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'!$B$6:$K$16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הקרן'!$B$6:$D$46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סל'!$B$6:$N$39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I11" i="81" l="1"/>
  <c r="I10" i="81" s="1"/>
  <c r="C37" i="88" s="1"/>
  <c r="C10" i="88" s="1"/>
  <c r="K12" i="63" l="1"/>
  <c r="K24" i="63"/>
  <c r="K23" i="63" s="1"/>
  <c r="J24" i="63"/>
  <c r="J23" i="63" s="1"/>
  <c r="J11" i="63" s="1"/>
  <c r="K11" i="63" l="1"/>
  <c r="M24" i="63"/>
  <c r="C31" i="88"/>
  <c r="C17" i="88"/>
  <c r="C12" i="88" s="1"/>
  <c r="C11" i="88"/>
  <c r="M39" i="63" l="1"/>
  <c r="M35" i="63"/>
  <c r="M31" i="63"/>
  <c r="M27" i="63"/>
  <c r="M18" i="63"/>
  <c r="M14" i="63"/>
  <c r="M38" i="63"/>
  <c r="M34" i="63"/>
  <c r="M30" i="63"/>
  <c r="M26" i="63"/>
  <c r="M21" i="63"/>
  <c r="M17" i="63"/>
  <c r="M13" i="63"/>
  <c r="M37" i="63"/>
  <c r="M33" i="63"/>
  <c r="M29" i="63"/>
  <c r="M25" i="63"/>
  <c r="M20" i="63"/>
  <c r="M16" i="63"/>
  <c r="M12" i="63"/>
  <c r="M36" i="63"/>
  <c r="M32" i="63"/>
  <c r="M28" i="63"/>
  <c r="M19" i="63"/>
  <c r="M15" i="63"/>
  <c r="M11" i="63"/>
  <c r="M23" i="63"/>
  <c r="C23" i="88"/>
  <c r="C42" i="88" s="1"/>
  <c r="K12" i="81" l="1"/>
  <c r="D37" i="88"/>
  <c r="K11" i="81"/>
  <c r="K10" i="81"/>
  <c r="K27" i="76"/>
  <c r="K23" i="76"/>
  <c r="K19" i="76"/>
  <c r="K15" i="76"/>
  <c r="K11" i="76"/>
  <c r="K21" i="76"/>
  <c r="K17" i="76"/>
  <c r="K20" i="76"/>
  <c r="K12" i="76"/>
  <c r="K26" i="76"/>
  <c r="K22" i="76"/>
  <c r="K18" i="76"/>
  <c r="K14" i="76"/>
  <c r="K25" i="76"/>
  <c r="K13" i="76"/>
  <c r="K24" i="76"/>
  <c r="K16" i="76"/>
  <c r="N36" i="63"/>
  <c r="N31" i="63"/>
  <c r="N27" i="63"/>
  <c r="N23" i="63"/>
  <c r="N18" i="63"/>
  <c r="N14" i="63"/>
  <c r="N39" i="63"/>
  <c r="N35" i="63"/>
  <c r="N30" i="63"/>
  <c r="N26" i="63"/>
  <c r="N21" i="63"/>
  <c r="N17" i="63"/>
  <c r="N13" i="63"/>
  <c r="N38" i="63"/>
  <c r="N33" i="63"/>
  <c r="N29" i="63"/>
  <c r="N25" i="63"/>
  <c r="N20" i="63"/>
  <c r="N16" i="63"/>
  <c r="N12" i="63"/>
  <c r="N37" i="63"/>
  <c r="N32" i="63"/>
  <c r="N28" i="63"/>
  <c r="N24" i="63"/>
  <c r="N19" i="63"/>
  <c r="N15" i="63"/>
  <c r="N11" i="63"/>
  <c r="D11" i="88"/>
  <c r="D10" i="88"/>
  <c r="D23" i="88"/>
  <c r="D42" i="88"/>
  <c r="D38" i="88"/>
  <c r="D17" i="88"/>
  <c r="D12" i="88"/>
  <c r="D31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3">
    <s v="Migdal Hashkaot Neches Boded"/>
    <s v="{[Time].[Hie Time].[Yom].&amp;[20180331]}"/>
    <s v="{[Medida].[Medida].&amp;[2]}"/>
    <s v="{[Keren].[Keren].[All]}"/>
    <s v="{[Cheshbon KM].[Hie Peilut].[Peilut 7].&amp;[Kod_Peilut_L7_627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49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8"/>
      </t>
    </mdx>
  </mdxMetadata>
  <valueMetadata count="4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</valueMetadata>
</metadata>
</file>

<file path=xl/sharedStrings.xml><?xml version="1.0" encoding="utf-8"?>
<sst xmlns="http://schemas.openxmlformats.org/spreadsheetml/2006/main" count="1996" uniqueCount="327">
  <si>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</si>
  <si>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</si>
  <si>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</si>
  <si>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</si>
  <si>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</si>
  <si>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</si>
  <si>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</si>
  <si>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</si>
  <si>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</si>
  <si>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</si>
  <si>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</si>
  <si>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</si>
  <si>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</si>
  <si>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</si>
  <si>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</si>
  <si>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</si>
  <si>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</si>
  <si>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</si>
  <si>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</si>
  <si>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</si>
  <si>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</si>
  <si>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</si>
  <si>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</si>
  <si>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אחר</t>
  </si>
  <si>
    <t>סה"כ תעודות סל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</si>
  <si>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</si>
  <si>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</si>
  <si>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</si>
  <si>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</si>
  <si>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</si>
  <si>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</si>
  <si>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</si>
  <si>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</si>
  <si>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</si>
  <si>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</si>
  <si>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</si>
  <si>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</si>
  <si>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</si>
  <si>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</si>
  <si>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</si>
  <si>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</si>
  <si>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</si>
  <si>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</si>
  <si>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</si>
  <si>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 מניות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</si>
  <si>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</si>
  <si>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</si>
  <si>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</si>
  <si>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</si>
  <si>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</si>
  <si>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</si>
  <si>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</si>
  <si>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</si>
  <si>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</si>
  <si>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</si>
  <si>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</si>
  <si>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</si>
  <si>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</si>
  <si>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</si>
  <si>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</si>
  <si>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</si>
  <si>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</si>
  <si>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</si>
  <si>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</si>
  <si>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</si>
  <si>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</si>
  <si>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</si>
  <si>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</si>
  <si>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</si>
  <si>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</si>
  <si>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</si>
  <si>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</si>
  <si>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</si>
  <si>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</si>
  <si>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</si>
  <si>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</si>
  <si>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</si>
  <si>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</si>
  <si>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</si>
  <si>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</si>
  <si>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</si>
  <si>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</si>
  <si>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</si>
  <si>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</si>
  <si>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</si>
  <si>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</si>
  <si>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</si>
  <si>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</si>
  <si>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</si>
  <si>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</si>
  <si>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</si>
  <si>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</si>
  <si>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</si>
  <si>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</si>
  <si>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</si>
  <si>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</si>
  <si>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</si>
  <si>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</si>
  <si>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</si>
  <si>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</si>
  <si>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</si>
  <si>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</si>
  <si>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</si>
  <si>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</si>
  <si>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</si>
  <si>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</si>
  <si>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</si>
  <si>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</si>
  <si>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</si>
  <si>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</si>
  <si>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</si>
  <si>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</si>
  <si>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</si>
  <si>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</si>
  <si>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</si>
  <si>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</si>
  <si>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</si>
  <si>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</si>
  <si>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</si>
  <si>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</si>
  <si>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</si>
  <si>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</si>
  <si>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</si>
  <si>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</si>
  <si>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</si>
  <si>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</si>
  <si>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</si>
  <si>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</si>
  <si>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</si>
  <si>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</si>
  <si>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</si>
  <si>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</si>
  <si>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</si>
  <si>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</si>
  <si>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</si>
  <si>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</si>
  <si>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</si>
  <si>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</si>
  <si>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</si>
  <si>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</si>
  <si>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</si>
  <si>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</si>
  <si>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</si>
  <si>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</si>
  <si>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</si>
  <si>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</si>
  <si>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</si>
  <si>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</si>
  <si>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</si>
  <si>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</si>
  <si>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</si>
  <si>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</si>
  <si>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</si>
  <si>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</si>
  <si>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</si>
  <si>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</si>
  <si>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</si>
  <si>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</si>
  <si>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</si>
  <si>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</si>
  <si>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</si>
  <si>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</si>
  <si>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</si>
  <si>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</si>
  <si>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</si>
  <si>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</si>
  <si>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</si>
  <si>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</si>
  <si>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</si>
  <si>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</si>
  <si>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</si>
  <si>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</si>
  <si>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</si>
  <si>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</si>
  <si>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</si>
  <si>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</si>
  <si>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</si>
  <si>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</si>
  <si>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</si>
  <si>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</si>
  <si>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</si>
  <si>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</si>
  <si>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</si>
  <si>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</si>
  <si>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</si>
  <si>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</si>
  <si>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</si>
  <si>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</si>
  <si>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</si>
  <si>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</si>
  <si>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</si>
  <si>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</si>
  <si>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</si>
  <si>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</si>
  <si>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</si>
  <si>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</si>
  <si>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</si>
  <si>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</si>
  <si>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</si>
  <si>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</si>
  <si>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</si>
  <si>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</si>
  <si>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</si>
  <si>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</si>
  <si>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</si>
  <si>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</si>
  <si>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</si>
  <si>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</si>
  <si>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</si>
  <si>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</si>
  <si>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</si>
  <si>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</si>
  <si>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</si>
  <si>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</si>
  <si>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</si>
  <si>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</si>
  <si>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</si>
  <si>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</si>
  <si>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</si>
  <si>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</si>
  <si>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</si>
  <si>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</si>
  <si>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</si>
  <si>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</si>
  <si>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</si>
  <si>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</si>
  <si>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מקפת קרנות פנסיה וקופות גמל בע"מ</t>
  </si>
  <si>
    <t>מקפת משלימה - מסלול מניות</t>
  </si>
  <si>
    <t>הראל סל תא 125</t>
  </si>
  <si>
    <t>1113232</t>
  </si>
  <si>
    <t>514103811</t>
  </si>
  <si>
    <t>מניות</t>
  </si>
  <si>
    <t>הראל סל תא צמיחה</t>
  </si>
  <si>
    <t>1116417</t>
  </si>
  <si>
    <t>פסגות 125.ס2</t>
  </si>
  <si>
    <t>1125327</t>
  </si>
  <si>
    <t>513464289</t>
  </si>
  <si>
    <t>פסגות סל ת"א 125 סד 1 40A</t>
  </si>
  <si>
    <t>1096593</t>
  </si>
  <si>
    <t>קסם תא צמיחה</t>
  </si>
  <si>
    <t>1103167</t>
  </si>
  <si>
    <t>520041989</t>
  </si>
  <si>
    <t>קסם תא125</t>
  </si>
  <si>
    <t>1117266</t>
  </si>
  <si>
    <t>תכלית תא 125</t>
  </si>
  <si>
    <t>1091818</t>
  </si>
  <si>
    <t>513540310</t>
  </si>
  <si>
    <t>תכלית תא צמיחה</t>
  </si>
  <si>
    <t>1108679</t>
  </si>
  <si>
    <t>DAIWA NIKKEI 225</t>
  </si>
  <si>
    <t>JP3027640006</t>
  </si>
  <si>
    <t>DBX STX EUROPE 600</t>
  </si>
  <si>
    <t>LU0328475792</t>
  </si>
  <si>
    <t>HORIZONS S&amp;P/TSX 60 INDEX</t>
  </si>
  <si>
    <t>CA44049A1241</t>
  </si>
  <si>
    <t>ISHARES CORE S&amp;P 500 ETF</t>
  </si>
  <si>
    <t>US4642872000</t>
  </si>
  <si>
    <t>NYSE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</si>
  <si>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</si>
  <si>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</si>
  <si>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</si>
  <si>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</si>
  <si>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</si>
  <si>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</si>
  <si>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</si>
  <si>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</si>
  <si>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</si>
  <si>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</si>
  <si>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</si>
  <si>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</si>
  <si>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</si>
  <si>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</si>
  <si>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</si>
  <si>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</si>
  <si>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VANGUARD S&amp;P 500 UCITS ETF</t>
  </si>
  <si>
    <t>IE00B3XXRP09</t>
  </si>
  <si>
    <t>XTRACKERS MSCI EUROPE HEDGED E</t>
  </si>
  <si>
    <t>US2330518539</t>
  </si>
  <si>
    <t>₪ / מט"ח</t>
  </si>
  <si>
    <t>+ILS/-USD 3.327 25-02-19 (10) -745</t>
  </si>
  <si>
    <t>10000530</t>
  </si>
  <si>
    <t>ל.ר.</t>
  </si>
  <si>
    <t>+ILS/-USD 3.3659 03-01-19 (26) --641</t>
  </si>
  <si>
    <t>10000521</t>
  </si>
  <si>
    <t>+ILS/-USD 3.3729 25-02-19 (10) --721</t>
  </si>
  <si>
    <t>10000545</t>
  </si>
  <si>
    <t>+ILS/-USD 3.3875 03-01-19 (26) --625</t>
  </si>
  <si>
    <t>10000515</t>
  </si>
  <si>
    <t>+ILS/-USD 3.3909 03-01-19 (26) --651</t>
  </si>
  <si>
    <t>10000513</t>
  </si>
  <si>
    <t>+ILS/-USD 3.4202 18-07-18 (10) --243</t>
  </si>
  <si>
    <t>10000549</t>
  </si>
  <si>
    <t>+ILS/-USD 3.4295 05-06-18 (10) --155</t>
  </si>
  <si>
    <t>10000544</t>
  </si>
  <si>
    <t>+ILS/-USD 3.4634 18-07-18 (10) --266</t>
  </si>
  <si>
    <t>10000541</t>
  </si>
  <si>
    <t>+ILS/-USD 3.4802 05-06-18 (10) --193</t>
  </si>
  <si>
    <t>10000540</t>
  </si>
  <si>
    <t>+ILS/-USD 3.4919 19-06-18 (10) --221</t>
  </si>
  <si>
    <t>10000539</t>
  </si>
  <si>
    <t>+USD/-ILS 3.3885 03-01-19 (26) --595</t>
  </si>
  <si>
    <t>10000546</t>
  </si>
  <si>
    <t>+USD/-ILS 3.4655 03-01-19 (26) --630</t>
  </si>
  <si>
    <t>10000538</t>
  </si>
  <si>
    <t>+USD/-ILS 3.4677 05-06-18 (10) --148</t>
  </si>
  <si>
    <t>10000550</t>
  </si>
  <si>
    <t>+USD/-ILS 3.4853 05-06-18 (10) --137</t>
  </si>
  <si>
    <t>10000551</t>
  </si>
  <si>
    <t/>
  </si>
  <si>
    <t>פרנק שווצרי</t>
  </si>
  <si>
    <t>דולר ניו-זילנד</t>
  </si>
  <si>
    <t>כתר נורבגי</t>
  </si>
  <si>
    <t>רובל רוסי</t>
  </si>
  <si>
    <t>יו בנק</t>
  </si>
  <si>
    <t>30026000</t>
  </si>
  <si>
    <t>AA+.IL</t>
  </si>
  <si>
    <t>מעלות S&amp;P</t>
  </si>
  <si>
    <t>31726000</t>
  </si>
  <si>
    <t>31226000</t>
  </si>
  <si>
    <t>30226000</t>
  </si>
  <si>
    <t>30326000</t>
  </si>
  <si>
    <t>31126000</t>
  </si>
  <si>
    <t>32026000</t>
  </si>
  <si>
    <t>SPDR S&amp;P 500 ETF TRUST</t>
  </si>
  <si>
    <t>US78462F1030</t>
  </si>
  <si>
    <t>סה"כ השקעות אחרות</t>
  </si>
  <si>
    <t>יתרות מזומנים לקבל /לשלם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</si>
</sst>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00"/>
    <numFmt numFmtId="167" formatCode="#,##0.00%"/>
  </numFmts>
  <fonts count="3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6">
    <xf numFmtId="0" fontId="0" fillId="0" borderId="0"/>
    <xf numFmtId="43" fontId="24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2" fillId="0" borderId="0"/>
    <xf numFmtId="9" fontId="24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186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1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7" fillId="0" borderId="0" xfId="0" applyFont="1" applyFill="1" applyBorder="1" applyAlignment="1">
      <alignment horizontal="right" indent="3"/>
    </xf>
    <xf numFmtId="0" fontId="27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4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43" fontId="6" fillId="0" borderId="29" xfId="13" applyFont="1" applyBorder="1" applyAlignment="1">
      <alignment horizontal="right"/>
    </xf>
    <xf numFmtId="10" fontId="6" fillId="0" borderId="29" xfId="14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2" fontId="29" fillId="0" borderId="0" xfId="0" applyNumberFormat="1" applyFont="1" applyFill="1" applyBorder="1" applyAlignment="1">
      <alignment horizontal="right"/>
    </xf>
    <xf numFmtId="43" fontId="6" fillId="0" borderId="29" xfId="13" applyFont="1" applyFill="1" applyBorder="1" applyAlignment="1">
      <alignment horizontal="right"/>
    </xf>
    <xf numFmtId="10" fontId="6" fillId="0" borderId="29" xfId="14" applyNumberFormat="1" applyFont="1" applyFill="1" applyBorder="1" applyAlignment="1">
      <alignment horizontal="center"/>
    </xf>
    <xf numFmtId="2" fontId="6" fillId="0" borderId="29" xfId="7" applyNumberFormat="1" applyFont="1" applyFill="1" applyBorder="1" applyAlignment="1">
      <alignment horizontal="right"/>
    </xf>
    <xf numFmtId="166" fontId="6" fillId="0" borderId="29" xfId="7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0" fontId="28" fillId="0" borderId="28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2" fillId="0" borderId="0" xfId="16"/>
    <xf numFmtId="0" fontId="5" fillId="0" borderId="0" xfId="16" applyFont="1" applyAlignment="1">
      <alignment horizontal="center"/>
    </xf>
    <xf numFmtId="0" fontId="5" fillId="0" borderId="0" xfId="16" applyFont="1" applyAlignment="1">
      <alignment horizontal="right"/>
    </xf>
    <xf numFmtId="0" fontId="7" fillId="0" borderId="0" xfId="16" applyFont="1" applyAlignment="1">
      <alignment horizontal="center" vertical="center" wrapText="1"/>
    </xf>
    <xf numFmtId="0" fontId="9" fillId="0" borderId="0" xfId="16" applyFont="1" applyAlignment="1">
      <alignment horizontal="center" wrapText="1"/>
    </xf>
    <xf numFmtId="0" fontId="12" fillId="2" borderId="1" xfId="16" applyFont="1" applyFill="1" applyBorder="1" applyAlignment="1">
      <alignment horizontal="center" vertical="center" wrapText="1"/>
    </xf>
    <xf numFmtId="0" fontId="6" fillId="2" borderId="2" xfId="16" applyFont="1" applyFill="1" applyBorder="1" applyAlignment="1">
      <alignment horizontal="center" vertical="center" wrapText="1"/>
    </xf>
    <xf numFmtId="0" fontId="10" fillId="2" borderId="1" xfId="16" applyFont="1" applyFill="1" applyBorder="1" applyAlignment="1">
      <alignment horizontal="center" vertical="center" wrapText="1"/>
    </xf>
    <xf numFmtId="0" fontId="10" fillId="2" borderId="2" xfId="16" applyFont="1" applyFill="1" applyBorder="1" applyAlignment="1">
      <alignment horizontal="center" vertical="center" wrapText="1"/>
    </xf>
    <xf numFmtId="49" fontId="6" fillId="2" borderId="1" xfId="16" applyNumberFormat="1" applyFont="1" applyFill="1" applyBorder="1" applyAlignment="1">
      <alignment horizontal="center" wrapText="1"/>
    </xf>
    <xf numFmtId="49" fontId="6" fillId="2" borderId="2" xfId="16" applyNumberFormat="1" applyFont="1" applyFill="1" applyBorder="1" applyAlignment="1">
      <alignment horizontal="center" wrapText="1"/>
    </xf>
    <xf numFmtId="0" fontId="23" fillId="0" borderId="0" xfId="7" applyFont="1" applyAlignment="1">
      <alignment horizontal="right"/>
    </xf>
    <xf numFmtId="0" fontId="23" fillId="0" borderId="0" xfId="7" applyFont="1" applyFill="1" applyBorder="1" applyAlignment="1">
      <alignment horizontal="right"/>
    </xf>
    <xf numFmtId="0" fontId="28" fillId="0" borderId="0" xfId="16" applyNumberFormat="1" applyFont="1" applyFill="1" applyBorder="1" applyAlignment="1">
      <alignment horizontal="right"/>
    </xf>
    <xf numFmtId="0" fontId="27" fillId="0" borderId="0" xfId="16" applyFont="1" applyFill="1" applyBorder="1" applyAlignment="1">
      <alignment horizontal="right" indent="2"/>
    </xf>
    <xf numFmtId="0" fontId="27" fillId="0" borderId="0" xfId="16" applyNumberFormat="1" applyFont="1" applyFill="1" applyBorder="1" applyAlignment="1">
      <alignment horizontal="right"/>
    </xf>
    <xf numFmtId="0" fontId="27" fillId="0" borderId="0" xfId="16" applyFont="1" applyFill="1" applyBorder="1" applyAlignment="1">
      <alignment horizontal="right" indent="3"/>
    </xf>
    <xf numFmtId="4" fontId="28" fillId="0" borderId="0" xfId="16" applyNumberFormat="1" applyFont="1" applyFill="1" applyBorder="1" applyAlignment="1">
      <alignment horizontal="right"/>
    </xf>
    <xf numFmtId="10" fontId="28" fillId="0" borderId="0" xfId="16" applyNumberFormat="1" applyFont="1" applyFill="1" applyBorder="1" applyAlignment="1">
      <alignment horizontal="right"/>
    </xf>
    <xf numFmtId="4" fontId="27" fillId="0" borderId="0" xfId="16" applyNumberFormat="1" applyFont="1" applyFill="1" applyBorder="1" applyAlignment="1">
      <alignment horizontal="right"/>
    </xf>
    <xf numFmtId="10" fontId="27" fillId="0" borderId="0" xfId="16" applyNumberFormat="1" applyFont="1" applyFill="1" applyBorder="1" applyAlignment="1">
      <alignment horizontal="right"/>
    </xf>
    <xf numFmtId="49" fontId="27" fillId="0" borderId="0" xfId="16" applyNumberFormat="1" applyFont="1" applyFill="1" applyBorder="1" applyAlignment="1">
      <alignment horizontal="right"/>
    </xf>
    <xf numFmtId="167" fontId="27" fillId="0" borderId="0" xfId="16" applyNumberFormat="1" applyFont="1" applyFill="1" applyBorder="1" applyAlignment="1">
      <alignment horizontal="right"/>
    </xf>
    <xf numFmtId="0" fontId="6" fillId="0" borderId="0" xfId="16" applyFont="1" applyAlignment="1">
      <alignment horizontal="right" readingOrder="2"/>
    </xf>
    <xf numFmtId="0" fontId="28" fillId="0" borderId="0" xfId="16" applyFont="1" applyFill="1" applyBorder="1" applyAlignment="1">
      <alignment horizontal="right" indent="2"/>
    </xf>
    <xf numFmtId="0" fontId="7" fillId="0" borderId="0" xfId="16" applyFont="1" applyAlignment="1">
      <alignment horizontal="right"/>
    </xf>
    <xf numFmtId="0" fontId="9" fillId="0" borderId="0" xfId="16" applyFont="1" applyFill="1" applyAlignment="1">
      <alignment horizontal="center" wrapText="1"/>
    </xf>
    <xf numFmtId="0" fontId="5" fillId="0" borderId="0" xfId="16" applyFont="1" applyFill="1" applyAlignment="1">
      <alignment horizontal="center"/>
    </xf>
    <xf numFmtId="0" fontId="27" fillId="0" borderId="0" xfId="16" applyFont="1" applyFill="1" applyBorder="1" applyAlignment="1">
      <alignment horizontal="right"/>
    </xf>
    <xf numFmtId="0" fontId="29" fillId="0" borderId="0" xfId="16" applyFont="1" applyFill="1" applyBorder="1" applyAlignment="1">
      <alignment horizontal="right"/>
    </xf>
    <xf numFmtId="0" fontId="29" fillId="0" borderId="0" xfId="16" applyNumberFormat="1" applyFont="1" applyFill="1" applyBorder="1" applyAlignment="1">
      <alignment horizontal="right"/>
    </xf>
    <xf numFmtId="4" fontId="29" fillId="0" borderId="0" xfId="16" applyNumberFormat="1" applyFont="1" applyFill="1" applyBorder="1" applyAlignment="1">
      <alignment horizontal="right"/>
    </xf>
    <xf numFmtId="10" fontId="29" fillId="0" borderId="0" xfId="16" applyNumberFormat="1" applyFont="1" applyFill="1" applyBorder="1" applyAlignment="1">
      <alignment horizontal="right"/>
    </xf>
    <xf numFmtId="0" fontId="29" fillId="0" borderId="0" xfId="16" applyFont="1" applyFill="1" applyBorder="1" applyAlignment="1">
      <alignment horizontal="right" indent="1"/>
    </xf>
    <xf numFmtId="0" fontId="7" fillId="0" borderId="0" xfId="16" applyFont="1" applyFill="1" applyAlignment="1">
      <alignment horizontal="center"/>
    </xf>
    <xf numFmtId="4" fontId="30" fillId="0" borderId="0" xfId="16" applyNumberFormat="1" applyFont="1" applyFill="1" applyBorder="1" applyAlignment="1">
      <alignment horizontal="right"/>
    </xf>
    <xf numFmtId="0" fontId="2" fillId="0" borderId="0" xfId="16"/>
    <xf numFmtId="0" fontId="7" fillId="0" borderId="0" xfId="16" applyFont="1" applyAlignment="1">
      <alignment horizontal="center" vertical="center" wrapText="1"/>
    </xf>
    <xf numFmtId="0" fontId="9" fillId="0" borderId="0" xfId="16" applyFont="1" applyAlignment="1">
      <alignment horizontal="center" wrapText="1"/>
    </xf>
    <xf numFmtId="0" fontId="27" fillId="0" borderId="0" xfId="16" applyNumberFormat="1" applyFont="1" applyFill="1" applyBorder="1" applyAlignment="1">
      <alignment horizontal="right"/>
    </xf>
    <xf numFmtId="10" fontId="27" fillId="0" borderId="0" xfId="16" applyNumberFormat="1" applyFont="1" applyFill="1" applyBorder="1" applyAlignment="1">
      <alignment horizontal="right"/>
    </xf>
    <xf numFmtId="0" fontId="29" fillId="0" borderId="0" xfId="16" applyFont="1" applyFill="1" applyBorder="1" applyAlignment="1">
      <alignment horizontal="right"/>
    </xf>
    <xf numFmtId="0" fontId="29" fillId="0" borderId="0" xfId="16" applyNumberFormat="1" applyFont="1" applyFill="1" applyBorder="1" applyAlignment="1">
      <alignment horizontal="right"/>
    </xf>
    <xf numFmtId="4" fontId="29" fillId="0" borderId="0" xfId="16" applyNumberFormat="1" applyFont="1" applyFill="1" applyBorder="1" applyAlignment="1">
      <alignment horizontal="right"/>
    </xf>
    <xf numFmtId="10" fontId="29" fillId="0" borderId="0" xfId="16" applyNumberFormat="1" applyFont="1" applyFill="1" applyBorder="1" applyAlignment="1">
      <alignment horizontal="right"/>
    </xf>
    <xf numFmtId="0" fontId="29" fillId="0" borderId="0" xfId="16" applyFont="1" applyFill="1" applyBorder="1" applyAlignment="1">
      <alignment horizontal="right" indent="1"/>
    </xf>
    <xf numFmtId="0" fontId="7" fillId="0" borderId="0" xfId="16" applyFont="1" applyAlignment="1">
      <alignment horizontal="center"/>
    </xf>
    <xf numFmtId="10" fontId="30" fillId="0" borderId="0" xfId="16" applyNumberFormat="1" applyFont="1" applyFill="1" applyBorder="1" applyAlignment="1">
      <alignment horizontal="right"/>
    </xf>
    <xf numFmtId="0" fontId="7" fillId="0" borderId="0" xfId="16" applyFont="1" applyFill="1" applyAlignment="1">
      <alignment horizontal="center" vertical="center" wrapText="1"/>
    </xf>
    <xf numFmtId="0" fontId="27" fillId="0" borderId="0" xfId="16" applyFont="1" applyFill="1" applyBorder="1" applyAlignment="1"/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16" applyFont="1" applyFill="1" applyBorder="1" applyAlignment="1">
      <alignment horizontal="center" vertical="center" wrapText="1" readingOrder="2"/>
    </xf>
    <xf numFmtId="0" fontId="8" fillId="2" borderId="25" xfId="16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26">
    <cellStyle name="Comma" xfId="13" builtinId="3"/>
    <cellStyle name="Comma 2" xfId="1"/>
    <cellStyle name="Comma 2 2" xfId="17"/>
    <cellStyle name="Comma 3" xfId="24"/>
    <cellStyle name="Comma 4" xfId="22"/>
    <cellStyle name="Currency [0] _1" xfId="2"/>
    <cellStyle name="Hyperlink 2" xfId="3"/>
    <cellStyle name="Normal" xfId="0" builtinId="0"/>
    <cellStyle name="Normal 11" xfId="4"/>
    <cellStyle name="Normal 11 2" xfId="18"/>
    <cellStyle name="Normal 2" xfId="5"/>
    <cellStyle name="Normal 2 2" xfId="19"/>
    <cellStyle name="Normal 3" xfId="6"/>
    <cellStyle name="Normal 3 2" xfId="20"/>
    <cellStyle name="Normal 4" xfId="12"/>
    <cellStyle name="Normal 5" xfId="16"/>
    <cellStyle name="Normal 5 2" xfId="25"/>
    <cellStyle name="Normal 6" xfId="15"/>
    <cellStyle name="Normal_2007-16618" xfId="7"/>
    <cellStyle name="Percent" xfId="14" builtinId="5"/>
    <cellStyle name="Percent 2" xfId="8"/>
    <cellStyle name="Percent 2 2" xfId="21"/>
    <cellStyle name="Percent 3" xfId="23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O63"/>
  <sheetViews>
    <sheetView rightToLeft="1"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F11" sqref="F11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5" width="6.7109375" style="9" customWidth="1"/>
    <col min="16" max="18" width="7.7109375" style="9" customWidth="1"/>
    <col min="19" max="19" width="7.140625" style="9" customWidth="1"/>
    <col min="20" max="20" width="6" style="9" customWidth="1"/>
    <col min="21" max="21" width="8.140625" style="9" customWidth="1"/>
    <col min="22" max="22" width="6.28515625" style="9" customWidth="1"/>
    <col min="23" max="23" width="8" style="9" customWidth="1"/>
    <col min="24" max="24" width="8.7109375" style="9" customWidth="1"/>
    <col min="25" max="25" width="10" style="9" customWidth="1"/>
    <col min="26" max="26" width="9.5703125" style="9" customWidth="1"/>
    <col min="27" max="27" width="6.140625" style="9" customWidth="1"/>
    <col min="28" max="29" width="5.7109375" style="9" customWidth="1"/>
    <col min="30" max="30" width="6.85546875" style="9" customWidth="1"/>
    <col min="31" max="31" width="6.42578125" style="9" customWidth="1"/>
    <col min="32" max="32" width="6.7109375" style="9" customWidth="1"/>
    <col min="33" max="33" width="7.28515625" style="9" customWidth="1"/>
    <col min="34" max="45" width="5.7109375" style="9" customWidth="1"/>
    <col min="46" max="16384" width="9.140625" style="9"/>
  </cols>
  <sheetData>
    <row r="1" spans="1:15">
      <c r="B1" s="55" t="s">
        <v>157</v>
      </c>
      <c r="C1" s="76" t="s" vm="1">
        <v>225</v>
      </c>
    </row>
    <row r="2" spans="1:15">
      <c r="B2" s="55" t="s">
        <v>156</v>
      </c>
      <c r="C2" s="76" t="s">
        <v>226</v>
      </c>
    </row>
    <row r="3" spans="1:15">
      <c r="B3" s="55" t="s">
        <v>158</v>
      </c>
      <c r="C3" s="76" t="s">
        <v>227</v>
      </c>
    </row>
    <row r="4" spans="1:15">
      <c r="B4" s="55" t="s">
        <v>159</v>
      </c>
      <c r="C4" s="76">
        <v>2146</v>
      </c>
    </row>
    <row r="6" spans="1:15" ht="26.25" customHeight="1">
      <c r="B6" s="169" t="s">
        <v>173</v>
      </c>
      <c r="C6" s="170"/>
      <c r="D6" s="171"/>
    </row>
    <row r="7" spans="1:15" s="10" customFormat="1">
      <c r="B7" s="21"/>
      <c r="C7" s="22" t="s">
        <v>88</v>
      </c>
      <c r="D7" s="23" t="s">
        <v>86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s="10" customFormat="1">
      <c r="B8" s="21"/>
      <c r="C8" s="24" t="s">
        <v>212</v>
      </c>
      <c r="D8" s="25" t="s">
        <v>20</v>
      </c>
    </row>
    <row r="9" spans="1:15" s="11" customFormat="1" ht="18" customHeight="1">
      <c r="B9" s="35"/>
      <c r="C9" s="18" t="s">
        <v>1</v>
      </c>
      <c r="D9" s="26" t="s">
        <v>2</v>
      </c>
    </row>
    <row r="10" spans="1:15" s="11" customFormat="1" ht="18" customHeight="1">
      <c r="B10" s="65" t="s">
        <v>172</v>
      </c>
      <c r="C10" s="107">
        <f>C11+C12+C23+C37</f>
        <v>8461.0439900000983</v>
      </c>
      <c r="D10" s="108">
        <f>C10/$C$42</f>
        <v>1</v>
      </c>
    </row>
    <row r="11" spans="1:15">
      <c r="A11" s="43" t="s">
        <v>119</v>
      </c>
      <c r="B11" s="27" t="s">
        <v>174</v>
      </c>
      <c r="C11" s="107">
        <f>מזומנים!J10</f>
        <v>343.20229</v>
      </c>
      <c r="D11" s="108">
        <f t="shared" ref="D11:D12" si="0">C11/$C$42</f>
        <v>4.0562641017541382E-2</v>
      </c>
    </row>
    <row r="12" spans="1:15">
      <c r="B12" s="27" t="s">
        <v>175</v>
      </c>
      <c r="C12" s="107">
        <f>SUM(C13:C22)</f>
        <v>8178.2687100001003</v>
      </c>
      <c r="D12" s="108">
        <f t="shared" si="0"/>
        <v>0.96657915024030094</v>
      </c>
    </row>
    <row r="13" spans="1:15">
      <c r="A13" s="53" t="s">
        <v>119</v>
      </c>
      <c r="B13" s="28" t="s">
        <v>45</v>
      </c>
      <c r="C13" s="107" t="s" vm="2">
        <v>308</v>
      </c>
      <c r="D13" s="108" t="s" vm="3">
        <v>308</v>
      </c>
    </row>
    <row r="14" spans="1:15">
      <c r="A14" s="53" t="s">
        <v>119</v>
      </c>
      <c r="B14" s="28" t="s">
        <v>46</v>
      </c>
      <c r="C14" s="107" t="s" vm="4">
        <v>308</v>
      </c>
      <c r="D14" s="108" t="s" vm="5">
        <v>308</v>
      </c>
    </row>
    <row r="15" spans="1:15">
      <c r="A15" s="53" t="s">
        <v>119</v>
      </c>
      <c r="B15" s="28" t="s">
        <v>47</v>
      </c>
      <c r="C15" s="107" t="s" vm="6">
        <v>308</v>
      </c>
      <c r="D15" s="108" t="s" vm="7">
        <v>308</v>
      </c>
    </row>
    <row r="16" spans="1:15">
      <c r="A16" s="53" t="s">
        <v>119</v>
      </c>
      <c r="B16" s="28" t="s">
        <v>48</v>
      </c>
      <c r="C16" s="107" t="s" vm="8">
        <v>308</v>
      </c>
      <c r="D16" s="108" t="s" vm="9">
        <v>308</v>
      </c>
    </row>
    <row r="17" spans="1:4">
      <c r="A17" s="53" t="s">
        <v>119</v>
      </c>
      <c r="B17" s="28" t="s">
        <v>49</v>
      </c>
      <c r="C17" s="107">
        <f>'תעודות סל'!K11</f>
        <v>8178.2687100001003</v>
      </c>
      <c r="D17" s="108">
        <f>C17/$C$42</f>
        <v>0.96657915024030094</v>
      </c>
    </row>
    <row r="18" spans="1:4">
      <c r="A18" s="53" t="s">
        <v>119</v>
      </c>
      <c r="B18" s="28" t="s">
        <v>50</v>
      </c>
      <c r="C18" s="107" t="s" vm="10">
        <v>308</v>
      </c>
      <c r="D18" s="108" t="s" vm="11">
        <v>308</v>
      </c>
    </row>
    <row r="19" spans="1:4">
      <c r="A19" s="53" t="s">
        <v>119</v>
      </c>
      <c r="B19" s="28" t="s">
        <v>51</v>
      </c>
      <c r="C19" s="107" t="s" vm="12">
        <v>308</v>
      </c>
      <c r="D19" s="108" t="s" vm="13">
        <v>308</v>
      </c>
    </row>
    <row r="20" spans="1:4">
      <c r="A20" s="53" t="s">
        <v>119</v>
      </c>
      <c r="B20" s="28" t="s">
        <v>52</v>
      </c>
      <c r="C20" s="107" t="s" vm="14">
        <v>308</v>
      </c>
      <c r="D20" s="108" t="s" vm="15">
        <v>308</v>
      </c>
    </row>
    <row r="21" spans="1:4">
      <c r="A21" s="53" t="s">
        <v>119</v>
      </c>
      <c r="B21" s="28" t="s">
        <v>53</v>
      </c>
      <c r="C21" s="107" t="s" vm="16">
        <v>308</v>
      </c>
      <c r="D21" s="108" t="s" vm="17">
        <v>308</v>
      </c>
    </row>
    <row r="22" spans="1:4">
      <c r="A22" s="53" t="s">
        <v>119</v>
      </c>
      <c r="B22" s="28" t="s">
        <v>54</v>
      </c>
      <c r="C22" s="107" t="s" vm="18">
        <v>308</v>
      </c>
      <c r="D22" s="108" t="s" vm="19">
        <v>308</v>
      </c>
    </row>
    <row r="23" spans="1:4">
      <c r="B23" s="27" t="s">
        <v>176</v>
      </c>
      <c r="C23" s="107">
        <f>SUM(C24:C32)</f>
        <v>-58.381960000000007</v>
      </c>
      <c r="D23" s="108">
        <f>C23/$C$42</f>
        <v>-6.9000894061064123E-3</v>
      </c>
    </row>
    <row r="24" spans="1:4">
      <c r="A24" s="53" t="s">
        <v>119</v>
      </c>
      <c r="B24" s="28" t="s">
        <v>55</v>
      </c>
      <c r="C24" s="107" t="s" vm="20">
        <v>308</v>
      </c>
      <c r="D24" s="108" t="s" vm="21">
        <v>308</v>
      </c>
    </row>
    <row r="25" spans="1:4">
      <c r="A25" s="53" t="s">
        <v>119</v>
      </c>
      <c r="B25" s="28" t="s">
        <v>56</v>
      </c>
      <c r="C25" s="107" t="s" vm="22">
        <v>308</v>
      </c>
      <c r="D25" s="108" t="s" vm="23">
        <v>308</v>
      </c>
    </row>
    <row r="26" spans="1:4">
      <c r="A26" s="53" t="s">
        <v>119</v>
      </c>
      <c r="B26" s="28" t="s">
        <v>47</v>
      </c>
      <c r="C26" s="107" t="s" vm="24">
        <v>308</v>
      </c>
      <c r="D26" s="108" t="s" vm="25">
        <v>308</v>
      </c>
    </row>
    <row r="27" spans="1:4">
      <c r="A27" s="53" t="s">
        <v>119</v>
      </c>
      <c r="B27" s="28" t="s">
        <v>57</v>
      </c>
      <c r="C27" s="107" t="s" vm="26">
        <v>308</v>
      </c>
      <c r="D27" s="108" t="s" vm="27">
        <v>308</v>
      </c>
    </row>
    <row r="28" spans="1:4">
      <c r="A28" s="53" t="s">
        <v>119</v>
      </c>
      <c r="B28" s="28" t="s">
        <v>58</v>
      </c>
      <c r="C28" s="107" t="s" vm="28">
        <v>308</v>
      </c>
      <c r="D28" s="108" t="s" vm="29">
        <v>308</v>
      </c>
    </row>
    <row r="29" spans="1:4">
      <c r="A29" s="53" t="s">
        <v>119</v>
      </c>
      <c r="B29" s="28" t="s">
        <v>59</v>
      </c>
      <c r="C29" s="107" t="s" vm="30">
        <v>308</v>
      </c>
      <c r="D29" s="108" t="s" vm="31">
        <v>308</v>
      </c>
    </row>
    <row r="30" spans="1:4">
      <c r="A30" s="53" t="s">
        <v>119</v>
      </c>
      <c r="B30" s="28" t="s">
        <v>199</v>
      </c>
      <c r="C30" s="107" t="s" vm="32">
        <v>308</v>
      </c>
      <c r="D30" s="108" t="s" vm="33">
        <v>308</v>
      </c>
    </row>
    <row r="31" spans="1:4">
      <c r="A31" s="53" t="s">
        <v>119</v>
      </c>
      <c r="B31" s="28" t="s">
        <v>82</v>
      </c>
      <c r="C31" s="107">
        <f>'לא סחיר - חוזים עתידיים'!I11</f>
        <v>-58.381960000000007</v>
      </c>
      <c r="D31" s="108">
        <f>C31/$C$42</f>
        <v>-6.9000894061064123E-3</v>
      </c>
    </row>
    <row r="32" spans="1:4">
      <c r="A32" s="53" t="s">
        <v>119</v>
      </c>
      <c r="B32" s="28" t="s">
        <v>60</v>
      </c>
      <c r="C32" s="107" t="s" vm="34">
        <v>308</v>
      </c>
      <c r="D32" s="108" t="s" vm="35">
        <v>308</v>
      </c>
    </row>
    <row r="33" spans="1:4">
      <c r="A33" s="53" t="s">
        <v>119</v>
      </c>
      <c r="B33" s="27" t="s">
        <v>177</v>
      </c>
      <c r="C33" s="107" t="s" vm="36">
        <v>308</v>
      </c>
      <c r="D33" s="108" t="s" vm="37">
        <v>308</v>
      </c>
    </row>
    <row r="34" spans="1:4">
      <c r="A34" s="53" t="s">
        <v>119</v>
      </c>
      <c r="B34" s="27" t="s">
        <v>178</v>
      </c>
      <c r="C34" s="107" t="s" vm="38">
        <v>308</v>
      </c>
      <c r="D34" s="108" t="s" vm="39">
        <v>308</v>
      </c>
    </row>
    <row r="35" spans="1:4">
      <c r="A35" s="53" t="s">
        <v>119</v>
      </c>
      <c r="B35" s="27" t="s">
        <v>179</v>
      </c>
      <c r="C35" s="107" t="s" vm="40">
        <v>308</v>
      </c>
      <c r="D35" s="108" t="s" vm="41">
        <v>308</v>
      </c>
    </row>
    <row r="36" spans="1:4">
      <c r="A36" s="53" t="s">
        <v>119</v>
      </c>
      <c r="B36" s="54" t="s">
        <v>180</v>
      </c>
      <c r="C36" s="107" t="s" vm="42">
        <v>308</v>
      </c>
      <c r="D36" s="108" t="s" vm="43">
        <v>308</v>
      </c>
    </row>
    <row r="37" spans="1:4">
      <c r="A37" s="53" t="s">
        <v>119</v>
      </c>
      <c r="B37" s="27" t="s">
        <v>181</v>
      </c>
      <c r="C37" s="107">
        <f>'השקעות אחרות '!I10</f>
        <v>-2.0450499999999998</v>
      </c>
      <c r="D37" s="108">
        <f>C37/$C$42</f>
        <v>-2.4170185173567169E-4</v>
      </c>
    </row>
    <row r="38" spans="1:4">
      <c r="A38" s="53"/>
      <c r="B38" s="66" t="s">
        <v>183</v>
      </c>
      <c r="C38" s="107">
        <v>0</v>
      </c>
      <c r="D38" s="108">
        <f>C38/$C$42</f>
        <v>0</v>
      </c>
    </row>
    <row r="39" spans="1:4">
      <c r="A39" s="53" t="s">
        <v>119</v>
      </c>
      <c r="B39" s="67" t="s">
        <v>184</v>
      </c>
      <c r="C39" s="107" t="s" vm="44">
        <v>308</v>
      </c>
      <c r="D39" s="108" t="s" vm="45">
        <v>308</v>
      </c>
    </row>
    <row r="40" spans="1:4">
      <c r="A40" s="53" t="s">
        <v>119</v>
      </c>
      <c r="B40" s="67" t="s">
        <v>210</v>
      </c>
      <c r="C40" s="107" t="s" vm="46">
        <v>308</v>
      </c>
      <c r="D40" s="108" t="s" vm="47">
        <v>308</v>
      </c>
    </row>
    <row r="41" spans="1:4">
      <c r="A41" s="53" t="s">
        <v>119</v>
      </c>
      <c r="B41" s="67" t="s">
        <v>185</v>
      </c>
      <c r="C41" s="107" t="s" vm="48">
        <v>308</v>
      </c>
      <c r="D41" s="108" t="s" vm="49">
        <v>308</v>
      </c>
    </row>
    <row r="42" spans="1:4">
      <c r="B42" s="67" t="s">
        <v>61</v>
      </c>
      <c r="C42" s="107">
        <f>C38+C10</f>
        <v>8461.0439900000983</v>
      </c>
      <c r="D42" s="108">
        <f>C42/$C$42</f>
        <v>1</v>
      </c>
    </row>
    <row r="43" spans="1:4">
      <c r="A43" s="53" t="s">
        <v>119</v>
      </c>
      <c r="B43" s="67" t="s">
        <v>182</v>
      </c>
      <c r="C43" s="99"/>
      <c r="D43" s="100"/>
    </row>
    <row r="44" spans="1:4">
      <c r="B44" s="6" t="s">
        <v>87</v>
      </c>
    </row>
    <row r="45" spans="1:4">
      <c r="C45" s="73" t="s">
        <v>164</v>
      </c>
      <c r="D45" s="34" t="s">
        <v>81</v>
      </c>
    </row>
    <row r="46" spans="1:4">
      <c r="C46" s="74" t="s">
        <v>1</v>
      </c>
      <c r="D46" s="23" t="s">
        <v>2</v>
      </c>
    </row>
    <row r="47" spans="1:4">
      <c r="C47" s="109" t="s">
        <v>145</v>
      </c>
      <c r="D47" s="110">
        <v>2.6999</v>
      </c>
    </row>
    <row r="48" spans="1:4">
      <c r="C48" s="109" t="s">
        <v>154</v>
      </c>
      <c r="D48" s="110">
        <v>1.0645</v>
      </c>
    </row>
    <row r="49" spans="3:4">
      <c r="C49" s="109" t="s">
        <v>150</v>
      </c>
      <c r="D49" s="110">
        <v>2.7238000000000002</v>
      </c>
    </row>
    <row r="50" spans="3:4">
      <c r="C50" s="109" t="s">
        <v>309</v>
      </c>
      <c r="D50" s="110">
        <v>3.6745000000000001</v>
      </c>
    </row>
    <row r="51" spans="3:4">
      <c r="C51" s="109" t="s">
        <v>143</v>
      </c>
      <c r="D51" s="110">
        <v>4.3288000000000002</v>
      </c>
    </row>
    <row r="52" spans="3:4">
      <c r="C52" s="109" t="s">
        <v>144</v>
      </c>
      <c r="D52" s="110">
        <v>4.9442000000000004</v>
      </c>
    </row>
    <row r="53" spans="3:4">
      <c r="C53" s="109" t="s">
        <v>146</v>
      </c>
      <c r="D53" s="110">
        <v>0.44774999999999998</v>
      </c>
    </row>
    <row r="54" spans="3:4">
      <c r="C54" s="109" t="s">
        <v>151</v>
      </c>
      <c r="D54" s="110">
        <v>3.2989999999999999</v>
      </c>
    </row>
    <row r="55" spans="3:4">
      <c r="C55" s="109" t="s">
        <v>152</v>
      </c>
      <c r="D55" s="110">
        <v>0.19320000000000001</v>
      </c>
    </row>
    <row r="56" spans="3:4">
      <c r="C56" s="109" t="s">
        <v>149</v>
      </c>
      <c r="D56" s="110">
        <v>0.58079999999999998</v>
      </c>
    </row>
    <row r="57" spans="3:4">
      <c r="C57" s="109" t="s">
        <v>310</v>
      </c>
      <c r="D57" s="110">
        <v>2.5392000000000001</v>
      </c>
    </row>
    <row r="58" spans="3:4">
      <c r="C58" s="109" t="s">
        <v>148</v>
      </c>
      <c r="D58" s="110">
        <v>0.42099999999999999</v>
      </c>
    </row>
    <row r="59" spans="3:4">
      <c r="C59" s="109" t="s">
        <v>141</v>
      </c>
      <c r="D59" s="110">
        <v>3.5139999999999998</v>
      </c>
    </row>
    <row r="60" spans="3:4">
      <c r="C60" s="109" t="s">
        <v>155</v>
      </c>
      <c r="D60" s="110">
        <v>0.2964</v>
      </c>
    </row>
    <row r="61" spans="3:4">
      <c r="C61" s="109" t="s">
        <v>311</v>
      </c>
      <c r="D61" s="110">
        <v>0.44750000000000001</v>
      </c>
    </row>
    <row r="62" spans="3:4">
      <c r="C62" s="109" t="s">
        <v>312</v>
      </c>
      <c r="D62" s="110">
        <v>6.13E-2</v>
      </c>
    </row>
    <row r="63" spans="3:4">
      <c r="C63" s="109" t="s">
        <v>142</v>
      </c>
      <c r="D63" s="110">
        <v>1</v>
      </c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157</v>
      </c>
      <c r="C1" s="76" t="s" vm="1">
        <v>225</v>
      </c>
    </row>
    <row r="2" spans="2:60">
      <c r="B2" s="55" t="s">
        <v>156</v>
      </c>
      <c r="C2" s="76" t="s">
        <v>226</v>
      </c>
    </row>
    <row r="3" spans="2:60">
      <c r="B3" s="55" t="s">
        <v>158</v>
      </c>
      <c r="C3" s="76" t="s">
        <v>227</v>
      </c>
    </row>
    <row r="4" spans="2:60">
      <c r="B4" s="55" t="s">
        <v>159</v>
      </c>
      <c r="C4" s="76">
        <v>2146</v>
      </c>
    </row>
    <row r="6" spans="2:60" ht="26.25" customHeight="1">
      <c r="B6" s="183" t="s">
        <v>187</v>
      </c>
      <c r="C6" s="184"/>
      <c r="D6" s="184"/>
      <c r="E6" s="184"/>
      <c r="F6" s="184"/>
      <c r="G6" s="184"/>
      <c r="H6" s="184"/>
      <c r="I6" s="184"/>
      <c r="J6" s="184"/>
      <c r="K6" s="184"/>
      <c r="L6" s="185"/>
    </row>
    <row r="7" spans="2:60" ht="26.25" customHeight="1">
      <c r="B7" s="183" t="s">
        <v>70</v>
      </c>
      <c r="C7" s="184"/>
      <c r="D7" s="184"/>
      <c r="E7" s="184"/>
      <c r="F7" s="184"/>
      <c r="G7" s="184"/>
      <c r="H7" s="184"/>
      <c r="I7" s="184"/>
      <c r="J7" s="184"/>
      <c r="K7" s="184"/>
      <c r="L7" s="185"/>
      <c r="BH7" s="3"/>
    </row>
    <row r="8" spans="2:60" s="3" customFormat="1" ht="78.75">
      <c r="B8" s="21" t="s">
        <v>94</v>
      </c>
      <c r="C8" s="29" t="s">
        <v>30</v>
      </c>
      <c r="D8" s="29" t="s">
        <v>97</v>
      </c>
      <c r="E8" s="29" t="s">
        <v>41</v>
      </c>
      <c r="F8" s="29" t="s">
        <v>79</v>
      </c>
      <c r="G8" s="29" t="s">
        <v>209</v>
      </c>
      <c r="H8" s="29" t="s">
        <v>208</v>
      </c>
      <c r="I8" s="29" t="s">
        <v>40</v>
      </c>
      <c r="J8" s="29" t="s">
        <v>39</v>
      </c>
      <c r="K8" s="29" t="s">
        <v>160</v>
      </c>
      <c r="L8" s="29" t="s">
        <v>162</v>
      </c>
      <c r="BD8" s="1"/>
      <c r="BE8" s="1"/>
    </row>
    <row r="9" spans="2:60" s="3" customFormat="1" ht="25.5">
      <c r="B9" s="14"/>
      <c r="C9" s="15"/>
      <c r="D9" s="15"/>
      <c r="E9" s="15"/>
      <c r="F9" s="15"/>
      <c r="G9" s="15" t="s">
        <v>216</v>
      </c>
      <c r="H9" s="15"/>
      <c r="I9" s="15" t="s">
        <v>212</v>
      </c>
      <c r="J9" s="15" t="s">
        <v>20</v>
      </c>
      <c r="K9" s="31" t="s">
        <v>20</v>
      </c>
      <c r="L9" s="16" t="s">
        <v>20</v>
      </c>
      <c r="BC9" s="1"/>
      <c r="BD9" s="1"/>
      <c r="BE9" s="1"/>
      <c r="BG9" s="4"/>
    </row>
    <row r="10" spans="2:60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C10" s="1"/>
      <c r="BD10" s="3"/>
      <c r="BE10" s="1"/>
    </row>
    <row r="11" spans="2:60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BC11" s="1"/>
      <c r="BD11" s="3"/>
      <c r="BE11" s="1"/>
      <c r="BG11" s="1"/>
    </row>
    <row r="12" spans="2:60" s="4" customFormat="1" ht="18" customHeight="1">
      <c r="B12" s="78" t="s">
        <v>224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BC12" s="1"/>
      <c r="BD12" s="3"/>
      <c r="BE12" s="1"/>
      <c r="BG12" s="1"/>
    </row>
    <row r="13" spans="2:60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BD13" s="3"/>
    </row>
    <row r="14" spans="2:60" ht="20.25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BD14" s="4"/>
    </row>
    <row r="15" spans="2:60">
      <c r="B15" s="78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60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</row>
    <row r="17" spans="2:5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</row>
    <row r="18" spans="2:5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</row>
    <row r="19" spans="2:56" ht="20.2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BC19" s="4"/>
    </row>
    <row r="20" spans="2:5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BD20" s="3"/>
    </row>
    <row r="21" spans="2:5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5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5" t="s">
        <v>157</v>
      </c>
      <c r="C1" s="76" t="s" vm="1">
        <v>225</v>
      </c>
    </row>
    <row r="2" spans="2:61">
      <c r="B2" s="55" t="s">
        <v>156</v>
      </c>
      <c r="C2" s="76" t="s">
        <v>226</v>
      </c>
    </row>
    <row r="3" spans="2:61">
      <c r="B3" s="55" t="s">
        <v>158</v>
      </c>
      <c r="C3" s="76" t="s">
        <v>227</v>
      </c>
    </row>
    <row r="4" spans="2:61">
      <c r="B4" s="55" t="s">
        <v>159</v>
      </c>
      <c r="C4" s="76">
        <v>2146</v>
      </c>
    </row>
    <row r="6" spans="2:61" ht="26.25" customHeight="1">
      <c r="B6" s="183" t="s">
        <v>187</v>
      </c>
      <c r="C6" s="184"/>
      <c r="D6" s="184"/>
      <c r="E6" s="184"/>
      <c r="F6" s="184"/>
      <c r="G6" s="184"/>
      <c r="H6" s="184"/>
      <c r="I6" s="184"/>
      <c r="J6" s="184"/>
      <c r="K6" s="184"/>
      <c r="L6" s="185"/>
    </row>
    <row r="7" spans="2:61" ht="26.25" customHeight="1">
      <c r="B7" s="183" t="s">
        <v>71</v>
      </c>
      <c r="C7" s="184"/>
      <c r="D7" s="184"/>
      <c r="E7" s="184"/>
      <c r="F7" s="184"/>
      <c r="G7" s="184"/>
      <c r="H7" s="184"/>
      <c r="I7" s="184"/>
      <c r="J7" s="184"/>
      <c r="K7" s="184"/>
      <c r="L7" s="185"/>
      <c r="BI7" s="3"/>
    </row>
    <row r="8" spans="2:61" s="3" customFormat="1" ht="78.75">
      <c r="B8" s="21" t="s">
        <v>94</v>
      </c>
      <c r="C8" s="29" t="s">
        <v>30</v>
      </c>
      <c r="D8" s="29" t="s">
        <v>97</v>
      </c>
      <c r="E8" s="29" t="s">
        <v>41</v>
      </c>
      <c r="F8" s="29" t="s">
        <v>79</v>
      </c>
      <c r="G8" s="29" t="s">
        <v>209</v>
      </c>
      <c r="H8" s="29" t="s">
        <v>208</v>
      </c>
      <c r="I8" s="29" t="s">
        <v>40</v>
      </c>
      <c r="J8" s="29" t="s">
        <v>39</v>
      </c>
      <c r="K8" s="29" t="s">
        <v>160</v>
      </c>
      <c r="L8" s="30" t="s">
        <v>162</v>
      </c>
      <c r="M8" s="1"/>
      <c r="BE8" s="1"/>
      <c r="BF8" s="1"/>
    </row>
    <row r="9" spans="2:61" s="3" customFormat="1" ht="20.25">
      <c r="B9" s="14"/>
      <c r="C9" s="29"/>
      <c r="D9" s="29"/>
      <c r="E9" s="29"/>
      <c r="F9" s="29"/>
      <c r="G9" s="15" t="s">
        <v>216</v>
      </c>
      <c r="H9" s="15"/>
      <c r="I9" s="15" t="s">
        <v>212</v>
      </c>
      <c r="J9" s="15" t="s">
        <v>20</v>
      </c>
      <c r="K9" s="31" t="s">
        <v>20</v>
      </c>
      <c r="L9" s="16" t="s">
        <v>20</v>
      </c>
      <c r="BD9" s="1"/>
      <c r="BE9" s="1"/>
      <c r="BF9" s="1"/>
      <c r="BH9" s="4"/>
    </row>
    <row r="10" spans="2:6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D10" s="1"/>
      <c r="BE10" s="3"/>
      <c r="BF10" s="1"/>
    </row>
    <row r="11" spans="2:6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BD11" s="1"/>
      <c r="BE11" s="3"/>
      <c r="BF11" s="1"/>
      <c r="BH11" s="1"/>
    </row>
    <row r="12" spans="2:61">
      <c r="B12" s="78" t="s">
        <v>224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BE12" s="3"/>
    </row>
    <row r="13" spans="2:61" ht="20.25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BE13" s="4"/>
    </row>
    <row r="14" spans="2:61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2:61">
      <c r="B15" s="78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6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</row>
    <row r="17" spans="2:5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</row>
    <row r="18" spans="2:56" ht="20.25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BD18" s="4"/>
    </row>
    <row r="19" spans="2:5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5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5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BD21" s="3"/>
    </row>
    <row r="22" spans="2:5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5" t="s">
        <v>157</v>
      </c>
      <c r="C1" s="76" t="s" vm="1">
        <v>225</v>
      </c>
    </row>
    <row r="2" spans="1:60">
      <c r="B2" s="55" t="s">
        <v>156</v>
      </c>
      <c r="C2" s="76" t="s">
        <v>226</v>
      </c>
    </row>
    <row r="3" spans="1:60">
      <c r="B3" s="55" t="s">
        <v>158</v>
      </c>
      <c r="C3" s="76" t="s">
        <v>227</v>
      </c>
    </row>
    <row r="4" spans="1:60">
      <c r="B4" s="55" t="s">
        <v>159</v>
      </c>
      <c r="C4" s="76">
        <v>2146</v>
      </c>
    </row>
    <row r="6" spans="1:60" ht="26.25" customHeight="1">
      <c r="B6" s="183" t="s">
        <v>187</v>
      </c>
      <c r="C6" s="184"/>
      <c r="D6" s="184"/>
      <c r="E6" s="184"/>
      <c r="F6" s="184"/>
      <c r="G6" s="184"/>
      <c r="H6" s="184"/>
      <c r="I6" s="184"/>
      <c r="J6" s="184"/>
      <c r="K6" s="185"/>
      <c r="BD6" s="1" t="s">
        <v>98</v>
      </c>
      <c r="BF6" s="1" t="s">
        <v>165</v>
      </c>
      <c r="BH6" s="3" t="s">
        <v>142</v>
      </c>
    </row>
    <row r="7" spans="1:60" ht="26.25" customHeight="1">
      <c r="B7" s="183" t="s">
        <v>72</v>
      </c>
      <c r="C7" s="184"/>
      <c r="D7" s="184"/>
      <c r="E7" s="184"/>
      <c r="F7" s="184"/>
      <c r="G7" s="184"/>
      <c r="H7" s="184"/>
      <c r="I7" s="184"/>
      <c r="J7" s="184"/>
      <c r="K7" s="185"/>
      <c r="BD7" s="3" t="s">
        <v>100</v>
      </c>
      <c r="BF7" s="1" t="s">
        <v>120</v>
      </c>
      <c r="BH7" s="3" t="s">
        <v>141</v>
      </c>
    </row>
    <row r="8" spans="1:60" s="3" customFormat="1" ht="78.75">
      <c r="A8" s="2"/>
      <c r="B8" s="21" t="s">
        <v>94</v>
      </c>
      <c r="C8" s="29" t="s">
        <v>30</v>
      </c>
      <c r="D8" s="29" t="s">
        <v>97</v>
      </c>
      <c r="E8" s="29" t="s">
        <v>41</v>
      </c>
      <c r="F8" s="29" t="s">
        <v>79</v>
      </c>
      <c r="G8" s="29" t="s">
        <v>209</v>
      </c>
      <c r="H8" s="29" t="s">
        <v>208</v>
      </c>
      <c r="I8" s="29" t="s">
        <v>40</v>
      </c>
      <c r="J8" s="29" t="s">
        <v>160</v>
      </c>
      <c r="K8" s="29" t="s">
        <v>162</v>
      </c>
      <c r="BC8" s="1" t="s">
        <v>113</v>
      </c>
      <c r="BD8" s="1" t="s">
        <v>114</v>
      </c>
      <c r="BE8" s="1" t="s">
        <v>121</v>
      </c>
      <c r="BG8" s="4" t="s">
        <v>143</v>
      </c>
    </row>
    <row r="9" spans="1:60" s="3" customFormat="1" ht="18.75" customHeight="1">
      <c r="A9" s="2"/>
      <c r="B9" s="14"/>
      <c r="C9" s="15"/>
      <c r="D9" s="15"/>
      <c r="E9" s="15"/>
      <c r="F9" s="15"/>
      <c r="G9" s="15" t="s">
        <v>216</v>
      </c>
      <c r="H9" s="15"/>
      <c r="I9" s="15" t="s">
        <v>212</v>
      </c>
      <c r="J9" s="31" t="s">
        <v>20</v>
      </c>
      <c r="K9" s="56" t="s">
        <v>20</v>
      </c>
      <c r="BC9" s="1" t="s">
        <v>110</v>
      </c>
      <c r="BE9" s="1" t="s">
        <v>122</v>
      </c>
      <c r="BG9" s="4" t="s">
        <v>144</v>
      </c>
    </row>
    <row r="10" spans="1:60" s="4" customFormat="1" ht="18" customHeight="1">
      <c r="A10" s="2"/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57" t="s">
        <v>6</v>
      </c>
      <c r="J10" s="57" t="s">
        <v>7</v>
      </c>
      <c r="K10" s="57" t="s">
        <v>8</v>
      </c>
      <c r="L10" s="3"/>
      <c r="M10" s="3"/>
      <c r="N10" s="3"/>
      <c r="O10" s="3"/>
      <c r="BC10" s="1" t="s">
        <v>106</v>
      </c>
      <c r="BD10" s="3"/>
      <c r="BE10" s="1" t="s">
        <v>166</v>
      </c>
      <c r="BG10" s="1" t="s">
        <v>150</v>
      </c>
    </row>
    <row r="11" spans="1:60" s="4" customFormat="1" ht="18" customHeight="1">
      <c r="A11" s="2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3"/>
      <c r="M11" s="3"/>
      <c r="N11" s="3"/>
      <c r="O11" s="3"/>
      <c r="BC11" s="1" t="s">
        <v>105</v>
      </c>
      <c r="BD11" s="3"/>
      <c r="BE11" s="1" t="s">
        <v>123</v>
      </c>
      <c r="BG11" s="1" t="s">
        <v>145</v>
      </c>
    </row>
    <row r="12" spans="1:60" ht="20.25">
      <c r="B12" s="78" t="s">
        <v>224</v>
      </c>
      <c r="C12" s="77"/>
      <c r="D12" s="77"/>
      <c r="E12" s="77"/>
      <c r="F12" s="77"/>
      <c r="G12" s="77"/>
      <c r="H12" s="77"/>
      <c r="I12" s="77"/>
      <c r="J12" s="77"/>
      <c r="K12" s="77"/>
      <c r="P12" s="1"/>
      <c r="BC12" s="1" t="s">
        <v>103</v>
      </c>
      <c r="BD12" s="4"/>
      <c r="BE12" s="1" t="s">
        <v>124</v>
      </c>
      <c r="BG12" s="1" t="s">
        <v>146</v>
      </c>
    </row>
    <row r="13" spans="1:60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P13" s="1"/>
      <c r="BC13" s="1" t="s">
        <v>107</v>
      </c>
      <c r="BE13" s="1" t="s">
        <v>125</v>
      </c>
      <c r="BG13" s="1" t="s">
        <v>147</v>
      </c>
    </row>
    <row r="14" spans="1:60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  <c r="P14" s="1"/>
      <c r="BC14" s="1" t="s">
        <v>104</v>
      </c>
      <c r="BE14" s="1" t="s">
        <v>126</v>
      </c>
      <c r="BG14" s="1" t="s">
        <v>149</v>
      </c>
    </row>
    <row r="15" spans="1:60">
      <c r="B15" s="78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P15" s="1"/>
      <c r="BC15" s="1" t="s">
        <v>115</v>
      </c>
      <c r="BE15" s="1" t="s">
        <v>167</v>
      </c>
      <c r="BG15" s="1" t="s">
        <v>151</v>
      </c>
    </row>
    <row r="16" spans="1:60" ht="20.25">
      <c r="B16" s="77"/>
      <c r="C16" s="77"/>
      <c r="D16" s="77"/>
      <c r="E16" s="77"/>
      <c r="F16" s="77"/>
      <c r="G16" s="77"/>
      <c r="H16" s="77"/>
      <c r="I16" s="77"/>
      <c r="J16" s="77"/>
      <c r="K16" s="77"/>
      <c r="P16" s="1"/>
      <c r="BC16" s="4" t="s">
        <v>101</v>
      </c>
      <c r="BD16" s="1" t="s">
        <v>116</v>
      </c>
      <c r="BE16" s="1" t="s">
        <v>127</v>
      </c>
      <c r="BG16" s="1" t="s">
        <v>152</v>
      </c>
    </row>
    <row r="17" spans="2:60">
      <c r="B17" s="77"/>
      <c r="C17" s="77"/>
      <c r="D17" s="77"/>
      <c r="E17" s="77"/>
      <c r="F17" s="77"/>
      <c r="G17" s="77"/>
      <c r="H17" s="77"/>
      <c r="I17" s="77"/>
      <c r="J17" s="77"/>
      <c r="K17" s="77"/>
      <c r="P17" s="1"/>
      <c r="BC17" s="1" t="s">
        <v>111</v>
      </c>
      <c r="BE17" s="1" t="s">
        <v>128</v>
      </c>
      <c r="BG17" s="1" t="s">
        <v>153</v>
      </c>
    </row>
    <row r="18" spans="2:60">
      <c r="B18" s="77"/>
      <c r="C18" s="77"/>
      <c r="D18" s="77"/>
      <c r="E18" s="77"/>
      <c r="F18" s="77"/>
      <c r="G18" s="77"/>
      <c r="H18" s="77"/>
      <c r="I18" s="77"/>
      <c r="J18" s="77"/>
      <c r="K18" s="77"/>
      <c r="BD18" s="1" t="s">
        <v>99</v>
      </c>
      <c r="BF18" s="1" t="s">
        <v>129</v>
      </c>
      <c r="BH18" s="1" t="s">
        <v>23</v>
      </c>
    </row>
    <row r="19" spans="2:60">
      <c r="B19" s="77"/>
      <c r="C19" s="77"/>
      <c r="D19" s="77"/>
      <c r="E19" s="77"/>
      <c r="F19" s="77"/>
      <c r="G19" s="77"/>
      <c r="H19" s="77"/>
      <c r="I19" s="77"/>
      <c r="J19" s="77"/>
      <c r="K19" s="77"/>
      <c r="BD19" s="1" t="s">
        <v>112</v>
      </c>
      <c r="BF19" s="1" t="s">
        <v>130</v>
      </c>
    </row>
    <row r="20" spans="2:60">
      <c r="B20" s="77"/>
      <c r="C20" s="77"/>
      <c r="D20" s="77"/>
      <c r="E20" s="77"/>
      <c r="F20" s="77"/>
      <c r="G20" s="77"/>
      <c r="H20" s="77"/>
      <c r="I20" s="77"/>
      <c r="J20" s="77"/>
      <c r="K20" s="77"/>
      <c r="BD20" s="1" t="s">
        <v>117</v>
      </c>
      <c r="BF20" s="1" t="s">
        <v>131</v>
      </c>
    </row>
    <row r="21" spans="2:60">
      <c r="B21" s="77"/>
      <c r="C21" s="77"/>
      <c r="D21" s="77"/>
      <c r="E21" s="77"/>
      <c r="F21" s="77"/>
      <c r="G21" s="77"/>
      <c r="H21" s="77"/>
      <c r="I21" s="77"/>
      <c r="J21" s="77"/>
      <c r="K21" s="77"/>
      <c r="BD21" s="1" t="s">
        <v>102</v>
      </c>
      <c r="BE21" s="1" t="s">
        <v>118</v>
      </c>
      <c r="BF21" s="1" t="s">
        <v>132</v>
      </c>
    </row>
    <row r="22" spans="2:60">
      <c r="B22" s="77"/>
      <c r="C22" s="77"/>
      <c r="D22" s="77"/>
      <c r="E22" s="77"/>
      <c r="F22" s="77"/>
      <c r="G22" s="77"/>
      <c r="H22" s="77"/>
      <c r="I22" s="77"/>
      <c r="J22" s="77"/>
      <c r="K22" s="77"/>
      <c r="BD22" s="1" t="s">
        <v>108</v>
      </c>
      <c r="BF22" s="1" t="s">
        <v>133</v>
      </c>
    </row>
    <row r="23" spans="2:60">
      <c r="B23" s="77"/>
      <c r="C23" s="77"/>
      <c r="D23" s="77"/>
      <c r="E23" s="77"/>
      <c r="F23" s="77"/>
      <c r="G23" s="77"/>
      <c r="H23" s="77"/>
      <c r="I23" s="77"/>
      <c r="J23" s="77"/>
      <c r="K23" s="77"/>
      <c r="BD23" s="1" t="s">
        <v>23</v>
      </c>
      <c r="BE23" s="1" t="s">
        <v>109</v>
      </c>
      <c r="BF23" s="1" t="s">
        <v>168</v>
      </c>
    </row>
    <row r="24" spans="2:60">
      <c r="B24" s="77"/>
      <c r="C24" s="77"/>
      <c r="D24" s="77"/>
      <c r="E24" s="77"/>
      <c r="F24" s="77"/>
      <c r="G24" s="77"/>
      <c r="H24" s="77"/>
      <c r="I24" s="77"/>
      <c r="J24" s="77"/>
      <c r="K24" s="77"/>
      <c r="BF24" s="1" t="s">
        <v>171</v>
      </c>
    </row>
    <row r="25" spans="2:60">
      <c r="B25" s="77"/>
      <c r="C25" s="77"/>
      <c r="D25" s="77"/>
      <c r="E25" s="77"/>
      <c r="F25" s="77"/>
      <c r="G25" s="77"/>
      <c r="H25" s="77"/>
      <c r="I25" s="77"/>
      <c r="J25" s="77"/>
      <c r="K25" s="77"/>
      <c r="BF25" s="1" t="s">
        <v>134</v>
      </c>
    </row>
    <row r="26" spans="2:60">
      <c r="B26" s="77"/>
      <c r="C26" s="77"/>
      <c r="D26" s="77"/>
      <c r="E26" s="77"/>
      <c r="F26" s="77"/>
      <c r="G26" s="77"/>
      <c r="H26" s="77"/>
      <c r="I26" s="77"/>
      <c r="J26" s="77"/>
      <c r="K26" s="77"/>
      <c r="BF26" s="1" t="s">
        <v>135</v>
      </c>
    </row>
    <row r="27" spans="2:60">
      <c r="B27" s="77"/>
      <c r="C27" s="77"/>
      <c r="D27" s="77"/>
      <c r="E27" s="77"/>
      <c r="F27" s="77"/>
      <c r="G27" s="77"/>
      <c r="H27" s="77"/>
      <c r="I27" s="77"/>
      <c r="J27" s="77"/>
      <c r="K27" s="77"/>
      <c r="BF27" s="1" t="s">
        <v>170</v>
      </c>
    </row>
    <row r="28" spans="2:60">
      <c r="B28" s="77"/>
      <c r="C28" s="77"/>
      <c r="D28" s="77"/>
      <c r="E28" s="77"/>
      <c r="F28" s="77"/>
      <c r="G28" s="77"/>
      <c r="H28" s="77"/>
      <c r="I28" s="77"/>
      <c r="J28" s="77"/>
      <c r="K28" s="77"/>
      <c r="BF28" s="1" t="s">
        <v>136</v>
      </c>
    </row>
    <row r="29" spans="2:60">
      <c r="B29" s="77"/>
      <c r="C29" s="77"/>
      <c r="D29" s="77"/>
      <c r="E29" s="77"/>
      <c r="F29" s="77"/>
      <c r="G29" s="77"/>
      <c r="H29" s="77"/>
      <c r="I29" s="77"/>
      <c r="J29" s="77"/>
      <c r="K29" s="77"/>
      <c r="BF29" s="1" t="s">
        <v>137</v>
      </c>
    </row>
    <row r="30" spans="2:60">
      <c r="B30" s="77"/>
      <c r="C30" s="77"/>
      <c r="D30" s="77"/>
      <c r="E30" s="77"/>
      <c r="F30" s="77"/>
      <c r="G30" s="77"/>
      <c r="H30" s="77"/>
      <c r="I30" s="77"/>
      <c r="J30" s="77"/>
      <c r="K30" s="77"/>
      <c r="BF30" s="1" t="s">
        <v>169</v>
      </c>
    </row>
    <row r="31" spans="2:60">
      <c r="B31" s="77"/>
      <c r="C31" s="77"/>
      <c r="D31" s="77"/>
      <c r="E31" s="77"/>
      <c r="F31" s="77"/>
      <c r="G31" s="77"/>
      <c r="H31" s="77"/>
      <c r="I31" s="77"/>
      <c r="J31" s="77"/>
      <c r="K31" s="77"/>
      <c r="BF31" s="1" t="s">
        <v>23</v>
      </c>
    </row>
    <row r="32" spans="2:60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5" t="s">
        <v>157</v>
      </c>
      <c r="C1" s="76" t="s" vm="1">
        <v>225</v>
      </c>
    </row>
    <row r="2" spans="2:81">
      <c r="B2" s="55" t="s">
        <v>156</v>
      </c>
      <c r="C2" s="76" t="s">
        <v>226</v>
      </c>
    </row>
    <row r="3" spans="2:81">
      <c r="B3" s="55" t="s">
        <v>158</v>
      </c>
      <c r="C3" s="76" t="s">
        <v>227</v>
      </c>
      <c r="E3" s="2"/>
    </row>
    <row r="4" spans="2:81">
      <c r="B4" s="55" t="s">
        <v>159</v>
      </c>
      <c r="C4" s="76">
        <v>2146</v>
      </c>
    </row>
    <row r="6" spans="2:81" ht="26.25" customHeight="1">
      <c r="B6" s="183" t="s">
        <v>187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5"/>
    </row>
    <row r="7" spans="2:81" ht="26.25" customHeight="1">
      <c r="B7" s="183" t="s">
        <v>73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5"/>
    </row>
    <row r="8" spans="2:81" s="3" customFormat="1" ht="47.25">
      <c r="B8" s="21" t="s">
        <v>94</v>
      </c>
      <c r="C8" s="29" t="s">
        <v>30</v>
      </c>
      <c r="D8" s="12" t="s">
        <v>32</v>
      </c>
      <c r="E8" s="29" t="s">
        <v>15</v>
      </c>
      <c r="F8" s="29" t="s">
        <v>42</v>
      </c>
      <c r="G8" s="29" t="s">
        <v>80</v>
      </c>
      <c r="H8" s="29" t="s">
        <v>18</v>
      </c>
      <c r="I8" s="29" t="s">
        <v>79</v>
      </c>
      <c r="J8" s="29" t="s">
        <v>17</v>
      </c>
      <c r="K8" s="29" t="s">
        <v>19</v>
      </c>
      <c r="L8" s="29" t="s">
        <v>209</v>
      </c>
      <c r="M8" s="29" t="s">
        <v>208</v>
      </c>
      <c r="N8" s="29" t="s">
        <v>40</v>
      </c>
      <c r="O8" s="29" t="s">
        <v>39</v>
      </c>
      <c r="P8" s="29" t="s">
        <v>160</v>
      </c>
      <c r="Q8" s="30" t="s">
        <v>162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4"/>
      <c r="C9" s="15"/>
      <c r="D9" s="15"/>
      <c r="E9" s="31"/>
      <c r="F9" s="31"/>
      <c r="G9" s="31" t="s">
        <v>22</v>
      </c>
      <c r="H9" s="31" t="s">
        <v>21</v>
      </c>
      <c r="I9" s="31"/>
      <c r="J9" s="31" t="s">
        <v>20</v>
      </c>
      <c r="K9" s="31" t="s">
        <v>20</v>
      </c>
      <c r="L9" s="31" t="s">
        <v>216</v>
      </c>
      <c r="M9" s="31"/>
      <c r="N9" s="31" t="s">
        <v>212</v>
      </c>
      <c r="O9" s="31" t="s">
        <v>20</v>
      </c>
      <c r="P9" s="31" t="s">
        <v>20</v>
      </c>
      <c r="Q9" s="32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91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78" t="s">
        <v>224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</row>
    <row r="13" spans="2:81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</row>
    <row r="14" spans="2:81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</row>
    <row r="15" spans="2:81">
      <c r="B15" s="78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</row>
    <row r="16" spans="2:8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</row>
    <row r="17" spans="2:17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</row>
    <row r="18" spans="2:17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</row>
    <row r="19" spans="2:17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</row>
    <row r="20" spans="2:17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</row>
    <row r="21" spans="2:17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2:17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2:17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17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17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17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17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17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17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17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17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17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5" t="s">
        <v>157</v>
      </c>
      <c r="C1" s="76" t="s" vm="1">
        <v>225</v>
      </c>
    </row>
    <row r="2" spans="2:72">
      <c r="B2" s="55" t="s">
        <v>156</v>
      </c>
      <c r="C2" s="76" t="s">
        <v>226</v>
      </c>
    </row>
    <row r="3" spans="2:72">
      <c r="B3" s="55" t="s">
        <v>158</v>
      </c>
      <c r="C3" s="76" t="s">
        <v>227</v>
      </c>
    </row>
    <row r="4" spans="2:72">
      <c r="B4" s="55" t="s">
        <v>159</v>
      </c>
      <c r="C4" s="76">
        <v>2146</v>
      </c>
    </row>
    <row r="6" spans="2:72" ht="26.25" customHeight="1">
      <c r="B6" s="183" t="s">
        <v>188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5"/>
    </row>
    <row r="7" spans="2:72" ht="26.25" customHeight="1">
      <c r="B7" s="183" t="s">
        <v>64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5"/>
    </row>
    <row r="8" spans="2:72" s="3" customFormat="1" ht="78.75">
      <c r="B8" s="21" t="s">
        <v>94</v>
      </c>
      <c r="C8" s="29" t="s">
        <v>30</v>
      </c>
      <c r="D8" s="29" t="s">
        <v>15</v>
      </c>
      <c r="E8" s="29" t="s">
        <v>42</v>
      </c>
      <c r="F8" s="29" t="s">
        <v>80</v>
      </c>
      <c r="G8" s="29" t="s">
        <v>18</v>
      </c>
      <c r="H8" s="29" t="s">
        <v>79</v>
      </c>
      <c r="I8" s="29" t="s">
        <v>17</v>
      </c>
      <c r="J8" s="29" t="s">
        <v>19</v>
      </c>
      <c r="K8" s="29" t="s">
        <v>209</v>
      </c>
      <c r="L8" s="29" t="s">
        <v>208</v>
      </c>
      <c r="M8" s="29" t="s">
        <v>88</v>
      </c>
      <c r="N8" s="29" t="s">
        <v>39</v>
      </c>
      <c r="O8" s="29" t="s">
        <v>160</v>
      </c>
      <c r="P8" s="30" t="s">
        <v>162</v>
      </c>
    </row>
    <row r="9" spans="2:72" s="3" customFormat="1" ht="25.5" customHeight="1">
      <c r="B9" s="14"/>
      <c r="C9" s="31"/>
      <c r="D9" s="31"/>
      <c r="E9" s="31"/>
      <c r="F9" s="31" t="s">
        <v>22</v>
      </c>
      <c r="G9" s="31" t="s">
        <v>21</v>
      </c>
      <c r="H9" s="31"/>
      <c r="I9" s="31" t="s">
        <v>20</v>
      </c>
      <c r="J9" s="31" t="s">
        <v>20</v>
      </c>
      <c r="K9" s="31" t="s">
        <v>216</v>
      </c>
      <c r="L9" s="31"/>
      <c r="M9" s="31" t="s">
        <v>212</v>
      </c>
      <c r="N9" s="31" t="s">
        <v>20</v>
      </c>
      <c r="O9" s="31" t="s">
        <v>20</v>
      </c>
      <c r="P9" s="32" t="s">
        <v>20</v>
      </c>
    </row>
    <row r="10" spans="2:72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9" t="s">
        <v>13</v>
      </c>
      <c r="P10" s="19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78" t="s">
        <v>90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72">
      <c r="B13" s="78" t="s">
        <v>207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72">
      <c r="B14" s="78" t="s">
        <v>215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72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72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1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1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1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1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1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1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1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1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1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1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1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1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1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1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1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</row>
    <row r="32" spans="2:1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2:16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</row>
    <row r="34" spans="2:16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2:16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</row>
    <row r="36" spans="2:16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</row>
    <row r="37" spans="2:16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</row>
    <row r="38" spans="2:16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</row>
    <row r="39" spans="2:16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2:16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2:16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</row>
    <row r="42" spans="2:16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</row>
    <row r="43" spans="2:16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16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16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16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16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16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>
      <selection activeCell="G17" sqref="G1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5" t="s">
        <v>157</v>
      </c>
      <c r="C1" s="76" t="s" vm="1">
        <v>225</v>
      </c>
    </row>
    <row r="2" spans="2:65">
      <c r="B2" s="55" t="s">
        <v>156</v>
      </c>
      <c r="C2" s="76" t="s">
        <v>226</v>
      </c>
    </row>
    <row r="3" spans="2:65">
      <c r="B3" s="55" t="s">
        <v>158</v>
      </c>
      <c r="C3" s="76" t="s">
        <v>227</v>
      </c>
    </row>
    <row r="4" spans="2:65">
      <c r="B4" s="55" t="s">
        <v>159</v>
      </c>
      <c r="C4" s="76">
        <v>2146</v>
      </c>
    </row>
    <row r="6" spans="2:65" ht="26.25" customHeight="1">
      <c r="B6" s="183" t="s">
        <v>188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5"/>
    </row>
    <row r="7" spans="2:65" ht="26.25" customHeight="1">
      <c r="B7" s="183" t="s">
        <v>65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5"/>
    </row>
    <row r="8" spans="2:65" s="3" customFormat="1" ht="78.75">
      <c r="B8" s="21" t="s">
        <v>94</v>
      </c>
      <c r="C8" s="29" t="s">
        <v>30</v>
      </c>
      <c r="D8" s="29" t="s">
        <v>96</v>
      </c>
      <c r="E8" s="29" t="s">
        <v>95</v>
      </c>
      <c r="F8" s="29" t="s">
        <v>41</v>
      </c>
      <c r="G8" s="29" t="s">
        <v>15</v>
      </c>
      <c r="H8" s="29" t="s">
        <v>42</v>
      </c>
      <c r="I8" s="29" t="s">
        <v>80</v>
      </c>
      <c r="J8" s="29" t="s">
        <v>18</v>
      </c>
      <c r="K8" s="29" t="s">
        <v>79</v>
      </c>
      <c r="L8" s="29" t="s">
        <v>17</v>
      </c>
      <c r="M8" s="69" t="s">
        <v>19</v>
      </c>
      <c r="N8" s="29" t="s">
        <v>209</v>
      </c>
      <c r="O8" s="29" t="s">
        <v>208</v>
      </c>
      <c r="P8" s="29" t="s">
        <v>88</v>
      </c>
      <c r="Q8" s="29" t="s">
        <v>39</v>
      </c>
      <c r="R8" s="29" t="s">
        <v>160</v>
      </c>
      <c r="S8" s="30" t="s">
        <v>162</v>
      </c>
      <c r="U8" s="1"/>
      <c r="BJ8" s="1"/>
    </row>
    <row r="9" spans="2:65" s="3" customFormat="1" ht="17.25" customHeight="1">
      <c r="B9" s="14"/>
      <c r="C9" s="31"/>
      <c r="D9" s="15"/>
      <c r="E9" s="15"/>
      <c r="F9" s="31"/>
      <c r="G9" s="31"/>
      <c r="H9" s="31"/>
      <c r="I9" s="31" t="s">
        <v>22</v>
      </c>
      <c r="J9" s="31" t="s">
        <v>21</v>
      </c>
      <c r="K9" s="31"/>
      <c r="L9" s="31" t="s">
        <v>20</v>
      </c>
      <c r="M9" s="31" t="s">
        <v>20</v>
      </c>
      <c r="N9" s="31" t="s">
        <v>216</v>
      </c>
      <c r="O9" s="31"/>
      <c r="P9" s="31" t="s">
        <v>212</v>
      </c>
      <c r="Q9" s="31" t="s">
        <v>20</v>
      </c>
      <c r="R9" s="31" t="s">
        <v>20</v>
      </c>
      <c r="S9" s="32" t="s">
        <v>20</v>
      </c>
      <c r="BJ9" s="1"/>
    </row>
    <row r="10" spans="2:6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91</v>
      </c>
      <c r="R10" s="19" t="s">
        <v>92</v>
      </c>
      <c r="S10" s="19" t="s">
        <v>163</v>
      </c>
      <c r="T10" s="5"/>
      <c r="BJ10" s="1"/>
    </row>
    <row r="11" spans="2:65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5"/>
      <c r="BJ11" s="1"/>
      <c r="BM11" s="1"/>
    </row>
    <row r="12" spans="2:65" ht="20.25" customHeight="1">
      <c r="B12" s="78" t="s">
        <v>224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</row>
    <row r="13" spans="2:65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2:65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</row>
    <row r="15" spans="2:65">
      <c r="B15" s="78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</row>
    <row r="16" spans="2:6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</row>
    <row r="17" spans="2:19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</row>
    <row r="18" spans="2:19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</row>
    <row r="19" spans="2:19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</row>
    <row r="20" spans="2:19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</row>
    <row r="21" spans="2:19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</row>
    <row r="22" spans="2:19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</row>
    <row r="23" spans="2:19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</row>
    <row r="24" spans="2:19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</row>
    <row r="25" spans="2:19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</row>
    <row r="26" spans="2:19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</row>
    <row r="27" spans="2:19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</row>
    <row r="28" spans="2:19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</row>
    <row r="29" spans="2:19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</row>
    <row r="30" spans="2:19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</row>
    <row r="31" spans="2:19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</row>
    <row r="32" spans="2:19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</row>
    <row r="33" spans="2:19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</row>
    <row r="34" spans="2:19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</row>
    <row r="35" spans="2:19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</row>
    <row r="36" spans="2:19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</row>
    <row r="37" spans="2:19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</row>
    <row r="38" spans="2:19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</row>
    <row r="39" spans="2:19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</row>
    <row r="40" spans="2:19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</row>
    <row r="41" spans="2:19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</row>
    <row r="42" spans="2:19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</row>
    <row r="43" spans="2:19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</row>
    <row r="44" spans="2:19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</row>
    <row r="45" spans="2:19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</row>
    <row r="46" spans="2:19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</row>
    <row r="47" spans="2:19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</row>
    <row r="48" spans="2:19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</row>
    <row r="49" spans="2:19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</row>
    <row r="50" spans="2:19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</row>
    <row r="51" spans="2:19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</row>
    <row r="52" spans="2:19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</row>
    <row r="53" spans="2:19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</row>
    <row r="54" spans="2:19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</row>
    <row r="55" spans="2:19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</row>
    <row r="56" spans="2:19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</row>
    <row r="57" spans="2:19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</row>
    <row r="58" spans="2:19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</row>
    <row r="59" spans="2:19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</row>
    <row r="60" spans="2:19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</row>
    <row r="61" spans="2:19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</row>
    <row r="62" spans="2:19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</row>
    <row r="63" spans="2:19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</row>
    <row r="64" spans="2:19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</row>
    <row r="65" spans="2:19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</row>
    <row r="66" spans="2:19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</row>
    <row r="67" spans="2:19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</row>
    <row r="68" spans="2:19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</row>
    <row r="69" spans="2:19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</row>
    <row r="70" spans="2:19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</row>
    <row r="71" spans="2:19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</row>
    <row r="72" spans="2:19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</row>
    <row r="73" spans="2:19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</row>
    <row r="74" spans="2:19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</row>
    <row r="75" spans="2:19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</row>
    <row r="76" spans="2:19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</row>
    <row r="77" spans="2:19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</row>
    <row r="78" spans="2:19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</row>
    <row r="79" spans="2:19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</row>
    <row r="80" spans="2:19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</row>
    <row r="81" spans="2:19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</row>
    <row r="82" spans="2:19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</row>
    <row r="83" spans="2:19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</row>
    <row r="84" spans="2:19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</row>
    <row r="85" spans="2:19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</row>
    <row r="86" spans="2:19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</row>
    <row r="87" spans="2:19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</row>
    <row r="88" spans="2:19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</row>
    <row r="89" spans="2:19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</row>
    <row r="90" spans="2:19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</row>
    <row r="91" spans="2:19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</row>
    <row r="92" spans="2:19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</row>
    <row r="93" spans="2:19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</row>
    <row r="94" spans="2:19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</row>
    <row r="95" spans="2:19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</row>
    <row r="96" spans="2:19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</row>
    <row r="97" spans="2:19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</row>
    <row r="98" spans="2:19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</row>
    <row r="99" spans="2:19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</row>
    <row r="100" spans="2:19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</row>
    <row r="101" spans="2:19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</row>
    <row r="102" spans="2:19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</row>
    <row r="103" spans="2:19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</row>
    <row r="104" spans="2:19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</row>
    <row r="105" spans="2:19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</row>
    <row r="106" spans="2:19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</row>
    <row r="107" spans="2:19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</row>
    <row r="108" spans="2:19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</row>
    <row r="109" spans="2:19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</row>
    <row r="110" spans="2:19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2"/>
      <c r="D398" s="1"/>
      <c r="E398" s="1"/>
      <c r="F398" s="1"/>
    </row>
    <row r="399" spans="2:6">
      <c r="B399" s="42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5" t="s">
        <v>157</v>
      </c>
      <c r="C1" s="76" t="s" vm="1">
        <v>225</v>
      </c>
    </row>
    <row r="2" spans="2:81">
      <c r="B2" s="55" t="s">
        <v>156</v>
      </c>
      <c r="C2" s="76" t="s">
        <v>226</v>
      </c>
    </row>
    <row r="3" spans="2:81">
      <c r="B3" s="55" t="s">
        <v>158</v>
      </c>
      <c r="C3" s="76" t="s">
        <v>227</v>
      </c>
    </row>
    <row r="4" spans="2:81">
      <c r="B4" s="55" t="s">
        <v>159</v>
      </c>
      <c r="C4" s="76">
        <v>2146</v>
      </c>
    </row>
    <row r="6" spans="2:81" ht="26.25" customHeight="1">
      <c r="B6" s="183" t="s">
        <v>188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5"/>
    </row>
    <row r="7" spans="2:81" ht="26.25" customHeight="1">
      <c r="B7" s="183" t="s">
        <v>66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5"/>
    </row>
    <row r="8" spans="2:81" s="3" customFormat="1" ht="78.75">
      <c r="B8" s="21" t="s">
        <v>94</v>
      </c>
      <c r="C8" s="29" t="s">
        <v>30</v>
      </c>
      <c r="D8" s="29" t="s">
        <v>96</v>
      </c>
      <c r="E8" s="29" t="s">
        <v>95</v>
      </c>
      <c r="F8" s="29" t="s">
        <v>41</v>
      </c>
      <c r="G8" s="29" t="s">
        <v>15</v>
      </c>
      <c r="H8" s="29" t="s">
        <v>42</v>
      </c>
      <c r="I8" s="29" t="s">
        <v>80</v>
      </c>
      <c r="J8" s="29" t="s">
        <v>18</v>
      </c>
      <c r="K8" s="29" t="s">
        <v>79</v>
      </c>
      <c r="L8" s="29" t="s">
        <v>17</v>
      </c>
      <c r="M8" s="69" t="s">
        <v>19</v>
      </c>
      <c r="N8" s="69" t="s">
        <v>209</v>
      </c>
      <c r="O8" s="29" t="s">
        <v>208</v>
      </c>
      <c r="P8" s="29" t="s">
        <v>88</v>
      </c>
      <c r="Q8" s="29" t="s">
        <v>39</v>
      </c>
      <c r="R8" s="29" t="s">
        <v>160</v>
      </c>
      <c r="S8" s="30" t="s">
        <v>162</v>
      </c>
      <c r="U8" s="1"/>
      <c r="BZ8" s="1"/>
    </row>
    <row r="9" spans="2:81" s="3" customFormat="1" ht="27.75" customHeight="1">
      <c r="B9" s="14"/>
      <c r="C9" s="31"/>
      <c r="D9" s="15"/>
      <c r="E9" s="15"/>
      <c r="F9" s="31"/>
      <c r="G9" s="31"/>
      <c r="H9" s="31"/>
      <c r="I9" s="31" t="s">
        <v>22</v>
      </c>
      <c r="J9" s="31" t="s">
        <v>21</v>
      </c>
      <c r="K9" s="31"/>
      <c r="L9" s="31" t="s">
        <v>20</v>
      </c>
      <c r="M9" s="31" t="s">
        <v>20</v>
      </c>
      <c r="N9" s="31" t="s">
        <v>216</v>
      </c>
      <c r="O9" s="31"/>
      <c r="P9" s="31" t="s">
        <v>212</v>
      </c>
      <c r="Q9" s="31" t="s">
        <v>20</v>
      </c>
      <c r="R9" s="31" t="s">
        <v>20</v>
      </c>
      <c r="S9" s="32" t="s">
        <v>20</v>
      </c>
      <c r="BZ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91</v>
      </c>
      <c r="R10" s="19" t="s">
        <v>92</v>
      </c>
      <c r="S10" s="19" t="s">
        <v>163</v>
      </c>
      <c r="T10" s="5"/>
      <c r="BZ10" s="1"/>
    </row>
    <row r="11" spans="2:8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5"/>
      <c r="BZ11" s="1"/>
      <c r="CC11" s="1"/>
    </row>
    <row r="12" spans="2:81" ht="17.25" customHeight="1">
      <c r="B12" s="78" t="s">
        <v>224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</row>
    <row r="13" spans="2:81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2:81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</row>
    <row r="15" spans="2:81">
      <c r="B15" s="78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</row>
    <row r="16" spans="2:8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</row>
    <row r="17" spans="2:19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</row>
    <row r="18" spans="2:19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</row>
    <row r="19" spans="2:19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</row>
    <row r="20" spans="2:19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</row>
    <row r="21" spans="2:19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</row>
    <row r="22" spans="2:19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</row>
    <row r="23" spans="2:19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</row>
    <row r="24" spans="2:19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</row>
    <row r="25" spans="2:19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</row>
    <row r="26" spans="2:19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</row>
    <row r="27" spans="2:19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</row>
    <row r="28" spans="2:19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</row>
    <row r="29" spans="2:19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</row>
    <row r="30" spans="2:19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</row>
    <row r="31" spans="2:19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</row>
    <row r="32" spans="2:19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</row>
    <row r="33" spans="2:19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</row>
    <row r="34" spans="2:19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</row>
    <row r="35" spans="2:19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</row>
    <row r="36" spans="2:19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</row>
    <row r="37" spans="2:19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</row>
    <row r="38" spans="2:19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</row>
    <row r="39" spans="2:19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</row>
    <row r="40" spans="2:19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</row>
    <row r="41" spans="2:19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</row>
    <row r="42" spans="2:19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</row>
    <row r="43" spans="2:19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</row>
    <row r="44" spans="2:19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</row>
    <row r="45" spans="2:19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</row>
    <row r="46" spans="2:19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</row>
    <row r="47" spans="2:19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</row>
    <row r="48" spans="2:19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</row>
    <row r="49" spans="2:19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</row>
    <row r="50" spans="2:19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</row>
    <row r="51" spans="2:19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</row>
    <row r="52" spans="2:19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</row>
    <row r="53" spans="2:19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</row>
    <row r="54" spans="2:19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</row>
    <row r="55" spans="2:19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</row>
    <row r="56" spans="2:19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</row>
    <row r="57" spans="2:19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</row>
    <row r="58" spans="2:19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</row>
    <row r="59" spans="2:19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</row>
    <row r="60" spans="2:19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</row>
    <row r="61" spans="2:19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</row>
    <row r="62" spans="2:19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</row>
    <row r="63" spans="2:19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</row>
    <row r="64" spans="2:19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</row>
    <row r="65" spans="2:19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</row>
    <row r="66" spans="2:19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</row>
    <row r="67" spans="2:19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</row>
    <row r="68" spans="2:19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</row>
    <row r="69" spans="2:19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</row>
    <row r="70" spans="2:19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</row>
    <row r="71" spans="2:19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</row>
    <row r="72" spans="2:19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</row>
    <row r="73" spans="2:19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</row>
    <row r="74" spans="2:19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</row>
    <row r="75" spans="2:19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</row>
    <row r="76" spans="2:19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</row>
    <row r="77" spans="2:19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</row>
    <row r="78" spans="2:19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</row>
    <row r="79" spans="2:19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</row>
    <row r="80" spans="2:19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</row>
    <row r="81" spans="2:19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</row>
    <row r="82" spans="2:19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</row>
    <row r="83" spans="2:19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</row>
    <row r="84" spans="2:19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</row>
    <row r="85" spans="2:19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</row>
    <row r="86" spans="2:19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</row>
    <row r="87" spans="2:19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</row>
    <row r="88" spans="2:19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</row>
    <row r="89" spans="2:19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</row>
    <row r="90" spans="2:19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</row>
    <row r="91" spans="2:19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</row>
    <row r="92" spans="2:19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</row>
    <row r="93" spans="2:19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</row>
    <row r="94" spans="2:19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</row>
    <row r="95" spans="2:19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</row>
    <row r="96" spans="2:19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</row>
    <row r="97" spans="2:19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</row>
    <row r="98" spans="2:19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</row>
    <row r="99" spans="2:19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</row>
    <row r="100" spans="2:19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</row>
    <row r="101" spans="2:19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</row>
    <row r="102" spans="2:19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</row>
    <row r="103" spans="2:19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</row>
    <row r="104" spans="2:19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</row>
    <row r="105" spans="2:19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</row>
    <row r="106" spans="2:19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</row>
    <row r="107" spans="2:19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</row>
    <row r="108" spans="2:19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</row>
    <row r="109" spans="2:19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</row>
    <row r="110" spans="2:19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2"/>
    </row>
    <row r="539" spans="2:5">
      <c r="B539" s="42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5" t="s">
        <v>157</v>
      </c>
      <c r="C1" s="76" t="s" vm="1">
        <v>225</v>
      </c>
    </row>
    <row r="2" spans="2:98">
      <c r="B2" s="55" t="s">
        <v>156</v>
      </c>
      <c r="C2" s="76" t="s">
        <v>226</v>
      </c>
    </row>
    <row r="3" spans="2:98">
      <c r="B3" s="55" t="s">
        <v>158</v>
      </c>
      <c r="C3" s="76" t="s">
        <v>227</v>
      </c>
    </row>
    <row r="4" spans="2:98">
      <c r="B4" s="55" t="s">
        <v>159</v>
      </c>
      <c r="C4" s="76">
        <v>2146</v>
      </c>
    </row>
    <row r="6" spans="2:98" ht="26.25" customHeight="1">
      <c r="B6" s="183" t="s">
        <v>188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5"/>
    </row>
    <row r="7" spans="2:98" ht="26.25" customHeight="1">
      <c r="B7" s="183" t="s">
        <v>67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5"/>
    </row>
    <row r="8" spans="2:98" s="3" customFormat="1" ht="78.75">
      <c r="B8" s="21" t="s">
        <v>94</v>
      </c>
      <c r="C8" s="29" t="s">
        <v>30</v>
      </c>
      <c r="D8" s="29" t="s">
        <v>96</v>
      </c>
      <c r="E8" s="29" t="s">
        <v>95</v>
      </c>
      <c r="F8" s="29" t="s">
        <v>41</v>
      </c>
      <c r="G8" s="29" t="s">
        <v>79</v>
      </c>
      <c r="H8" s="29" t="s">
        <v>209</v>
      </c>
      <c r="I8" s="29" t="s">
        <v>208</v>
      </c>
      <c r="J8" s="29" t="s">
        <v>88</v>
      </c>
      <c r="K8" s="29" t="s">
        <v>39</v>
      </c>
      <c r="L8" s="29" t="s">
        <v>160</v>
      </c>
      <c r="M8" s="30" t="s">
        <v>162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4"/>
      <c r="C9" s="31"/>
      <c r="D9" s="15"/>
      <c r="E9" s="15"/>
      <c r="F9" s="31"/>
      <c r="G9" s="31"/>
      <c r="H9" s="31" t="s">
        <v>216</v>
      </c>
      <c r="I9" s="31"/>
      <c r="J9" s="31" t="s">
        <v>212</v>
      </c>
      <c r="K9" s="31" t="s">
        <v>20</v>
      </c>
      <c r="L9" s="31" t="s">
        <v>20</v>
      </c>
      <c r="M9" s="32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78" t="s">
        <v>224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</row>
    <row r="13" spans="2:98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</row>
    <row r="14" spans="2:98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</row>
    <row r="15" spans="2:98">
      <c r="B15" s="78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</row>
    <row r="16" spans="2:9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</row>
    <row r="17" spans="2:13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</row>
    <row r="18" spans="2:13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</row>
    <row r="19" spans="2:1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</row>
    <row r="20" spans="2:13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</row>
    <row r="21" spans="2:13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</row>
    <row r="22" spans="2:13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</row>
    <row r="23" spans="2:13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</row>
    <row r="24" spans="2:13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</row>
    <row r="25" spans="2:13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</row>
    <row r="26" spans="2:13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</row>
    <row r="27" spans="2:13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</row>
    <row r="28" spans="2:13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</row>
    <row r="29" spans="2:13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</row>
    <row r="30" spans="2:13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</row>
    <row r="31" spans="2:13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</row>
    <row r="32" spans="2:13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</row>
    <row r="33" spans="2:13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</row>
    <row r="34" spans="2:13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</row>
    <row r="35" spans="2:13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</row>
    <row r="36" spans="2:13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</row>
    <row r="37" spans="2:13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</row>
    <row r="38" spans="2:13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</row>
    <row r="39" spans="2:13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</row>
    <row r="40" spans="2:13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  <row r="41" spans="2:13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</row>
    <row r="42" spans="2:13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</row>
    <row r="43" spans="2:13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</row>
    <row r="44" spans="2:13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</row>
    <row r="45" spans="2:13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</row>
    <row r="46" spans="2:13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</row>
    <row r="47" spans="2:13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</row>
    <row r="48" spans="2:13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</row>
    <row r="49" spans="2:13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</row>
    <row r="50" spans="2:13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</row>
    <row r="51" spans="2:13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</row>
    <row r="52" spans="2:13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</row>
    <row r="53" spans="2:13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</row>
    <row r="54" spans="2:13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</row>
    <row r="55" spans="2:13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</row>
    <row r="56" spans="2:13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</row>
    <row r="57" spans="2:13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</row>
    <row r="58" spans="2:13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</row>
    <row r="59" spans="2:13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</row>
    <row r="60" spans="2:13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</row>
    <row r="61" spans="2:13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</row>
    <row r="62" spans="2:13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</row>
    <row r="63" spans="2:13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</row>
    <row r="64" spans="2:13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</row>
    <row r="65" spans="2:13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</row>
    <row r="66" spans="2:13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</row>
    <row r="67" spans="2:13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</row>
    <row r="68" spans="2:13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</row>
    <row r="69" spans="2:13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</row>
    <row r="70" spans="2:13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</row>
    <row r="71" spans="2:13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</row>
    <row r="72" spans="2:13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</row>
    <row r="73" spans="2:13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</row>
    <row r="74" spans="2:13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</row>
    <row r="75" spans="2:13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</row>
    <row r="76" spans="2:13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</row>
    <row r="77" spans="2:13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</row>
    <row r="78" spans="2:13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</row>
    <row r="79" spans="2:13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</row>
    <row r="80" spans="2:13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</row>
    <row r="81" spans="2:13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</row>
    <row r="82" spans="2:13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</row>
    <row r="83" spans="2:13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</row>
    <row r="84" spans="2:13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</row>
    <row r="85" spans="2:13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</row>
    <row r="86" spans="2:13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</row>
    <row r="87" spans="2:13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</row>
    <row r="88" spans="2:13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</row>
    <row r="89" spans="2:13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</row>
    <row r="90" spans="2:13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</row>
    <row r="91" spans="2:13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</row>
    <row r="92" spans="2:13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</row>
    <row r="93" spans="2:13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</row>
    <row r="94" spans="2:13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</row>
    <row r="95" spans="2:13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</row>
    <row r="96" spans="2:13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</row>
    <row r="97" spans="2:13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</row>
    <row r="98" spans="2:13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</row>
    <row r="99" spans="2:13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</row>
    <row r="100" spans="2:13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</row>
    <row r="101" spans="2:13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</row>
    <row r="102" spans="2:13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</row>
    <row r="103" spans="2:13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</row>
    <row r="104" spans="2:13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</row>
    <row r="105" spans="2:13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</row>
    <row r="106" spans="2:13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</row>
    <row r="107" spans="2:13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</row>
    <row r="108" spans="2:13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</row>
    <row r="109" spans="2:13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</row>
    <row r="110" spans="2:13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2"/>
      <c r="C404" s="1"/>
      <c r="D404" s="1"/>
      <c r="E404" s="1"/>
    </row>
    <row r="405" spans="2:5">
      <c r="B405" s="42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5" t="s">
        <v>157</v>
      </c>
      <c r="C1" s="76" t="s" vm="1">
        <v>225</v>
      </c>
    </row>
    <row r="2" spans="2:55">
      <c r="B2" s="55" t="s">
        <v>156</v>
      </c>
      <c r="C2" s="76" t="s">
        <v>226</v>
      </c>
    </row>
    <row r="3" spans="2:55">
      <c r="B3" s="55" t="s">
        <v>158</v>
      </c>
      <c r="C3" s="76" t="s">
        <v>227</v>
      </c>
    </row>
    <row r="4" spans="2:55">
      <c r="B4" s="55" t="s">
        <v>159</v>
      </c>
      <c r="C4" s="76">
        <v>2146</v>
      </c>
    </row>
    <row r="6" spans="2:55" ht="26.25" customHeight="1">
      <c r="B6" s="183" t="s">
        <v>188</v>
      </c>
      <c r="C6" s="184"/>
      <c r="D6" s="184"/>
      <c r="E6" s="184"/>
      <c r="F6" s="184"/>
      <c r="G6" s="184"/>
      <c r="H6" s="184"/>
      <c r="I6" s="184"/>
      <c r="J6" s="184"/>
      <c r="K6" s="185"/>
    </row>
    <row r="7" spans="2:55" ht="26.25" customHeight="1">
      <c r="B7" s="183" t="s">
        <v>74</v>
      </c>
      <c r="C7" s="184"/>
      <c r="D7" s="184"/>
      <c r="E7" s="184"/>
      <c r="F7" s="184"/>
      <c r="G7" s="184"/>
      <c r="H7" s="184"/>
      <c r="I7" s="184"/>
      <c r="J7" s="184"/>
      <c r="K7" s="185"/>
    </row>
    <row r="8" spans="2:55" s="3" customFormat="1" ht="78.75">
      <c r="B8" s="21" t="s">
        <v>94</v>
      </c>
      <c r="C8" s="29" t="s">
        <v>30</v>
      </c>
      <c r="D8" s="29" t="s">
        <v>79</v>
      </c>
      <c r="E8" s="29" t="s">
        <v>80</v>
      </c>
      <c r="F8" s="29" t="s">
        <v>209</v>
      </c>
      <c r="G8" s="29" t="s">
        <v>208</v>
      </c>
      <c r="H8" s="29" t="s">
        <v>88</v>
      </c>
      <c r="I8" s="29" t="s">
        <v>39</v>
      </c>
      <c r="J8" s="29" t="s">
        <v>160</v>
      </c>
      <c r="K8" s="30" t="s">
        <v>162</v>
      </c>
      <c r="BC8" s="1"/>
    </row>
    <row r="9" spans="2:55" s="3" customFormat="1" ht="21" customHeight="1">
      <c r="B9" s="14"/>
      <c r="C9" s="15"/>
      <c r="D9" s="15"/>
      <c r="E9" s="31" t="s">
        <v>22</v>
      </c>
      <c r="F9" s="31" t="s">
        <v>216</v>
      </c>
      <c r="G9" s="31"/>
      <c r="H9" s="31" t="s">
        <v>212</v>
      </c>
      <c r="I9" s="31" t="s">
        <v>20</v>
      </c>
      <c r="J9" s="31" t="s">
        <v>20</v>
      </c>
      <c r="K9" s="32" t="s">
        <v>20</v>
      </c>
      <c r="BC9" s="1"/>
    </row>
    <row r="10" spans="2:55" s="4" customFormat="1" ht="18" customHeight="1">
      <c r="B10" s="17"/>
      <c r="C10" s="18" t="s">
        <v>1</v>
      </c>
      <c r="D10" s="18" t="s">
        <v>3</v>
      </c>
      <c r="E10" s="18" t="s">
        <v>4</v>
      </c>
      <c r="F10" s="18" t="s">
        <v>5</v>
      </c>
      <c r="G10" s="18" t="s">
        <v>6</v>
      </c>
      <c r="H10" s="18" t="s">
        <v>7</v>
      </c>
      <c r="I10" s="18" t="s">
        <v>8</v>
      </c>
      <c r="J10" s="18" t="s">
        <v>9</v>
      </c>
      <c r="K10" s="19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78" t="s">
        <v>90</v>
      </c>
      <c r="C12" s="77"/>
      <c r="D12" s="77"/>
      <c r="E12" s="77"/>
      <c r="F12" s="77"/>
      <c r="G12" s="77"/>
      <c r="H12" s="77"/>
      <c r="I12" s="77"/>
      <c r="J12" s="77"/>
      <c r="K12" s="77"/>
      <c r="V12" s="1"/>
    </row>
    <row r="13" spans="2:55">
      <c r="B13" s="78" t="s">
        <v>207</v>
      </c>
      <c r="C13" s="77"/>
      <c r="D13" s="77"/>
      <c r="E13" s="77"/>
      <c r="F13" s="77"/>
      <c r="G13" s="77"/>
      <c r="H13" s="77"/>
      <c r="I13" s="77"/>
      <c r="J13" s="77"/>
      <c r="K13" s="77"/>
      <c r="V13" s="1"/>
    </row>
    <row r="14" spans="2:55">
      <c r="B14" s="78" t="s">
        <v>215</v>
      </c>
      <c r="C14" s="77"/>
      <c r="D14" s="77"/>
      <c r="E14" s="77"/>
      <c r="F14" s="77"/>
      <c r="G14" s="77"/>
      <c r="H14" s="77"/>
      <c r="I14" s="77"/>
      <c r="J14" s="77"/>
      <c r="K14" s="77"/>
      <c r="V14" s="1"/>
    </row>
    <row r="15" spans="2:55">
      <c r="B15" s="77"/>
      <c r="C15" s="77"/>
      <c r="D15" s="77"/>
      <c r="E15" s="77"/>
      <c r="F15" s="77"/>
      <c r="G15" s="77"/>
      <c r="H15" s="77"/>
      <c r="I15" s="77"/>
      <c r="J15" s="77"/>
      <c r="K15" s="77"/>
      <c r="V15" s="1"/>
    </row>
    <row r="16" spans="2:55">
      <c r="B16" s="77"/>
      <c r="C16" s="77"/>
      <c r="D16" s="77"/>
      <c r="E16" s="77"/>
      <c r="F16" s="77"/>
      <c r="G16" s="77"/>
      <c r="H16" s="77"/>
      <c r="I16" s="77"/>
      <c r="J16" s="77"/>
      <c r="K16" s="77"/>
      <c r="V16" s="1"/>
    </row>
    <row r="17" spans="2:22">
      <c r="B17" s="77"/>
      <c r="C17" s="77"/>
      <c r="D17" s="77"/>
      <c r="E17" s="77"/>
      <c r="F17" s="77"/>
      <c r="G17" s="77"/>
      <c r="H17" s="77"/>
      <c r="I17" s="77"/>
      <c r="J17" s="77"/>
      <c r="K17" s="77"/>
      <c r="V17" s="1"/>
    </row>
    <row r="18" spans="2:22">
      <c r="B18" s="77"/>
      <c r="C18" s="77"/>
      <c r="D18" s="77"/>
      <c r="E18" s="77"/>
      <c r="F18" s="77"/>
      <c r="G18" s="77"/>
      <c r="H18" s="77"/>
      <c r="I18" s="77"/>
      <c r="J18" s="77"/>
      <c r="K18" s="77"/>
      <c r="V18" s="1"/>
    </row>
    <row r="19" spans="2:22">
      <c r="B19" s="77"/>
      <c r="C19" s="77"/>
      <c r="D19" s="77"/>
      <c r="E19" s="77"/>
      <c r="F19" s="77"/>
      <c r="G19" s="77"/>
      <c r="H19" s="77"/>
      <c r="I19" s="77"/>
      <c r="J19" s="77"/>
      <c r="K19" s="77"/>
      <c r="V19" s="1"/>
    </row>
    <row r="20" spans="2:22">
      <c r="B20" s="77"/>
      <c r="C20" s="77"/>
      <c r="D20" s="77"/>
      <c r="E20" s="77"/>
      <c r="F20" s="77"/>
      <c r="G20" s="77"/>
      <c r="H20" s="77"/>
      <c r="I20" s="77"/>
      <c r="J20" s="77"/>
      <c r="K20" s="77"/>
      <c r="V20" s="1"/>
    </row>
    <row r="21" spans="2:22">
      <c r="B21" s="77"/>
      <c r="C21" s="77"/>
      <c r="D21" s="77"/>
      <c r="E21" s="77"/>
      <c r="F21" s="77"/>
      <c r="G21" s="77"/>
      <c r="H21" s="77"/>
      <c r="I21" s="77"/>
      <c r="J21" s="77"/>
      <c r="K21" s="77"/>
      <c r="V21" s="1"/>
    </row>
    <row r="22" spans="2:22" ht="16.5" customHeight="1">
      <c r="B22" s="77"/>
      <c r="C22" s="77"/>
      <c r="D22" s="77"/>
      <c r="E22" s="77"/>
      <c r="F22" s="77"/>
      <c r="G22" s="77"/>
      <c r="H22" s="77"/>
      <c r="I22" s="77"/>
      <c r="J22" s="77"/>
      <c r="K22" s="77"/>
      <c r="V22" s="1"/>
    </row>
    <row r="23" spans="2:22" ht="16.5" customHeight="1">
      <c r="B23" s="77"/>
      <c r="C23" s="77"/>
      <c r="D23" s="77"/>
      <c r="E23" s="77"/>
      <c r="F23" s="77"/>
      <c r="G23" s="77"/>
      <c r="H23" s="77"/>
      <c r="I23" s="77"/>
      <c r="J23" s="77"/>
      <c r="K23" s="77"/>
      <c r="V23" s="1"/>
    </row>
    <row r="24" spans="2:22" ht="16.5" customHeight="1">
      <c r="B24" s="77"/>
      <c r="C24" s="77"/>
      <c r="D24" s="77"/>
      <c r="E24" s="77"/>
      <c r="F24" s="77"/>
      <c r="G24" s="77"/>
      <c r="H24" s="77"/>
      <c r="I24" s="77"/>
      <c r="J24" s="77"/>
      <c r="K24" s="77"/>
      <c r="V24" s="1"/>
    </row>
    <row r="25" spans="2:22">
      <c r="B25" s="77"/>
      <c r="C25" s="77"/>
      <c r="D25" s="77"/>
      <c r="E25" s="77"/>
      <c r="F25" s="77"/>
      <c r="G25" s="77"/>
      <c r="H25" s="77"/>
      <c r="I25" s="77"/>
      <c r="J25" s="77"/>
      <c r="K25" s="77"/>
      <c r="V25" s="1"/>
    </row>
    <row r="26" spans="2:22">
      <c r="B26" s="77"/>
      <c r="C26" s="77"/>
      <c r="D26" s="77"/>
      <c r="E26" s="77"/>
      <c r="F26" s="77"/>
      <c r="G26" s="77"/>
      <c r="H26" s="77"/>
      <c r="I26" s="77"/>
      <c r="J26" s="77"/>
      <c r="K26" s="77"/>
      <c r="V26" s="1"/>
    </row>
    <row r="27" spans="2:22">
      <c r="B27" s="77"/>
      <c r="C27" s="77"/>
      <c r="D27" s="77"/>
      <c r="E27" s="77"/>
      <c r="F27" s="77"/>
      <c r="G27" s="77"/>
      <c r="H27" s="77"/>
      <c r="I27" s="77"/>
      <c r="J27" s="77"/>
      <c r="K27" s="77"/>
      <c r="V27" s="1"/>
    </row>
    <row r="28" spans="2:22">
      <c r="B28" s="77"/>
      <c r="C28" s="77"/>
      <c r="D28" s="77"/>
      <c r="E28" s="77"/>
      <c r="F28" s="77"/>
      <c r="G28" s="77"/>
      <c r="H28" s="77"/>
      <c r="I28" s="77"/>
      <c r="J28" s="77"/>
      <c r="K28" s="77"/>
      <c r="V28" s="1"/>
    </row>
    <row r="29" spans="2:22">
      <c r="B29" s="77"/>
      <c r="C29" s="77"/>
      <c r="D29" s="77"/>
      <c r="E29" s="77"/>
      <c r="F29" s="77"/>
      <c r="G29" s="77"/>
      <c r="H29" s="77"/>
      <c r="I29" s="77"/>
      <c r="J29" s="77"/>
      <c r="K29" s="77"/>
      <c r="V29" s="1"/>
    </row>
    <row r="30" spans="2:22">
      <c r="B30" s="77"/>
      <c r="C30" s="77"/>
      <c r="D30" s="77"/>
      <c r="E30" s="77"/>
      <c r="F30" s="77"/>
      <c r="G30" s="77"/>
      <c r="H30" s="77"/>
      <c r="I30" s="77"/>
      <c r="J30" s="77"/>
      <c r="K30" s="77"/>
      <c r="V30" s="1"/>
    </row>
    <row r="31" spans="2:22">
      <c r="B31" s="77"/>
      <c r="C31" s="77"/>
      <c r="D31" s="77"/>
      <c r="E31" s="77"/>
      <c r="F31" s="77"/>
      <c r="G31" s="77"/>
      <c r="H31" s="77"/>
      <c r="I31" s="77"/>
      <c r="J31" s="77"/>
      <c r="K31" s="77"/>
      <c r="V31" s="1"/>
    </row>
    <row r="32" spans="2:22">
      <c r="B32" s="77"/>
      <c r="C32" s="77"/>
      <c r="D32" s="77"/>
      <c r="E32" s="77"/>
      <c r="F32" s="77"/>
      <c r="G32" s="77"/>
      <c r="H32" s="77"/>
      <c r="I32" s="77"/>
      <c r="J32" s="77"/>
      <c r="K32" s="77"/>
      <c r="V32" s="1"/>
    </row>
    <row r="33" spans="2:22">
      <c r="B33" s="77"/>
      <c r="C33" s="77"/>
      <c r="D33" s="77"/>
      <c r="E33" s="77"/>
      <c r="F33" s="77"/>
      <c r="G33" s="77"/>
      <c r="H33" s="77"/>
      <c r="I33" s="77"/>
      <c r="J33" s="77"/>
      <c r="K33" s="77"/>
      <c r="V33" s="1"/>
    </row>
    <row r="34" spans="2:22">
      <c r="B34" s="77"/>
      <c r="C34" s="77"/>
      <c r="D34" s="77"/>
      <c r="E34" s="77"/>
      <c r="F34" s="77"/>
      <c r="G34" s="77"/>
      <c r="H34" s="77"/>
      <c r="I34" s="77"/>
      <c r="J34" s="77"/>
      <c r="K34" s="77"/>
      <c r="V34" s="1"/>
    </row>
    <row r="35" spans="2:22">
      <c r="B35" s="77"/>
      <c r="C35" s="77"/>
      <c r="D35" s="77"/>
      <c r="E35" s="77"/>
      <c r="F35" s="77"/>
      <c r="G35" s="77"/>
      <c r="H35" s="77"/>
      <c r="I35" s="77"/>
      <c r="J35" s="77"/>
      <c r="K35" s="77"/>
      <c r="V35" s="1"/>
    </row>
    <row r="36" spans="2:22">
      <c r="B36" s="77"/>
      <c r="C36" s="77"/>
      <c r="D36" s="77"/>
      <c r="E36" s="77"/>
      <c r="F36" s="77"/>
      <c r="G36" s="77"/>
      <c r="H36" s="77"/>
      <c r="I36" s="77"/>
      <c r="J36" s="77"/>
      <c r="K36" s="77"/>
      <c r="V36" s="1"/>
    </row>
    <row r="37" spans="2:22">
      <c r="B37" s="77"/>
      <c r="C37" s="77"/>
      <c r="D37" s="77"/>
      <c r="E37" s="77"/>
      <c r="F37" s="77"/>
      <c r="G37" s="77"/>
      <c r="H37" s="77"/>
      <c r="I37" s="77"/>
      <c r="J37" s="77"/>
      <c r="K37" s="77"/>
      <c r="V37" s="1"/>
    </row>
    <row r="38" spans="2:22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22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22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22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22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22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22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22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22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22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22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5" t="s">
        <v>157</v>
      </c>
      <c r="C1" s="76" t="s" vm="1">
        <v>225</v>
      </c>
    </row>
    <row r="2" spans="2:59">
      <c r="B2" s="55" t="s">
        <v>156</v>
      </c>
      <c r="C2" s="76" t="s">
        <v>226</v>
      </c>
    </row>
    <row r="3" spans="2:59">
      <c r="B3" s="55" t="s">
        <v>158</v>
      </c>
      <c r="C3" s="76" t="s">
        <v>227</v>
      </c>
    </row>
    <row r="4" spans="2:59">
      <c r="B4" s="55" t="s">
        <v>159</v>
      </c>
      <c r="C4" s="76">
        <v>2146</v>
      </c>
    </row>
    <row r="6" spans="2:59" ht="26.25" customHeight="1">
      <c r="B6" s="183" t="s">
        <v>188</v>
      </c>
      <c r="C6" s="184"/>
      <c r="D6" s="184"/>
      <c r="E6" s="184"/>
      <c r="F6" s="184"/>
      <c r="G6" s="184"/>
      <c r="H6" s="184"/>
      <c r="I6" s="184"/>
      <c r="J6" s="184"/>
      <c r="K6" s="184"/>
      <c r="L6" s="185"/>
    </row>
    <row r="7" spans="2:59" ht="26.25" customHeight="1">
      <c r="B7" s="183" t="s">
        <v>75</v>
      </c>
      <c r="C7" s="184"/>
      <c r="D7" s="184"/>
      <c r="E7" s="184"/>
      <c r="F7" s="184"/>
      <c r="G7" s="184"/>
      <c r="H7" s="184"/>
      <c r="I7" s="184"/>
      <c r="J7" s="184"/>
      <c r="K7" s="184"/>
      <c r="L7" s="185"/>
    </row>
    <row r="8" spans="2:59" s="3" customFormat="1" ht="78.75">
      <c r="B8" s="21" t="s">
        <v>94</v>
      </c>
      <c r="C8" s="29" t="s">
        <v>30</v>
      </c>
      <c r="D8" s="29" t="s">
        <v>41</v>
      </c>
      <c r="E8" s="29" t="s">
        <v>79</v>
      </c>
      <c r="F8" s="29" t="s">
        <v>80</v>
      </c>
      <c r="G8" s="29" t="s">
        <v>209</v>
      </c>
      <c r="H8" s="29" t="s">
        <v>208</v>
      </c>
      <c r="I8" s="29" t="s">
        <v>88</v>
      </c>
      <c r="J8" s="29" t="s">
        <v>39</v>
      </c>
      <c r="K8" s="29" t="s">
        <v>160</v>
      </c>
      <c r="L8" s="30" t="s">
        <v>162</v>
      </c>
      <c r="M8" s="1"/>
      <c r="N8" s="1"/>
      <c r="O8" s="1"/>
      <c r="P8" s="1"/>
      <c r="BG8" s="1"/>
    </row>
    <row r="9" spans="2:59" s="3" customFormat="1" ht="24" customHeight="1">
      <c r="B9" s="14"/>
      <c r="C9" s="15"/>
      <c r="D9" s="15"/>
      <c r="E9" s="15"/>
      <c r="F9" s="15" t="s">
        <v>22</v>
      </c>
      <c r="G9" s="15" t="s">
        <v>216</v>
      </c>
      <c r="H9" s="15"/>
      <c r="I9" s="15" t="s">
        <v>212</v>
      </c>
      <c r="J9" s="31" t="s">
        <v>20</v>
      </c>
      <c r="K9" s="31" t="s">
        <v>20</v>
      </c>
      <c r="L9" s="32" t="s">
        <v>20</v>
      </c>
      <c r="M9" s="1"/>
      <c r="N9" s="1"/>
      <c r="O9" s="1"/>
      <c r="P9" s="1"/>
      <c r="BG9" s="1"/>
    </row>
    <row r="10" spans="2:59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"/>
      <c r="N10" s="1"/>
      <c r="O10" s="1"/>
      <c r="P10" s="1"/>
      <c r="BG10" s="1"/>
    </row>
    <row r="11" spans="2:59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1"/>
      <c r="N11" s="1"/>
      <c r="O11" s="1"/>
      <c r="P11" s="1"/>
      <c r="BG11" s="1"/>
    </row>
    <row r="12" spans="2:59" ht="21" customHeight="1">
      <c r="B12" s="97"/>
      <c r="C12" s="77"/>
      <c r="D12" s="77"/>
      <c r="E12" s="77"/>
      <c r="F12" s="77"/>
      <c r="G12" s="77"/>
      <c r="H12" s="77"/>
      <c r="I12" s="77"/>
      <c r="J12" s="77"/>
      <c r="K12" s="77"/>
      <c r="L12" s="77"/>
    </row>
    <row r="13" spans="2:59">
      <c r="B13" s="97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2:59">
      <c r="B14" s="97"/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2:59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59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</row>
    <row r="17" spans="2:12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</row>
    <row r="18" spans="2:12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</row>
    <row r="19" spans="2:1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12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12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12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12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12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12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12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12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12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12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12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12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12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2" customFormat="1">
      <c r="C5" s="52">
        <v>1</v>
      </c>
      <c r="D5" s="52">
        <f>C5+1</f>
        <v>2</v>
      </c>
      <c r="E5" s="52">
        <f t="shared" ref="E5:Y5" si="0">D5+1</f>
        <v>3</v>
      </c>
      <c r="F5" s="52">
        <f t="shared" si="0"/>
        <v>4</v>
      </c>
      <c r="G5" s="52">
        <f t="shared" si="0"/>
        <v>5</v>
      </c>
      <c r="H5" s="52">
        <f t="shared" si="0"/>
        <v>6</v>
      </c>
      <c r="I5" s="52">
        <f t="shared" si="0"/>
        <v>7</v>
      </c>
      <c r="J5" s="52">
        <f t="shared" si="0"/>
        <v>8</v>
      </c>
      <c r="K5" s="52">
        <f t="shared" si="0"/>
        <v>9</v>
      </c>
      <c r="L5" s="52">
        <f t="shared" si="0"/>
        <v>10</v>
      </c>
      <c r="M5" s="52">
        <f t="shared" si="0"/>
        <v>11</v>
      </c>
      <c r="N5" s="52">
        <f t="shared" si="0"/>
        <v>12</v>
      </c>
      <c r="O5" s="52">
        <f t="shared" si="0"/>
        <v>13</v>
      </c>
      <c r="P5" s="52">
        <f t="shared" si="0"/>
        <v>14</v>
      </c>
      <c r="Q5" s="52">
        <f t="shared" si="0"/>
        <v>15</v>
      </c>
      <c r="R5" s="52">
        <f t="shared" si="0"/>
        <v>16</v>
      </c>
      <c r="S5" s="52">
        <f t="shared" si="0"/>
        <v>17</v>
      </c>
      <c r="T5" s="52">
        <f t="shared" si="0"/>
        <v>18</v>
      </c>
      <c r="U5" s="52">
        <f t="shared" si="0"/>
        <v>19</v>
      </c>
      <c r="V5" s="52">
        <f t="shared" si="0"/>
        <v>20</v>
      </c>
      <c r="W5" s="52">
        <f t="shared" si="0"/>
        <v>21</v>
      </c>
      <c r="X5" s="52">
        <f t="shared" si="0"/>
        <v>22</v>
      </c>
      <c r="Y5" s="52">
        <f t="shared" si="0"/>
        <v>23</v>
      </c>
    </row>
    <row r="6" spans="2:25" ht="31.5">
      <c r="B6" s="51" t="s">
        <v>62</v>
      </c>
      <c r="C6" s="12" t="s">
        <v>30</v>
      </c>
      <c r="E6" s="12" t="s">
        <v>95</v>
      </c>
      <c r="I6" s="12" t="s">
        <v>15</v>
      </c>
      <c r="J6" s="12" t="s">
        <v>42</v>
      </c>
      <c r="M6" s="12" t="s">
        <v>79</v>
      </c>
      <c r="Q6" s="12" t="s">
        <v>17</v>
      </c>
      <c r="R6" s="12" t="s">
        <v>19</v>
      </c>
      <c r="U6" s="12" t="s">
        <v>40</v>
      </c>
      <c r="W6" s="13" t="s">
        <v>38</v>
      </c>
    </row>
    <row r="7" spans="2:25" ht="18">
      <c r="B7" s="51" t="str">
        <f>'תעודות התחייבות ממשלתיות'!B6:R6</f>
        <v>1.ב. ניירות ערך סחירים</v>
      </c>
      <c r="C7" s="12"/>
      <c r="E7" s="45"/>
      <c r="I7" s="12"/>
      <c r="J7" s="12"/>
      <c r="K7" s="12"/>
      <c r="L7" s="12"/>
      <c r="M7" s="12"/>
      <c r="Q7" s="12"/>
      <c r="R7" s="50"/>
    </row>
    <row r="8" spans="2:25" ht="37.5">
      <c r="B8" s="46" t="s">
        <v>64</v>
      </c>
      <c r="C8" s="29" t="s">
        <v>30</v>
      </c>
      <c r="D8" s="29" t="s">
        <v>97</v>
      </c>
      <c r="I8" s="29" t="s">
        <v>15</v>
      </c>
      <c r="J8" s="29" t="s">
        <v>42</v>
      </c>
      <c r="K8" s="29" t="s">
        <v>80</v>
      </c>
      <c r="L8" s="29" t="s">
        <v>18</v>
      </c>
      <c r="M8" s="29" t="s">
        <v>79</v>
      </c>
      <c r="Q8" s="29" t="s">
        <v>17</v>
      </c>
      <c r="R8" s="29" t="s">
        <v>19</v>
      </c>
      <c r="S8" s="29" t="s">
        <v>0</v>
      </c>
      <c r="T8" s="29" t="s">
        <v>83</v>
      </c>
      <c r="U8" s="29" t="s">
        <v>40</v>
      </c>
      <c r="V8" s="29" t="s">
        <v>39</v>
      </c>
      <c r="W8" s="30" t="s">
        <v>89</v>
      </c>
    </row>
    <row r="9" spans="2:25" ht="31.5">
      <c r="B9" s="47" t="str">
        <f>'תעודות חוב מסחריות '!B7:T7</f>
        <v>2. תעודות חוב מסחריות</v>
      </c>
      <c r="C9" s="12" t="s">
        <v>30</v>
      </c>
      <c r="D9" s="12" t="s">
        <v>97</v>
      </c>
      <c r="E9" s="40" t="s">
        <v>95</v>
      </c>
      <c r="G9" s="12" t="s">
        <v>41</v>
      </c>
      <c r="I9" s="12" t="s">
        <v>15</v>
      </c>
      <c r="J9" s="12" t="s">
        <v>42</v>
      </c>
      <c r="K9" s="12" t="s">
        <v>80</v>
      </c>
      <c r="L9" s="12" t="s">
        <v>18</v>
      </c>
      <c r="M9" s="12" t="s">
        <v>79</v>
      </c>
      <c r="Q9" s="12" t="s">
        <v>17</v>
      </c>
      <c r="R9" s="12" t="s">
        <v>19</v>
      </c>
      <c r="S9" s="12" t="s">
        <v>0</v>
      </c>
      <c r="T9" s="12" t="s">
        <v>83</v>
      </c>
      <c r="U9" s="12" t="s">
        <v>40</v>
      </c>
      <c r="V9" s="12" t="s">
        <v>39</v>
      </c>
      <c r="W9" s="37" t="s">
        <v>89</v>
      </c>
    </row>
    <row r="10" spans="2:25" ht="31.5">
      <c r="B10" s="47" t="str">
        <f>'אג"ח קונצרני'!B7:U7</f>
        <v>3. אג"ח קונצרני</v>
      </c>
      <c r="C10" s="29" t="s">
        <v>30</v>
      </c>
      <c r="D10" s="12" t="s">
        <v>97</v>
      </c>
      <c r="E10" s="40" t="s">
        <v>95</v>
      </c>
      <c r="G10" s="29" t="s">
        <v>41</v>
      </c>
      <c r="I10" s="29" t="s">
        <v>15</v>
      </c>
      <c r="J10" s="29" t="s">
        <v>42</v>
      </c>
      <c r="K10" s="29" t="s">
        <v>80</v>
      </c>
      <c r="L10" s="29" t="s">
        <v>18</v>
      </c>
      <c r="M10" s="29" t="s">
        <v>79</v>
      </c>
      <c r="Q10" s="29" t="s">
        <v>17</v>
      </c>
      <c r="R10" s="29" t="s">
        <v>19</v>
      </c>
      <c r="S10" s="29" t="s">
        <v>0</v>
      </c>
      <c r="T10" s="29" t="s">
        <v>83</v>
      </c>
      <c r="U10" s="29" t="s">
        <v>40</v>
      </c>
      <c r="V10" s="12" t="s">
        <v>39</v>
      </c>
      <c r="W10" s="30" t="s">
        <v>89</v>
      </c>
    </row>
    <row r="11" spans="2:25" ht="31.5">
      <c r="B11" s="47" t="str">
        <f>מניות!B7</f>
        <v>4. מניות</v>
      </c>
      <c r="C11" s="29" t="s">
        <v>30</v>
      </c>
      <c r="D11" s="12" t="s">
        <v>97</v>
      </c>
      <c r="E11" s="40" t="s">
        <v>95</v>
      </c>
      <c r="H11" s="29" t="s">
        <v>79</v>
      </c>
      <c r="S11" s="29" t="s">
        <v>0</v>
      </c>
      <c r="T11" s="12" t="s">
        <v>83</v>
      </c>
      <c r="U11" s="12" t="s">
        <v>40</v>
      </c>
      <c r="V11" s="12" t="s">
        <v>39</v>
      </c>
      <c r="W11" s="13" t="s">
        <v>89</v>
      </c>
    </row>
    <row r="12" spans="2:25" ht="31.5">
      <c r="B12" s="47" t="str">
        <f>'תעודות סל'!B7:N7</f>
        <v>5. תעודות סל</v>
      </c>
      <c r="C12" s="29" t="s">
        <v>30</v>
      </c>
      <c r="D12" s="12" t="s">
        <v>97</v>
      </c>
      <c r="E12" s="40" t="s">
        <v>95</v>
      </c>
      <c r="H12" s="29" t="s">
        <v>79</v>
      </c>
      <c r="S12" s="29" t="s">
        <v>0</v>
      </c>
      <c r="T12" s="29" t="s">
        <v>83</v>
      </c>
      <c r="U12" s="29" t="s">
        <v>40</v>
      </c>
      <c r="V12" s="29" t="s">
        <v>39</v>
      </c>
      <c r="W12" s="30" t="s">
        <v>89</v>
      </c>
    </row>
    <row r="13" spans="2:25" ht="31.5">
      <c r="B13" s="47" t="str">
        <f>'קרנות נאמנות'!B7:O7</f>
        <v>6. קרנות נאמנות</v>
      </c>
      <c r="C13" s="29" t="s">
        <v>30</v>
      </c>
      <c r="D13" s="29" t="s">
        <v>97</v>
      </c>
      <c r="G13" s="29" t="s">
        <v>41</v>
      </c>
      <c r="H13" s="29" t="s">
        <v>79</v>
      </c>
      <c r="S13" s="29" t="s">
        <v>0</v>
      </c>
      <c r="T13" s="29" t="s">
        <v>83</v>
      </c>
      <c r="U13" s="29" t="s">
        <v>40</v>
      </c>
      <c r="V13" s="29" t="s">
        <v>39</v>
      </c>
      <c r="W13" s="30" t="s">
        <v>89</v>
      </c>
    </row>
    <row r="14" spans="2:25" ht="31.5">
      <c r="B14" s="47" t="str">
        <f>'כתבי אופציה'!B7:L7</f>
        <v>7. כתבי אופציה</v>
      </c>
      <c r="C14" s="29" t="s">
        <v>30</v>
      </c>
      <c r="D14" s="29" t="s">
        <v>97</v>
      </c>
      <c r="G14" s="29" t="s">
        <v>41</v>
      </c>
      <c r="H14" s="29" t="s">
        <v>79</v>
      </c>
      <c r="S14" s="29" t="s">
        <v>0</v>
      </c>
      <c r="T14" s="29" t="s">
        <v>83</v>
      </c>
      <c r="U14" s="29" t="s">
        <v>40</v>
      </c>
      <c r="V14" s="29" t="s">
        <v>39</v>
      </c>
      <c r="W14" s="30" t="s">
        <v>89</v>
      </c>
    </row>
    <row r="15" spans="2:25" ht="31.5">
      <c r="B15" s="47" t="str">
        <f>אופציות!B7</f>
        <v>8. אופציות</v>
      </c>
      <c r="C15" s="29" t="s">
        <v>30</v>
      </c>
      <c r="D15" s="29" t="s">
        <v>97</v>
      </c>
      <c r="G15" s="29" t="s">
        <v>41</v>
      </c>
      <c r="H15" s="29" t="s">
        <v>79</v>
      </c>
      <c r="S15" s="29" t="s">
        <v>0</v>
      </c>
      <c r="T15" s="29" t="s">
        <v>83</v>
      </c>
      <c r="U15" s="29" t="s">
        <v>40</v>
      </c>
      <c r="V15" s="29" t="s">
        <v>39</v>
      </c>
      <c r="W15" s="30" t="s">
        <v>89</v>
      </c>
    </row>
    <row r="16" spans="2:25" ht="31.5">
      <c r="B16" s="47" t="str">
        <f>'חוזים עתידיים'!B7:I7</f>
        <v>9. חוזים עתידיים</v>
      </c>
      <c r="C16" s="29" t="s">
        <v>30</v>
      </c>
      <c r="D16" s="29" t="s">
        <v>97</v>
      </c>
      <c r="G16" s="29" t="s">
        <v>41</v>
      </c>
      <c r="H16" s="29" t="s">
        <v>79</v>
      </c>
      <c r="S16" s="29" t="s">
        <v>0</v>
      </c>
      <c r="T16" s="30" t="s">
        <v>83</v>
      </c>
    </row>
    <row r="17" spans="2:25" ht="31.5">
      <c r="B17" s="47" t="str">
        <f>'מוצרים מובנים'!B7:Q7</f>
        <v>10. מוצרים מובנים</v>
      </c>
      <c r="C17" s="29" t="s">
        <v>30</v>
      </c>
      <c r="F17" s="12" t="s">
        <v>32</v>
      </c>
      <c r="I17" s="29" t="s">
        <v>15</v>
      </c>
      <c r="J17" s="29" t="s">
        <v>42</v>
      </c>
      <c r="K17" s="29" t="s">
        <v>80</v>
      </c>
      <c r="L17" s="29" t="s">
        <v>18</v>
      </c>
      <c r="M17" s="29" t="s">
        <v>79</v>
      </c>
      <c r="Q17" s="29" t="s">
        <v>17</v>
      </c>
      <c r="R17" s="29" t="s">
        <v>19</v>
      </c>
      <c r="S17" s="29" t="s">
        <v>0</v>
      </c>
      <c r="T17" s="29" t="s">
        <v>83</v>
      </c>
      <c r="U17" s="29" t="s">
        <v>40</v>
      </c>
      <c r="V17" s="29" t="s">
        <v>39</v>
      </c>
      <c r="W17" s="30" t="s">
        <v>89</v>
      </c>
    </row>
    <row r="18" spans="2:25" ht="18">
      <c r="B18" s="51" t="str">
        <f>'לא סחיר- תעודות התחייבות ממשלתי'!B6:P6</f>
        <v>1.ג. ניירות ערך לא סחירים</v>
      </c>
    </row>
    <row r="19" spans="2:25" ht="31.5">
      <c r="B19" s="47" t="str">
        <f>'לא סחיר- תעודות התחייבות ממשלתי'!B7:P7</f>
        <v>1. תעודות התחייבות ממשלתיות</v>
      </c>
      <c r="C19" s="29" t="s">
        <v>30</v>
      </c>
      <c r="I19" s="29" t="s">
        <v>15</v>
      </c>
      <c r="J19" s="29" t="s">
        <v>42</v>
      </c>
      <c r="K19" s="29" t="s">
        <v>80</v>
      </c>
      <c r="L19" s="29" t="s">
        <v>18</v>
      </c>
      <c r="M19" s="29" t="s">
        <v>79</v>
      </c>
      <c r="Q19" s="29" t="s">
        <v>17</v>
      </c>
      <c r="R19" s="29" t="s">
        <v>19</v>
      </c>
      <c r="S19" s="29" t="s">
        <v>0</v>
      </c>
      <c r="T19" s="29" t="s">
        <v>83</v>
      </c>
      <c r="U19" s="29" t="s">
        <v>88</v>
      </c>
      <c r="V19" s="29" t="s">
        <v>39</v>
      </c>
      <c r="W19" s="30" t="s">
        <v>89</v>
      </c>
    </row>
    <row r="20" spans="2:25" ht="31.5">
      <c r="B20" s="47" t="str">
        <f>'לא סחיר - תעודות חוב מסחריות'!B7:S7</f>
        <v>2. תעודות חוב מסחריות</v>
      </c>
      <c r="C20" s="29" t="s">
        <v>30</v>
      </c>
      <c r="D20" s="40" t="s">
        <v>96</v>
      </c>
      <c r="E20" s="40" t="s">
        <v>95</v>
      </c>
      <c r="G20" s="29" t="s">
        <v>41</v>
      </c>
      <c r="I20" s="29" t="s">
        <v>15</v>
      </c>
      <c r="J20" s="29" t="s">
        <v>42</v>
      </c>
      <c r="K20" s="29" t="s">
        <v>80</v>
      </c>
      <c r="L20" s="29" t="s">
        <v>18</v>
      </c>
      <c r="M20" s="29" t="s">
        <v>79</v>
      </c>
      <c r="Q20" s="29" t="s">
        <v>17</v>
      </c>
      <c r="R20" s="29" t="s">
        <v>19</v>
      </c>
      <c r="S20" s="29" t="s">
        <v>0</v>
      </c>
      <c r="T20" s="29" t="s">
        <v>83</v>
      </c>
      <c r="U20" s="29" t="s">
        <v>88</v>
      </c>
      <c r="V20" s="29" t="s">
        <v>39</v>
      </c>
      <c r="W20" s="30" t="s">
        <v>89</v>
      </c>
    </row>
    <row r="21" spans="2:25" ht="31.5">
      <c r="B21" s="47" t="str">
        <f>'לא סחיר - אג"ח קונצרני'!B7:S7</f>
        <v>3. אג"ח קונצרני</v>
      </c>
      <c r="C21" s="29" t="s">
        <v>30</v>
      </c>
      <c r="D21" s="40" t="s">
        <v>96</v>
      </c>
      <c r="E21" s="40" t="s">
        <v>95</v>
      </c>
      <c r="G21" s="29" t="s">
        <v>41</v>
      </c>
      <c r="I21" s="29" t="s">
        <v>15</v>
      </c>
      <c r="J21" s="29" t="s">
        <v>42</v>
      </c>
      <c r="K21" s="29" t="s">
        <v>80</v>
      </c>
      <c r="L21" s="29" t="s">
        <v>18</v>
      </c>
      <c r="M21" s="29" t="s">
        <v>79</v>
      </c>
      <c r="Q21" s="29" t="s">
        <v>17</v>
      </c>
      <c r="R21" s="29" t="s">
        <v>19</v>
      </c>
      <c r="S21" s="29" t="s">
        <v>0</v>
      </c>
      <c r="T21" s="29" t="s">
        <v>83</v>
      </c>
      <c r="U21" s="29" t="s">
        <v>88</v>
      </c>
      <c r="V21" s="29" t="s">
        <v>39</v>
      </c>
      <c r="W21" s="30" t="s">
        <v>89</v>
      </c>
    </row>
    <row r="22" spans="2:25" ht="31.5">
      <c r="B22" s="47" t="str">
        <f>'לא סחיר - מניות'!B7:M7</f>
        <v>4. מניות</v>
      </c>
      <c r="C22" s="29" t="s">
        <v>30</v>
      </c>
      <c r="D22" s="40" t="s">
        <v>96</v>
      </c>
      <c r="E22" s="40" t="s">
        <v>95</v>
      </c>
      <c r="G22" s="29" t="s">
        <v>41</v>
      </c>
      <c r="H22" s="29" t="s">
        <v>79</v>
      </c>
      <c r="S22" s="29" t="s">
        <v>0</v>
      </c>
      <c r="T22" s="29" t="s">
        <v>83</v>
      </c>
      <c r="U22" s="29" t="s">
        <v>88</v>
      </c>
      <c r="V22" s="29" t="s">
        <v>39</v>
      </c>
      <c r="W22" s="30" t="s">
        <v>89</v>
      </c>
    </row>
    <row r="23" spans="2:25" ht="31.5">
      <c r="B23" s="47" t="str">
        <f>'לא סחיר - קרנות השקעה'!B7:K7</f>
        <v>5. קרנות השקעה</v>
      </c>
      <c r="C23" s="29" t="s">
        <v>30</v>
      </c>
      <c r="G23" s="29" t="s">
        <v>41</v>
      </c>
      <c r="H23" s="29" t="s">
        <v>79</v>
      </c>
      <c r="K23" s="29" t="s">
        <v>80</v>
      </c>
      <c r="S23" s="29" t="s">
        <v>0</v>
      </c>
      <c r="T23" s="29" t="s">
        <v>83</v>
      </c>
      <c r="U23" s="29" t="s">
        <v>88</v>
      </c>
      <c r="V23" s="29" t="s">
        <v>39</v>
      </c>
      <c r="W23" s="30" t="s">
        <v>89</v>
      </c>
    </row>
    <row r="24" spans="2:25" ht="31.5">
      <c r="B24" s="47" t="str">
        <f>'לא סחיר - כתבי אופציה'!B7:L7</f>
        <v>6. כתבי אופציה</v>
      </c>
      <c r="C24" s="29" t="s">
        <v>30</v>
      </c>
      <c r="G24" s="29" t="s">
        <v>41</v>
      </c>
      <c r="H24" s="29" t="s">
        <v>79</v>
      </c>
      <c r="K24" s="29" t="s">
        <v>80</v>
      </c>
      <c r="S24" s="29" t="s">
        <v>0</v>
      </c>
      <c r="T24" s="29" t="s">
        <v>83</v>
      </c>
      <c r="U24" s="29" t="s">
        <v>88</v>
      </c>
      <c r="V24" s="29" t="s">
        <v>39</v>
      </c>
      <c r="W24" s="30" t="s">
        <v>89</v>
      </c>
    </row>
    <row r="25" spans="2:25" ht="31.5">
      <c r="B25" s="47" t="str">
        <f>'לא סחיר - אופציות'!B7:L7</f>
        <v>7. אופציות</v>
      </c>
      <c r="C25" s="29" t="s">
        <v>30</v>
      </c>
      <c r="G25" s="29" t="s">
        <v>41</v>
      </c>
      <c r="H25" s="29" t="s">
        <v>79</v>
      </c>
      <c r="K25" s="29" t="s">
        <v>80</v>
      </c>
      <c r="S25" s="29" t="s">
        <v>0</v>
      </c>
      <c r="T25" s="29" t="s">
        <v>83</v>
      </c>
      <c r="U25" s="29" t="s">
        <v>88</v>
      </c>
      <c r="V25" s="29" t="s">
        <v>39</v>
      </c>
      <c r="W25" s="30" t="s">
        <v>89</v>
      </c>
    </row>
    <row r="26" spans="2:25" ht="31.5">
      <c r="B26" s="47" t="str">
        <f>'לא סחיר - חוזים עתידיים'!B7:K7</f>
        <v>8. חוזים עתידיים</v>
      </c>
      <c r="C26" s="29" t="s">
        <v>30</v>
      </c>
      <c r="G26" s="29" t="s">
        <v>41</v>
      </c>
      <c r="H26" s="29" t="s">
        <v>79</v>
      </c>
      <c r="K26" s="29" t="s">
        <v>80</v>
      </c>
      <c r="S26" s="29" t="s">
        <v>0</v>
      </c>
      <c r="T26" s="29" t="s">
        <v>83</v>
      </c>
      <c r="U26" s="29" t="s">
        <v>88</v>
      </c>
      <c r="V26" s="30" t="s">
        <v>89</v>
      </c>
    </row>
    <row r="27" spans="2:25" ht="31.5">
      <c r="B27" s="47" t="str">
        <f>'לא סחיר - מוצרים מובנים'!B7:Q7</f>
        <v>9. מוצרים מובנים</v>
      </c>
      <c r="C27" s="29" t="s">
        <v>30</v>
      </c>
      <c r="F27" s="29" t="s">
        <v>32</v>
      </c>
      <c r="I27" s="29" t="s">
        <v>15</v>
      </c>
      <c r="J27" s="29" t="s">
        <v>42</v>
      </c>
      <c r="K27" s="29" t="s">
        <v>80</v>
      </c>
      <c r="L27" s="29" t="s">
        <v>18</v>
      </c>
      <c r="M27" s="29" t="s">
        <v>79</v>
      </c>
      <c r="Q27" s="29" t="s">
        <v>17</v>
      </c>
      <c r="R27" s="29" t="s">
        <v>19</v>
      </c>
      <c r="S27" s="29" t="s">
        <v>0</v>
      </c>
      <c r="T27" s="29" t="s">
        <v>83</v>
      </c>
      <c r="U27" s="29" t="s">
        <v>88</v>
      </c>
      <c r="V27" s="29" t="s">
        <v>39</v>
      </c>
      <c r="W27" s="30" t="s">
        <v>89</v>
      </c>
    </row>
    <row r="28" spans="2:25" ht="31.5">
      <c r="B28" s="51" t="str">
        <f>הלוואות!B6</f>
        <v>1.ד. הלוואות:</v>
      </c>
      <c r="C28" s="29" t="s">
        <v>30</v>
      </c>
      <c r="I28" s="29" t="s">
        <v>15</v>
      </c>
      <c r="J28" s="29" t="s">
        <v>42</v>
      </c>
      <c r="L28" s="29" t="s">
        <v>18</v>
      </c>
      <c r="M28" s="29" t="s">
        <v>79</v>
      </c>
      <c r="Q28" s="12" t="s">
        <v>26</v>
      </c>
      <c r="R28" s="29" t="s">
        <v>19</v>
      </c>
      <c r="S28" s="29" t="s">
        <v>0</v>
      </c>
      <c r="T28" s="29" t="s">
        <v>83</v>
      </c>
      <c r="U28" s="29" t="s">
        <v>88</v>
      </c>
      <c r="V28" s="30" t="s">
        <v>89</v>
      </c>
    </row>
    <row r="29" spans="2:25" ht="47.25">
      <c r="B29" s="51" t="str">
        <f>'פקדונות מעל 3 חודשים'!B6:O6</f>
        <v>1.ה. פקדונות מעל 3 חודשים:</v>
      </c>
      <c r="C29" s="29" t="s">
        <v>30</v>
      </c>
      <c r="E29" s="29" t="s">
        <v>95</v>
      </c>
      <c r="I29" s="29" t="s">
        <v>15</v>
      </c>
      <c r="J29" s="29" t="s">
        <v>42</v>
      </c>
      <c r="L29" s="29" t="s">
        <v>18</v>
      </c>
      <c r="M29" s="29" t="s">
        <v>79</v>
      </c>
      <c r="O29" s="48" t="s">
        <v>33</v>
      </c>
      <c r="P29" s="49"/>
      <c r="R29" s="29" t="s">
        <v>19</v>
      </c>
      <c r="S29" s="29" t="s">
        <v>0</v>
      </c>
      <c r="T29" s="29" t="s">
        <v>83</v>
      </c>
      <c r="U29" s="29" t="s">
        <v>88</v>
      </c>
      <c r="V29" s="30" t="s">
        <v>89</v>
      </c>
    </row>
    <row r="30" spans="2:25" ht="63">
      <c r="B30" s="51" t="str">
        <f>'זכויות מקרקעין'!B6</f>
        <v>1. ו. זכויות במקרקעין:</v>
      </c>
      <c r="C30" s="12" t="s">
        <v>35</v>
      </c>
      <c r="N30" s="48" t="s">
        <v>63</v>
      </c>
      <c r="P30" s="49" t="s">
        <v>36</v>
      </c>
      <c r="U30" s="29" t="s">
        <v>88</v>
      </c>
      <c r="V30" s="13" t="s">
        <v>38</v>
      </c>
    </row>
    <row r="31" spans="2:25" ht="31.5">
      <c r="B31" s="51" t="str">
        <f>'השקעות אחרות '!B6:K6</f>
        <v xml:space="preserve">1. ח. השקעות אחרות </v>
      </c>
      <c r="C31" s="12" t="s">
        <v>15</v>
      </c>
      <c r="J31" s="12" t="s">
        <v>16</v>
      </c>
      <c r="Q31" s="12" t="s">
        <v>37</v>
      </c>
      <c r="R31" s="12" t="s">
        <v>34</v>
      </c>
      <c r="U31" s="29" t="s">
        <v>88</v>
      </c>
      <c r="V31" s="13" t="s">
        <v>38</v>
      </c>
    </row>
    <row r="32" spans="2:25" ht="47.25">
      <c r="B32" s="51" t="str">
        <f>'יתרת התחייבות להשקעה'!B6:D6</f>
        <v>1. ט. יתרות התחייבות להשקעה:</v>
      </c>
      <c r="X32" s="12" t="s">
        <v>85</v>
      </c>
      <c r="Y32" s="13" t="s">
        <v>84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5" t="s">
        <v>157</v>
      </c>
      <c r="C1" s="76" t="s" vm="1">
        <v>225</v>
      </c>
    </row>
    <row r="2" spans="2:54">
      <c r="B2" s="55" t="s">
        <v>156</v>
      </c>
      <c r="C2" s="76" t="s">
        <v>226</v>
      </c>
    </row>
    <row r="3" spans="2:54">
      <c r="B3" s="55" t="s">
        <v>158</v>
      </c>
      <c r="C3" s="76" t="s">
        <v>227</v>
      </c>
    </row>
    <row r="4" spans="2:54">
      <c r="B4" s="55" t="s">
        <v>159</v>
      </c>
      <c r="C4" s="76">
        <v>2146</v>
      </c>
    </row>
    <row r="6" spans="2:54" ht="26.25" customHeight="1">
      <c r="B6" s="183" t="s">
        <v>188</v>
      </c>
      <c r="C6" s="184"/>
      <c r="D6" s="184"/>
      <c r="E6" s="184"/>
      <c r="F6" s="184"/>
      <c r="G6" s="184"/>
      <c r="H6" s="184"/>
      <c r="I6" s="184"/>
      <c r="J6" s="184"/>
      <c r="K6" s="184"/>
      <c r="L6" s="185"/>
    </row>
    <row r="7" spans="2:54" ht="26.25" customHeight="1">
      <c r="B7" s="183" t="s">
        <v>76</v>
      </c>
      <c r="C7" s="184"/>
      <c r="D7" s="184"/>
      <c r="E7" s="184"/>
      <c r="F7" s="184"/>
      <c r="G7" s="184"/>
      <c r="H7" s="184"/>
      <c r="I7" s="184"/>
      <c r="J7" s="184"/>
      <c r="K7" s="184"/>
      <c r="L7" s="185"/>
    </row>
    <row r="8" spans="2:54" s="3" customFormat="1" ht="78.75">
      <c r="B8" s="21" t="s">
        <v>94</v>
      </c>
      <c r="C8" s="29" t="s">
        <v>30</v>
      </c>
      <c r="D8" s="29" t="s">
        <v>41</v>
      </c>
      <c r="E8" s="29" t="s">
        <v>79</v>
      </c>
      <c r="F8" s="29" t="s">
        <v>80</v>
      </c>
      <c r="G8" s="29" t="s">
        <v>209</v>
      </c>
      <c r="H8" s="29" t="s">
        <v>208</v>
      </c>
      <c r="I8" s="29" t="s">
        <v>88</v>
      </c>
      <c r="J8" s="29" t="s">
        <v>39</v>
      </c>
      <c r="K8" s="29" t="s">
        <v>160</v>
      </c>
      <c r="L8" s="30" t="s">
        <v>162</v>
      </c>
      <c r="M8" s="1"/>
      <c r="AZ8" s="1"/>
    </row>
    <row r="9" spans="2:54" s="3" customFormat="1" ht="21" customHeight="1">
      <c r="B9" s="14"/>
      <c r="C9" s="15"/>
      <c r="D9" s="15"/>
      <c r="E9" s="15"/>
      <c r="F9" s="15" t="s">
        <v>22</v>
      </c>
      <c r="G9" s="15" t="s">
        <v>216</v>
      </c>
      <c r="H9" s="15"/>
      <c r="I9" s="15" t="s">
        <v>212</v>
      </c>
      <c r="J9" s="31" t="s">
        <v>20</v>
      </c>
      <c r="K9" s="31" t="s">
        <v>20</v>
      </c>
      <c r="L9" s="32" t="s">
        <v>20</v>
      </c>
      <c r="AZ9" s="1"/>
    </row>
    <row r="10" spans="2:5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AZ10" s="1"/>
    </row>
    <row r="11" spans="2:54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AZ11" s="1"/>
    </row>
    <row r="12" spans="2:54" ht="19.5" customHeight="1">
      <c r="B12" s="78" t="s">
        <v>224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</row>
    <row r="13" spans="2:54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2:54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2:54">
      <c r="B15" s="78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54" s="7" customFormat="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AZ16" s="1"/>
      <c r="BB16" s="1"/>
    </row>
    <row r="17" spans="2:54" s="7" customFormat="1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AZ17" s="1"/>
      <c r="BB17" s="1"/>
    </row>
    <row r="18" spans="2:54" s="7" customFormat="1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AZ18" s="1"/>
      <c r="BB18" s="1"/>
    </row>
    <row r="19" spans="2:54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54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54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54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4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4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4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4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4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4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4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4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4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4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90" zoomScaleNormal="90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5" t="s">
        <v>157</v>
      </c>
      <c r="C1" s="76" t="s" vm="1">
        <v>225</v>
      </c>
    </row>
    <row r="2" spans="2:51">
      <c r="B2" s="55" t="s">
        <v>156</v>
      </c>
      <c r="C2" s="76" t="s">
        <v>226</v>
      </c>
    </row>
    <row r="3" spans="2:51">
      <c r="B3" s="55" t="s">
        <v>158</v>
      </c>
      <c r="C3" s="76" t="s">
        <v>227</v>
      </c>
    </row>
    <row r="4" spans="2:51">
      <c r="B4" s="55" t="s">
        <v>159</v>
      </c>
      <c r="C4" s="76">
        <v>2146</v>
      </c>
    </row>
    <row r="6" spans="2:51" ht="26.25" customHeight="1">
      <c r="B6" s="183" t="s">
        <v>188</v>
      </c>
      <c r="C6" s="184"/>
      <c r="D6" s="184"/>
      <c r="E6" s="184"/>
      <c r="F6" s="184"/>
      <c r="G6" s="184"/>
      <c r="H6" s="184"/>
      <c r="I6" s="184"/>
      <c r="J6" s="184"/>
      <c r="K6" s="185"/>
    </row>
    <row r="7" spans="2:51" ht="26.25" customHeight="1">
      <c r="B7" s="183" t="s">
        <v>77</v>
      </c>
      <c r="C7" s="184"/>
      <c r="D7" s="184"/>
      <c r="E7" s="184"/>
      <c r="F7" s="184"/>
      <c r="G7" s="184"/>
      <c r="H7" s="184"/>
      <c r="I7" s="184"/>
      <c r="J7" s="184"/>
      <c r="K7" s="185"/>
    </row>
    <row r="8" spans="2:51" s="3" customFormat="1" ht="63">
      <c r="B8" s="21" t="s">
        <v>94</v>
      </c>
      <c r="C8" s="29" t="s">
        <v>30</v>
      </c>
      <c r="D8" s="29" t="s">
        <v>41</v>
      </c>
      <c r="E8" s="29" t="s">
        <v>79</v>
      </c>
      <c r="F8" s="29" t="s">
        <v>80</v>
      </c>
      <c r="G8" s="29" t="s">
        <v>209</v>
      </c>
      <c r="H8" s="29" t="s">
        <v>208</v>
      </c>
      <c r="I8" s="29" t="s">
        <v>88</v>
      </c>
      <c r="J8" s="29" t="s">
        <v>160</v>
      </c>
      <c r="K8" s="30" t="s">
        <v>162</v>
      </c>
      <c r="L8" s="1"/>
      <c r="AW8" s="1"/>
    </row>
    <row r="9" spans="2:51" s="3" customFormat="1" ht="22.5" customHeight="1">
      <c r="B9" s="14"/>
      <c r="C9" s="15"/>
      <c r="D9" s="15"/>
      <c r="E9" s="15"/>
      <c r="F9" s="15" t="s">
        <v>22</v>
      </c>
      <c r="G9" s="15" t="s">
        <v>216</v>
      </c>
      <c r="H9" s="15"/>
      <c r="I9" s="15" t="s">
        <v>212</v>
      </c>
      <c r="J9" s="31" t="s">
        <v>20</v>
      </c>
      <c r="K9" s="16" t="s">
        <v>20</v>
      </c>
      <c r="AW9" s="1"/>
    </row>
    <row r="10" spans="2:5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9" t="s">
        <v>8</v>
      </c>
      <c r="K10" s="19" t="s">
        <v>9</v>
      </c>
      <c r="AW10" s="1"/>
    </row>
    <row r="11" spans="2:51" s="4" customFormat="1" ht="18" customHeight="1">
      <c r="B11" s="101" t="s">
        <v>31</v>
      </c>
      <c r="C11" s="102"/>
      <c r="D11" s="102"/>
      <c r="E11" s="102"/>
      <c r="F11" s="102"/>
      <c r="G11" s="103"/>
      <c r="H11" s="106"/>
      <c r="I11" s="103">
        <v>-58.381960000000007</v>
      </c>
      <c r="J11" s="104">
        <v>1</v>
      </c>
      <c r="K11" s="104">
        <f>I11/'סכום נכסי הקרן'!$C$42</f>
        <v>-6.9000894061064123E-3</v>
      </c>
      <c r="AW11" s="79"/>
    </row>
    <row r="12" spans="2:51" s="79" customFormat="1" ht="19.5" customHeight="1">
      <c r="B12" s="105" t="s">
        <v>25</v>
      </c>
      <c r="C12" s="102"/>
      <c r="D12" s="102"/>
      <c r="E12" s="102"/>
      <c r="F12" s="102"/>
      <c r="G12" s="103"/>
      <c r="H12" s="106"/>
      <c r="I12" s="103">
        <v>-58.381959999999999</v>
      </c>
      <c r="J12" s="104">
        <v>0.99999999999999989</v>
      </c>
      <c r="K12" s="104">
        <f>I12/'סכום נכסי הקרן'!$C$42</f>
        <v>-6.9000894061064114E-3</v>
      </c>
    </row>
    <row r="13" spans="2:51">
      <c r="B13" s="84" t="s">
        <v>278</v>
      </c>
      <c r="C13" s="83"/>
      <c r="D13" s="83"/>
      <c r="E13" s="83"/>
      <c r="F13" s="83"/>
      <c r="G13" s="90"/>
      <c r="H13" s="91"/>
      <c r="I13" s="90">
        <v>-58.381959999999999</v>
      </c>
      <c r="J13" s="92">
        <v>0.99999999999999989</v>
      </c>
      <c r="K13" s="92">
        <f>I13/'סכום נכסי הקרן'!$C$42</f>
        <v>-6.9000894061064114E-3</v>
      </c>
    </row>
    <row r="14" spans="2:51">
      <c r="B14" s="85" t="s">
        <v>279</v>
      </c>
      <c r="C14" s="86" t="s">
        <v>280</v>
      </c>
      <c r="D14" s="93" t="s">
        <v>281</v>
      </c>
      <c r="E14" s="93" t="s">
        <v>141</v>
      </c>
      <c r="F14" s="98">
        <v>43129</v>
      </c>
      <c r="G14" s="94">
        <v>66540</v>
      </c>
      <c r="H14" s="95">
        <v>-3.2444999999999999</v>
      </c>
      <c r="I14" s="94">
        <v>-2.1588600000000002</v>
      </c>
      <c r="J14" s="96">
        <v>3.6978203540956829E-2</v>
      </c>
      <c r="K14" s="96">
        <f>I14/'סכום נכסי הקרן'!$C$42</f>
        <v>-2.5515291050980283E-4</v>
      </c>
    </row>
    <row r="15" spans="2:51">
      <c r="B15" s="85" t="s">
        <v>282</v>
      </c>
      <c r="C15" s="86" t="s">
        <v>283</v>
      </c>
      <c r="D15" s="93" t="s">
        <v>281</v>
      </c>
      <c r="E15" s="93" t="s">
        <v>141</v>
      </c>
      <c r="F15" s="98">
        <v>43110</v>
      </c>
      <c r="G15" s="94">
        <v>201954</v>
      </c>
      <c r="H15" s="95">
        <v>-2.4615999999999998</v>
      </c>
      <c r="I15" s="94">
        <v>-4.9713199999999995</v>
      </c>
      <c r="J15" s="96">
        <v>8.5151646159190256E-2</v>
      </c>
      <c r="K15" s="96">
        <f>I15/'סכום נכסי הקרן'!$C$42</f>
        <v>-5.8755397157555047E-4</v>
      </c>
    </row>
    <row r="16" spans="2:51" s="7" customFormat="1">
      <c r="B16" s="85" t="s">
        <v>284</v>
      </c>
      <c r="C16" s="86" t="s">
        <v>285</v>
      </c>
      <c r="D16" s="93" t="s">
        <v>281</v>
      </c>
      <c r="E16" s="93" t="s">
        <v>141</v>
      </c>
      <c r="F16" s="98">
        <v>43171</v>
      </c>
      <c r="G16" s="94">
        <v>1349160</v>
      </c>
      <c r="H16" s="95">
        <v>-1.841</v>
      </c>
      <c r="I16" s="94">
        <v>-24.837730000000001</v>
      </c>
      <c r="J16" s="96">
        <v>0.42543501451475763</v>
      </c>
      <c r="K16" s="96">
        <f>I16/'סכום נכסי הקרן'!$C$42</f>
        <v>-2.9355396366400068E-3</v>
      </c>
      <c r="AW16" s="1"/>
      <c r="AY16" s="1"/>
    </row>
    <row r="17" spans="2:51" s="7" customFormat="1">
      <c r="B17" s="85" t="s">
        <v>286</v>
      </c>
      <c r="C17" s="86" t="s">
        <v>287</v>
      </c>
      <c r="D17" s="93" t="s">
        <v>281</v>
      </c>
      <c r="E17" s="93" t="s">
        <v>141</v>
      </c>
      <c r="F17" s="98">
        <v>43104</v>
      </c>
      <c r="G17" s="94">
        <v>213412.5</v>
      </c>
      <c r="H17" s="95">
        <v>-1.8088</v>
      </c>
      <c r="I17" s="94">
        <v>-3.8602699999999999</v>
      </c>
      <c r="J17" s="96">
        <v>6.612093872833319E-2</v>
      </c>
      <c r="K17" s="96">
        <f>I17/'סכום נכסי הקרן'!$C$42</f>
        <v>-4.5624038884118306E-4</v>
      </c>
      <c r="AW17" s="1"/>
      <c r="AY17" s="1"/>
    </row>
    <row r="18" spans="2:51" s="7" customFormat="1">
      <c r="B18" s="85" t="s">
        <v>288</v>
      </c>
      <c r="C18" s="86" t="s">
        <v>289</v>
      </c>
      <c r="D18" s="93" t="s">
        <v>281</v>
      </c>
      <c r="E18" s="93" t="s">
        <v>141</v>
      </c>
      <c r="F18" s="98">
        <v>43103</v>
      </c>
      <c r="G18" s="94">
        <v>2228838.5699999998</v>
      </c>
      <c r="H18" s="95">
        <v>-1.7068000000000001</v>
      </c>
      <c r="I18" s="94">
        <v>-38.042639999999999</v>
      </c>
      <c r="J18" s="96">
        <v>0.6516163554632286</v>
      </c>
      <c r="K18" s="96">
        <f>I18/'סכום נכסי הקרן'!$C$42</f>
        <v>-4.4962111111774943E-3</v>
      </c>
      <c r="AW18" s="1"/>
      <c r="AY18" s="1"/>
    </row>
    <row r="19" spans="2:51">
      <c r="B19" s="85" t="s">
        <v>290</v>
      </c>
      <c r="C19" s="86" t="s">
        <v>291</v>
      </c>
      <c r="D19" s="93" t="s">
        <v>281</v>
      </c>
      <c r="E19" s="93" t="s">
        <v>141</v>
      </c>
      <c r="F19" s="98">
        <v>43171</v>
      </c>
      <c r="G19" s="94">
        <v>205212</v>
      </c>
      <c r="H19" s="95">
        <v>-2.0499999999999998</v>
      </c>
      <c r="I19" s="94">
        <v>-4.2069099999999997</v>
      </c>
      <c r="J19" s="96">
        <v>7.2058389269562026E-2</v>
      </c>
      <c r="K19" s="96">
        <f>I19/'סכום נכסי הקרן'!$C$42</f>
        <v>-4.972093284199969E-4</v>
      </c>
    </row>
    <row r="20" spans="2:51">
      <c r="B20" s="85" t="s">
        <v>292</v>
      </c>
      <c r="C20" s="86" t="s">
        <v>293</v>
      </c>
      <c r="D20" s="93" t="s">
        <v>281</v>
      </c>
      <c r="E20" s="93" t="s">
        <v>141</v>
      </c>
      <c r="F20" s="98">
        <v>43171</v>
      </c>
      <c r="G20" s="94">
        <v>1200325</v>
      </c>
      <c r="H20" s="95">
        <v>-2.0981000000000001</v>
      </c>
      <c r="I20" s="94">
        <v>-25.183599999999998</v>
      </c>
      <c r="J20" s="96">
        <v>0.43135927605034152</v>
      </c>
      <c r="K20" s="96">
        <f>I20/'סכום נכסי הקרן'!$C$42</f>
        <v>-2.9764175709006929E-3</v>
      </c>
    </row>
    <row r="21" spans="2:51">
      <c r="B21" s="85" t="s">
        <v>294</v>
      </c>
      <c r="C21" s="86" t="s">
        <v>295</v>
      </c>
      <c r="D21" s="93" t="s">
        <v>281</v>
      </c>
      <c r="E21" s="93" t="s">
        <v>141</v>
      </c>
      <c r="F21" s="98">
        <v>43157</v>
      </c>
      <c r="G21" s="94">
        <v>13853.6</v>
      </c>
      <c r="H21" s="95">
        <v>-0.77749999999999997</v>
      </c>
      <c r="I21" s="94">
        <v>-0.10771</v>
      </c>
      <c r="J21" s="96">
        <v>1.8449192181968538E-3</v>
      </c>
      <c r="K21" s="96">
        <f>I21/'סכום נכסי הקרן'!$C$42</f>
        <v>-1.2730107552602234E-5</v>
      </c>
    </row>
    <row r="22" spans="2:51">
      <c r="B22" s="85" t="s">
        <v>296</v>
      </c>
      <c r="C22" s="86" t="s">
        <v>297</v>
      </c>
      <c r="D22" s="93" t="s">
        <v>281</v>
      </c>
      <c r="E22" s="93" t="s">
        <v>141</v>
      </c>
      <c r="F22" s="98">
        <v>43151</v>
      </c>
      <c r="G22" s="94">
        <v>34802</v>
      </c>
      <c r="H22" s="95">
        <v>-0.6109</v>
      </c>
      <c r="I22" s="94">
        <v>-0.21262</v>
      </c>
      <c r="J22" s="96">
        <v>3.6418784158668187E-3</v>
      </c>
      <c r="K22" s="96">
        <f>I22/'סכום נכסי הקרן'!$C$42</f>
        <v>-2.5129286675650239E-5</v>
      </c>
    </row>
    <row r="23" spans="2:51">
      <c r="B23" s="85" t="s">
        <v>298</v>
      </c>
      <c r="C23" s="86" t="s">
        <v>299</v>
      </c>
      <c r="D23" s="93" t="s">
        <v>281</v>
      </c>
      <c r="E23" s="93" t="s">
        <v>141</v>
      </c>
      <c r="F23" s="98">
        <v>43150</v>
      </c>
      <c r="G23" s="94">
        <v>34919</v>
      </c>
      <c r="H23" s="95">
        <v>-0.1658</v>
      </c>
      <c r="I23" s="94">
        <v>-5.7909999999999996E-2</v>
      </c>
      <c r="J23" s="96">
        <v>9.9191599596861759E-4</v>
      </c>
      <c r="K23" s="96">
        <f>I23/'סכום נכסי הקרן'!$C$42</f>
        <v>-6.8443090555305486E-6</v>
      </c>
    </row>
    <row r="24" spans="2:51">
      <c r="B24" s="85" t="s">
        <v>300</v>
      </c>
      <c r="C24" s="86" t="s">
        <v>301</v>
      </c>
      <c r="D24" s="93" t="s">
        <v>281</v>
      </c>
      <c r="E24" s="93" t="s">
        <v>141</v>
      </c>
      <c r="F24" s="98">
        <v>43171</v>
      </c>
      <c r="G24" s="94">
        <v>2618984.2000000002</v>
      </c>
      <c r="H24" s="95">
        <v>1.7153</v>
      </c>
      <c r="I24" s="94">
        <v>44.922989999999999</v>
      </c>
      <c r="J24" s="96">
        <v>-0.76946697233186401</v>
      </c>
      <c r="K24" s="96">
        <f>I24/'סכום נכסי הקרן'!$C$42</f>
        <v>5.309390904135871E-3</v>
      </c>
    </row>
    <row r="25" spans="2:51">
      <c r="B25" s="85" t="s">
        <v>302</v>
      </c>
      <c r="C25" s="86" t="s">
        <v>303</v>
      </c>
      <c r="D25" s="93" t="s">
        <v>281</v>
      </c>
      <c r="E25" s="93" t="s">
        <v>141</v>
      </c>
      <c r="F25" s="98">
        <v>43143</v>
      </c>
      <c r="G25" s="94">
        <v>122990</v>
      </c>
      <c r="H25" s="95">
        <v>-0.47399999999999998</v>
      </c>
      <c r="I25" s="94">
        <v>-0.58302999999999994</v>
      </c>
      <c r="J25" s="96">
        <v>9.9864752742114156E-3</v>
      </c>
      <c r="K25" s="96">
        <f>I25/'סכום נכסי הקרן'!$C$42</f>
        <v>-6.8907572243929809E-5</v>
      </c>
    </row>
    <row r="26" spans="2:51">
      <c r="B26" s="85" t="s">
        <v>304</v>
      </c>
      <c r="C26" s="86" t="s">
        <v>305</v>
      </c>
      <c r="D26" s="93" t="s">
        <v>281</v>
      </c>
      <c r="E26" s="93" t="s">
        <v>141</v>
      </c>
      <c r="F26" s="98">
        <v>43179</v>
      </c>
      <c r="G26" s="94">
        <v>70280</v>
      </c>
      <c r="H26" s="95">
        <v>0.9607</v>
      </c>
      <c r="I26" s="94">
        <v>0.67520000000000002</v>
      </c>
      <c r="J26" s="96">
        <v>-1.1565216378484037E-2</v>
      </c>
      <c r="K26" s="96">
        <f>I26/'סכום נכסי הקרן'!$C$42</f>
        <v>7.9801027012506073E-5</v>
      </c>
    </row>
    <row r="27" spans="2:51">
      <c r="B27" s="85" t="s">
        <v>306</v>
      </c>
      <c r="C27" s="86" t="s">
        <v>307</v>
      </c>
      <c r="D27" s="93" t="s">
        <v>281</v>
      </c>
      <c r="E27" s="93" t="s">
        <v>141</v>
      </c>
      <c r="F27" s="98">
        <v>43185</v>
      </c>
      <c r="G27" s="94">
        <v>52710</v>
      </c>
      <c r="H27" s="95">
        <v>0.46</v>
      </c>
      <c r="I27" s="94">
        <v>0.24245</v>
      </c>
      <c r="J27" s="96">
        <v>-4.1528239202657802E-3</v>
      </c>
      <c r="K27" s="96">
        <f>I27/'סכום נכסי הקרן'!$C$42</f>
        <v>2.8654856337651211E-5</v>
      </c>
    </row>
    <row r="28" spans="2:51">
      <c r="B28" s="87"/>
      <c r="C28" s="86"/>
      <c r="D28" s="86"/>
      <c r="E28" s="86"/>
      <c r="F28" s="86"/>
      <c r="G28" s="94"/>
      <c r="H28" s="95"/>
      <c r="I28" s="86"/>
      <c r="J28" s="96"/>
      <c r="K28" s="86"/>
    </row>
    <row r="29" spans="2:51"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2:51"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2:51">
      <c r="B31" s="78" t="s">
        <v>224</v>
      </c>
      <c r="C31" s="77"/>
      <c r="D31" s="77"/>
      <c r="E31" s="77"/>
      <c r="F31" s="77"/>
      <c r="G31" s="77"/>
      <c r="H31" s="77"/>
      <c r="I31" s="77"/>
      <c r="J31" s="77"/>
      <c r="K31" s="77"/>
    </row>
    <row r="32" spans="2:51">
      <c r="B32" s="78" t="s">
        <v>90</v>
      </c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8" t="s">
        <v>207</v>
      </c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8" t="s">
        <v>215</v>
      </c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B111" s="77"/>
      <c r="C111" s="77"/>
      <c r="D111" s="77"/>
      <c r="E111" s="77"/>
      <c r="F111" s="77"/>
      <c r="G111" s="77"/>
      <c r="H111" s="77"/>
      <c r="I111" s="77"/>
      <c r="J111" s="77"/>
      <c r="K111" s="77"/>
    </row>
    <row r="112" spans="2:11">
      <c r="B112" s="77"/>
      <c r="C112" s="77"/>
      <c r="D112" s="77"/>
      <c r="E112" s="77"/>
      <c r="F112" s="77"/>
      <c r="G112" s="77"/>
      <c r="H112" s="77"/>
      <c r="I112" s="77"/>
      <c r="J112" s="77"/>
      <c r="K112" s="77"/>
    </row>
    <row r="113" spans="2:11">
      <c r="B113" s="77"/>
      <c r="C113" s="77"/>
      <c r="D113" s="77"/>
      <c r="E113" s="77"/>
      <c r="F113" s="77"/>
      <c r="G113" s="77"/>
      <c r="H113" s="77"/>
      <c r="I113" s="77"/>
      <c r="J113" s="77"/>
      <c r="K113" s="77"/>
    </row>
    <row r="114" spans="2:11">
      <c r="B114" s="77"/>
      <c r="C114" s="77"/>
      <c r="D114" s="77"/>
      <c r="E114" s="77"/>
      <c r="F114" s="77"/>
      <c r="G114" s="77"/>
      <c r="H114" s="77"/>
      <c r="I114" s="77"/>
      <c r="J114" s="77"/>
      <c r="K114" s="77"/>
    </row>
    <row r="115" spans="2:11">
      <c r="B115" s="77"/>
      <c r="C115" s="77"/>
      <c r="D115" s="77"/>
      <c r="E115" s="77"/>
      <c r="F115" s="77"/>
      <c r="G115" s="77"/>
      <c r="H115" s="77"/>
      <c r="I115" s="77"/>
      <c r="J115" s="77"/>
      <c r="K115" s="77"/>
    </row>
    <row r="116" spans="2:11">
      <c r="B116" s="77"/>
      <c r="C116" s="77"/>
      <c r="D116" s="77"/>
      <c r="E116" s="77"/>
      <c r="F116" s="77"/>
      <c r="G116" s="77"/>
      <c r="H116" s="77"/>
      <c r="I116" s="77"/>
      <c r="J116" s="77"/>
      <c r="K116" s="77"/>
    </row>
    <row r="117" spans="2:11">
      <c r="B117" s="77"/>
      <c r="C117" s="77"/>
      <c r="D117" s="77"/>
      <c r="E117" s="77"/>
      <c r="F117" s="77"/>
      <c r="G117" s="77"/>
      <c r="H117" s="77"/>
      <c r="I117" s="77"/>
      <c r="J117" s="77"/>
      <c r="K117" s="77"/>
    </row>
    <row r="118" spans="2:11">
      <c r="B118" s="77"/>
      <c r="C118" s="77"/>
      <c r="D118" s="77"/>
      <c r="E118" s="77"/>
      <c r="F118" s="77"/>
      <c r="G118" s="77"/>
      <c r="H118" s="77"/>
      <c r="I118" s="77"/>
      <c r="J118" s="77"/>
      <c r="K118" s="77"/>
    </row>
    <row r="119" spans="2:11">
      <c r="B119" s="77"/>
      <c r="C119" s="77"/>
      <c r="D119" s="77"/>
      <c r="E119" s="77"/>
      <c r="F119" s="77"/>
      <c r="G119" s="77"/>
      <c r="H119" s="77"/>
      <c r="I119" s="77"/>
      <c r="J119" s="77"/>
      <c r="K119" s="77"/>
    </row>
    <row r="120" spans="2:11">
      <c r="B120" s="77"/>
      <c r="C120" s="77"/>
      <c r="D120" s="77"/>
      <c r="E120" s="77"/>
      <c r="F120" s="77"/>
      <c r="G120" s="77"/>
      <c r="H120" s="77"/>
      <c r="I120" s="77"/>
      <c r="J120" s="77"/>
      <c r="K120" s="77"/>
    </row>
    <row r="121" spans="2:11">
      <c r="B121" s="77"/>
      <c r="C121" s="77"/>
      <c r="D121" s="77"/>
      <c r="E121" s="77"/>
      <c r="F121" s="77"/>
      <c r="G121" s="77"/>
      <c r="H121" s="77"/>
      <c r="I121" s="77"/>
      <c r="J121" s="77"/>
      <c r="K121" s="77"/>
    </row>
    <row r="122" spans="2:11">
      <c r="B122" s="77"/>
      <c r="C122" s="77"/>
      <c r="D122" s="77"/>
      <c r="E122" s="77"/>
      <c r="F122" s="77"/>
      <c r="G122" s="77"/>
      <c r="H122" s="77"/>
      <c r="I122" s="77"/>
      <c r="J122" s="77"/>
      <c r="K122" s="77"/>
    </row>
    <row r="123" spans="2:11">
      <c r="B123" s="77"/>
      <c r="C123" s="77"/>
      <c r="D123" s="77"/>
      <c r="E123" s="77"/>
      <c r="F123" s="77"/>
      <c r="G123" s="77"/>
      <c r="H123" s="77"/>
      <c r="I123" s="77"/>
      <c r="J123" s="77"/>
      <c r="K123" s="77"/>
    </row>
    <row r="124" spans="2:11">
      <c r="B124" s="77"/>
      <c r="C124" s="77"/>
      <c r="D124" s="77"/>
      <c r="E124" s="77"/>
      <c r="F124" s="77"/>
      <c r="G124" s="77"/>
      <c r="H124" s="77"/>
      <c r="I124" s="77"/>
      <c r="J124" s="77"/>
      <c r="K124" s="77"/>
    </row>
    <row r="125" spans="2:11">
      <c r="B125" s="77"/>
      <c r="C125" s="77"/>
      <c r="D125" s="77"/>
      <c r="E125" s="77"/>
      <c r="F125" s="77"/>
      <c r="G125" s="77"/>
      <c r="H125" s="77"/>
      <c r="I125" s="77"/>
      <c r="J125" s="77"/>
      <c r="K125" s="77"/>
    </row>
    <row r="126" spans="2:11">
      <c r="B126" s="77"/>
      <c r="C126" s="77"/>
      <c r="D126" s="77"/>
      <c r="E126" s="77"/>
      <c r="F126" s="77"/>
      <c r="G126" s="77"/>
      <c r="H126" s="77"/>
      <c r="I126" s="77"/>
      <c r="J126" s="77"/>
      <c r="K126" s="77"/>
    </row>
    <row r="127" spans="2:11">
      <c r="B127" s="77"/>
      <c r="C127" s="77"/>
      <c r="D127" s="77"/>
      <c r="E127" s="77"/>
      <c r="F127" s="77"/>
      <c r="G127" s="77"/>
      <c r="H127" s="77"/>
      <c r="I127" s="77"/>
      <c r="J127" s="77"/>
      <c r="K127" s="77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5" t="s">
        <v>157</v>
      </c>
      <c r="C1" s="76" t="s" vm="1">
        <v>225</v>
      </c>
    </row>
    <row r="2" spans="2:78">
      <c r="B2" s="55" t="s">
        <v>156</v>
      </c>
      <c r="C2" s="76" t="s">
        <v>226</v>
      </c>
    </row>
    <row r="3" spans="2:78">
      <c r="B3" s="55" t="s">
        <v>158</v>
      </c>
      <c r="C3" s="76" t="s">
        <v>227</v>
      </c>
    </row>
    <row r="4" spans="2:78">
      <c r="B4" s="55" t="s">
        <v>159</v>
      </c>
      <c r="C4" s="76">
        <v>2146</v>
      </c>
    </row>
    <row r="6" spans="2:78" ht="26.25" customHeight="1">
      <c r="B6" s="183" t="s">
        <v>188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5"/>
    </row>
    <row r="7" spans="2:78" ht="26.25" customHeight="1">
      <c r="B7" s="183" t="s">
        <v>78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5"/>
    </row>
    <row r="8" spans="2:78" s="3" customFormat="1" ht="47.25">
      <c r="B8" s="21" t="s">
        <v>94</v>
      </c>
      <c r="C8" s="29" t="s">
        <v>30</v>
      </c>
      <c r="D8" s="29" t="s">
        <v>32</v>
      </c>
      <c r="E8" s="29" t="s">
        <v>15</v>
      </c>
      <c r="F8" s="29" t="s">
        <v>42</v>
      </c>
      <c r="G8" s="29" t="s">
        <v>80</v>
      </c>
      <c r="H8" s="29" t="s">
        <v>18</v>
      </c>
      <c r="I8" s="29" t="s">
        <v>79</v>
      </c>
      <c r="J8" s="29" t="s">
        <v>17</v>
      </c>
      <c r="K8" s="29" t="s">
        <v>19</v>
      </c>
      <c r="L8" s="29" t="s">
        <v>209</v>
      </c>
      <c r="M8" s="29" t="s">
        <v>208</v>
      </c>
      <c r="N8" s="29" t="s">
        <v>88</v>
      </c>
      <c r="O8" s="29" t="s">
        <v>39</v>
      </c>
      <c r="P8" s="29" t="s">
        <v>160</v>
      </c>
      <c r="Q8" s="30" t="s">
        <v>162</v>
      </c>
      <c r="R8" s="1"/>
      <c r="S8" s="1"/>
      <c r="T8" s="1"/>
      <c r="U8" s="1"/>
      <c r="V8" s="1"/>
    </row>
    <row r="9" spans="2:78" s="3" customFormat="1" ht="18.75" customHeight="1">
      <c r="B9" s="14"/>
      <c r="C9" s="15"/>
      <c r="D9" s="15"/>
      <c r="E9" s="15"/>
      <c r="F9" s="15"/>
      <c r="G9" s="15" t="s">
        <v>22</v>
      </c>
      <c r="H9" s="15" t="s">
        <v>21</v>
      </c>
      <c r="I9" s="15"/>
      <c r="J9" s="15" t="s">
        <v>20</v>
      </c>
      <c r="K9" s="15" t="s">
        <v>20</v>
      </c>
      <c r="L9" s="15" t="s">
        <v>216</v>
      </c>
      <c r="M9" s="15"/>
      <c r="N9" s="15" t="s">
        <v>212</v>
      </c>
      <c r="O9" s="15" t="s">
        <v>20</v>
      </c>
      <c r="P9" s="31" t="s">
        <v>20</v>
      </c>
      <c r="Q9" s="16" t="s">
        <v>20</v>
      </c>
      <c r="R9" s="1"/>
      <c r="S9" s="1"/>
      <c r="T9" s="1"/>
      <c r="U9" s="1"/>
      <c r="V9" s="1"/>
    </row>
    <row r="10" spans="2:7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9" t="s">
        <v>14</v>
      </c>
      <c r="Q10" s="19" t="s">
        <v>91</v>
      </c>
      <c r="R10" s="1"/>
      <c r="S10" s="1"/>
      <c r="T10" s="1"/>
      <c r="U10" s="1"/>
      <c r="V10" s="1"/>
    </row>
    <row r="11" spans="2:78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1"/>
      <c r="S11" s="1"/>
      <c r="T11" s="1"/>
      <c r="U11" s="1"/>
      <c r="V11" s="1"/>
      <c r="BZ11" s="1"/>
    </row>
    <row r="12" spans="2:78" ht="18" customHeight="1">
      <c r="B12" s="78" t="s">
        <v>224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</row>
    <row r="13" spans="2:78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</row>
    <row r="14" spans="2:78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</row>
    <row r="15" spans="2:78">
      <c r="B15" s="78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</row>
    <row r="16" spans="2:7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</row>
    <row r="17" spans="2:17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</row>
    <row r="18" spans="2:17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</row>
    <row r="19" spans="2:17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</row>
    <row r="20" spans="2:17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</row>
    <row r="21" spans="2:17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2:17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2:17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17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17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17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17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17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17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17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17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17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5" t="s">
        <v>157</v>
      </c>
      <c r="C1" s="76" t="s" vm="1">
        <v>225</v>
      </c>
    </row>
    <row r="2" spans="2:61">
      <c r="B2" s="55" t="s">
        <v>156</v>
      </c>
      <c r="C2" s="76" t="s">
        <v>226</v>
      </c>
    </row>
    <row r="3" spans="2:61">
      <c r="B3" s="55" t="s">
        <v>158</v>
      </c>
      <c r="C3" s="76" t="s">
        <v>227</v>
      </c>
    </row>
    <row r="4" spans="2:61">
      <c r="B4" s="55" t="s">
        <v>159</v>
      </c>
      <c r="C4" s="76">
        <v>2146</v>
      </c>
    </row>
    <row r="6" spans="2:61" ht="26.25" customHeight="1">
      <c r="B6" s="183" t="s">
        <v>189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5"/>
    </row>
    <row r="7" spans="2:61" s="3" customFormat="1" ht="78.75">
      <c r="B7" s="21" t="s">
        <v>94</v>
      </c>
      <c r="C7" s="29" t="s">
        <v>201</v>
      </c>
      <c r="D7" s="29" t="s">
        <v>30</v>
      </c>
      <c r="E7" s="29" t="s">
        <v>95</v>
      </c>
      <c r="F7" s="29" t="s">
        <v>15</v>
      </c>
      <c r="G7" s="29" t="s">
        <v>80</v>
      </c>
      <c r="H7" s="29" t="s">
        <v>42</v>
      </c>
      <c r="I7" s="29" t="s">
        <v>18</v>
      </c>
      <c r="J7" s="29" t="s">
        <v>79</v>
      </c>
      <c r="K7" s="12" t="s">
        <v>26</v>
      </c>
      <c r="L7" s="69" t="s">
        <v>19</v>
      </c>
      <c r="M7" s="29" t="s">
        <v>209</v>
      </c>
      <c r="N7" s="29" t="s">
        <v>208</v>
      </c>
      <c r="O7" s="29" t="s">
        <v>88</v>
      </c>
      <c r="P7" s="29" t="s">
        <v>160</v>
      </c>
      <c r="Q7" s="30" t="s">
        <v>162</v>
      </c>
      <c r="R7" s="1"/>
      <c r="S7" s="1"/>
      <c r="T7" s="1"/>
      <c r="U7" s="1"/>
      <c r="V7" s="1"/>
      <c r="W7" s="1"/>
      <c r="BH7" s="3" t="s">
        <v>140</v>
      </c>
      <c r="BI7" s="3" t="s">
        <v>142</v>
      </c>
    </row>
    <row r="8" spans="2:61" s="3" customFormat="1" ht="24" customHeight="1">
      <c r="B8" s="14"/>
      <c r="C8" s="68"/>
      <c r="D8" s="15"/>
      <c r="E8" s="15"/>
      <c r="F8" s="15"/>
      <c r="G8" s="15" t="s">
        <v>22</v>
      </c>
      <c r="H8" s="15"/>
      <c r="I8" s="15" t="s">
        <v>21</v>
      </c>
      <c r="J8" s="15"/>
      <c r="K8" s="15" t="s">
        <v>20</v>
      </c>
      <c r="L8" s="15" t="s">
        <v>20</v>
      </c>
      <c r="M8" s="15" t="s">
        <v>216</v>
      </c>
      <c r="N8" s="15"/>
      <c r="O8" s="15" t="s">
        <v>212</v>
      </c>
      <c r="P8" s="31" t="s">
        <v>20</v>
      </c>
      <c r="Q8" s="16" t="s">
        <v>20</v>
      </c>
      <c r="R8" s="1"/>
      <c r="S8" s="1"/>
      <c r="T8" s="1"/>
      <c r="U8" s="1"/>
      <c r="V8" s="1"/>
      <c r="W8" s="1"/>
      <c r="BH8" s="3" t="s">
        <v>138</v>
      </c>
      <c r="BI8" s="3" t="s">
        <v>141</v>
      </c>
    </row>
    <row r="9" spans="2:61" s="4" customFormat="1" ht="18" customHeight="1">
      <c r="B9" s="17"/>
      <c r="C9" s="12" t="s">
        <v>1</v>
      </c>
      <c r="D9" s="12" t="s">
        <v>2</v>
      </c>
      <c r="E9" s="12" t="s">
        <v>3</v>
      </c>
      <c r="F9" s="12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9" t="s">
        <v>11</v>
      </c>
      <c r="N9" s="19" t="s">
        <v>12</v>
      </c>
      <c r="O9" s="19" t="s">
        <v>13</v>
      </c>
      <c r="P9" s="19" t="s">
        <v>14</v>
      </c>
      <c r="Q9" s="19" t="s">
        <v>91</v>
      </c>
      <c r="R9" s="1"/>
      <c r="S9" s="1"/>
      <c r="T9" s="1"/>
      <c r="U9" s="1"/>
      <c r="V9" s="1"/>
      <c r="W9" s="1"/>
      <c r="BH9" s="4" t="s">
        <v>139</v>
      </c>
      <c r="BI9" s="4" t="s">
        <v>143</v>
      </c>
    </row>
    <row r="10" spans="2:61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1"/>
      <c r="S10" s="1"/>
      <c r="T10" s="1"/>
      <c r="U10" s="1"/>
      <c r="V10" s="1"/>
      <c r="W10" s="1"/>
      <c r="BH10" s="1" t="s">
        <v>23</v>
      </c>
      <c r="BI10" s="4" t="s">
        <v>144</v>
      </c>
    </row>
    <row r="11" spans="2:61" ht="21.75" customHeight="1">
      <c r="B11" s="78" t="s">
        <v>224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BI11" s="1" t="s">
        <v>150</v>
      </c>
    </row>
    <row r="12" spans="2:61">
      <c r="B12" s="78" t="s">
        <v>90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BI12" s="1" t="s">
        <v>145</v>
      </c>
    </row>
    <row r="13" spans="2:61">
      <c r="B13" s="78" t="s">
        <v>207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BI13" s="1" t="s">
        <v>146</v>
      </c>
    </row>
    <row r="14" spans="2:61">
      <c r="B14" s="78" t="s">
        <v>215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BI14" s="1" t="s">
        <v>147</v>
      </c>
    </row>
    <row r="15" spans="2:61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BI15" s="1" t="s">
        <v>149</v>
      </c>
    </row>
    <row r="16" spans="2:6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BI16" s="1" t="s">
        <v>148</v>
      </c>
    </row>
    <row r="17" spans="2:61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BI17" s="1" t="s">
        <v>151</v>
      </c>
    </row>
    <row r="18" spans="2:61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BI18" s="1" t="s">
        <v>152</v>
      </c>
    </row>
    <row r="19" spans="2:61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BI19" s="1" t="s">
        <v>153</v>
      </c>
    </row>
    <row r="20" spans="2:61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BI20" s="1" t="s">
        <v>154</v>
      </c>
    </row>
    <row r="21" spans="2:61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BI21" s="1" t="s">
        <v>155</v>
      </c>
    </row>
    <row r="22" spans="2:61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BI22" s="1" t="s">
        <v>23</v>
      </c>
    </row>
    <row r="23" spans="2:61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61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61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61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61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61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61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61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61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61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</sheetData>
  <sheetProtection sheet="1" objects="1" scenarios="1"/>
  <mergeCells count="1">
    <mergeCell ref="B6:Q6"/>
  </mergeCells>
  <phoneticPr fontId="4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5" t="s">
        <v>157</v>
      </c>
      <c r="C1" s="76" t="s" vm="1">
        <v>225</v>
      </c>
    </row>
    <row r="2" spans="2:64">
      <c r="B2" s="55" t="s">
        <v>156</v>
      </c>
      <c r="C2" s="76" t="s">
        <v>226</v>
      </c>
    </row>
    <row r="3" spans="2:64">
      <c r="B3" s="55" t="s">
        <v>158</v>
      </c>
      <c r="C3" s="76" t="s">
        <v>227</v>
      </c>
    </row>
    <row r="4" spans="2:64">
      <c r="B4" s="55" t="s">
        <v>159</v>
      </c>
      <c r="C4" s="76">
        <v>2146</v>
      </c>
    </row>
    <row r="6" spans="2:64" ht="26.25" customHeight="1">
      <c r="B6" s="183" t="s">
        <v>190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5"/>
    </row>
    <row r="7" spans="2:64" s="3" customFormat="1" ht="78.75">
      <c r="B7" s="58" t="s">
        <v>94</v>
      </c>
      <c r="C7" s="59" t="s">
        <v>30</v>
      </c>
      <c r="D7" s="59" t="s">
        <v>95</v>
      </c>
      <c r="E7" s="59" t="s">
        <v>15</v>
      </c>
      <c r="F7" s="59" t="s">
        <v>42</v>
      </c>
      <c r="G7" s="59" t="s">
        <v>18</v>
      </c>
      <c r="H7" s="59" t="s">
        <v>79</v>
      </c>
      <c r="I7" s="59" t="s">
        <v>33</v>
      </c>
      <c r="J7" s="59" t="s">
        <v>19</v>
      </c>
      <c r="K7" s="59" t="s">
        <v>209</v>
      </c>
      <c r="L7" s="59" t="s">
        <v>208</v>
      </c>
      <c r="M7" s="59" t="s">
        <v>88</v>
      </c>
      <c r="N7" s="59" t="s">
        <v>160</v>
      </c>
      <c r="O7" s="61" t="s">
        <v>162</v>
      </c>
      <c r="P7" s="1"/>
      <c r="Q7" s="1"/>
      <c r="R7" s="1"/>
      <c r="S7" s="1"/>
      <c r="T7" s="1"/>
      <c r="U7" s="1"/>
    </row>
    <row r="8" spans="2:64" s="3" customFormat="1" ht="24.75" customHeight="1">
      <c r="B8" s="14"/>
      <c r="C8" s="31"/>
      <c r="D8" s="31"/>
      <c r="E8" s="31"/>
      <c r="F8" s="31"/>
      <c r="G8" s="31" t="s">
        <v>21</v>
      </c>
      <c r="H8" s="31"/>
      <c r="I8" s="31" t="s">
        <v>20</v>
      </c>
      <c r="J8" s="31" t="s">
        <v>20</v>
      </c>
      <c r="K8" s="31" t="s">
        <v>216</v>
      </c>
      <c r="L8" s="31"/>
      <c r="M8" s="31" t="s">
        <v>212</v>
      </c>
      <c r="N8" s="31" t="s">
        <v>20</v>
      </c>
      <c r="O8" s="16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9" t="s">
        <v>12</v>
      </c>
      <c r="O9" s="19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1"/>
      <c r="Q10" s="1"/>
      <c r="R10" s="1"/>
      <c r="S10" s="1"/>
      <c r="T10" s="1"/>
      <c r="U10" s="1"/>
      <c r="BL10" s="1"/>
    </row>
    <row r="11" spans="2:64" ht="20.25" customHeight="1">
      <c r="B11" s="78" t="s">
        <v>224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</row>
    <row r="12" spans="2:64">
      <c r="B12" s="78" t="s">
        <v>90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</row>
    <row r="13" spans="2:64">
      <c r="B13" s="78" t="s">
        <v>207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</row>
    <row r="14" spans="2:64">
      <c r="B14" s="78" t="s">
        <v>215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</row>
    <row r="15" spans="2:64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</row>
    <row r="16" spans="2:64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</row>
    <row r="17" spans="2:15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</row>
    <row r="18" spans="2:15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</row>
    <row r="19" spans="2:1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</row>
    <row r="20" spans="2:15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</row>
    <row r="21" spans="2:15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</row>
    <row r="22" spans="2:15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</row>
    <row r="23" spans="2:15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</row>
    <row r="24" spans="2:15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</row>
    <row r="25" spans="2:15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</row>
    <row r="26" spans="2:15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</row>
    <row r="27" spans="2:15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</row>
    <row r="28" spans="2:15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</row>
    <row r="29" spans="2:15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2:15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2:15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</row>
    <row r="32" spans="2:15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</row>
    <row r="33" spans="2:15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</row>
    <row r="34" spans="2:15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</row>
    <row r="35" spans="2:15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</row>
    <row r="36" spans="2:15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</row>
    <row r="37" spans="2:15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</row>
    <row r="38" spans="2:15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</row>
    <row r="39" spans="2:15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</row>
    <row r="40" spans="2:15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</row>
    <row r="41" spans="2:15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</row>
    <row r="42" spans="2:15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</row>
    <row r="43" spans="2:15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</row>
    <row r="44" spans="2:15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</row>
    <row r="45" spans="2:15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</row>
    <row r="46" spans="2:15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</row>
    <row r="47" spans="2:15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</row>
    <row r="48" spans="2:15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</row>
    <row r="49" spans="2:15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</row>
    <row r="50" spans="2:15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</row>
    <row r="51" spans="2:15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</row>
    <row r="52" spans="2:15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</row>
    <row r="53" spans="2:15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2:15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2:15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</row>
    <row r="56" spans="2:15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</row>
    <row r="57" spans="2:1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</row>
    <row r="58" spans="2:15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</row>
    <row r="59" spans="2:15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</row>
    <row r="60" spans="2:15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</row>
    <row r="61" spans="2:15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</row>
    <row r="62" spans="2:15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</row>
    <row r="63" spans="2:15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</row>
    <row r="64" spans="2:15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</row>
    <row r="65" spans="2:15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</row>
    <row r="66" spans="2:15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</row>
    <row r="67" spans="2:15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</row>
    <row r="68" spans="2:15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</row>
    <row r="69" spans="2:15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</row>
    <row r="70" spans="2:15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</row>
    <row r="71" spans="2:15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</row>
    <row r="72" spans="2:15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</row>
    <row r="73" spans="2:15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</row>
    <row r="74" spans="2:15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</row>
    <row r="75" spans="2:15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</row>
    <row r="76" spans="2:15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</row>
    <row r="77" spans="2:15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</row>
    <row r="78" spans="2:15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</row>
    <row r="79" spans="2:15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</row>
    <row r="80" spans="2:15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</row>
    <row r="81" spans="2:15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</row>
    <row r="82" spans="2:15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</row>
    <row r="83" spans="2:15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</row>
    <row r="84" spans="2:15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</row>
    <row r="85" spans="2:15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</row>
    <row r="86" spans="2:15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</row>
    <row r="87" spans="2:15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</row>
    <row r="88" spans="2:15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</row>
    <row r="89" spans="2:15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</row>
    <row r="90" spans="2:15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</row>
    <row r="91" spans="2:15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</row>
    <row r="92" spans="2:15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</row>
    <row r="93" spans="2:15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</row>
    <row r="94" spans="2:15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</row>
    <row r="95" spans="2:15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</row>
    <row r="96" spans="2:15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</row>
    <row r="97" spans="2:15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</row>
    <row r="98" spans="2:15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</row>
    <row r="99" spans="2:15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</row>
    <row r="100" spans="2:15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</row>
    <row r="101" spans="2:15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</row>
    <row r="102" spans="2:15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</row>
    <row r="103" spans="2:15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</row>
    <row r="104" spans="2:15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</row>
    <row r="105" spans="2:15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</row>
    <row r="106" spans="2:15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</row>
    <row r="107" spans="2:15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</row>
    <row r="108" spans="2:15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</row>
    <row r="109" spans="2:15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5" t="s">
        <v>157</v>
      </c>
      <c r="C1" s="76" t="s" vm="1">
        <v>225</v>
      </c>
    </row>
    <row r="2" spans="2:56">
      <c r="B2" s="55" t="s">
        <v>156</v>
      </c>
      <c r="C2" s="76" t="s">
        <v>226</v>
      </c>
    </row>
    <row r="3" spans="2:56">
      <c r="B3" s="55" t="s">
        <v>158</v>
      </c>
      <c r="C3" s="76" t="s">
        <v>227</v>
      </c>
    </row>
    <row r="4" spans="2:56">
      <c r="B4" s="55" t="s">
        <v>159</v>
      </c>
      <c r="C4" s="76">
        <v>2146</v>
      </c>
    </row>
    <row r="6" spans="2:56" ht="26.25" customHeight="1">
      <c r="B6" s="183" t="s">
        <v>191</v>
      </c>
      <c r="C6" s="184"/>
      <c r="D6" s="184"/>
      <c r="E6" s="184"/>
      <c r="F6" s="184"/>
      <c r="G6" s="184"/>
      <c r="H6" s="184"/>
      <c r="I6" s="184"/>
      <c r="J6" s="185"/>
    </row>
    <row r="7" spans="2:56" s="3" customFormat="1" ht="78.75">
      <c r="B7" s="58" t="s">
        <v>94</v>
      </c>
      <c r="C7" s="60" t="s">
        <v>35</v>
      </c>
      <c r="D7" s="60" t="s">
        <v>63</v>
      </c>
      <c r="E7" s="60" t="s">
        <v>36</v>
      </c>
      <c r="F7" s="60" t="s">
        <v>79</v>
      </c>
      <c r="G7" s="60" t="s">
        <v>202</v>
      </c>
      <c r="H7" s="60" t="s">
        <v>160</v>
      </c>
      <c r="I7" s="62" t="s">
        <v>161</v>
      </c>
      <c r="J7" s="75" t="s">
        <v>219</v>
      </c>
    </row>
    <row r="8" spans="2:56" s="3" customFormat="1" ht="22.5" customHeight="1">
      <c r="B8" s="14"/>
      <c r="C8" s="15" t="s">
        <v>22</v>
      </c>
      <c r="D8" s="15"/>
      <c r="E8" s="15" t="s">
        <v>20</v>
      </c>
      <c r="F8" s="15"/>
      <c r="G8" s="15" t="s">
        <v>213</v>
      </c>
      <c r="H8" s="31" t="s">
        <v>20</v>
      </c>
      <c r="I8" s="16" t="s">
        <v>20</v>
      </c>
      <c r="J8" s="16"/>
    </row>
    <row r="9" spans="2:56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9" t="s">
        <v>6</v>
      </c>
      <c r="I9" s="19" t="s">
        <v>7</v>
      </c>
      <c r="J9" s="19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97"/>
      <c r="C11" s="77"/>
      <c r="D11" s="77"/>
      <c r="E11" s="77"/>
      <c r="F11" s="77"/>
      <c r="G11" s="77"/>
      <c r="H11" s="77"/>
      <c r="I11" s="77"/>
      <c r="J11" s="77"/>
    </row>
    <row r="12" spans="2:56">
      <c r="B12" s="97"/>
      <c r="C12" s="77"/>
      <c r="D12" s="77"/>
      <c r="E12" s="77"/>
      <c r="F12" s="77"/>
      <c r="G12" s="77"/>
      <c r="H12" s="77"/>
      <c r="I12" s="77"/>
      <c r="J12" s="77"/>
    </row>
    <row r="13" spans="2:56">
      <c r="B13" s="77"/>
      <c r="C13" s="77"/>
      <c r="D13" s="77"/>
      <c r="E13" s="77"/>
      <c r="F13" s="77"/>
      <c r="G13" s="77"/>
      <c r="H13" s="77"/>
      <c r="I13" s="77"/>
      <c r="J13" s="77"/>
    </row>
    <row r="14" spans="2:56">
      <c r="B14" s="77"/>
      <c r="C14" s="77"/>
      <c r="D14" s="77"/>
      <c r="E14" s="77"/>
      <c r="F14" s="77"/>
      <c r="G14" s="77"/>
      <c r="H14" s="77"/>
      <c r="I14" s="77"/>
      <c r="J14" s="77"/>
    </row>
    <row r="15" spans="2:56">
      <c r="B15" s="77"/>
      <c r="C15" s="77"/>
      <c r="D15" s="77"/>
      <c r="E15" s="77"/>
      <c r="F15" s="77"/>
      <c r="G15" s="77"/>
      <c r="H15" s="77"/>
      <c r="I15" s="77"/>
      <c r="J15" s="77"/>
    </row>
    <row r="16" spans="2:56">
      <c r="B16" s="77"/>
      <c r="C16" s="77"/>
      <c r="D16" s="77"/>
      <c r="E16" s="77"/>
      <c r="F16" s="77"/>
      <c r="G16" s="77"/>
      <c r="H16" s="77"/>
      <c r="I16" s="77"/>
      <c r="J16" s="77"/>
    </row>
    <row r="17" spans="2:10">
      <c r="B17" s="77"/>
      <c r="C17" s="77"/>
      <c r="D17" s="77"/>
      <c r="E17" s="77"/>
      <c r="F17" s="77"/>
      <c r="G17" s="77"/>
      <c r="H17" s="77"/>
      <c r="I17" s="77"/>
      <c r="J17" s="77"/>
    </row>
    <row r="18" spans="2:10">
      <c r="B18" s="77"/>
      <c r="C18" s="77"/>
      <c r="D18" s="77"/>
      <c r="E18" s="77"/>
      <c r="F18" s="77"/>
      <c r="G18" s="77"/>
      <c r="H18" s="77"/>
      <c r="I18" s="77"/>
      <c r="J18" s="77"/>
    </row>
    <row r="19" spans="2:10">
      <c r="B19" s="77"/>
      <c r="C19" s="77"/>
      <c r="D19" s="77"/>
      <c r="E19" s="77"/>
      <c r="F19" s="77"/>
      <c r="G19" s="77"/>
      <c r="H19" s="77"/>
      <c r="I19" s="77"/>
      <c r="J19" s="77"/>
    </row>
    <row r="20" spans="2:10">
      <c r="B20" s="77"/>
      <c r="C20" s="77"/>
      <c r="D20" s="77"/>
      <c r="E20" s="77"/>
      <c r="F20" s="77"/>
      <c r="G20" s="77"/>
      <c r="H20" s="77"/>
      <c r="I20" s="77"/>
      <c r="J20" s="77"/>
    </row>
    <row r="21" spans="2:10">
      <c r="B21" s="77"/>
      <c r="C21" s="77"/>
      <c r="D21" s="77"/>
      <c r="E21" s="77"/>
      <c r="F21" s="77"/>
      <c r="G21" s="77"/>
      <c r="H21" s="77"/>
      <c r="I21" s="77"/>
      <c r="J21" s="77"/>
    </row>
    <row r="22" spans="2:10">
      <c r="B22" s="77"/>
      <c r="C22" s="77"/>
      <c r="D22" s="77"/>
      <c r="E22" s="77"/>
      <c r="F22" s="77"/>
      <c r="G22" s="77"/>
      <c r="H22" s="77"/>
      <c r="I22" s="77"/>
      <c r="J22" s="77"/>
    </row>
    <row r="23" spans="2:10">
      <c r="B23" s="77"/>
      <c r="C23" s="77"/>
      <c r="D23" s="77"/>
      <c r="E23" s="77"/>
      <c r="F23" s="77"/>
      <c r="G23" s="77"/>
      <c r="H23" s="77"/>
      <c r="I23" s="77"/>
      <c r="J23" s="77"/>
    </row>
    <row r="24" spans="2:10">
      <c r="B24" s="77"/>
      <c r="C24" s="77"/>
      <c r="D24" s="77"/>
      <c r="E24" s="77"/>
      <c r="F24" s="77"/>
      <c r="G24" s="77"/>
      <c r="H24" s="77"/>
      <c r="I24" s="77"/>
      <c r="J24" s="77"/>
    </row>
    <row r="25" spans="2:10">
      <c r="B25" s="77"/>
      <c r="C25" s="77"/>
      <c r="D25" s="77"/>
      <c r="E25" s="77"/>
      <c r="F25" s="77"/>
      <c r="G25" s="77"/>
      <c r="H25" s="77"/>
      <c r="I25" s="77"/>
      <c r="J25" s="77"/>
    </row>
    <row r="26" spans="2:10">
      <c r="B26" s="77"/>
      <c r="C26" s="77"/>
      <c r="D26" s="77"/>
      <c r="E26" s="77"/>
      <c r="F26" s="77"/>
      <c r="G26" s="77"/>
      <c r="H26" s="77"/>
      <c r="I26" s="77"/>
      <c r="J26" s="77"/>
    </row>
    <row r="27" spans="2:10">
      <c r="B27" s="77"/>
      <c r="C27" s="77"/>
      <c r="D27" s="77"/>
      <c r="E27" s="77"/>
      <c r="F27" s="77"/>
      <c r="G27" s="77"/>
      <c r="H27" s="77"/>
      <c r="I27" s="77"/>
      <c r="J27" s="77"/>
    </row>
    <row r="28" spans="2:10">
      <c r="B28" s="77"/>
      <c r="C28" s="77"/>
      <c r="D28" s="77"/>
      <c r="E28" s="77"/>
      <c r="F28" s="77"/>
      <c r="G28" s="77"/>
      <c r="H28" s="77"/>
      <c r="I28" s="77"/>
      <c r="J28" s="77"/>
    </row>
    <row r="29" spans="2:10">
      <c r="B29" s="77"/>
      <c r="C29" s="77"/>
      <c r="D29" s="77"/>
      <c r="E29" s="77"/>
      <c r="F29" s="77"/>
      <c r="G29" s="77"/>
      <c r="H29" s="77"/>
      <c r="I29" s="77"/>
      <c r="J29" s="77"/>
    </row>
    <row r="30" spans="2:10">
      <c r="B30" s="77"/>
      <c r="C30" s="77"/>
      <c r="D30" s="77"/>
      <c r="E30" s="77"/>
      <c r="F30" s="77"/>
      <c r="G30" s="77"/>
      <c r="H30" s="77"/>
      <c r="I30" s="77"/>
      <c r="J30" s="77"/>
    </row>
    <row r="31" spans="2:10">
      <c r="B31" s="77"/>
      <c r="C31" s="77"/>
      <c r="D31" s="77"/>
      <c r="E31" s="77"/>
      <c r="F31" s="77"/>
      <c r="G31" s="77"/>
      <c r="H31" s="77"/>
      <c r="I31" s="77"/>
      <c r="J31" s="77"/>
    </row>
    <row r="32" spans="2:10">
      <c r="B32" s="77"/>
      <c r="C32" s="77"/>
      <c r="D32" s="77"/>
      <c r="E32" s="77"/>
      <c r="F32" s="77"/>
      <c r="G32" s="77"/>
      <c r="H32" s="77"/>
      <c r="I32" s="77"/>
      <c r="J32" s="77"/>
    </row>
    <row r="33" spans="2:10">
      <c r="B33" s="77"/>
      <c r="C33" s="77"/>
      <c r="D33" s="77"/>
      <c r="E33" s="77"/>
      <c r="F33" s="77"/>
      <c r="G33" s="77"/>
      <c r="H33" s="77"/>
      <c r="I33" s="77"/>
      <c r="J33" s="77"/>
    </row>
    <row r="34" spans="2:10">
      <c r="B34" s="77"/>
      <c r="C34" s="77"/>
      <c r="D34" s="77"/>
      <c r="E34" s="77"/>
      <c r="F34" s="77"/>
      <c r="G34" s="77"/>
      <c r="H34" s="77"/>
      <c r="I34" s="77"/>
      <c r="J34" s="77"/>
    </row>
    <row r="35" spans="2:10">
      <c r="B35" s="77"/>
      <c r="C35" s="77"/>
      <c r="D35" s="77"/>
      <c r="E35" s="77"/>
      <c r="F35" s="77"/>
      <c r="G35" s="77"/>
      <c r="H35" s="77"/>
      <c r="I35" s="77"/>
      <c r="J35" s="77"/>
    </row>
    <row r="36" spans="2:10">
      <c r="B36" s="77"/>
      <c r="C36" s="77"/>
      <c r="D36" s="77"/>
      <c r="E36" s="77"/>
      <c r="F36" s="77"/>
      <c r="G36" s="77"/>
      <c r="H36" s="77"/>
      <c r="I36" s="77"/>
      <c r="J36" s="77"/>
    </row>
    <row r="37" spans="2:10">
      <c r="B37" s="77"/>
      <c r="C37" s="77"/>
      <c r="D37" s="77"/>
      <c r="E37" s="77"/>
      <c r="F37" s="77"/>
      <c r="G37" s="77"/>
      <c r="H37" s="77"/>
      <c r="I37" s="77"/>
      <c r="J37" s="77"/>
    </row>
    <row r="38" spans="2:10">
      <c r="B38" s="77"/>
      <c r="C38" s="77"/>
      <c r="D38" s="77"/>
      <c r="E38" s="77"/>
      <c r="F38" s="77"/>
      <c r="G38" s="77"/>
      <c r="H38" s="77"/>
      <c r="I38" s="77"/>
      <c r="J38" s="77"/>
    </row>
    <row r="39" spans="2:10">
      <c r="B39" s="77"/>
      <c r="C39" s="77"/>
      <c r="D39" s="77"/>
      <c r="E39" s="77"/>
      <c r="F39" s="77"/>
      <c r="G39" s="77"/>
      <c r="H39" s="77"/>
      <c r="I39" s="77"/>
      <c r="J39" s="77"/>
    </row>
    <row r="40" spans="2:10">
      <c r="B40" s="77"/>
      <c r="C40" s="77"/>
      <c r="D40" s="77"/>
      <c r="E40" s="77"/>
      <c r="F40" s="77"/>
      <c r="G40" s="77"/>
      <c r="H40" s="77"/>
      <c r="I40" s="77"/>
      <c r="J40" s="77"/>
    </row>
    <row r="41" spans="2:10">
      <c r="B41" s="77"/>
      <c r="C41" s="77"/>
      <c r="D41" s="77"/>
      <c r="E41" s="77"/>
      <c r="F41" s="77"/>
      <c r="G41" s="77"/>
      <c r="H41" s="77"/>
      <c r="I41" s="77"/>
      <c r="J41" s="77"/>
    </row>
    <row r="42" spans="2:10">
      <c r="B42" s="77"/>
      <c r="C42" s="77"/>
      <c r="D42" s="77"/>
      <c r="E42" s="77"/>
      <c r="F42" s="77"/>
      <c r="G42" s="77"/>
      <c r="H42" s="77"/>
      <c r="I42" s="77"/>
      <c r="J42" s="77"/>
    </row>
    <row r="43" spans="2:10">
      <c r="B43" s="77"/>
      <c r="C43" s="77"/>
      <c r="D43" s="77"/>
      <c r="E43" s="77"/>
      <c r="F43" s="77"/>
      <c r="G43" s="77"/>
      <c r="H43" s="77"/>
      <c r="I43" s="77"/>
      <c r="J43" s="77"/>
    </row>
    <row r="44" spans="2:10">
      <c r="B44" s="77"/>
      <c r="C44" s="77"/>
      <c r="D44" s="77"/>
      <c r="E44" s="77"/>
      <c r="F44" s="77"/>
      <c r="G44" s="77"/>
      <c r="H44" s="77"/>
      <c r="I44" s="77"/>
      <c r="J44" s="77"/>
    </row>
    <row r="45" spans="2:10">
      <c r="B45" s="77"/>
      <c r="C45" s="77"/>
      <c r="D45" s="77"/>
      <c r="E45" s="77"/>
      <c r="F45" s="77"/>
      <c r="G45" s="77"/>
      <c r="H45" s="77"/>
      <c r="I45" s="77"/>
      <c r="J45" s="77"/>
    </row>
    <row r="46" spans="2:10">
      <c r="B46" s="77"/>
      <c r="C46" s="77"/>
      <c r="D46" s="77"/>
      <c r="E46" s="77"/>
      <c r="F46" s="77"/>
      <c r="G46" s="77"/>
      <c r="H46" s="77"/>
      <c r="I46" s="77"/>
      <c r="J46" s="77"/>
    </row>
    <row r="47" spans="2:10">
      <c r="B47" s="77"/>
      <c r="C47" s="77"/>
      <c r="D47" s="77"/>
      <c r="E47" s="77"/>
      <c r="F47" s="77"/>
      <c r="G47" s="77"/>
      <c r="H47" s="77"/>
      <c r="I47" s="77"/>
      <c r="J47" s="77"/>
    </row>
    <row r="48" spans="2:10">
      <c r="B48" s="77"/>
      <c r="C48" s="77"/>
      <c r="D48" s="77"/>
      <c r="E48" s="77"/>
      <c r="F48" s="77"/>
      <c r="G48" s="77"/>
      <c r="H48" s="77"/>
      <c r="I48" s="77"/>
      <c r="J48" s="77"/>
    </row>
    <row r="49" spans="2:10">
      <c r="B49" s="77"/>
      <c r="C49" s="77"/>
      <c r="D49" s="77"/>
      <c r="E49" s="77"/>
      <c r="F49" s="77"/>
      <c r="G49" s="77"/>
      <c r="H49" s="77"/>
      <c r="I49" s="77"/>
      <c r="J49" s="77"/>
    </row>
    <row r="50" spans="2:10">
      <c r="B50" s="77"/>
      <c r="C50" s="77"/>
      <c r="D50" s="77"/>
      <c r="E50" s="77"/>
      <c r="F50" s="77"/>
      <c r="G50" s="77"/>
      <c r="H50" s="77"/>
      <c r="I50" s="77"/>
      <c r="J50" s="77"/>
    </row>
    <row r="51" spans="2:10">
      <c r="B51" s="77"/>
      <c r="C51" s="77"/>
      <c r="D51" s="77"/>
      <c r="E51" s="77"/>
      <c r="F51" s="77"/>
      <c r="G51" s="77"/>
      <c r="H51" s="77"/>
      <c r="I51" s="77"/>
      <c r="J51" s="77"/>
    </row>
    <row r="52" spans="2:10">
      <c r="B52" s="77"/>
      <c r="C52" s="77"/>
      <c r="D52" s="77"/>
      <c r="E52" s="77"/>
      <c r="F52" s="77"/>
      <c r="G52" s="77"/>
      <c r="H52" s="77"/>
      <c r="I52" s="77"/>
      <c r="J52" s="77"/>
    </row>
    <row r="53" spans="2:10">
      <c r="B53" s="77"/>
      <c r="C53" s="77"/>
      <c r="D53" s="77"/>
      <c r="E53" s="77"/>
      <c r="F53" s="77"/>
      <c r="G53" s="77"/>
      <c r="H53" s="77"/>
      <c r="I53" s="77"/>
      <c r="J53" s="77"/>
    </row>
    <row r="54" spans="2:10">
      <c r="B54" s="77"/>
      <c r="C54" s="77"/>
      <c r="D54" s="77"/>
      <c r="E54" s="77"/>
      <c r="F54" s="77"/>
      <c r="G54" s="77"/>
      <c r="H54" s="77"/>
      <c r="I54" s="77"/>
      <c r="J54" s="77"/>
    </row>
    <row r="55" spans="2:10">
      <c r="B55" s="77"/>
      <c r="C55" s="77"/>
      <c r="D55" s="77"/>
      <c r="E55" s="77"/>
      <c r="F55" s="77"/>
      <c r="G55" s="77"/>
      <c r="H55" s="77"/>
      <c r="I55" s="77"/>
      <c r="J55" s="77"/>
    </row>
    <row r="56" spans="2:10">
      <c r="B56" s="77"/>
      <c r="C56" s="77"/>
      <c r="D56" s="77"/>
      <c r="E56" s="77"/>
      <c r="F56" s="77"/>
      <c r="G56" s="77"/>
      <c r="H56" s="77"/>
      <c r="I56" s="77"/>
      <c r="J56" s="77"/>
    </row>
    <row r="57" spans="2:10">
      <c r="B57" s="77"/>
      <c r="C57" s="77"/>
      <c r="D57" s="77"/>
      <c r="E57" s="77"/>
      <c r="F57" s="77"/>
      <c r="G57" s="77"/>
      <c r="H57" s="77"/>
      <c r="I57" s="77"/>
      <c r="J57" s="77"/>
    </row>
    <row r="58" spans="2:10">
      <c r="B58" s="77"/>
      <c r="C58" s="77"/>
      <c r="D58" s="77"/>
      <c r="E58" s="77"/>
      <c r="F58" s="77"/>
      <c r="G58" s="77"/>
      <c r="H58" s="77"/>
      <c r="I58" s="77"/>
      <c r="J58" s="77"/>
    </row>
    <row r="59" spans="2:10">
      <c r="B59" s="77"/>
      <c r="C59" s="77"/>
      <c r="D59" s="77"/>
      <c r="E59" s="77"/>
      <c r="F59" s="77"/>
      <c r="G59" s="77"/>
      <c r="H59" s="77"/>
      <c r="I59" s="77"/>
      <c r="J59" s="77"/>
    </row>
    <row r="60" spans="2:10">
      <c r="B60" s="77"/>
      <c r="C60" s="77"/>
      <c r="D60" s="77"/>
      <c r="E60" s="77"/>
      <c r="F60" s="77"/>
      <c r="G60" s="77"/>
      <c r="H60" s="77"/>
      <c r="I60" s="77"/>
      <c r="J60" s="77"/>
    </row>
    <row r="61" spans="2:10">
      <c r="B61" s="77"/>
      <c r="C61" s="77"/>
      <c r="D61" s="77"/>
      <c r="E61" s="77"/>
      <c r="F61" s="77"/>
      <c r="G61" s="77"/>
      <c r="H61" s="77"/>
      <c r="I61" s="77"/>
      <c r="J61" s="77"/>
    </row>
    <row r="62" spans="2:10">
      <c r="B62" s="77"/>
      <c r="C62" s="77"/>
      <c r="D62" s="77"/>
      <c r="E62" s="77"/>
      <c r="F62" s="77"/>
      <c r="G62" s="77"/>
      <c r="H62" s="77"/>
      <c r="I62" s="77"/>
      <c r="J62" s="77"/>
    </row>
    <row r="63" spans="2:10">
      <c r="B63" s="77"/>
      <c r="C63" s="77"/>
      <c r="D63" s="77"/>
      <c r="E63" s="77"/>
      <c r="F63" s="77"/>
      <c r="G63" s="77"/>
      <c r="H63" s="77"/>
      <c r="I63" s="77"/>
      <c r="J63" s="77"/>
    </row>
    <row r="64" spans="2:10">
      <c r="B64" s="77"/>
      <c r="C64" s="77"/>
      <c r="D64" s="77"/>
      <c r="E64" s="77"/>
      <c r="F64" s="77"/>
      <c r="G64" s="77"/>
      <c r="H64" s="77"/>
      <c r="I64" s="77"/>
      <c r="J64" s="77"/>
    </row>
    <row r="65" spans="2:10">
      <c r="B65" s="77"/>
      <c r="C65" s="77"/>
      <c r="D65" s="77"/>
      <c r="E65" s="77"/>
      <c r="F65" s="77"/>
      <c r="G65" s="77"/>
      <c r="H65" s="77"/>
      <c r="I65" s="77"/>
      <c r="J65" s="77"/>
    </row>
    <row r="66" spans="2:10">
      <c r="B66" s="77"/>
      <c r="C66" s="77"/>
      <c r="D66" s="77"/>
      <c r="E66" s="77"/>
      <c r="F66" s="77"/>
      <c r="G66" s="77"/>
      <c r="H66" s="77"/>
      <c r="I66" s="77"/>
      <c r="J66" s="77"/>
    </row>
    <row r="67" spans="2:10">
      <c r="B67" s="77"/>
      <c r="C67" s="77"/>
      <c r="D67" s="77"/>
      <c r="E67" s="77"/>
      <c r="F67" s="77"/>
      <c r="G67" s="77"/>
      <c r="H67" s="77"/>
      <c r="I67" s="77"/>
      <c r="J67" s="77"/>
    </row>
    <row r="68" spans="2:10">
      <c r="B68" s="77"/>
      <c r="C68" s="77"/>
      <c r="D68" s="77"/>
      <c r="E68" s="77"/>
      <c r="F68" s="77"/>
      <c r="G68" s="77"/>
      <c r="H68" s="77"/>
      <c r="I68" s="77"/>
      <c r="J68" s="77"/>
    </row>
    <row r="69" spans="2:10">
      <c r="B69" s="77"/>
      <c r="C69" s="77"/>
      <c r="D69" s="77"/>
      <c r="E69" s="77"/>
      <c r="F69" s="77"/>
      <c r="G69" s="77"/>
      <c r="H69" s="77"/>
      <c r="I69" s="77"/>
      <c r="J69" s="77"/>
    </row>
    <row r="70" spans="2:10">
      <c r="B70" s="77"/>
      <c r="C70" s="77"/>
      <c r="D70" s="77"/>
      <c r="E70" s="77"/>
      <c r="F70" s="77"/>
      <c r="G70" s="77"/>
      <c r="H70" s="77"/>
      <c r="I70" s="77"/>
      <c r="J70" s="77"/>
    </row>
    <row r="71" spans="2:10">
      <c r="B71" s="77"/>
      <c r="C71" s="77"/>
      <c r="D71" s="77"/>
      <c r="E71" s="77"/>
      <c r="F71" s="77"/>
      <c r="G71" s="77"/>
      <c r="H71" s="77"/>
      <c r="I71" s="77"/>
      <c r="J71" s="77"/>
    </row>
    <row r="72" spans="2:10">
      <c r="B72" s="77"/>
      <c r="C72" s="77"/>
      <c r="D72" s="77"/>
      <c r="E72" s="77"/>
      <c r="F72" s="77"/>
      <c r="G72" s="77"/>
      <c r="H72" s="77"/>
      <c r="I72" s="77"/>
      <c r="J72" s="77"/>
    </row>
    <row r="73" spans="2:10">
      <c r="B73" s="77"/>
      <c r="C73" s="77"/>
      <c r="D73" s="77"/>
      <c r="E73" s="77"/>
      <c r="F73" s="77"/>
      <c r="G73" s="77"/>
      <c r="H73" s="77"/>
      <c r="I73" s="77"/>
      <c r="J73" s="77"/>
    </row>
    <row r="74" spans="2:10">
      <c r="B74" s="77"/>
      <c r="C74" s="77"/>
      <c r="D74" s="77"/>
      <c r="E74" s="77"/>
      <c r="F74" s="77"/>
      <c r="G74" s="77"/>
      <c r="H74" s="77"/>
      <c r="I74" s="77"/>
      <c r="J74" s="77"/>
    </row>
    <row r="75" spans="2:10">
      <c r="B75" s="77"/>
      <c r="C75" s="77"/>
      <c r="D75" s="77"/>
      <c r="E75" s="77"/>
      <c r="F75" s="77"/>
      <c r="G75" s="77"/>
      <c r="H75" s="77"/>
      <c r="I75" s="77"/>
      <c r="J75" s="77"/>
    </row>
    <row r="76" spans="2:10">
      <c r="B76" s="77"/>
      <c r="C76" s="77"/>
      <c r="D76" s="77"/>
      <c r="E76" s="77"/>
      <c r="F76" s="77"/>
      <c r="G76" s="77"/>
      <c r="H76" s="77"/>
      <c r="I76" s="77"/>
      <c r="J76" s="77"/>
    </row>
    <row r="77" spans="2:10">
      <c r="B77" s="77"/>
      <c r="C77" s="77"/>
      <c r="D77" s="77"/>
      <c r="E77" s="77"/>
      <c r="F77" s="77"/>
      <c r="G77" s="77"/>
      <c r="H77" s="77"/>
      <c r="I77" s="77"/>
      <c r="J77" s="77"/>
    </row>
    <row r="78" spans="2:10">
      <c r="B78" s="77"/>
      <c r="C78" s="77"/>
      <c r="D78" s="77"/>
      <c r="E78" s="77"/>
      <c r="F78" s="77"/>
      <c r="G78" s="77"/>
      <c r="H78" s="77"/>
      <c r="I78" s="77"/>
      <c r="J78" s="77"/>
    </row>
    <row r="79" spans="2:10">
      <c r="B79" s="77"/>
      <c r="C79" s="77"/>
      <c r="D79" s="77"/>
      <c r="E79" s="77"/>
      <c r="F79" s="77"/>
      <c r="G79" s="77"/>
      <c r="H79" s="77"/>
      <c r="I79" s="77"/>
      <c r="J79" s="77"/>
    </row>
    <row r="80" spans="2:10">
      <c r="B80" s="77"/>
      <c r="C80" s="77"/>
      <c r="D80" s="77"/>
      <c r="E80" s="77"/>
      <c r="F80" s="77"/>
      <c r="G80" s="77"/>
      <c r="H80" s="77"/>
      <c r="I80" s="77"/>
      <c r="J80" s="77"/>
    </row>
    <row r="81" spans="2:10">
      <c r="B81" s="77"/>
      <c r="C81" s="77"/>
      <c r="D81" s="77"/>
      <c r="E81" s="77"/>
      <c r="F81" s="77"/>
      <c r="G81" s="77"/>
      <c r="H81" s="77"/>
      <c r="I81" s="77"/>
      <c r="J81" s="77"/>
    </row>
    <row r="82" spans="2:10">
      <c r="B82" s="77"/>
      <c r="C82" s="77"/>
      <c r="D82" s="77"/>
      <c r="E82" s="77"/>
      <c r="F82" s="77"/>
      <c r="G82" s="77"/>
      <c r="H82" s="77"/>
      <c r="I82" s="77"/>
      <c r="J82" s="77"/>
    </row>
    <row r="83" spans="2:10">
      <c r="B83" s="77"/>
      <c r="C83" s="77"/>
      <c r="D83" s="77"/>
      <c r="E83" s="77"/>
      <c r="F83" s="77"/>
      <c r="G83" s="77"/>
      <c r="H83" s="77"/>
      <c r="I83" s="77"/>
      <c r="J83" s="77"/>
    </row>
    <row r="84" spans="2:10">
      <c r="B84" s="77"/>
      <c r="C84" s="77"/>
      <c r="D84" s="77"/>
      <c r="E84" s="77"/>
      <c r="F84" s="77"/>
      <c r="G84" s="77"/>
      <c r="H84" s="77"/>
      <c r="I84" s="77"/>
      <c r="J84" s="77"/>
    </row>
    <row r="85" spans="2:10">
      <c r="B85" s="77"/>
      <c r="C85" s="77"/>
      <c r="D85" s="77"/>
      <c r="E85" s="77"/>
      <c r="F85" s="77"/>
      <c r="G85" s="77"/>
      <c r="H85" s="77"/>
      <c r="I85" s="77"/>
      <c r="J85" s="77"/>
    </row>
    <row r="86" spans="2:10">
      <c r="B86" s="77"/>
      <c r="C86" s="77"/>
      <c r="D86" s="77"/>
      <c r="E86" s="77"/>
      <c r="F86" s="77"/>
      <c r="G86" s="77"/>
      <c r="H86" s="77"/>
      <c r="I86" s="77"/>
      <c r="J86" s="77"/>
    </row>
    <row r="87" spans="2:10">
      <c r="B87" s="77"/>
      <c r="C87" s="77"/>
      <c r="D87" s="77"/>
      <c r="E87" s="77"/>
      <c r="F87" s="77"/>
      <c r="G87" s="77"/>
      <c r="H87" s="77"/>
      <c r="I87" s="77"/>
      <c r="J87" s="77"/>
    </row>
    <row r="88" spans="2:10">
      <c r="B88" s="77"/>
      <c r="C88" s="77"/>
      <c r="D88" s="77"/>
      <c r="E88" s="77"/>
      <c r="F88" s="77"/>
      <c r="G88" s="77"/>
      <c r="H88" s="77"/>
      <c r="I88" s="77"/>
      <c r="J88" s="77"/>
    </row>
    <row r="89" spans="2:10">
      <c r="B89" s="77"/>
      <c r="C89" s="77"/>
      <c r="D89" s="77"/>
      <c r="E89" s="77"/>
      <c r="F89" s="77"/>
      <c r="G89" s="77"/>
      <c r="H89" s="77"/>
      <c r="I89" s="77"/>
      <c r="J89" s="77"/>
    </row>
    <row r="90" spans="2:10">
      <c r="B90" s="77"/>
      <c r="C90" s="77"/>
      <c r="D90" s="77"/>
      <c r="E90" s="77"/>
      <c r="F90" s="77"/>
      <c r="G90" s="77"/>
      <c r="H90" s="77"/>
      <c r="I90" s="77"/>
      <c r="J90" s="77"/>
    </row>
    <row r="91" spans="2:10">
      <c r="B91" s="77"/>
      <c r="C91" s="77"/>
      <c r="D91" s="77"/>
      <c r="E91" s="77"/>
      <c r="F91" s="77"/>
      <c r="G91" s="77"/>
      <c r="H91" s="77"/>
      <c r="I91" s="77"/>
      <c r="J91" s="77"/>
    </row>
    <row r="92" spans="2:10">
      <c r="B92" s="77"/>
      <c r="C92" s="77"/>
      <c r="D92" s="77"/>
      <c r="E92" s="77"/>
      <c r="F92" s="77"/>
      <c r="G92" s="77"/>
      <c r="H92" s="77"/>
      <c r="I92" s="77"/>
      <c r="J92" s="77"/>
    </row>
    <row r="93" spans="2:10">
      <c r="B93" s="77"/>
      <c r="C93" s="77"/>
      <c r="D93" s="77"/>
      <c r="E93" s="77"/>
      <c r="F93" s="77"/>
      <c r="G93" s="77"/>
      <c r="H93" s="77"/>
      <c r="I93" s="77"/>
      <c r="J93" s="77"/>
    </row>
    <row r="94" spans="2:10">
      <c r="B94" s="77"/>
      <c r="C94" s="77"/>
      <c r="D94" s="77"/>
      <c r="E94" s="77"/>
      <c r="F94" s="77"/>
      <c r="G94" s="77"/>
      <c r="H94" s="77"/>
      <c r="I94" s="77"/>
      <c r="J94" s="77"/>
    </row>
    <row r="95" spans="2:10">
      <c r="B95" s="77"/>
      <c r="C95" s="77"/>
      <c r="D95" s="77"/>
      <c r="E95" s="77"/>
      <c r="F95" s="77"/>
      <c r="G95" s="77"/>
      <c r="H95" s="77"/>
      <c r="I95" s="77"/>
      <c r="J95" s="77"/>
    </row>
    <row r="96" spans="2:10">
      <c r="B96" s="77"/>
      <c r="C96" s="77"/>
      <c r="D96" s="77"/>
      <c r="E96" s="77"/>
      <c r="F96" s="77"/>
      <c r="G96" s="77"/>
      <c r="H96" s="77"/>
      <c r="I96" s="77"/>
      <c r="J96" s="77"/>
    </row>
    <row r="97" spans="2:10">
      <c r="B97" s="77"/>
      <c r="C97" s="77"/>
      <c r="D97" s="77"/>
      <c r="E97" s="77"/>
      <c r="F97" s="77"/>
      <c r="G97" s="77"/>
      <c r="H97" s="77"/>
      <c r="I97" s="77"/>
      <c r="J97" s="77"/>
    </row>
    <row r="98" spans="2:10">
      <c r="B98" s="77"/>
      <c r="C98" s="77"/>
      <c r="D98" s="77"/>
      <c r="E98" s="77"/>
      <c r="F98" s="77"/>
      <c r="G98" s="77"/>
      <c r="H98" s="77"/>
      <c r="I98" s="77"/>
      <c r="J98" s="77"/>
    </row>
    <row r="99" spans="2:10">
      <c r="B99" s="77"/>
      <c r="C99" s="77"/>
      <c r="D99" s="77"/>
      <c r="E99" s="77"/>
      <c r="F99" s="77"/>
      <c r="G99" s="77"/>
      <c r="H99" s="77"/>
      <c r="I99" s="77"/>
      <c r="J99" s="77"/>
    </row>
    <row r="100" spans="2:10">
      <c r="B100" s="77"/>
      <c r="C100" s="77"/>
      <c r="D100" s="77"/>
      <c r="E100" s="77"/>
      <c r="F100" s="77"/>
      <c r="G100" s="77"/>
      <c r="H100" s="77"/>
      <c r="I100" s="77"/>
      <c r="J100" s="77"/>
    </row>
    <row r="101" spans="2:10">
      <c r="B101" s="77"/>
      <c r="C101" s="77"/>
      <c r="D101" s="77"/>
      <c r="E101" s="77"/>
      <c r="F101" s="77"/>
      <c r="G101" s="77"/>
      <c r="H101" s="77"/>
      <c r="I101" s="77"/>
      <c r="J101" s="77"/>
    </row>
    <row r="102" spans="2:10">
      <c r="B102" s="77"/>
      <c r="C102" s="77"/>
      <c r="D102" s="77"/>
      <c r="E102" s="77"/>
      <c r="F102" s="77"/>
      <c r="G102" s="77"/>
      <c r="H102" s="77"/>
      <c r="I102" s="77"/>
      <c r="J102" s="77"/>
    </row>
    <row r="103" spans="2:10">
      <c r="B103" s="77"/>
      <c r="C103" s="77"/>
      <c r="D103" s="77"/>
      <c r="E103" s="77"/>
      <c r="F103" s="77"/>
      <c r="G103" s="77"/>
      <c r="H103" s="77"/>
      <c r="I103" s="77"/>
      <c r="J103" s="77"/>
    </row>
    <row r="104" spans="2:10">
      <c r="B104" s="77"/>
      <c r="C104" s="77"/>
      <c r="D104" s="77"/>
      <c r="E104" s="77"/>
      <c r="F104" s="77"/>
      <c r="G104" s="77"/>
      <c r="H104" s="77"/>
      <c r="I104" s="77"/>
      <c r="J104" s="77"/>
    </row>
    <row r="105" spans="2:10">
      <c r="B105" s="77"/>
      <c r="C105" s="77"/>
      <c r="D105" s="77"/>
      <c r="E105" s="77"/>
      <c r="F105" s="77"/>
      <c r="G105" s="77"/>
      <c r="H105" s="77"/>
      <c r="I105" s="77"/>
      <c r="J105" s="77"/>
    </row>
    <row r="106" spans="2:10">
      <c r="B106" s="77"/>
      <c r="C106" s="77"/>
      <c r="D106" s="77"/>
      <c r="E106" s="77"/>
      <c r="F106" s="77"/>
      <c r="G106" s="77"/>
      <c r="H106" s="77"/>
      <c r="I106" s="77"/>
      <c r="J106" s="77"/>
    </row>
    <row r="107" spans="2:10">
      <c r="B107" s="77"/>
      <c r="C107" s="77"/>
      <c r="D107" s="77"/>
      <c r="E107" s="77"/>
      <c r="F107" s="77"/>
      <c r="G107" s="77"/>
      <c r="H107" s="77"/>
      <c r="I107" s="77"/>
      <c r="J107" s="77"/>
    </row>
    <row r="108" spans="2:10">
      <c r="B108" s="77"/>
      <c r="C108" s="77"/>
      <c r="D108" s="77"/>
      <c r="E108" s="77"/>
      <c r="F108" s="77"/>
      <c r="G108" s="77"/>
      <c r="H108" s="77"/>
      <c r="I108" s="77"/>
      <c r="J108" s="77"/>
    </row>
    <row r="109" spans="2:10">
      <c r="B109" s="77"/>
      <c r="C109" s="77"/>
      <c r="D109" s="77"/>
      <c r="E109" s="77"/>
      <c r="F109" s="77"/>
      <c r="G109" s="77"/>
      <c r="H109" s="77"/>
      <c r="I109" s="77"/>
      <c r="J109" s="77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157</v>
      </c>
      <c r="C1" s="76" t="s" vm="1">
        <v>225</v>
      </c>
    </row>
    <row r="2" spans="2:60">
      <c r="B2" s="55" t="s">
        <v>156</v>
      </c>
      <c r="C2" s="76" t="s">
        <v>226</v>
      </c>
    </row>
    <row r="3" spans="2:60">
      <c r="B3" s="55" t="s">
        <v>158</v>
      </c>
      <c r="C3" s="76" t="s">
        <v>227</v>
      </c>
    </row>
    <row r="4" spans="2:60">
      <c r="B4" s="55" t="s">
        <v>159</v>
      </c>
      <c r="C4" s="76">
        <v>2146</v>
      </c>
    </row>
    <row r="6" spans="2:60" ht="26.25" customHeight="1">
      <c r="B6" s="183" t="s">
        <v>192</v>
      </c>
      <c r="C6" s="184"/>
      <c r="D6" s="184"/>
      <c r="E6" s="184"/>
      <c r="F6" s="184"/>
      <c r="G6" s="184"/>
      <c r="H6" s="184"/>
      <c r="I6" s="184"/>
      <c r="J6" s="184"/>
      <c r="K6" s="185"/>
    </row>
    <row r="7" spans="2:60" s="3" customFormat="1" ht="66">
      <c r="B7" s="58" t="s">
        <v>94</v>
      </c>
      <c r="C7" s="58" t="s">
        <v>95</v>
      </c>
      <c r="D7" s="58" t="s">
        <v>15</v>
      </c>
      <c r="E7" s="58" t="s">
        <v>16</v>
      </c>
      <c r="F7" s="58" t="s">
        <v>37</v>
      </c>
      <c r="G7" s="58" t="s">
        <v>79</v>
      </c>
      <c r="H7" s="58" t="s">
        <v>34</v>
      </c>
      <c r="I7" s="58" t="s">
        <v>88</v>
      </c>
      <c r="J7" s="58" t="s">
        <v>160</v>
      </c>
      <c r="K7" s="58" t="s">
        <v>161</v>
      </c>
    </row>
    <row r="8" spans="2:60" s="3" customFormat="1" ht="21.75" customHeight="1">
      <c r="B8" s="14"/>
      <c r="C8" s="68"/>
      <c r="D8" s="15"/>
      <c r="E8" s="15"/>
      <c r="F8" s="15" t="s">
        <v>20</v>
      </c>
      <c r="G8" s="15"/>
      <c r="H8" s="15" t="s">
        <v>20</v>
      </c>
      <c r="I8" s="15" t="s">
        <v>212</v>
      </c>
      <c r="J8" s="31" t="s">
        <v>20</v>
      </c>
      <c r="K8" s="16" t="s">
        <v>20</v>
      </c>
    </row>
    <row r="9" spans="2:60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9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77"/>
      <c r="D11" s="77"/>
      <c r="E11" s="77"/>
      <c r="F11" s="77"/>
      <c r="G11" s="77"/>
      <c r="H11" s="77"/>
      <c r="I11" s="77"/>
      <c r="J11" s="77"/>
      <c r="K11" s="77"/>
    </row>
    <row r="12" spans="2:60">
      <c r="B12" s="97"/>
      <c r="C12" s="77"/>
      <c r="D12" s="77"/>
      <c r="E12" s="77"/>
      <c r="F12" s="77"/>
      <c r="G12" s="77"/>
      <c r="H12" s="77"/>
      <c r="I12" s="77"/>
      <c r="J12" s="77"/>
      <c r="K12" s="77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7"/>
      <c r="C13" s="77"/>
      <c r="D13" s="77"/>
      <c r="E13" s="77"/>
      <c r="F13" s="77"/>
      <c r="G13" s="77"/>
      <c r="H13" s="77"/>
      <c r="I13" s="77"/>
      <c r="J13" s="77"/>
      <c r="K13" s="77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7"/>
      <c r="C14" s="77"/>
      <c r="D14" s="77"/>
      <c r="E14" s="77"/>
      <c r="F14" s="77"/>
      <c r="G14" s="77"/>
      <c r="H14" s="77"/>
      <c r="I14" s="77"/>
      <c r="J14" s="77"/>
      <c r="K14" s="77"/>
    </row>
    <row r="15" spans="2:60">
      <c r="B15" s="77"/>
      <c r="C15" s="77"/>
      <c r="D15" s="77"/>
      <c r="E15" s="77"/>
      <c r="F15" s="77"/>
      <c r="G15" s="77"/>
      <c r="H15" s="77"/>
      <c r="I15" s="77"/>
      <c r="J15" s="77"/>
      <c r="K15" s="7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7"/>
      <c r="C16" s="77"/>
      <c r="D16" s="77"/>
      <c r="E16" s="77"/>
      <c r="F16" s="77"/>
      <c r="G16" s="77"/>
      <c r="H16" s="77"/>
      <c r="I16" s="77"/>
      <c r="J16" s="77"/>
      <c r="K16" s="7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7"/>
      <c r="C17" s="77"/>
      <c r="D17" s="77"/>
      <c r="E17" s="77"/>
      <c r="F17" s="77"/>
      <c r="G17" s="77"/>
      <c r="H17" s="77"/>
      <c r="I17" s="77"/>
      <c r="J17" s="77"/>
      <c r="K17" s="77"/>
    </row>
    <row r="18" spans="2:11">
      <c r="B18" s="77"/>
      <c r="C18" s="77"/>
      <c r="D18" s="77"/>
      <c r="E18" s="77"/>
      <c r="F18" s="77"/>
      <c r="G18" s="77"/>
      <c r="H18" s="77"/>
      <c r="I18" s="77"/>
      <c r="J18" s="77"/>
      <c r="K18" s="77"/>
    </row>
    <row r="19" spans="2:11"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2:11"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2:11">
      <c r="B21" s="77"/>
      <c r="C21" s="77"/>
      <c r="D21" s="77"/>
      <c r="E21" s="77"/>
      <c r="F21" s="77"/>
      <c r="G21" s="77"/>
      <c r="H21" s="77"/>
      <c r="I21" s="77"/>
      <c r="J21" s="77"/>
      <c r="K21" s="77"/>
    </row>
    <row r="22" spans="2:11">
      <c r="B22" s="77"/>
      <c r="C22" s="77"/>
      <c r="D22" s="77"/>
      <c r="E22" s="77"/>
      <c r="F22" s="77"/>
      <c r="G22" s="77"/>
      <c r="H22" s="77"/>
      <c r="I22" s="77"/>
      <c r="J22" s="77"/>
      <c r="K22" s="77"/>
    </row>
    <row r="23" spans="2:11"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2:11"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2:11"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2:11"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2:11"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2:11"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2:11"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2:11"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2:11"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2:11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0"/>
      <c r="G608" s="20"/>
    </row>
    <row r="609" spans="5:7">
      <c r="E609" s="20"/>
      <c r="G609" s="20"/>
    </row>
    <row r="610" spans="5:7">
      <c r="E610" s="20"/>
      <c r="G610" s="20"/>
    </row>
    <row r="611" spans="5:7">
      <c r="E611" s="20"/>
      <c r="G611" s="20"/>
    </row>
    <row r="612" spans="5:7">
      <c r="E612" s="20"/>
      <c r="G612" s="20"/>
    </row>
    <row r="613" spans="5:7">
      <c r="E613" s="20"/>
      <c r="G613" s="20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2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8" style="1" bestFit="1" customWidth="1"/>
    <col min="9" max="9" width="10.85546875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157</v>
      </c>
      <c r="C1" s="76" t="s" vm="1">
        <v>225</v>
      </c>
    </row>
    <row r="2" spans="2:60">
      <c r="B2" s="55" t="s">
        <v>156</v>
      </c>
      <c r="C2" s="76" t="s">
        <v>226</v>
      </c>
    </row>
    <row r="3" spans="2:60">
      <c r="B3" s="55" t="s">
        <v>158</v>
      </c>
      <c r="C3" s="76" t="s">
        <v>227</v>
      </c>
    </row>
    <row r="4" spans="2:60">
      <c r="B4" s="55" t="s">
        <v>159</v>
      </c>
      <c r="C4" s="76">
        <v>2146</v>
      </c>
    </row>
    <row r="6" spans="2:60" ht="26.25" customHeight="1">
      <c r="B6" s="183" t="s">
        <v>193</v>
      </c>
      <c r="C6" s="184"/>
      <c r="D6" s="184"/>
      <c r="E6" s="184"/>
      <c r="F6" s="184"/>
      <c r="G6" s="184"/>
      <c r="H6" s="184"/>
      <c r="I6" s="184"/>
      <c r="J6" s="184"/>
      <c r="K6" s="185"/>
    </row>
    <row r="7" spans="2:60" s="3" customFormat="1" ht="63">
      <c r="B7" s="58" t="s">
        <v>94</v>
      </c>
      <c r="C7" s="60" t="s">
        <v>30</v>
      </c>
      <c r="D7" s="60" t="s">
        <v>15</v>
      </c>
      <c r="E7" s="60" t="s">
        <v>16</v>
      </c>
      <c r="F7" s="60" t="s">
        <v>37</v>
      </c>
      <c r="G7" s="60" t="s">
        <v>79</v>
      </c>
      <c r="H7" s="60" t="s">
        <v>34</v>
      </c>
      <c r="I7" s="60" t="s">
        <v>88</v>
      </c>
      <c r="J7" s="60" t="s">
        <v>160</v>
      </c>
      <c r="K7" s="62" t="s">
        <v>161</v>
      </c>
    </row>
    <row r="8" spans="2:60" s="3" customFormat="1" ht="21.75" customHeight="1">
      <c r="B8" s="14"/>
      <c r="C8" s="15"/>
      <c r="D8" s="15"/>
      <c r="E8" s="15"/>
      <c r="F8" s="15" t="s">
        <v>20</v>
      </c>
      <c r="G8" s="15"/>
      <c r="H8" s="15" t="s">
        <v>20</v>
      </c>
      <c r="I8" s="15" t="s">
        <v>212</v>
      </c>
      <c r="J8" s="31" t="s">
        <v>20</v>
      </c>
      <c r="K8" s="16" t="s">
        <v>20</v>
      </c>
    </row>
    <row r="9" spans="2:60" s="4" customFormat="1" ht="18" customHeight="1">
      <c r="B9" s="17"/>
      <c r="C9" s="19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9" t="s">
        <v>8</v>
      </c>
      <c r="K9" s="19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60" t="s">
        <v>325</v>
      </c>
      <c r="C10" s="161"/>
      <c r="D10" s="161"/>
      <c r="E10" s="161"/>
      <c r="F10" s="161"/>
      <c r="G10" s="161"/>
      <c r="H10" s="163"/>
      <c r="I10" s="162">
        <f>I11</f>
        <v>-2.0450499999999998</v>
      </c>
      <c r="J10" s="163">
        <v>1</v>
      </c>
      <c r="K10" s="163">
        <f>I10/'סכום נכסי הקרן'!$C$42</f>
        <v>-2.4170185173567169E-4</v>
      </c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65"/>
    </row>
    <row r="11" spans="2:60" ht="21" customHeight="1">
      <c r="B11" s="164" t="s">
        <v>206</v>
      </c>
      <c r="C11" s="161"/>
      <c r="D11" s="161"/>
      <c r="E11" s="161"/>
      <c r="F11" s="161"/>
      <c r="G11" s="161"/>
      <c r="H11" s="163"/>
      <c r="I11" s="162">
        <f>I12</f>
        <v>-2.0450499999999998</v>
      </c>
      <c r="J11" s="163">
        <v>1</v>
      </c>
      <c r="K11" s="163">
        <f>I11/'סכום נכסי הקרן'!$C$42</f>
        <v>-2.4170185173567169E-4</v>
      </c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165"/>
      <c r="AV11" s="165"/>
      <c r="AW11" s="165"/>
      <c r="AX11" s="165"/>
      <c r="AY11" s="165"/>
      <c r="AZ11" s="165"/>
      <c r="BA11" s="165"/>
      <c r="BB11" s="165"/>
      <c r="BC11" s="165"/>
      <c r="BD11" s="165"/>
      <c r="BE11" s="165"/>
      <c r="BF11" s="165"/>
      <c r="BG11" s="165"/>
      <c r="BH11" s="165"/>
    </row>
    <row r="12" spans="2:60">
      <c r="B12" s="168" t="s">
        <v>326</v>
      </c>
      <c r="C12" s="158"/>
      <c r="D12" s="158"/>
      <c r="E12" s="158"/>
      <c r="F12" s="158"/>
      <c r="G12" s="158"/>
      <c r="H12" s="159"/>
      <c r="I12" s="154">
        <v>-2.0450499999999998</v>
      </c>
      <c r="J12" s="159">
        <v>1</v>
      </c>
      <c r="K12" s="166">
        <f>I12/'סכום נכסי הקרן'!$C$42</f>
        <v>-2.4170185173567169E-4</v>
      </c>
      <c r="L12" s="167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5"/>
      <c r="BF12" s="155"/>
      <c r="BG12" s="155"/>
      <c r="BH12" s="155"/>
    </row>
    <row r="13" spans="2:60">
      <c r="B13" s="77"/>
      <c r="C13" s="77"/>
      <c r="D13" s="77"/>
      <c r="E13" s="77"/>
      <c r="F13" s="77"/>
      <c r="G13" s="77"/>
      <c r="H13" s="77"/>
      <c r="I13" s="77"/>
      <c r="J13" s="77"/>
      <c r="K13" s="77"/>
    </row>
    <row r="14" spans="2:60">
      <c r="B14" s="77"/>
      <c r="C14" s="77"/>
      <c r="D14" s="77"/>
      <c r="E14" s="77"/>
      <c r="F14" s="77"/>
      <c r="G14" s="77"/>
      <c r="H14" s="77"/>
      <c r="I14" s="77"/>
      <c r="J14" s="77"/>
      <c r="K14" s="77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</row>
    <row r="15" spans="2:60">
      <c r="B15" s="77"/>
      <c r="C15" s="77"/>
      <c r="D15" s="77"/>
      <c r="E15" s="77"/>
      <c r="F15" s="77"/>
      <c r="G15" s="77"/>
      <c r="H15" s="77"/>
      <c r="I15" s="77"/>
      <c r="J15" s="77"/>
      <c r="K15" s="7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7"/>
      <c r="C16" s="77"/>
      <c r="D16" s="77"/>
      <c r="E16" s="77"/>
      <c r="F16" s="77"/>
      <c r="G16" s="77"/>
      <c r="H16" s="77"/>
      <c r="I16" s="77"/>
      <c r="J16" s="77"/>
      <c r="K16" s="77"/>
    </row>
    <row r="17" spans="2:11">
      <c r="B17" s="77"/>
      <c r="C17" s="77"/>
      <c r="D17" s="77"/>
      <c r="E17" s="77"/>
      <c r="F17" s="77"/>
      <c r="G17" s="77"/>
      <c r="H17" s="77"/>
      <c r="I17" s="77"/>
      <c r="J17" s="77"/>
      <c r="K17" s="77"/>
    </row>
    <row r="18" spans="2:11">
      <c r="B18" s="77"/>
      <c r="C18" s="77"/>
      <c r="D18" s="77"/>
      <c r="E18" s="77"/>
      <c r="F18" s="77"/>
      <c r="G18" s="77"/>
      <c r="H18" s="77"/>
      <c r="I18" s="77"/>
      <c r="J18" s="77"/>
      <c r="K18" s="77"/>
    </row>
    <row r="19" spans="2:11"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2:11"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2:11">
      <c r="B21" s="77"/>
      <c r="C21" s="77"/>
      <c r="D21" s="77"/>
      <c r="E21" s="77"/>
      <c r="F21" s="77"/>
      <c r="G21" s="77"/>
      <c r="H21" s="77"/>
      <c r="I21" s="77"/>
      <c r="J21" s="77"/>
      <c r="K21" s="77"/>
    </row>
    <row r="22" spans="2:11">
      <c r="B22" s="77"/>
      <c r="C22" s="77"/>
      <c r="D22" s="77"/>
      <c r="E22" s="77"/>
      <c r="F22" s="77"/>
      <c r="G22" s="77"/>
      <c r="H22" s="77"/>
      <c r="I22" s="77"/>
      <c r="J22" s="77"/>
      <c r="K22" s="77"/>
    </row>
    <row r="23" spans="2:11"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2:11"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2:11"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2:11"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2:11"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2:11"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2:11"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2:11"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2:11"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2:11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D109" s="3"/>
      <c r="E109" s="3"/>
      <c r="F109" s="3"/>
      <c r="G109" s="3"/>
      <c r="H109" s="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E607" s="20"/>
      <c r="G607" s="20"/>
    </row>
    <row r="608" spans="4:8">
      <c r="E608" s="20"/>
      <c r="G608" s="20"/>
    </row>
    <row r="609" spans="5:7">
      <c r="E609" s="20"/>
      <c r="G609" s="20"/>
    </row>
    <row r="610" spans="5:7">
      <c r="E610" s="20"/>
      <c r="G610" s="20"/>
    </row>
    <row r="611" spans="5:7">
      <c r="E611" s="20"/>
      <c r="G611" s="20"/>
    </row>
    <row r="612" spans="5:7">
      <c r="E612" s="20"/>
      <c r="G612" s="20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D29:XFD1048576 D27:AF28 AH27:XFD28 C5:C1048576 A1:B1048576 D1:XFD2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5" t="s">
        <v>157</v>
      </c>
      <c r="C1" s="76" t="s" vm="1">
        <v>225</v>
      </c>
    </row>
    <row r="2" spans="2:47">
      <c r="B2" s="55" t="s">
        <v>156</v>
      </c>
      <c r="C2" s="76" t="s">
        <v>226</v>
      </c>
    </row>
    <row r="3" spans="2:47">
      <c r="B3" s="55" t="s">
        <v>158</v>
      </c>
      <c r="C3" s="76" t="s">
        <v>227</v>
      </c>
    </row>
    <row r="4" spans="2:47">
      <c r="B4" s="55" t="s">
        <v>159</v>
      </c>
      <c r="C4" s="76">
        <v>2146</v>
      </c>
    </row>
    <row r="6" spans="2:47" ht="26.25" customHeight="1">
      <c r="B6" s="183" t="s">
        <v>194</v>
      </c>
      <c r="C6" s="184"/>
      <c r="D6" s="185"/>
    </row>
    <row r="7" spans="2:47" s="3" customFormat="1" ht="33">
      <c r="B7" s="58" t="s">
        <v>94</v>
      </c>
      <c r="C7" s="63" t="s">
        <v>85</v>
      </c>
      <c r="D7" s="64" t="s">
        <v>84</v>
      </c>
    </row>
    <row r="8" spans="2:47" s="3" customFormat="1">
      <c r="B8" s="14"/>
      <c r="C8" s="31" t="s">
        <v>212</v>
      </c>
      <c r="D8" s="16" t="s">
        <v>22</v>
      </c>
    </row>
    <row r="9" spans="2:47" s="4" customFormat="1" ht="18" customHeight="1">
      <c r="B9" s="17"/>
      <c r="C9" s="18" t="s">
        <v>1</v>
      </c>
      <c r="D9" s="19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7"/>
      <c r="C10" s="77"/>
      <c r="D10" s="7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7"/>
      <c r="C11" s="77"/>
      <c r="D11" s="77"/>
    </row>
    <row r="12" spans="2:47">
      <c r="B12" s="97"/>
      <c r="C12" s="77"/>
      <c r="D12" s="77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7"/>
      <c r="C13" s="77"/>
      <c r="D13" s="77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7"/>
      <c r="C14" s="77"/>
      <c r="D14" s="77"/>
    </row>
    <row r="15" spans="2:47">
      <c r="B15" s="77"/>
      <c r="C15" s="77"/>
      <c r="D15" s="77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7"/>
      <c r="C16" s="77"/>
      <c r="D16" s="77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7"/>
      <c r="C17" s="77"/>
      <c r="D17" s="77"/>
    </row>
    <row r="18" spans="2:4">
      <c r="B18" s="77"/>
      <c r="C18" s="77"/>
      <c r="D18" s="77"/>
    </row>
    <row r="19" spans="2:4">
      <c r="B19" s="77"/>
      <c r="C19" s="77"/>
      <c r="D19" s="77"/>
    </row>
    <row r="20" spans="2:4">
      <c r="B20" s="77"/>
      <c r="C20" s="77"/>
      <c r="D20" s="77"/>
    </row>
    <row r="21" spans="2:4">
      <c r="B21" s="77"/>
      <c r="C21" s="77"/>
      <c r="D21" s="77"/>
    </row>
    <row r="22" spans="2:4">
      <c r="B22" s="77"/>
      <c r="C22" s="77"/>
      <c r="D22" s="77"/>
    </row>
    <row r="23" spans="2:4">
      <c r="B23" s="77"/>
      <c r="C23" s="77"/>
      <c r="D23" s="77"/>
    </row>
    <row r="24" spans="2:4">
      <c r="B24" s="77"/>
      <c r="C24" s="77"/>
      <c r="D24" s="77"/>
    </row>
    <row r="25" spans="2:4">
      <c r="B25" s="77"/>
      <c r="C25" s="77"/>
      <c r="D25" s="77"/>
    </row>
    <row r="26" spans="2:4">
      <c r="B26" s="77"/>
      <c r="C26" s="77"/>
      <c r="D26" s="77"/>
    </row>
    <row r="27" spans="2:4">
      <c r="B27" s="77"/>
      <c r="C27" s="77"/>
      <c r="D27" s="77"/>
    </row>
    <row r="28" spans="2:4">
      <c r="B28" s="77"/>
      <c r="C28" s="77"/>
      <c r="D28" s="77"/>
    </row>
    <row r="29" spans="2:4">
      <c r="B29" s="77"/>
      <c r="C29" s="77"/>
      <c r="D29" s="77"/>
    </row>
    <row r="30" spans="2:4">
      <c r="B30" s="77"/>
      <c r="C30" s="77"/>
      <c r="D30" s="77"/>
    </row>
    <row r="31" spans="2:4">
      <c r="B31" s="77"/>
      <c r="C31" s="77"/>
      <c r="D31" s="77"/>
    </row>
    <row r="32" spans="2:4">
      <c r="B32" s="77"/>
      <c r="C32" s="77"/>
      <c r="D32" s="77"/>
    </row>
    <row r="33" spans="2:4">
      <c r="B33" s="77"/>
      <c r="C33" s="77"/>
      <c r="D33" s="77"/>
    </row>
    <row r="34" spans="2:4">
      <c r="B34" s="77"/>
      <c r="C34" s="77"/>
      <c r="D34" s="77"/>
    </row>
    <row r="35" spans="2:4">
      <c r="B35" s="77"/>
      <c r="C35" s="77"/>
      <c r="D35" s="77"/>
    </row>
    <row r="36" spans="2:4">
      <c r="B36" s="77"/>
      <c r="C36" s="77"/>
      <c r="D36" s="77"/>
    </row>
    <row r="37" spans="2:4">
      <c r="B37" s="77"/>
      <c r="C37" s="77"/>
      <c r="D37" s="77"/>
    </row>
    <row r="38" spans="2:4">
      <c r="B38" s="77"/>
      <c r="C38" s="77"/>
      <c r="D38" s="77"/>
    </row>
    <row r="39" spans="2:4">
      <c r="B39" s="77"/>
      <c r="C39" s="77"/>
      <c r="D39" s="77"/>
    </row>
    <row r="40" spans="2:4">
      <c r="B40" s="77"/>
      <c r="C40" s="77"/>
      <c r="D40" s="77"/>
    </row>
    <row r="41" spans="2:4">
      <c r="B41" s="77"/>
      <c r="C41" s="77"/>
      <c r="D41" s="77"/>
    </row>
    <row r="42" spans="2:4">
      <c r="B42" s="77"/>
      <c r="C42" s="77"/>
      <c r="D42" s="77"/>
    </row>
    <row r="43" spans="2:4">
      <c r="B43" s="77"/>
      <c r="C43" s="77"/>
      <c r="D43" s="77"/>
    </row>
    <row r="44" spans="2:4">
      <c r="B44" s="77"/>
      <c r="C44" s="77"/>
      <c r="D44" s="77"/>
    </row>
    <row r="45" spans="2:4">
      <c r="B45" s="77"/>
      <c r="C45" s="77"/>
      <c r="D45" s="77"/>
    </row>
    <row r="46" spans="2:4">
      <c r="B46" s="77"/>
      <c r="C46" s="77"/>
      <c r="D46" s="77"/>
    </row>
    <row r="47" spans="2:4">
      <c r="B47" s="77"/>
      <c r="C47" s="77"/>
      <c r="D47" s="77"/>
    </row>
    <row r="48" spans="2:4">
      <c r="B48" s="77"/>
      <c r="C48" s="77"/>
      <c r="D48" s="77"/>
    </row>
    <row r="49" spans="2:4">
      <c r="B49" s="77"/>
      <c r="C49" s="77"/>
      <c r="D49" s="77"/>
    </row>
    <row r="50" spans="2:4">
      <c r="B50" s="77"/>
      <c r="C50" s="77"/>
      <c r="D50" s="77"/>
    </row>
    <row r="51" spans="2:4">
      <c r="B51" s="77"/>
      <c r="C51" s="77"/>
      <c r="D51" s="77"/>
    </row>
    <row r="52" spans="2:4">
      <c r="B52" s="77"/>
      <c r="C52" s="77"/>
      <c r="D52" s="77"/>
    </row>
    <row r="53" spans="2:4">
      <c r="B53" s="77"/>
      <c r="C53" s="77"/>
      <c r="D53" s="77"/>
    </row>
    <row r="54" spans="2:4">
      <c r="B54" s="77"/>
      <c r="C54" s="77"/>
      <c r="D54" s="77"/>
    </row>
    <row r="55" spans="2:4">
      <c r="B55" s="77"/>
      <c r="C55" s="77"/>
      <c r="D55" s="77"/>
    </row>
    <row r="56" spans="2:4">
      <c r="B56" s="77"/>
      <c r="C56" s="77"/>
      <c r="D56" s="77"/>
    </row>
    <row r="57" spans="2:4">
      <c r="B57" s="77"/>
      <c r="C57" s="77"/>
      <c r="D57" s="77"/>
    </row>
    <row r="58" spans="2:4">
      <c r="B58" s="77"/>
      <c r="C58" s="77"/>
      <c r="D58" s="77"/>
    </row>
    <row r="59" spans="2:4">
      <c r="B59" s="77"/>
      <c r="C59" s="77"/>
      <c r="D59" s="77"/>
    </row>
    <row r="60" spans="2:4">
      <c r="B60" s="77"/>
      <c r="C60" s="77"/>
      <c r="D60" s="77"/>
    </row>
    <row r="61" spans="2:4">
      <c r="B61" s="77"/>
      <c r="C61" s="77"/>
      <c r="D61" s="77"/>
    </row>
    <row r="62" spans="2:4">
      <c r="B62" s="77"/>
      <c r="C62" s="77"/>
      <c r="D62" s="77"/>
    </row>
    <row r="63" spans="2:4">
      <c r="B63" s="77"/>
      <c r="C63" s="77"/>
      <c r="D63" s="77"/>
    </row>
    <row r="64" spans="2:4">
      <c r="B64" s="77"/>
      <c r="C64" s="77"/>
      <c r="D64" s="77"/>
    </row>
    <row r="65" spans="2:4">
      <c r="B65" s="77"/>
      <c r="C65" s="77"/>
      <c r="D65" s="77"/>
    </row>
    <row r="66" spans="2:4">
      <c r="B66" s="77"/>
      <c r="C66" s="77"/>
      <c r="D66" s="77"/>
    </row>
    <row r="67" spans="2:4">
      <c r="B67" s="77"/>
      <c r="C67" s="77"/>
      <c r="D67" s="77"/>
    </row>
    <row r="68" spans="2:4">
      <c r="B68" s="77"/>
      <c r="C68" s="77"/>
      <c r="D68" s="77"/>
    </row>
    <row r="69" spans="2:4">
      <c r="B69" s="77"/>
      <c r="C69" s="77"/>
      <c r="D69" s="77"/>
    </row>
    <row r="70" spans="2:4">
      <c r="B70" s="77"/>
      <c r="C70" s="77"/>
      <c r="D70" s="77"/>
    </row>
    <row r="71" spans="2:4">
      <c r="B71" s="77"/>
      <c r="C71" s="77"/>
      <c r="D71" s="77"/>
    </row>
    <row r="72" spans="2:4">
      <c r="B72" s="77"/>
      <c r="C72" s="77"/>
      <c r="D72" s="77"/>
    </row>
    <row r="73" spans="2:4">
      <c r="B73" s="77"/>
      <c r="C73" s="77"/>
      <c r="D73" s="77"/>
    </row>
    <row r="74" spans="2:4">
      <c r="B74" s="77"/>
      <c r="C74" s="77"/>
      <c r="D74" s="77"/>
    </row>
    <row r="75" spans="2:4">
      <c r="B75" s="77"/>
      <c r="C75" s="77"/>
      <c r="D75" s="77"/>
    </row>
    <row r="76" spans="2:4">
      <c r="B76" s="77"/>
      <c r="C76" s="77"/>
      <c r="D76" s="77"/>
    </row>
    <row r="77" spans="2:4">
      <c r="B77" s="77"/>
      <c r="C77" s="77"/>
      <c r="D77" s="77"/>
    </row>
    <row r="78" spans="2:4">
      <c r="B78" s="77"/>
      <c r="C78" s="77"/>
      <c r="D78" s="77"/>
    </row>
    <row r="79" spans="2:4">
      <c r="B79" s="77"/>
      <c r="C79" s="77"/>
      <c r="D79" s="77"/>
    </row>
    <row r="80" spans="2:4">
      <c r="B80" s="77"/>
      <c r="C80" s="77"/>
      <c r="D80" s="77"/>
    </row>
    <row r="81" spans="2:4">
      <c r="B81" s="77"/>
      <c r="C81" s="77"/>
      <c r="D81" s="77"/>
    </row>
    <row r="82" spans="2:4">
      <c r="B82" s="77"/>
      <c r="C82" s="77"/>
      <c r="D82" s="77"/>
    </row>
    <row r="83" spans="2:4">
      <c r="B83" s="77"/>
      <c r="C83" s="77"/>
      <c r="D83" s="77"/>
    </row>
    <row r="84" spans="2:4">
      <c r="B84" s="77"/>
      <c r="C84" s="77"/>
      <c r="D84" s="77"/>
    </row>
    <row r="85" spans="2:4">
      <c r="B85" s="77"/>
      <c r="C85" s="77"/>
      <c r="D85" s="77"/>
    </row>
    <row r="86" spans="2:4">
      <c r="B86" s="77"/>
      <c r="C86" s="77"/>
      <c r="D86" s="77"/>
    </row>
    <row r="87" spans="2:4">
      <c r="B87" s="77"/>
      <c r="C87" s="77"/>
      <c r="D87" s="77"/>
    </row>
    <row r="88" spans="2:4">
      <c r="B88" s="77"/>
      <c r="C88" s="77"/>
      <c r="D88" s="77"/>
    </row>
    <row r="89" spans="2:4">
      <c r="B89" s="77"/>
      <c r="C89" s="77"/>
      <c r="D89" s="77"/>
    </row>
    <row r="90" spans="2:4">
      <c r="B90" s="77"/>
      <c r="C90" s="77"/>
      <c r="D90" s="77"/>
    </row>
    <row r="91" spans="2:4">
      <c r="B91" s="77"/>
      <c r="C91" s="77"/>
      <c r="D91" s="77"/>
    </row>
    <row r="92" spans="2:4">
      <c r="B92" s="77"/>
      <c r="C92" s="77"/>
      <c r="D92" s="77"/>
    </row>
    <row r="93" spans="2:4">
      <c r="B93" s="77"/>
      <c r="C93" s="77"/>
      <c r="D93" s="77"/>
    </row>
    <row r="94" spans="2:4">
      <c r="B94" s="77"/>
      <c r="C94" s="77"/>
      <c r="D94" s="77"/>
    </row>
    <row r="95" spans="2:4">
      <c r="B95" s="77"/>
      <c r="C95" s="77"/>
      <c r="D95" s="77"/>
    </row>
    <row r="96" spans="2:4">
      <c r="B96" s="77"/>
      <c r="C96" s="77"/>
      <c r="D96" s="77"/>
    </row>
    <row r="97" spans="2:4">
      <c r="B97" s="77"/>
      <c r="C97" s="77"/>
      <c r="D97" s="77"/>
    </row>
    <row r="98" spans="2:4">
      <c r="B98" s="77"/>
      <c r="C98" s="77"/>
      <c r="D98" s="77"/>
    </row>
    <row r="99" spans="2:4">
      <c r="B99" s="77"/>
      <c r="C99" s="77"/>
      <c r="D99" s="77"/>
    </row>
    <row r="100" spans="2:4">
      <c r="B100" s="77"/>
      <c r="C100" s="77"/>
      <c r="D100" s="77"/>
    </row>
    <row r="101" spans="2:4">
      <c r="B101" s="77"/>
      <c r="C101" s="77"/>
      <c r="D101" s="77"/>
    </row>
    <row r="102" spans="2:4">
      <c r="B102" s="77"/>
      <c r="C102" s="77"/>
      <c r="D102" s="77"/>
    </row>
    <row r="103" spans="2:4">
      <c r="B103" s="77"/>
      <c r="C103" s="77"/>
      <c r="D103" s="77"/>
    </row>
    <row r="104" spans="2:4">
      <c r="B104" s="77"/>
      <c r="C104" s="77"/>
      <c r="D104" s="77"/>
    </row>
    <row r="105" spans="2:4">
      <c r="B105" s="77"/>
      <c r="C105" s="77"/>
      <c r="D105" s="77"/>
    </row>
    <row r="106" spans="2:4">
      <c r="B106" s="77"/>
      <c r="C106" s="77"/>
      <c r="D106" s="77"/>
    </row>
    <row r="107" spans="2:4">
      <c r="B107" s="77"/>
      <c r="C107" s="77"/>
      <c r="D107" s="77"/>
    </row>
    <row r="108" spans="2:4">
      <c r="B108" s="77"/>
      <c r="C108" s="77"/>
      <c r="D108" s="77"/>
    </row>
    <row r="109" spans="2:4">
      <c r="B109" s="77"/>
      <c r="C109" s="77"/>
      <c r="D109" s="77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157</v>
      </c>
      <c r="C1" s="76" t="s" vm="1">
        <v>225</v>
      </c>
    </row>
    <row r="2" spans="2:18">
      <c r="B2" s="55" t="s">
        <v>156</v>
      </c>
      <c r="C2" s="76" t="s">
        <v>226</v>
      </c>
    </row>
    <row r="3" spans="2:18">
      <c r="B3" s="55" t="s">
        <v>158</v>
      </c>
      <c r="C3" s="76" t="s">
        <v>227</v>
      </c>
    </row>
    <row r="4" spans="2:18">
      <c r="B4" s="55" t="s">
        <v>159</v>
      </c>
      <c r="C4" s="76">
        <v>2146</v>
      </c>
    </row>
    <row r="6" spans="2:18" ht="26.25" customHeight="1">
      <c r="B6" s="183" t="s">
        <v>197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5"/>
    </row>
    <row r="7" spans="2:18" s="3" customFormat="1" ht="78.75">
      <c r="B7" s="21" t="s">
        <v>94</v>
      </c>
      <c r="C7" s="29" t="s">
        <v>30</v>
      </c>
      <c r="D7" s="29" t="s">
        <v>41</v>
      </c>
      <c r="E7" s="29" t="s">
        <v>15</v>
      </c>
      <c r="F7" s="29" t="s">
        <v>42</v>
      </c>
      <c r="G7" s="29" t="s">
        <v>80</v>
      </c>
      <c r="H7" s="29" t="s">
        <v>18</v>
      </c>
      <c r="I7" s="29" t="s">
        <v>79</v>
      </c>
      <c r="J7" s="29" t="s">
        <v>17</v>
      </c>
      <c r="K7" s="29" t="s">
        <v>195</v>
      </c>
      <c r="L7" s="29" t="s">
        <v>214</v>
      </c>
      <c r="M7" s="29" t="s">
        <v>196</v>
      </c>
      <c r="N7" s="29" t="s">
        <v>39</v>
      </c>
      <c r="O7" s="29" t="s">
        <v>160</v>
      </c>
      <c r="P7" s="30" t="s">
        <v>162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22</v>
      </c>
      <c r="H8" s="31" t="s">
        <v>21</v>
      </c>
      <c r="I8" s="31"/>
      <c r="J8" s="31" t="s">
        <v>20</v>
      </c>
      <c r="K8" s="31" t="s">
        <v>20</v>
      </c>
      <c r="L8" s="31" t="s">
        <v>216</v>
      </c>
      <c r="M8" s="31" t="s">
        <v>212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9" t="s">
        <v>13</v>
      </c>
      <c r="P9" s="19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78" t="s">
        <v>224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78" t="s">
        <v>90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78" t="s">
        <v>215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1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1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1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1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1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1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1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1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1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1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1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1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1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1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1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</row>
    <row r="32" spans="2:1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2:16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</row>
    <row r="34" spans="2:16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2:16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</row>
    <row r="36" spans="2:16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</row>
    <row r="37" spans="2:16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</row>
    <row r="38" spans="2:16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</row>
    <row r="39" spans="2:16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2:16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2:16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</row>
    <row r="42" spans="2:16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</row>
    <row r="43" spans="2:16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16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16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16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16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16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2"/>
      <c r="D397" s="1"/>
    </row>
    <row r="398" spans="2:4">
      <c r="B398" s="42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pane ySplit="9" topLeftCell="A10" activePane="bottomLeft" state="frozen"/>
      <selection pane="bottomLeft" activeCell="A13" sqref="A13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130" t="s">
        <v>157</v>
      </c>
      <c r="C1" s="131" t="s" vm="1">
        <v>225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2:14">
      <c r="B2" s="130" t="s">
        <v>156</v>
      </c>
      <c r="C2" s="131" t="s">
        <v>226</v>
      </c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</row>
    <row r="3" spans="2:14">
      <c r="B3" s="130" t="s">
        <v>158</v>
      </c>
      <c r="C3" s="131" t="s">
        <v>227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</row>
    <row r="4" spans="2:14">
      <c r="B4" s="130" t="s">
        <v>159</v>
      </c>
      <c r="C4" s="131">
        <v>2146</v>
      </c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</row>
    <row r="6" spans="2:14" ht="26.25" customHeight="1">
      <c r="B6" s="172" t="s">
        <v>186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19"/>
      <c r="N6" s="119"/>
    </row>
    <row r="7" spans="2:14" s="3" customFormat="1" ht="63">
      <c r="B7" s="124" t="s">
        <v>93</v>
      </c>
      <c r="C7" s="125" t="s">
        <v>30</v>
      </c>
      <c r="D7" s="125" t="s">
        <v>95</v>
      </c>
      <c r="E7" s="125" t="s">
        <v>15</v>
      </c>
      <c r="F7" s="125" t="s">
        <v>42</v>
      </c>
      <c r="G7" s="125" t="s">
        <v>79</v>
      </c>
      <c r="H7" s="125" t="s">
        <v>17</v>
      </c>
      <c r="I7" s="125" t="s">
        <v>19</v>
      </c>
      <c r="J7" s="125" t="s">
        <v>40</v>
      </c>
      <c r="K7" s="125" t="s">
        <v>160</v>
      </c>
      <c r="L7" s="125" t="s">
        <v>161</v>
      </c>
      <c r="M7" s="120"/>
      <c r="N7" s="122"/>
    </row>
    <row r="8" spans="2:14" s="3" customFormat="1" ht="28.5" customHeight="1">
      <c r="B8" s="126"/>
      <c r="C8" s="127"/>
      <c r="D8" s="127"/>
      <c r="E8" s="127"/>
      <c r="F8" s="127"/>
      <c r="G8" s="127"/>
      <c r="H8" s="127" t="s">
        <v>20</v>
      </c>
      <c r="I8" s="127" t="s">
        <v>20</v>
      </c>
      <c r="J8" s="127" t="s">
        <v>212</v>
      </c>
      <c r="K8" s="127" t="s">
        <v>20</v>
      </c>
      <c r="L8" s="127" t="s">
        <v>20</v>
      </c>
      <c r="M8" s="122"/>
      <c r="N8" s="122"/>
    </row>
    <row r="9" spans="2:14" s="4" customFormat="1" ht="18" customHeight="1">
      <c r="B9" s="128"/>
      <c r="C9" s="129" t="s">
        <v>1</v>
      </c>
      <c r="D9" s="129" t="s">
        <v>2</v>
      </c>
      <c r="E9" s="129" t="s">
        <v>3</v>
      </c>
      <c r="F9" s="129" t="s">
        <v>4</v>
      </c>
      <c r="G9" s="129" t="s">
        <v>5</v>
      </c>
      <c r="H9" s="129" t="s">
        <v>6</v>
      </c>
      <c r="I9" s="129" t="s">
        <v>7</v>
      </c>
      <c r="J9" s="129" t="s">
        <v>8</v>
      </c>
      <c r="K9" s="129" t="s">
        <v>9</v>
      </c>
      <c r="L9" s="129" t="s">
        <v>10</v>
      </c>
      <c r="M9" s="123"/>
      <c r="N9" s="123"/>
    </row>
    <row r="10" spans="2:14" s="111" customFormat="1" ht="18" customHeight="1">
      <c r="B10" s="148" t="s">
        <v>29</v>
      </c>
      <c r="C10" s="149"/>
      <c r="D10" s="149"/>
      <c r="E10" s="149"/>
      <c r="F10" s="149"/>
      <c r="G10" s="149"/>
      <c r="H10" s="149"/>
      <c r="I10" s="149"/>
      <c r="J10" s="150">
        <v>343.20229</v>
      </c>
      <c r="K10" s="151">
        <v>1</v>
      </c>
      <c r="L10" s="151">
        <v>4.0562641017541382E-2</v>
      </c>
      <c r="M10" s="145"/>
      <c r="N10" s="145"/>
    </row>
    <row r="11" spans="2:14" s="112" customFormat="1">
      <c r="B11" s="152" t="s">
        <v>206</v>
      </c>
      <c r="C11" s="149"/>
      <c r="D11" s="149"/>
      <c r="E11" s="149"/>
      <c r="F11" s="149"/>
      <c r="G11" s="149"/>
      <c r="H11" s="149"/>
      <c r="I11" s="149"/>
      <c r="J11" s="150">
        <v>343.20229</v>
      </c>
      <c r="K11" s="151">
        <v>1</v>
      </c>
      <c r="L11" s="151">
        <v>4.0562641017541382E-2</v>
      </c>
      <c r="M11" s="153"/>
      <c r="N11" s="153"/>
    </row>
    <row r="12" spans="2:14" s="113" customFormat="1">
      <c r="B12" s="143" t="s">
        <v>27</v>
      </c>
      <c r="C12" s="132"/>
      <c r="D12" s="132"/>
      <c r="E12" s="132"/>
      <c r="F12" s="132"/>
      <c r="G12" s="132"/>
      <c r="H12" s="132"/>
      <c r="I12" s="132"/>
      <c r="J12" s="136">
        <v>223.24673000000001</v>
      </c>
      <c r="K12" s="137">
        <v>0.65548877131490879</v>
      </c>
      <c r="L12" s="137">
        <v>2.6385246343577681E-2</v>
      </c>
      <c r="M12" s="146"/>
      <c r="N12" s="146"/>
    </row>
    <row r="13" spans="2:14" s="113" customFormat="1">
      <c r="B13" s="135" t="s">
        <v>313</v>
      </c>
      <c r="C13" s="134" t="s">
        <v>314</v>
      </c>
      <c r="D13" s="134">
        <v>26</v>
      </c>
      <c r="E13" s="134" t="s">
        <v>315</v>
      </c>
      <c r="F13" s="134" t="s">
        <v>316</v>
      </c>
      <c r="G13" s="140" t="s">
        <v>142</v>
      </c>
      <c r="H13" s="141">
        <v>0</v>
      </c>
      <c r="I13" s="141">
        <v>0</v>
      </c>
      <c r="J13" s="138">
        <v>223.24673000000001</v>
      </c>
      <c r="K13" s="139">
        <v>0.65548877131490879</v>
      </c>
      <c r="L13" s="139">
        <v>2.6385246343577681E-2</v>
      </c>
      <c r="M13" s="146"/>
      <c r="N13" s="146"/>
    </row>
    <row r="14" spans="2:14" s="113" customFormat="1">
      <c r="B14" s="133"/>
      <c r="C14" s="134"/>
      <c r="D14" s="134"/>
      <c r="E14" s="134"/>
      <c r="F14" s="134"/>
      <c r="G14" s="134"/>
      <c r="H14" s="134"/>
      <c r="I14" s="134"/>
      <c r="J14" s="134"/>
      <c r="K14" s="139"/>
      <c r="L14" s="134"/>
      <c r="M14" s="146"/>
      <c r="N14" s="146"/>
    </row>
    <row r="15" spans="2:14" s="113" customFormat="1">
      <c r="B15" s="143" t="s">
        <v>28</v>
      </c>
      <c r="C15" s="132"/>
      <c r="D15" s="132"/>
      <c r="E15" s="132"/>
      <c r="F15" s="132"/>
      <c r="G15" s="132"/>
      <c r="H15" s="132"/>
      <c r="I15" s="132"/>
      <c r="J15" s="136">
        <v>119.95555999999999</v>
      </c>
      <c r="K15" s="137">
        <v>0.3445112286850911</v>
      </c>
      <c r="L15" s="137">
        <v>1.4177394673963702E-2</v>
      </c>
      <c r="M15" s="146"/>
      <c r="N15" s="146"/>
    </row>
    <row r="16" spans="2:14" s="113" customFormat="1">
      <c r="B16" s="135" t="s">
        <v>313</v>
      </c>
      <c r="C16" s="134" t="s">
        <v>317</v>
      </c>
      <c r="D16" s="134">
        <v>26</v>
      </c>
      <c r="E16" s="134" t="s">
        <v>315</v>
      </c>
      <c r="F16" s="134" t="s">
        <v>316</v>
      </c>
      <c r="G16" s="140" t="s">
        <v>151</v>
      </c>
      <c r="H16" s="141">
        <v>0</v>
      </c>
      <c r="I16" s="141">
        <v>0</v>
      </c>
      <c r="J16" s="138">
        <v>5.5498700000000003</v>
      </c>
      <c r="K16" s="139">
        <v>1.6268360007131277E-2</v>
      </c>
      <c r="L16" s="139">
        <v>6.5593205833219359E-4</v>
      </c>
      <c r="M16" s="146"/>
      <c r="N16" s="146"/>
    </row>
    <row r="17" spans="2:14" s="113" customFormat="1">
      <c r="B17" s="135" t="s">
        <v>313</v>
      </c>
      <c r="C17" s="134" t="s">
        <v>318</v>
      </c>
      <c r="D17" s="134">
        <v>26</v>
      </c>
      <c r="E17" s="134" t="s">
        <v>315</v>
      </c>
      <c r="F17" s="134" t="s">
        <v>316</v>
      </c>
      <c r="G17" s="140" t="s">
        <v>145</v>
      </c>
      <c r="H17" s="141">
        <v>0</v>
      </c>
      <c r="I17" s="141">
        <v>0</v>
      </c>
      <c r="J17" s="138">
        <v>6.2573400000000001</v>
      </c>
      <c r="K17" s="139">
        <v>1.8342170142187621E-2</v>
      </c>
      <c r="L17" s="139">
        <v>7.3954703549531211E-4</v>
      </c>
      <c r="M17" s="146"/>
      <c r="N17" s="146"/>
    </row>
    <row r="18" spans="2:14" s="113" customFormat="1">
      <c r="B18" s="135" t="s">
        <v>313</v>
      </c>
      <c r="C18" s="134" t="s">
        <v>319</v>
      </c>
      <c r="D18" s="134">
        <v>26</v>
      </c>
      <c r="E18" s="134" t="s">
        <v>315</v>
      </c>
      <c r="F18" s="134" t="s">
        <v>316</v>
      </c>
      <c r="G18" s="140" t="s">
        <v>144</v>
      </c>
      <c r="H18" s="141">
        <v>0</v>
      </c>
      <c r="I18" s="141">
        <v>0</v>
      </c>
      <c r="J18" s="138">
        <v>4.9340000000000002E-2</v>
      </c>
      <c r="K18" s="139">
        <v>1.4463057382458637E-4</v>
      </c>
      <c r="L18" s="139">
        <v>5.8314316836449195E-6</v>
      </c>
      <c r="M18" s="146"/>
      <c r="N18" s="146"/>
    </row>
    <row r="19" spans="2:14" s="113" customFormat="1">
      <c r="B19" s="135" t="s">
        <v>313</v>
      </c>
      <c r="C19" s="134" t="s">
        <v>320</v>
      </c>
      <c r="D19" s="134">
        <v>26</v>
      </c>
      <c r="E19" s="134" t="s">
        <v>315</v>
      </c>
      <c r="F19" s="134" t="s">
        <v>316</v>
      </c>
      <c r="G19" s="140" t="s">
        <v>141</v>
      </c>
      <c r="H19" s="141">
        <v>0</v>
      </c>
      <c r="I19" s="141">
        <v>0</v>
      </c>
      <c r="J19" s="138">
        <v>86.5</v>
      </c>
      <c r="K19" s="139">
        <v>0.25333715849054456</v>
      </c>
      <c r="L19" s="139">
        <v>1.0223324698728933E-2</v>
      </c>
      <c r="M19" s="146"/>
      <c r="N19" s="146"/>
    </row>
    <row r="20" spans="2:14" s="113" customFormat="1">
      <c r="B20" s="135" t="s">
        <v>313</v>
      </c>
      <c r="C20" s="134" t="s">
        <v>321</v>
      </c>
      <c r="D20" s="134">
        <v>26</v>
      </c>
      <c r="E20" s="134" t="s">
        <v>315</v>
      </c>
      <c r="F20" s="134" t="s">
        <v>316</v>
      </c>
      <c r="G20" s="140" t="s">
        <v>150</v>
      </c>
      <c r="H20" s="141">
        <v>0</v>
      </c>
      <c r="I20" s="141">
        <v>0</v>
      </c>
      <c r="J20" s="138">
        <v>6.1</v>
      </c>
      <c r="K20" s="139">
        <v>1.1015637865679526E-2</v>
      </c>
      <c r="L20" s="139">
        <v>7.2095122152886107E-4</v>
      </c>
      <c r="M20" s="146"/>
      <c r="N20" s="146"/>
    </row>
    <row r="21" spans="2:14" s="113" customFormat="1">
      <c r="B21" s="135" t="s">
        <v>313</v>
      </c>
      <c r="C21" s="134" t="s">
        <v>322</v>
      </c>
      <c r="D21" s="134">
        <v>26</v>
      </c>
      <c r="E21" s="134" t="s">
        <v>315</v>
      </c>
      <c r="F21" s="134" t="s">
        <v>316</v>
      </c>
      <c r="G21" s="140" t="s">
        <v>143</v>
      </c>
      <c r="H21" s="141">
        <v>0</v>
      </c>
      <c r="I21" s="141">
        <v>0</v>
      </c>
      <c r="J21" s="138">
        <v>15.49901</v>
      </c>
      <c r="K21" s="139">
        <v>4.5432320835285818E-2</v>
      </c>
      <c r="L21" s="139">
        <v>1.8318082281947596E-3</v>
      </c>
      <c r="M21" s="146"/>
      <c r="N21" s="146"/>
    </row>
    <row r="22" spans="2:14">
      <c r="B22" s="133"/>
      <c r="C22" s="134"/>
      <c r="D22" s="134"/>
      <c r="E22" s="134"/>
      <c r="F22" s="134"/>
      <c r="G22" s="134"/>
      <c r="H22" s="134"/>
      <c r="I22" s="134"/>
      <c r="J22" s="134"/>
      <c r="K22" s="139"/>
      <c r="L22" s="134"/>
      <c r="M22" s="146"/>
      <c r="N22" s="146"/>
    </row>
    <row r="23" spans="2:14"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19"/>
      <c r="N23" s="119"/>
    </row>
    <row r="24" spans="2:14"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19"/>
      <c r="N24" s="119"/>
    </row>
    <row r="25" spans="2:14">
      <c r="B25" s="142" t="s">
        <v>224</v>
      </c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19"/>
      <c r="N25" s="119"/>
    </row>
    <row r="26" spans="2:14">
      <c r="B26" s="144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19"/>
      <c r="N26" s="119"/>
    </row>
    <row r="27" spans="2:14"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19"/>
      <c r="N27" s="119"/>
    </row>
    <row r="28" spans="2:14"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19"/>
      <c r="N28" s="119"/>
    </row>
    <row r="29" spans="2:14"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19"/>
      <c r="N29" s="119"/>
    </row>
    <row r="30" spans="2:14"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19"/>
      <c r="N30" s="119"/>
    </row>
    <row r="31" spans="2:14"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19"/>
      <c r="N31" s="119"/>
    </row>
    <row r="32" spans="2:14"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19"/>
      <c r="N32" s="119"/>
    </row>
    <row r="33" spans="2:12"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</row>
    <row r="34" spans="2:12"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</row>
    <row r="35" spans="2:12"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</row>
    <row r="36" spans="2:12"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</row>
    <row r="37" spans="2:12"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</row>
    <row r="38" spans="2:12"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</row>
    <row r="39" spans="2:12"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</row>
    <row r="40" spans="2:12"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</row>
    <row r="41" spans="2:12">
      <c r="B41" s="147"/>
      <c r="C41" s="147"/>
      <c r="D41" s="147"/>
      <c r="E41" s="147"/>
      <c r="F41" s="147"/>
      <c r="G41" s="147"/>
      <c r="H41" s="147"/>
      <c r="I41" s="147"/>
      <c r="J41" s="147"/>
      <c r="K41" s="147"/>
      <c r="L41" s="147"/>
    </row>
    <row r="42" spans="2:12"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</row>
    <row r="43" spans="2:12"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</row>
    <row r="44" spans="2:12"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</row>
    <row r="45" spans="2:12"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</row>
    <row r="46" spans="2:12"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</row>
    <row r="47" spans="2:12">
      <c r="B47" s="147"/>
      <c r="C47" s="147"/>
      <c r="D47" s="147"/>
      <c r="E47" s="147"/>
      <c r="F47" s="147"/>
      <c r="G47" s="147"/>
      <c r="H47" s="147"/>
      <c r="I47" s="147"/>
      <c r="J47" s="147"/>
      <c r="K47" s="147"/>
      <c r="L47" s="147"/>
    </row>
    <row r="48" spans="2:12"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</row>
    <row r="49" spans="2:12"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</row>
    <row r="50" spans="2:12"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</row>
    <row r="51" spans="2:12"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</row>
    <row r="52" spans="2:12">
      <c r="B52" s="147"/>
      <c r="C52" s="147"/>
      <c r="D52" s="147"/>
      <c r="E52" s="147"/>
      <c r="F52" s="147"/>
      <c r="G52" s="147"/>
      <c r="H52" s="147"/>
      <c r="I52" s="147"/>
      <c r="J52" s="147"/>
      <c r="K52" s="147"/>
      <c r="L52" s="147"/>
    </row>
    <row r="53" spans="2:12">
      <c r="B53" s="147"/>
      <c r="C53" s="147"/>
      <c r="D53" s="147"/>
      <c r="E53" s="147"/>
      <c r="F53" s="147"/>
      <c r="G53" s="147"/>
      <c r="H53" s="147"/>
      <c r="I53" s="147"/>
      <c r="J53" s="147"/>
      <c r="K53" s="147"/>
      <c r="L53" s="147"/>
    </row>
    <row r="54" spans="2:12"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L54" s="147"/>
    </row>
    <row r="55" spans="2:12"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</row>
    <row r="56" spans="2:12"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</row>
    <row r="57" spans="2:12"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</row>
    <row r="58" spans="2:12"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</row>
    <row r="59" spans="2:12"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</row>
    <row r="60" spans="2:12"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</row>
    <row r="61" spans="2:12"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</row>
    <row r="62" spans="2:12"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</row>
    <row r="63" spans="2:12"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</row>
    <row r="64" spans="2:12"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</row>
    <row r="65" spans="2:12"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</row>
    <row r="66" spans="2:12"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</row>
    <row r="67" spans="2:12"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</row>
    <row r="68" spans="2:12"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</row>
    <row r="69" spans="2:12"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</row>
    <row r="70" spans="2:12"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</row>
    <row r="71" spans="2:12"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</row>
    <row r="72" spans="2:12"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147"/>
    </row>
    <row r="73" spans="2:12">
      <c r="B73" s="147"/>
      <c r="C73" s="147"/>
      <c r="D73" s="147"/>
      <c r="E73" s="147"/>
      <c r="F73" s="147"/>
      <c r="G73" s="147"/>
      <c r="H73" s="147"/>
      <c r="I73" s="147"/>
      <c r="J73" s="147"/>
      <c r="K73" s="147"/>
      <c r="L73" s="147"/>
    </row>
    <row r="74" spans="2:12"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</row>
    <row r="75" spans="2:12">
      <c r="B75" s="147"/>
      <c r="C75" s="147"/>
      <c r="D75" s="147"/>
      <c r="E75" s="147"/>
      <c r="F75" s="147"/>
      <c r="G75" s="147"/>
      <c r="H75" s="147"/>
      <c r="I75" s="147"/>
      <c r="J75" s="147"/>
      <c r="K75" s="147"/>
      <c r="L75" s="147"/>
    </row>
    <row r="76" spans="2:12"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47"/>
    </row>
    <row r="77" spans="2:12"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</row>
    <row r="78" spans="2:12"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</row>
    <row r="79" spans="2:12"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</row>
    <row r="80" spans="2:12"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</row>
    <row r="81" spans="2:12"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L81" s="147"/>
    </row>
    <row r="82" spans="2:12"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</row>
    <row r="83" spans="2:12">
      <c r="B83" s="147"/>
      <c r="C83" s="147"/>
      <c r="D83" s="147"/>
      <c r="E83" s="147"/>
      <c r="F83" s="147"/>
      <c r="G83" s="147"/>
      <c r="H83" s="147"/>
      <c r="I83" s="147"/>
      <c r="J83" s="147"/>
      <c r="K83" s="147"/>
      <c r="L83" s="147"/>
    </row>
    <row r="84" spans="2:12"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</row>
    <row r="85" spans="2:12"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</row>
    <row r="86" spans="2:12"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</row>
    <row r="87" spans="2:12"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</row>
    <row r="88" spans="2:12"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147"/>
    </row>
    <row r="89" spans="2:12"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</row>
    <row r="90" spans="2:12"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</row>
    <row r="91" spans="2:12"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</row>
    <row r="92" spans="2:12"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</row>
    <row r="93" spans="2:12"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</row>
    <row r="94" spans="2:12"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</row>
    <row r="95" spans="2:12"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</row>
    <row r="96" spans="2:12"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</row>
    <row r="97" spans="2:12"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</row>
    <row r="98" spans="2:12"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</row>
    <row r="99" spans="2:12"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</row>
    <row r="100" spans="2:12"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</row>
    <row r="101" spans="2:12"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</row>
    <row r="102" spans="2:12"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</row>
    <row r="103" spans="2:12"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</row>
    <row r="104" spans="2:12"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</row>
    <row r="105" spans="2:12"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</row>
    <row r="106" spans="2:12"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</row>
    <row r="107" spans="2:12"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</row>
    <row r="108" spans="2:12"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</row>
    <row r="109" spans="2:12"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</row>
    <row r="110" spans="2:12"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</row>
    <row r="111" spans="2:12"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</row>
    <row r="112" spans="2:12"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</row>
    <row r="113" spans="2:12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</row>
    <row r="114" spans="2:12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</row>
    <row r="115" spans="2:12">
      <c r="B115" s="147"/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</row>
    <row r="116" spans="2:12"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</row>
    <row r="117" spans="2:12"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</row>
    <row r="118" spans="2:12"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</row>
    <row r="119" spans="2:12"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</row>
    <row r="120" spans="2:12">
      <c r="B120" s="147"/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</row>
    <row r="121" spans="2:12">
      <c r="B121" s="147"/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</row>
    <row r="122" spans="2:12">
      <c r="B122" s="119"/>
      <c r="C122" s="119"/>
      <c r="D122" s="120"/>
      <c r="E122" s="119"/>
      <c r="F122" s="119"/>
      <c r="G122" s="119"/>
      <c r="H122" s="119"/>
      <c r="I122" s="119"/>
      <c r="J122" s="119"/>
      <c r="K122" s="119"/>
      <c r="L122" s="119"/>
    </row>
    <row r="123" spans="2:12">
      <c r="B123" s="119"/>
      <c r="C123" s="119"/>
      <c r="D123" s="120"/>
      <c r="E123" s="119"/>
      <c r="F123" s="119"/>
      <c r="G123" s="119"/>
      <c r="H123" s="119"/>
      <c r="I123" s="119"/>
      <c r="J123" s="119"/>
      <c r="K123" s="119"/>
      <c r="L123" s="119"/>
    </row>
    <row r="124" spans="2:12">
      <c r="B124" s="119"/>
      <c r="C124" s="119"/>
      <c r="D124" s="120"/>
      <c r="E124" s="119"/>
      <c r="F124" s="119"/>
      <c r="G124" s="119"/>
      <c r="H124" s="119"/>
      <c r="I124" s="119"/>
      <c r="J124" s="119"/>
      <c r="K124" s="119"/>
      <c r="L124" s="119"/>
    </row>
    <row r="125" spans="2:12">
      <c r="B125" s="119"/>
      <c r="C125" s="119"/>
      <c r="D125" s="120"/>
      <c r="E125" s="119"/>
      <c r="F125" s="119"/>
      <c r="G125" s="119"/>
      <c r="H125" s="119"/>
      <c r="I125" s="119"/>
      <c r="J125" s="119"/>
      <c r="K125" s="119"/>
      <c r="L125" s="119"/>
    </row>
    <row r="126" spans="2:12">
      <c r="B126" s="119"/>
      <c r="C126" s="119"/>
      <c r="D126" s="120"/>
      <c r="E126" s="119"/>
      <c r="F126" s="119"/>
      <c r="G126" s="119"/>
      <c r="H126" s="119"/>
      <c r="I126" s="119"/>
      <c r="J126" s="119"/>
      <c r="K126" s="119"/>
      <c r="L126" s="119"/>
    </row>
    <row r="127" spans="2:12">
      <c r="B127" s="119"/>
      <c r="C127" s="119"/>
      <c r="D127" s="120"/>
      <c r="E127" s="119"/>
      <c r="F127" s="119"/>
      <c r="G127" s="119"/>
      <c r="H127" s="119"/>
      <c r="I127" s="119"/>
      <c r="J127" s="119"/>
      <c r="K127" s="119"/>
      <c r="L127" s="119"/>
    </row>
    <row r="128" spans="2:12">
      <c r="B128" s="119"/>
      <c r="C128" s="119"/>
      <c r="D128" s="120"/>
      <c r="E128" s="119"/>
      <c r="F128" s="119"/>
      <c r="G128" s="119"/>
      <c r="H128" s="119"/>
      <c r="I128" s="119"/>
      <c r="J128" s="119"/>
      <c r="K128" s="119"/>
      <c r="L128" s="119"/>
    </row>
    <row r="129" spans="4:4">
      <c r="D129" s="120"/>
    </row>
    <row r="130" spans="4:4">
      <c r="D130" s="120"/>
    </row>
    <row r="131" spans="4:4">
      <c r="D131" s="120"/>
    </row>
    <row r="132" spans="4:4">
      <c r="D132" s="120"/>
    </row>
    <row r="133" spans="4:4">
      <c r="D133" s="120"/>
    </row>
    <row r="134" spans="4:4">
      <c r="D134" s="120"/>
    </row>
    <row r="135" spans="4:4">
      <c r="D135" s="120"/>
    </row>
    <row r="136" spans="4:4">
      <c r="D136" s="120"/>
    </row>
    <row r="137" spans="4:4">
      <c r="D137" s="120"/>
    </row>
    <row r="138" spans="4:4">
      <c r="D138" s="120"/>
    </row>
    <row r="139" spans="4:4">
      <c r="D139" s="120"/>
    </row>
    <row r="140" spans="4:4">
      <c r="D140" s="120"/>
    </row>
    <row r="141" spans="4:4">
      <c r="D141" s="120"/>
    </row>
    <row r="142" spans="4:4">
      <c r="D142" s="120"/>
    </row>
    <row r="143" spans="4:4">
      <c r="D143" s="120"/>
    </row>
    <row r="144" spans="4:4">
      <c r="D144" s="120"/>
    </row>
    <row r="145" spans="4:4">
      <c r="D145" s="120"/>
    </row>
    <row r="146" spans="4:4">
      <c r="D146" s="120"/>
    </row>
    <row r="147" spans="4:4">
      <c r="D147" s="120"/>
    </row>
    <row r="148" spans="4:4">
      <c r="D148" s="120"/>
    </row>
    <row r="149" spans="4:4">
      <c r="D149" s="120"/>
    </row>
    <row r="150" spans="4:4">
      <c r="D150" s="120"/>
    </row>
    <row r="151" spans="4:4">
      <c r="D151" s="120"/>
    </row>
    <row r="152" spans="4:4">
      <c r="D152" s="120"/>
    </row>
    <row r="153" spans="4:4">
      <c r="D153" s="120"/>
    </row>
    <row r="154" spans="4:4">
      <c r="D154" s="120"/>
    </row>
    <row r="155" spans="4:4">
      <c r="D155" s="120"/>
    </row>
    <row r="156" spans="4:4">
      <c r="D156" s="120"/>
    </row>
    <row r="157" spans="4:4">
      <c r="D157" s="120"/>
    </row>
    <row r="158" spans="4:4">
      <c r="D158" s="120"/>
    </row>
    <row r="159" spans="4:4">
      <c r="D159" s="120"/>
    </row>
    <row r="160" spans="4:4">
      <c r="D160" s="120"/>
    </row>
    <row r="161" spans="4:4">
      <c r="D161" s="120"/>
    </row>
    <row r="162" spans="4:4">
      <c r="D162" s="120"/>
    </row>
    <row r="163" spans="4:4">
      <c r="D163" s="120"/>
    </row>
    <row r="164" spans="4:4">
      <c r="D164" s="120"/>
    </row>
    <row r="165" spans="4:4">
      <c r="D165" s="120"/>
    </row>
    <row r="166" spans="4:4">
      <c r="D166" s="120"/>
    </row>
    <row r="167" spans="4:4">
      <c r="D167" s="120"/>
    </row>
    <row r="168" spans="4:4">
      <c r="D168" s="120"/>
    </row>
    <row r="169" spans="4:4">
      <c r="D169" s="120"/>
    </row>
    <row r="170" spans="4:4">
      <c r="D170" s="120"/>
    </row>
    <row r="171" spans="4:4">
      <c r="D171" s="120"/>
    </row>
    <row r="172" spans="4:4">
      <c r="D172" s="120"/>
    </row>
    <row r="173" spans="4:4">
      <c r="D173" s="120"/>
    </row>
    <row r="174" spans="4:4">
      <c r="D174" s="120"/>
    </row>
    <row r="175" spans="4:4">
      <c r="D175" s="120"/>
    </row>
    <row r="176" spans="4:4">
      <c r="D176" s="120"/>
    </row>
    <row r="177" spans="4:4">
      <c r="D177" s="120"/>
    </row>
    <row r="178" spans="4:4">
      <c r="D178" s="120"/>
    </row>
    <row r="179" spans="4:4">
      <c r="D179" s="120"/>
    </row>
    <row r="180" spans="4:4">
      <c r="D180" s="120"/>
    </row>
    <row r="181" spans="4:4">
      <c r="D181" s="120"/>
    </row>
    <row r="182" spans="4:4">
      <c r="D182" s="120"/>
    </row>
    <row r="183" spans="4:4">
      <c r="D183" s="120"/>
    </row>
    <row r="184" spans="4:4">
      <c r="D184" s="120"/>
    </row>
    <row r="185" spans="4:4">
      <c r="D185" s="120"/>
    </row>
    <row r="186" spans="4:4">
      <c r="D186" s="120"/>
    </row>
    <row r="187" spans="4:4">
      <c r="D187" s="120"/>
    </row>
    <row r="188" spans="4:4">
      <c r="D188" s="120"/>
    </row>
    <row r="189" spans="4:4">
      <c r="D189" s="120"/>
    </row>
    <row r="190" spans="4:4">
      <c r="D190" s="120"/>
    </row>
    <row r="191" spans="4:4">
      <c r="D191" s="120"/>
    </row>
    <row r="192" spans="4:4">
      <c r="D192" s="120"/>
    </row>
    <row r="193" spans="4:4">
      <c r="D193" s="120"/>
    </row>
    <row r="194" spans="4:4">
      <c r="D194" s="120"/>
    </row>
    <row r="195" spans="4:4">
      <c r="D195" s="120"/>
    </row>
    <row r="196" spans="4:4">
      <c r="D196" s="120"/>
    </row>
    <row r="197" spans="4:4">
      <c r="D197" s="120"/>
    </row>
    <row r="198" spans="4:4">
      <c r="D198" s="120"/>
    </row>
    <row r="199" spans="4:4">
      <c r="D199" s="120"/>
    </row>
    <row r="200" spans="4:4">
      <c r="D200" s="120"/>
    </row>
    <row r="201" spans="4:4">
      <c r="D201" s="120"/>
    </row>
    <row r="202" spans="4:4">
      <c r="D202" s="120"/>
    </row>
    <row r="203" spans="4:4">
      <c r="D203" s="120"/>
    </row>
    <row r="204" spans="4:4">
      <c r="D204" s="120"/>
    </row>
    <row r="205" spans="4:4">
      <c r="D205" s="120"/>
    </row>
    <row r="206" spans="4:4">
      <c r="D206" s="120"/>
    </row>
    <row r="207" spans="4:4">
      <c r="D207" s="120"/>
    </row>
    <row r="208" spans="4:4">
      <c r="D208" s="120"/>
    </row>
    <row r="209" spans="4:4">
      <c r="D209" s="120"/>
    </row>
    <row r="210" spans="4:4">
      <c r="D210" s="120"/>
    </row>
    <row r="211" spans="4:4">
      <c r="D211" s="120"/>
    </row>
    <row r="212" spans="4:4">
      <c r="D212" s="120"/>
    </row>
    <row r="213" spans="4:4">
      <c r="D213" s="120"/>
    </row>
    <row r="214" spans="4:4">
      <c r="D214" s="120"/>
    </row>
    <row r="215" spans="4:4">
      <c r="D215" s="120"/>
    </row>
    <row r="216" spans="4:4">
      <c r="D216" s="120"/>
    </row>
    <row r="217" spans="4:4">
      <c r="D217" s="120"/>
    </row>
    <row r="218" spans="4:4">
      <c r="D218" s="120"/>
    </row>
    <row r="219" spans="4:4">
      <c r="D219" s="120"/>
    </row>
    <row r="220" spans="4:4">
      <c r="D220" s="120"/>
    </row>
    <row r="221" spans="4:4">
      <c r="D221" s="120"/>
    </row>
    <row r="222" spans="4:4">
      <c r="D222" s="120"/>
    </row>
    <row r="223" spans="4:4">
      <c r="D223" s="120"/>
    </row>
    <row r="224" spans="4:4">
      <c r="D224" s="120"/>
    </row>
    <row r="225" spans="4:4">
      <c r="D225" s="120"/>
    </row>
    <row r="226" spans="4:4">
      <c r="D226" s="120"/>
    </row>
    <row r="227" spans="4:4">
      <c r="D227" s="120"/>
    </row>
    <row r="228" spans="4:4">
      <c r="D228" s="120"/>
    </row>
    <row r="229" spans="4:4">
      <c r="D229" s="120"/>
    </row>
    <row r="230" spans="4:4">
      <c r="D230" s="120"/>
    </row>
    <row r="231" spans="4:4">
      <c r="D231" s="120"/>
    </row>
    <row r="232" spans="4:4">
      <c r="D232" s="120"/>
    </row>
    <row r="233" spans="4:4">
      <c r="D233" s="120"/>
    </row>
    <row r="234" spans="4:4">
      <c r="D234" s="120"/>
    </row>
    <row r="235" spans="4:4">
      <c r="D235" s="120"/>
    </row>
    <row r="236" spans="4:4">
      <c r="D236" s="120"/>
    </row>
    <row r="237" spans="4:4">
      <c r="D237" s="120"/>
    </row>
    <row r="238" spans="4:4">
      <c r="D238" s="120"/>
    </row>
    <row r="239" spans="4:4">
      <c r="D239" s="120"/>
    </row>
    <row r="240" spans="4:4">
      <c r="D240" s="120"/>
    </row>
    <row r="241" spans="4:4">
      <c r="D241" s="120"/>
    </row>
    <row r="242" spans="4:4">
      <c r="D242" s="120"/>
    </row>
    <row r="243" spans="4:4">
      <c r="D243" s="120"/>
    </row>
    <row r="244" spans="4:4">
      <c r="D244" s="120"/>
    </row>
    <row r="245" spans="4:4">
      <c r="D245" s="120"/>
    </row>
    <row r="246" spans="4:4">
      <c r="D246" s="120"/>
    </row>
    <row r="247" spans="4:4">
      <c r="D247" s="120"/>
    </row>
    <row r="248" spans="4:4">
      <c r="D248" s="120"/>
    </row>
    <row r="249" spans="4:4">
      <c r="D249" s="120"/>
    </row>
    <row r="250" spans="4:4">
      <c r="D250" s="120"/>
    </row>
    <row r="251" spans="4:4">
      <c r="D251" s="120"/>
    </row>
    <row r="252" spans="4:4">
      <c r="D252" s="120"/>
    </row>
    <row r="253" spans="4:4">
      <c r="D253" s="120"/>
    </row>
    <row r="254" spans="4:4">
      <c r="D254" s="120"/>
    </row>
    <row r="255" spans="4:4">
      <c r="D255" s="120"/>
    </row>
    <row r="256" spans="4:4">
      <c r="D256" s="120"/>
    </row>
    <row r="257" spans="4:4">
      <c r="D257" s="120"/>
    </row>
    <row r="258" spans="4:4">
      <c r="D258" s="120"/>
    </row>
    <row r="259" spans="4:4">
      <c r="D259" s="120"/>
    </row>
    <row r="260" spans="4:4">
      <c r="D260" s="120"/>
    </row>
    <row r="261" spans="4:4">
      <c r="D261" s="120"/>
    </row>
    <row r="262" spans="4:4">
      <c r="D262" s="120"/>
    </row>
    <row r="263" spans="4:4">
      <c r="D263" s="120"/>
    </row>
    <row r="264" spans="4:4">
      <c r="D264" s="120"/>
    </row>
    <row r="265" spans="4:4">
      <c r="D265" s="120"/>
    </row>
    <row r="266" spans="4:4">
      <c r="D266" s="120"/>
    </row>
    <row r="267" spans="4:4">
      <c r="D267" s="120"/>
    </row>
    <row r="268" spans="4:4">
      <c r="D268" s="120"/>
    </row>
    <row r="269" spans="4:4">
      <c r="D269" s="120"/>
    </row>
    <row r="270" spans="4:4">
      <c r="D270" s="120"/>
    </row>
    <row r="271" spans="4:4">
      <c r="D271" s="120"/>
    </row>
    <row r="272" spans="4:4">
      <c r="D272" s="120"/>
    </row>
    <row r="273" spans="4:4">
      <c r="D273" s="120"/>
    </row>
    <row r="274" spans="4:4">
      <c r="D274" s="120"/>
    </row>
    <row r="275" spans="4:4">
      <c r="D275" s="120"/>
    </row>
    <row r="276" spans="4:4">
      <c r="D276" s="120"/>
    </row>
    <row r="277" spans="4:4">
      <c r="D277" s="120"/>
    </row>
    <row r="278" spans="4:4">
      <c r="D278" s="120"/>
    </row>
    <row r="279" spans="4:4">
      <c r="D279" s="120"/>
    </row>
    <row r="280" spans="4:4">
      <c r="D280" s="120"/>
    </row>
    <row r="281" spans="4:4">
      <c r="D281" s="120"/>
    </row>
    <row r="282" spans="4:4">
      <c r="D282" s="120"/>
    </row>
    <row r="283" spans="4:4">
      <c r="D283" s="120"/>
    </row>
    <row r="284" spans="4:4">
      <c r="D284" s="120"/>
    </row>
    <row r="285" spans="4:4">
      <c r="D285" s="120"/>
    </row>
    <row r="286" spans="4:4">
      <c r="D286" s="120"/>
    </row>
    <row r="287" spans="4:4">
      <c r="D287" s="120"/>
    </row>
    <row r="288" spans="4:4">
      <c r="D288" s="120"/>
    </row>
    <row r="289" spans="4:4">
      <c r="D289" s="120"/>
    </row>
    <row r="290" spans="4:4">
      <c r="D290" s="120"/>
    </row>
    <row r="291" spans="4:4">
      <c r="D291" s="120"/>
    </row>
    <row r="292" spans="4:4">
      <c r="D292" s="120"/>
    </row>
    <row r="293" spans="4:4">
      <c r="D293" s="120"/>
    </row>
    <row r="294" spans="4:4">
      <c r="D294" s="120"/>
    </row>
    <row r="295" spans="4:4">
      <c r="D295" s="120"/>
    </row>
    <row r="296" spans="4:4">
      <c r="D296" s="120"/>
    </row>
    <row r="297" spans="4:4">
      <c r="D297" s="120"/>
    </row>
    <row r="298" spans="4:4">
      <c r="D298" s="120"/>
    </row>
    <row r="299" spans="4:4">
      <c r="D299" s="120"/>
    </row>
    <row r="300" spans="4:4">
      <c r="D300" s="120"/>
    </row>
    <row r="301" spans="4:4">
      <c r="D301" s="120"/>
    </row>
    <row r="302" spans="4:4">
      <c r="D302" s="120"/>
    </row>
    <row r="303" spans="4:4">
      <c r="D303" s="120"/>
    </row>
    <row r="304" spans="4:4">
      <c r="D304" s="120"/>
    </row>
    <row r="305" spans="4:4">
      <c r="D305" s="120"/>
    </row>
    <row r="306" spans="4:4">
      <c r="D306" s="120"/>
    </row>
    <row r="307" spans="4:4">
      <c r="D307" s="120"/>
    </row>
    <row r="308" spans="4:4">
      <c r="D308" s="120"/>
    </row>
    <row r="309" spans="4:4">
      <c r="D309" s="120"/>
    </row>
    <row r="310" spans="4:4">
      <c r="D310" s="120"/>
    </row>
    <row r="311" spans="4:4">
      <c r="D311" s="120"/>
    </row>
    <row r="312" spans="4:4">
      <c r="D312" s="120"/>
    </row>
    <row r="313" spans="4:4">
      <c r="D313" s="120"/>
    </row>
    <row r="314" spans="4:4">
      <c r="D314" s="120"/>
    </row>
    <row r="315" spans="4:4">
      <c r="D315" s="120"/>
    </row>
    <row r="316" spans="4:4">
      <c r="D316" s="120"/>
    </row>
    <row r="317" spans="4:4">
      <c r="D317" s="120"/>
    </row>
    <row r="318" spans="4:4">
      <c r="D318" s="120"/>
    </row>
    <row r="319" spans="4:4">
      <c r="D319" s="120"/>
    </row>
    <row r="320" spans="4:4">
      <c r="D320" s="120"/>
    </row>
    <row r="321" spans="4:4">
      <c r="D321" s="120"/>
    </row>
    <row r="322" spans="4:4">
      <c r="D322" s="120"/>
    </row>
    <row r="323" spans="4:4">
      <c r="D323" s="120"/>
    </row>
    <row r="324" spans="4:4">
      <c r="D324" s="120"/>
    </row>
    <row r="325" spans="4:4">
      <c r="D325" s="120"/>
    </row>
    <row r="326" spans="4:4">
      <c r="D326" s="120"/>
    </row>
    <row r="327" spans="4:4">
      <c r="D327" s="120"/>
    </row>
    <row r="328" spans="4:4">
      <c r="D328" s="120"/>
    </row>
    <row r="329" spans="4:4">
      <c r="D329" s="120"/>
    </row>
    <row r="330" spans="4:4">
      <c r="D330" s="120"/>
    </row>
    <row r="331" spans="4:4">
      <c r="D331" s="120"/>
    </row>
    <row r="332" spans="4:4">
      <c r="D332" s="120"/>
    </row>
    <row r="333" spans="4:4">
      <c r="D333" s="120"/>
    </row>
    <row r="334" spans="4:4">
      <c r="D334" s="120"/>
    </row>
    <row r="335" spans="4:4">
      <c r="D335" s="120"/>
    </row>
    <row r="336" spans="4:4">
      <c r="D336" s="120"/>
    </row>
    <row r="337" spans="4:4">
      <c r="D337" s="120"/>
    </row>
    <row r="338" spans="4:4">
      <c r="D338" s="120"/>
    </row>
    <row r="339" spans="4:4">
      <c r="D339" s="120"/>
    </row>
    <row r="340" spans="4:4">
      <c r="D340" s="120"/>
    </row>
    <row r="341" spans="4:4">
      <c r="D341" s="120"/>
    </row>
    <row r="342" spans="4:4">
      <c r="D342" s="120"/>
    </row>
    <row r="343" spans="4:4">
      <c r="D343" s="120"/>
    </row>
    <row r="344" spans="4:4">
      <c r="D344" s="120"/>
    </row>
    <row r="345" spans="4:4">
      <c r="D345" s="120"/>
    </row>
    <row r="346" spans="4:4">
      <c r="D346" s="120"/>
    </row>
    <row r="347" spans="4:4">
      <c r="D347" s="120"/>
    </row>
    <row r="348" spans="4:4">
      <c r="D348" s="120"/>
    </row>
    <row r="349" spans="4:4">
      <c r="D349" s="120"/>
    </row>
    <row r="350" spans="4:4">
      <c r="D350" s="120"/>
    </row>
    <row r="351" spans="4:4">
      <c r="D351" s="120"/>
    </row>
    <row r="352" spans="4:4">
      <c r="D352" s="120"/>
    </row>
    <row r="353" spans="4:4">
      <c r="D353" s="120"/>
    </row>
    <row r="354" spans="4:4">
      <c r="D354" s="120"/>
    </row>
    <row r="355" spans="4:4">
      <c r="D355" s="120"/>
    </row>
    <row r="356" spans="4:4">
      <c r="D356" s="120"/>
    </row>
    <row r="357" spans="4:4">
      <c r="D357" s="120"/>
    </row>
    <row r="358" spans="4:4">
      <c r="D358" s="120"/>
    </row>
    <row r="359" spans="4:4">
      <c r="D359" s="120"/>
    </row>
    <row r="360" spans="4:4">
      <c r="D360" s="120"/>
    </row>
    <row r="361" spans="4:4">
      <c r="D361" s="120"/>
    </row>
    <row r="362" spans="4:4">
      <c r="D362" s="120"/>
    </row>
    <row r="363" spans="4:4">
      <c r="D363" s="120"/>
    </row>
    <row r="364" spans="4:4">
      <c r="D364" s="120"/>
    </row>
    <row r="365" spans="4:4">
      <c r="D365" s="120"/>
    </row>
    <row r="366" spans="4:4">
      <c r="D366" s="120"/>
    </row>
    <row r="367" spans="4:4">
      <c r="D367" s="120"/>
    </row>
    <row r="368" spans="4:4">
      <c r="D368" s="120"/>
    </row>
    <row r="369" spans="4:4">
      <c r="D369" s="120"/>
    </row>
    <row r="370" spans="4:4">
      <c r="D370" s="120"/>
    </row>
    <row r="371" spans="4:4">
      <c r="D371" s="120"/>
    </row>
    <row r="372" spans="4:4">
      <c r="D372" s="120"/>
    </row>
    <row r="373" spans="4:4">
      <c r="D373" s="120"/>
    </row>
    <row r="374" spans="4:4">
      <c r="D374" s="120"/>
    </row>
    <row r="375" spans="4:4">
      <c r="D375" s="120"/>
    </row>
    <row r="376" spans="4:4">
      <c r="D376" s="120"/>
    </row>
    <row r="377" spans="4:4">
      <c r="D377" s="120"/>
    </row>
    <row r="378" spans="4:4">
      <c r="D378" s="120"/>
    </row>
    <row r="379" spans="4:4">
      <c r="D379" s="120"/>
    </row>
    <row r="380" spans="4:4">
      <c r="D380" s="120"/>
    </row>
    <row r="381" spans="4:4">
      <c r="D381" s="120"/>
    </row>
    <row r="382" spans="4:4">
      <c r="D382" s="120"/>
    </row>
    <row r="383" spans="4:4">
      <c r="D383" s="120"/>
    </row>
    <row r="384" spans="4:4">
      <c r="D384" s="120"/>
    </row>
    <row r="385" spans="4:4">
      <c r="D385" s="120"/>
    </row>
    <row r="386" spans="4:4">
      <c r="D386" s="120"/>
    </row>
    <row r="387" spans="4:4">
      <c r="D387" s="120"/>
    </row>
    <row r="388" spans="4:4">
      <c r="D388" s="120"/>
    </row>
    <row r="389" spans="4:4">
      <c r="D389" s="120"/>
    </row>
    <row r="390" spans="4:4">
      <c r="D390" s="120"/>
    </row>
    <row r="391" spans="4:4">
      <c r="D391" s="120"/>
    </row>
    <row r="392" spans="4:4">
      <c r="D392" s="120"/>
    </row>
    <row r="393" spans="4:4">
      <c r="D393" s="120"/>
    </row>
    <row r="394" spans="4:4">
      <c r="D394" s="120"/>
    </row>
    <row r="395" spans="4:4">
      <c r="D395" s="120"/>
    </row>
    <row r="396" spans="4:4">
      <c r="D396" s="120"/>
    </row>
    <row r="397" spans="4:4">
      <c r="D397" s="120"/>
    </row>
    <row r="398" spans="4:4">
      <c r="D398" s="120"/>
    </row>
    <row r="399" spans="4:4">
      <c r="D399" s="120"/>
    </row>
    <row r="400" spans="4:4">
      <c r="D400" s="120"/>
    </row>
    <row r="401" spans="4:4">
      <c r="D401" s="120"/>
    </row>
    <row r="402" spans="4:4">
      <c r="D402" s="120"/>
    </row>
    <row r="403" spans="4:4">
      <c r="D403" s="120"/>
    </row>
    <row r="404" spans="4:4">
      <c r="D404" s="120"/>
    </row>
    <row r="405" spans="4:4">
      <c r="D405" s="120"/>
    </row>
    <row r="406" spans="4:4">
      <c r="D406" s="120"/>
    </row>
    <row r="407" spans="4:4">
      <c r="D407" s="120"/>
    </row>
    <row r="408" spans="4:4">
      <c r="D408" s="120"/>
    </row>
    <row r="409" spans="4:4">
      <c r="D409" s="120"/>
    </row>
    <row r="410" spans="4:4">
      <c r="D410" s="120"/>
    </row>
    <row r="411" spans="4:4">
      <c r="D411" s="120"/>
    </row>
    <row r="412" spans="4:4">
      <c r="D412" s="120"/>
    </row>
    <row r="413" spans="4:4">
      <c r="D413" s="120"/>
    </row>
    <row r="414" spans="4:4">
      <c r="D414" s="120"/>
    </row>
    <row r="415" spans="4:4">
      <c r="D415" s="120"/>
    </row>
    <row r="416" spans="4:4">
      <c r="D416" s="120"/>
    </row>
    <row r="417" spans="4:4">
      <c r="D417" s="120"/>
    </row>
    <row r="418" spans="4:4">
      <c r="D418" s="120"/>
    </row>
    <row r="419" spans="4:4">
      <c r="D419" s="120"/>
    </row>
    <row r="420" spans="4:4">
      <c r="D420" s="120"/>
    </row>
    <row r="421" spans="4:4">
      <c r="D421" s="120"/>
    </row>
    <row r="422" spans="4:4">
      <c r="D422" s="120"/>
    </row>
    <row r="423" spans="4:4">
      <c r="D423" s="120"/>
    </row>
    <row r="424" spans="4:4">
      <c r="D424" s="120"/>
    </row>
    <row r="425" spans="4:4">
      <c r="D425" s="120"/>
    </row>
    <row r="426" spans="4:4">
      <c r="D426" s="120"/>
    </row>
    <row r="427" spans="4:4">
      <c r="D427" s="120"/>
    </row>
    <row r="428" spans="4:4">
      <c r="D428" s="120"/>
    </row>
    <row r="429" spans="4:4">
      <c r="D429" s="120"/>
    </row>
    <row r="430" spans="4:4">
      <c r="D430" s="120"/>
    </row>
    <row r="431" spans="4:4">
      <c r="D431" s="120"/>
    </row>
    <row r="432" spans="4:4">
      <c r="D432" s="120"/>
    </row>
    <row r="433" spans="4:4">
      <c r="D433" s="120"/>
    </row>
    <row r="434" spans="4:4">
      <c r="D434" s="120"/>
    </row>
    <row r="435" spans="4:4">
      <c r="D435" s="120"/>
    </row>
    <row r="436" spans="4:4">
      <c r="D436" s="120"/>
    </row>
    <row r="437" spans="4:4">
      <c r="D437" s="120"/>
    </row>
    <row r="438" spans="4:4">
      <c r="D438" s="120"/>
    </row>
    <row r="439" spans="4:4">
      <c r="D439" s="120"/>
    </row>
    <row r="440" spans="4:4">
      <c r="D440" s="120"/>
    </row>
    <row r="441" spans="4:4">
      <c r="D441" s="120"/>
    </row>
    <row r="442" spans="4:4">
      <c r="D442" s="120"/>
    </row>
    <row r="443" spans="4:4">
      <c r="D443" s="120"/>
    </row>
    <row r="444" spans="4:4">
      <c r="D444" s="120"/>
    </row>
    <row r="445" spans="4:4">
      <c r="D445" s="120"/>
    </row>
    <row r="446" spans="4:4">
      <c r="D446" s="120"/>
    </row>
    <row r="447" spans="4:4">
      <c r="D447" s="120"/>
    </row>
    <row r="448" spans="4:4">
      <c r="D448" s="120"/>
    </row>
    <row r="449" spans="4:4">
      <c r="D449" s="120"/>
    </row>
    <row r="450" spans="4:4">
      <c r="D450" s="120"/>
    </row>
    <row r="451" spans="4:4">
      <c r="D451" s="120"/>
    </row>
    <row r="452" spans="4:4">
      <c r="D452" s="120"/>
    </row>
    <row r="453" spans="4:4">
      <c r="D453" s="120"/>
    </row>
    <row r="454" spans="4:4">
      <c r="D454" s="120"/>
    </row>
    <row r="455" spans="4:4">
      <c r="D455" s="120"/>
    </row>
    <row r="456" spans="4:4">
      <c r="D456" s="120"/>
    </row>
    <row r="457" spans="4:4">
      <c r="D457" s="120"/>
    </row>
    <row r="458" spans="4:4">
      <c r="D458" s="120"/>
    </row>
    <row r="459" spans="4:4">
      <c r="D459" s="120"/>
    </row>
    <row r="460" spans="4:4">
      <c r="D460" s="120"/>
    </row>
    <row r="461" spans="4:4">
      <c r="D461" s="120"/>
    </row>
    <row r="462" spans="4:4">
      <c r="D462" s="120"/>
    </row>
    <row r="463" spans="4:4">
      <c r="D463" s="120"/>
    </row>
    <row r="464" spans="4:4">
      <c r="D464" s="120"/>
    </row>
    <row r="465" spans="4:4">
      <c r="D465" s="120"/>
    </row>
    <row r="466" spans="4:4">
      <c r="D466" s="120"/>
    </row>
    <row r="467" spans="4:4">
      <c r="D467" s="120"/>
    </row>
    <row r="468" spans="4:4">
      <c r="D468" s="120"/>
    </row>
    <row r="469" spans="4:4">
      <c r="D469" s="120"/>
    </row>
    <row r="470" spans="4:4">
      <c r="D470" s="120"/>
    </row>
    <row r="471" spans="4:4">
      <c r="D471" s="120"/>
    </row>
    <row r="472" spans="4:4">
      <c r="D472" s="120"/>
    </row>
    <row r="473" spans="4:4">
      <c r="D473" s="120"/>
    </row>
    <row r="474" spans="4:4">
      <c r="D474" s="120"/>
    </row>
    <row r="475" spans="4:4">
      <c r="D475" s="120"/>
    </row>
    <row r="476" spans="4:4">
      <c r="D476" s="120"/>
    </row>
    <row r="477" spans="4:4">
      <c r="D477" s="120"/>
    </row>
    <row r="478" spans="4:4">
      <c r="D478" s="120"/>
    </row>
    <row r="479" spans="4:4">
      <c r="D479" s="120"/>
    </row>
    <row r="480" spans="4:4">
      <c r="D480" s="120"/>
    </row>
    <row r="481" spans="4:4">
      <c r="D481" s="120"/>
    </row>
    <row r="482" spans="4:4">
      <c r="D482" s="120"/>
    </row>
    <row r="483" spans="4:4">
      <c r="D483" s="120"/>
    </row>
    <row r="484" spans="4:4">
      <c r="D484" s="120"/>
    </row>
    <row r="485" spans="4:4">
      <c r="D485" s="120"/>
    </row>
    <row r="486" spans="4:4">
      <c r="D486" s="120"/>
    </row>
    <row r="487" spans="4:4">
      <c r="D487" s="120"/>
    </row>
    <row r="488" spans="4:4">
      <c r="D488" s="120"/>
    </row>
    <row r="489" spans="4:4">
      <c r="D489" s="120"/>
    </row>
    <row r="490" spans="4:4">
      <c r="D490" s="120"/>
    </row>
    <row r="491" spans="4:4">
      <c r="D491" s="120"/>
    </row>
    <row r="492" spans="4:4">
      <c r="D492" s="120"/>
    </row>
    <row r="493" spans="4:4">
      <c r="D493" s="120"/>
    </row>
    <row r="494" spans="4:4">
      <c r="D494" s="120"/>
    </row>
    <row r="495" spans="4:4">
      <c r="D495" s="120"/>
    </row>
    <row r="496" spans="4:4">
      <c r="D496" s="120"/>
    </row>
    <row r="497" spans="4:4">
      <c r="D497" s="120"/>
    </row>
    <row r="498" spans="4:4">
      <c r="D498" s="120"/>
    </row>
    <row r="499" spans="4:4">
      <c r="D499" s="120"/>
    </row>
    <row r="500" spans="4:4">
      <c r="D500" s="120"/>
    </row>
    <row r="501" spans="4:4">
      <c r="D501" s="120"/>
    </row>
    <row r="502" spans="4:4">
      <c r="D502" s="120"/>
    </row>
    <row r="503" spans="4:4">
      <c r="D503" s="120"/>
    </row>
    <row r="504" spans="4:4">
      <c r="D504" s="120"/>
    </row>
    <row r="505" spans="4:4">
      <c r="D505" s="120"/>
    </row>
    <row r="506" spans="4:4">
      <c r="D506" s="120"/>
    </row>
    <row r="507" spans="4:4">
      <c r="D507" s="120"/>
    </row>
    <row r="508" spans="4:4">
      <c r="D508" s="120"/>
    </row>
    <row r="509" spans="4:4">
      <c r="D509" s="120"/>
    </row>
    <row r="510" spans="4:4">
      <c r="D510" s="120"/>
    </row>
    <row r="511" spans="4:4">
      <c r="D511" s="120"/>
    </row>
    <row r="512" spans="4:4">
      <c r="D512" s="120"/>
    </row>
    <row r="513" spans="4:5">
      <c r="D513" s="120"/>
      <c r="E513" s="119"/>
    </row>
    <row r="514" spans="4:5">
      <c r="D514" s="120"/>
      <c r="E514" s="119"/>
    </row>
    <row r="515" spans="4:5">
      <c r="D515" s="120"/>
      <c r="E515" s="119"/>
    </row>
    <row r="516" spans="4:5">
      <c r="D516" s="119"/>
      <c r="E516" s="121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157</v>
      </c>
      <c r="C1" s="76" t="s" vm="1">
        <v>225</v>
      </c>
    </row>
    <row r="2" spans="2:18">
      <c r="B2" s="55" t="s">
        <v>156</v>
      </c>
      <c r="C2" s="76" t="s">
        <v>226</v>
      </c>
    </row>
    <row r="3" spans="2:18">
      <c r="B3" s="55" t="s">
        <v>158</v>
      </c>
      <c r="C3" s="76" t="s">
        <v>227</v>
      </c>
    </row>
    <row r="4" spans="2:18">
      <c r="B4" s="55" t="s">
        <v>159</v>
      </c>
      <c r="C4" s="76">
        <v>2146</v>
      </c>
    </row>
    <row r="6" spans="2:18" ht="26.25" customHeight="1">
      <c r="B6" s="183" t="s">
        <v>198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5"/>
    </row>
    <row r="7" spans="2:18" s="3" customFormat="1" ht="78.75">
      <c r="B7" s="21" t="s">
        <v>94</v>
      </c>
      <c r="C7" s="29" t="s">
        <v>30</v>
      </c>
      <c r="D7" s="29" t="s">
        <v>41</v>
      </c>
      <c r="E7" s="29" t="s">
        <v>15</v>
      </c>
      <c r="F7" s="29" t="s">
        <v>42</v>
      </c>
      <c r="G7" s="29" t="s">
        <v>80</v>
      </c>
      <c r="H7" s="29" t="s">
        <v>18</v>
      </c>
      <c r="I7" s="29" t="s">
        <v>79</v>
      </c>
      <c r="J7" s="29" t="s">
        <v>17</v>
      </c>
      <c r="K7" s="29" t="s">
        <v>195</v>
      </c>
      <c r="L7" s="29" t="s">
        <v>209</v>
      </c>
      <c r="M7" s="29" t="s">
        <v>196</v>
      </c>
      <c r="N7" s="29" t="s">
        <v>39</v>
      </c>
      <c r="O7" s="29" t="s">
        <v>160</v>
      </c>
      <c r="P7" s="30" t="s">
        <v>162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22</v>
      </c>
      <c r="H8" s="31" t="s">
        <v>21</v>
      </c>
      <c r="I8" s="31"/>
      <c r="J8" s="31" t="s">
        <v>20</v>
      </c>
      <c r="K8" s="31" t="s">
        <v>20</v>
      </c>
      <c r="L8" s="31" t="s">
        <v>216</v>
      </c>
      <c r="M8" s="31" t="s">
        <v>212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78" t="s">
        <v>224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78" t="s">
        <v>90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78" t="s">
        <v>215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1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1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1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1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1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1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1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1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1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1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1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1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1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1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1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</row>
    <row r="32" spans="2:1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2:16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</row>
    <row r="34" spans="2:16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2:16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</row>
    <row r="36" spans="2:16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</row>
    <row r="37" spans="2:16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</row>
    <row r="38" spans="2:16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</row>
    <row r="39" spans="2:16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2:16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2:16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</row>
    <row r="42" spans="2:16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</row>
    <row r="43" spans="2:16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16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16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16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16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16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2"/>
      <c r="D397" s="1"/>
    </row>
    <row r="398" spans="2:4">
      <c r="B398" s="42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157</v>
      </c>
      <c r="C1" s="76" t="s" vm="1">
        <v>225</v>
      </c>
    </row>
    <row r="2" spans="2:18">
      <c r="B2" s="55" t="s">
        <v>156</v>
      </c>
      <c r="C2" s="76" t="s">
        <v>226</v>
      </c>
    </row>
    <row r="3" spans="2:18">
      <c r="B3" s="55" t="s">
        <v>158</v>
      </c>
      <c r="C3" s="76" t="s">
        <v>227</v>
      </c>
    </row>
    <row r="4" spans="2:18">
      <c r="B4" s="55" t="s">
        <v>159</v>
      </c>
      <c r="C4" s="76">
        <v>2146</v>
      </c>
    </row>
    <row r="6" spans="2:18" ht="26.25" customHeight="1">
      <c r="B6" s="183" t="s">
        <v>200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5"/>
    </row>
    <row r="7" spans="2:18" s="3" customFormat="1" ht="78.75">
      <c r="B7" s="21" t="s">
        <v>94</v>
      </c>
      <c r="C7" s="29" t="s">
        <v>30</v>
      </c>
      <c r="D7" s="29" t="s">
        <v>41</v>
      </c>
      <c r="E7" s="29" t="s">
        <v>15</v>
      </c>
      <c r="F7" s="29" t="s">
        <v>42</v>
      </c>
      <c r="G7" s="29" t="s">
        <v>80</v>
      </c>
      <c r="H7" s="29" t="s">
        <v>18</v>
      </c>
      <c r="I7" s="29" t="s">
        <v>79</v>
      </c>
      <c r="J7" s="29" t="s">
        <v>17</v>
      </c>
      <c r="K7" s="29" t="s">
        <v>195</v>
      </c>
      <c r="L7" s="29" t="s">
        <v>209</v>
      </c>
      <c r="M7" s="29" t="s">
        <v>196</v>
      </c>
      <c r="N7" s="29" t="s">
        <v>39</v>
      </c>
      <c r="O7" s="29" t="s">
        <v>160</v>
      </c>
      <c r="P7" s="30" t="s">
        <v>162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22</v>
      </c>
      <c r="H8" s="31" t="s">
        <v>21</v>
      </c>
      <c r="I8" s="31"/>
      <c r="J8" s="31" t="s">
        <v>20</v>
      </c>
      <c r="K8" s="31" t="s">
        <v>20</v>
      </c>
      <c r="L8" s="31" t="s">
        <v>216</v>
      </c>
      <c r="M8" s="31" t="s">
        <v>212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78" t="s">
        <v>224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78" t="s">
        <v>90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78" t="s">
        <v>215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23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23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2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23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23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23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23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23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23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23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23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23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23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23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23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2"/>
      <c r="R31" s="2"/>
      <c r="S31" s="2"/>
      <c r="T31" s="2"/>
      <c r="U31" s="2"/>
      <c r="V31" s="2"/>
      <c r="W31" s="2"/>
    </row>
    <row r="32" spans="2:23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2"/>
      <c r="R32" s="2"/>
      <c r="S32" s="2"/>
      <c r="T32" s="2"/>
      <c r="U32" s="2"/>
      <c r="V32" s="2"/>
      <c r="W32" s="2"/>
    </row>
    <row r="33" spans="2:23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2"/>
      <c r="R33" s="2"/>
      <c r="S33" s="2"/>
      <c r="T33" s="2"/>
      <c r="U33" s="2"/>
      <c r="V33" s="2"/>
      <c r="W33" s="2"/>
    </row>
    <row r="34" spans="2:23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2"/>
      <c r="R34" s="2"/>
      <c r="S34" s="2"/>
      <c r="T34" s="2"/>
      <c r="U34" s="2"/>
      <c r="V34" s="2"/>
      <c r="W34" s="2"/>
    </row>
    <row r="35" spans="2:23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2"/>
      <c r="R35" s="2"/>
      <c r="S35" s="2"/>
      <c r="T35" s="2"/>
      <c r="U35" s="2"/>
      <c r="V35" s="2"/>
      <c r="W35" s="2"/>
    </row>
    <row r="36" spans="2:23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2"/>
      <c r="R36" s="2"/>
      <c r="S36" s="2"/>
      <c r="T36" s="2"/>
      <c r="U36" s="2"/>
      <c r="V36" s="2"/>
      <c r="W36" s="2"/>
    </row>
    <row r="37" spans="2:23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2"/>
      <c r="R37" s="2"/>
      <c r="S37" s="2"/>
      <c r="T37" s="2"/>
      <c r="U37" s="2"/>
      <c r="V37" s="2"/>
      <c r="W37" s="2"/>
    </row>
    <row r="38" spans="2:23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2"/>
      <c r="R38" s="2"/>
      <c r="S38" s="2"/>
      <c r="T38" s="2"/>
      <c r="U38" s="2"/>
      <c r="V38" s="2"/>
      <c r="W38" s="2"/>
    </row>
    <row r="39" spans="2:23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2"/>
      <c r="R39" s="2"/>
      <c r="S39" s="2"/>
      <c r="T39" s="2"/>
      <c r="U39" s="2"/>
      <c r="V39" s="2"/>
      <c r="W39" s="2"/>
    </row>
    <row r="40" spans="2:23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2"/>
      <c r="R40" s="2"/>
      <c r="S40" s="2"/>
      <c r="T40" s="2"/>
      <c r="U40" s="2"/>
      <c r="V40" s="2"/>
      <c r="W40" s="2"/>
    </row>
    <row r="41" spans="2:23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2"/>
      <c r="R41" s="2"/>
      <c r="S41" s="2"/>
      <c r="T41" s="2"/>
      <c r="U41" s="2"/>
      <c r="V41" s="2"/>
      <c r="W41" s="2"/>
    </row>
    <row r="42" spans="2:23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2"/>
      <c r="R42" s="2"/>
      <c r="S42" s="2"/>
      <c r="T42" s="2"/>
      <c r="U42" s="2"/>
      <c r="V42" s="2"/>
      <c r="W42" s="2"/>
    </row>
    <row r="43" spans="2:23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23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23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23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23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23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2"/>
      <c r="D397" s="1"/>
    </row>
    <row r="398" spans="2:4">
      <c r="B398" s="42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10.5703125" style="1" bestFit="1" customWidth="1"/>
    <col min="13" max="13" width="6.425781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5" t="s">
        <v>157</v>
      </c>
      <c r="C1" s="76" t="s" vm="1">
        <v>225</v>
      </c>
    </row>
    <row r="2" spans="2:53">
      <c r="B2" s="55" t="s">
        <v>156</v>
      </c>
      <c r="C2" s="76" t="s">
        <v>226</v>
      </c>
    </row>
    <row r="3" spans="2:53">
      <c r="B3" s="55" t="s">
        <v>158</v>
      </c>
      <c r="C3" s="76" t="s">
        <v>227</v>
      </c>
    </row>
    <row r="4" spans="2:53">
      <c r="B4" s="55" t="s">
        <v>159</v>
      </c>
      <c r="C4" s="76">
        <v>2146</v>
      </c>
    </row>
    <row r="6" spans="2:53" ht="21.75" customHeight="1">
      <c r="B6" s="174" t="s">
        <v>187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6"/>
    </row>
    <row r="7" spans="2:53" ht="27.75" customHeight="1">
      <c r="B7" s="177" t="s">
        <v>64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9"/>
      <c r="AU7" s="3"/>
      <c r="AV7" s="3"/>
    </row>
    <row r="8" spans="2:53" s="3" customFormat="1" ht="66" customHeight="1">
      <c r="B8" s="21" t="s">
        <v>93</v>
      </c>
      <c r="C8" s="29" t="s">
        <v>30</v>
      </c>
      <c r="D8" s="29" t="s">
        <v>97</v>
      </c>
      <c r="E8" s="29" t="s">
        <v>15</v>
      </c>
      <c r="F8" s="29" t="s">
        <v>42</v>
      </c>
      <c r="G8" s="29" t="s">
        <v>80</v>
      </c>
      <c r="H8" s="29" t="s">
        <v>18</v>
      </c>
      <c r="I8" s="29" t="s">
        <v>79</v>
      </c>
      <c r="J8" s="29" t="s">
        <v>17</v>
      </c>
      <c r="K8" s="29" t="s">
        <v>19</v>
      </c>
      <c r="L8" s="29" t="s">
        <v>209</v>
      </c>
      <c r="M8" s="29" t="s">
        <v>208</v>
      </c>
      <c r="N8" s="29" t="s">
        <v>223</v>
      </c>
      <c r="O8" s="29" t="s">
        <v>40</v>
      </c>
      <c r="P8" s="29" t="s">
        <v>211</v>
      </c>
      <c r="Q8" s="29" t="s">
        <v>160</v>
      </c>
      <c r="R8" s="70" t="s">
        <v>162</v>
      </c>
      <c r="AM8" s="1"/>
      <c r="AU8" s="1"/>
      <c r="AV8" s="1"/>
      <c r="AW8" s="1"/>
    </row>
    <row r="9" spans="2:53" s="3" customFormat="1" ht="21.75" customHeight="1">
      <c r="B9" s="14"/>
      <c r="C9" s="31"/>
      <c r="D9" s="31"/>
      <c r="E9" s="31"/>
      <c r="F9" s="31"/>
      <c r="G9" s="31" t="s">
        <v>22</v>
      </c>
      <c r="H9" s="31" t="s">
        <v>21</v>
      </c>
      <c r="I9" s="31"/>
      <c r="J9" s="31" t="s">
        <v>20</v>
      </c>
      <c r="K9" s="31" t="s">
        <v>20</v>
      </c>
      <c r="L9" s="31" t="s">
        <v>216</v>
      </c>
      <c r="M9" s="31"/>
      <c r="N9" s="15" t="s">
        <v>212</v>
      </c>
      <c r="O9" s="31" t="s">
        <v>217</v>
      </c>
      <c r="P9" s="31" t="s">
        <v>20</v>
      </c>
      <c r="Q9" s="31" t="s">
        <v>20</v>
      </c>
      <c r="R9" s="32" t="s">
        <v>20</v>
      </c>
      <c r="AU9" s="1"/>
      <c r="AV9" s="1"/>
    </row>
    <row r="10" spans="2:53" s="4" customFormat="1" ht="18" customHeight="1">
      <c r="B10" s="17"/>
      <c r="C10" s="33" t="s">
        <v>1</v>
      </c>
      <c r="D10" s="33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91</v>
      </c>
      <c r="R10" s="19" t="s">
        <v>92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78" t="s">
        <v>90</v>
      </c>
      <c r="C12" s="79"/>
      <c r="D12" s="79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AW12" s="4"/>
    </row>
    <row r="13" spans="2:53">
      <c r="B13" s="78" t="s">
        <v>207</v>
      </c>
      <c r="C13" s="79"/>
      <c r="D13" s="79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</row>
    <row r="14" spans="2:53">
      <c r="B14" s="180" t="s">
        <v>215</v>
      </c>
      <c r="C14" s="180"/>
      <c r="D14" s="180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</row>
    <row r="15" spans="2:53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</row>
    <row r="16" spans="2:53" ht="20.2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AU16" s="4"/>
    </row>
    <row r="17" spans="2:48" ht="20.25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AV17" s="4"/>
    </row>
    <row r="18" spans="2:48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AU18" s="3"/>
    </row>
    <row r="19" spans="2:48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AV19" s="3"/>
    </row>
    <row r="20" spans="2:48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</row>
    <row r="21" spans="2:48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</row>
    <row r="22" spans="2:48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</row>
    <row r="23" spans="2:48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</row>
    <row r="24" spans="2:48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</row>
    <row r="25" spans="2:48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</row>
    <row r="26" spans="2:48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</row>
    <row r="27" spans="2:48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</row>
    <row r="28" spans="2:48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</row>
    <row r="29" spans="2:48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</row>
    <row r="30" spans="2:48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</row>
    <row r="31" spans="2:48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</row>
    <row r="32" spans="2:48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</row>
    <row r="33" spans="2:18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</row>
    <row r="34" spans="2:18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</row>
    <row r="35" spans="2:18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</row>
    <row r="36" spans="2:18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</row>
    <row r="37" spans="2:18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</row>
    <row r="38" spans="2:18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</row>
    <row r="39" spans="2:18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</row>
    <row r="40" spans="2:18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</row>
    <row r="41" spans="2:18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</row>
    <row r="42" spans="2:18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</row>
    <row r="43" spans="2:18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</row>
    <row r="44" spans="2:18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</row>
    <row r="45" spans="2:18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</row>
    <row r="46" spans="2:18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</row>
    <row r="47" spans="2:18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</row>
    <row r="48" spans="2:18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</row>
    <row r="49" spans="2:18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</row>
    <row r="50" spans="2:18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</row>
    <row r="51" spans="2:18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</row>
    <row r="52" spans="2:18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</row>
    <row r="53" spans="2:18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</row>
    <row r="54" spans="2:18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</row>
    <row r="55" spans="2:18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</row>
    <row r="56" spans="2:18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</row>
    <row r="57" spans="2:18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</row>
    <row r="58" spans="2:18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</row>
    <row r="59" spans="2:18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</row>
    <row r="60" spans="2:18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</row>
    <row r="61" spans="2:18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</row>
    <row r="62" spans="2:18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</row>
    <row r="63" spans="2:18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</row>
    <row r="64" spans="2:18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</row>
    <row r="65" spans="2:18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</row>
    <row r="66" spans="2:18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</row>
    <row r="67" spans="2:18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</row>
    <row r="68" spans="2:18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</row>
    <row r="69" spans="2:18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</row>
    <row r="70" spans="2:18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</row>
    <row r="71" spans="2:18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</row>
    <row r="72" spans="2:18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</row>
    <row r="73" spans="2:18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</row>
    <row r="74" spans="2:18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</row>
    <row r="75" spans="2:18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</row>
    <row r="76" spans="2:18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</row>
    <row r="77" spans="2:18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</row>
    <row r="78" spans="2:18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</row>
    <row r="79" spans="2:18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</row>
    <row r="80" spans="2:18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</row>
    <row r="81" spans="2:18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</row>
    <row r="82" spans="2:18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</row>
    <row r="83" spans="2:18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</row>
    <row r="84" spans="2:18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</row>
    <row r="85" spans="2:18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</row>
    <row r="86" spans="2:18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</row>
    <row r="87" spans="2:18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</row>
    <row r="88" spans="2:18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</row>
    <row r="89" spans="2:18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</row>
    <row r="90" spans="2:18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</row>
    <row r="91" spans="2:18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</row>
    <row r="92" spans="2:18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</row>
    <row r="93" spans="2:18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</row>
    <row r="94" spans="2:18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</row>
    <row r="95" spans="2:18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</row>
    <row r="96" spans="2:18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</row>
    <row r="97" spans="2:18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</row>
    <row r="98" spans="2:18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</row>
    <row r="99" spans="2:18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</row>
    <row r="100" spans="2:18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</row>
    <row r="101" spans="2:18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</row>
    <row r="102" spans="2:18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</row>
    <row r="103" spans="2:18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</row>
    <row r="104" spans="2:18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</row>
    <row r="105" spans="2:18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</row>
    <row r="106" spans="2:18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</row>
    <row r="107" spans="2:18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</row>
    <row r="108" spans="2:18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</row>
    <row r="109" spans="2:18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</row>
    <row r="110" spans="2:18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</row>
    <row r="111" spans="2:18">
      <c r="C111" s="1"/>
      <c r="D111" s="1"/>
    </row>
    <row r="112" spans="2:18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14:D14"/>
  </mergeCells>
  <phoneticPr fontId="4" type="noConversion"/>
  <dataValidations count="1">
    <dataValidation allowBlank="1" showInputMessage="1" showErrorMessage="1" sqref="N10:Q10 N9 N1:N7 N32:N1048576 B15:B1048576 O1:Q9 O11:Q1048576 C32:I1048576 J1:M1048576 E1:I30 D15:D29 B12:B14 R1:AF1048576 AJ1:XFD1048576 AG1:AI27 AG31:AI1048576 C12:D13 D1:D11 A1:A1048576 B1:B11 C5:C11 C15:C29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5" t="s">
        <v>157</v>
      </c>
      <c r="C1" s="76" t="s" vm="1">
        <v>225</v>
      </c>
    </row>
    <row r="2" spans="2:67">
      <c r="B2" s="55" t="s">
        <v>156</v>
      </c>
      <c r="C2" s="76" t="s">
        <v>226</v>
      </c>
    </row>
    <row r="3" spans="2:67">
      <c r="B3" s="55" t="s">
        <v>158</v>
      </c>
      <c r="C3" s="76" t="s">
        <v>227</v>
      </c>
    </row>
    <row r="4" spans="2:67">
      <c r="B4" s="55" t="s">
        <v>159</v>
      </c>
      <c r="C4" s="76">
        <v>2146</v>
      </c>
    </row>
    <row r="6" spans="2:67" ht="26.25" customHeight="1">
      <c r="B6" s="177" t="s">
        <v>187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2"/>
      <c r="BO6" s="3"/>
    </row>
    <row r="7" spans="2:67" ht="26.25" customHeight="1">
      <c r="B7" s="177" t="s">
        <v>65</v>
      </c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2"/>
      <c r="AZ7" s="42"/>
      <c r="BJ7" s="3"/>
      <c r="BO7" s="3"/>
    </row>
    <row r="8" spans="2:67" s="3" customFormat="1" ht="78.75">
      <c r="B8" s="36" t="s">
        <v>93</v>
      </c>
      <c r="C8" s="12" t="s">
        <v>30</v>
      </c>
      <c r="D8" s="12" t="s">
        <v>97</v>
      </c>
      <c r="E8" s="12" t="s">
        <v>203</v>
      </c>
      <c r="F8" s="12" t="s">
        <v>95</v>
      </c>
      <c r="G8" s="12" t="s">
        <v>41</v>
      </c>
      <c r="H8" s="12" t="s">
        <v>15</v>
      </c>
      <c r="I8" s="12" t="s">
        <v>42</v>
      </c>
      <c r="J8" s="12" t="s">
        <v>80</v>
      </c>
      <c r="K8" s="12" t="s">
        <v>18</v>
      </c>
      <c r="L8" s="12" t="s">
        <v>79</v>
      </c>
      <c r="M8" s="12" t="s">
        <v>17</v>
      </c>
      <c r="N8" s="12" t="s">
        <v>19</v>
      </c>
      <c r="O8" s="12" t="s">
        <v>209</v>
      </c>
      <c r="P8" s="12" t="s">
        <v>208</v>
      </c>
      <c r="Q8" s="12" t="s">
        <v>40</v>
      </c>
      <c r="R8" s="12" t="s">
        <v>39</v>
      </c>
      <c r="S8" s="12" t="s">
        <v>160</v>
      </c>
      <c r="T8" s="37" t="s">
        <v>162</v>
      </c>
      <c r="V8" s="1"/>
      <c r="AZ8" s="42"/>
      <c r="BJ8" s="1"/>
      <c r="BK8" s="1"/>
      <c r="BL8" s="1"/>
      <c r="BO8" s="4"/>
    </row>
    <row r="9" spans="2:67" s="3" customFormat="1" ht="20.25" customHeight="1">
      <c r="B9" s="38"/>
      <c r="C9" s="15"/>
      <c r="D9" s="15"/>
      <c r="E9" s="15"/>
      <c r="F9" s="15"/>
      <c r="G9" s="15"/>
      <c r="H9" s="15"/>
      <c r="I9" s="15"/>
      <c r="J9" s="15" t="s">
        <v>22</v>
      </c>
      <c r="K9" s="15" t="s">
        <v>21</v>
      </c>
      <c r="L9" s="15"/>
      <c r="M9" s="15" t="s">
        <v>20</v>
      </c>
      <c r="N9" s="15" t="s">
        <v>20</v>
      </c>
      <c r="O9" s="15" t="s">
        <v>216</v>
      </c>
      <c r="P9" s="15"/>
      <c r="Q9" s="15" t="s">
        <v>212</v>
      </c>
      <c r="R9" s="15" t="s">
        <v>20</v>
      </c>
      <c r="S9" s="15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39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91</v>
      </c>
      <c r="R10" s="18" t="s">
        <v>92</v>
      </c>
      <c r="S10" s="44" t="s">
        <v>163</v>
      </c>
      <c r="T10" s="71" t="s">
        <v>204</v>
      </c>
      <c r="U10" s="5"/>
      <c r="BJ10" s="1"/>
      <c r="BK10" s="3"/>
      <c r="BL10" s="1"/>
      <c r="BO10" s="1"/>
    </row>
    <row r="11" spans="2:67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5"/>
      <c r="BJ11" s="1"/>
      <c r="BK11" s="3"/>
      <c r="BL11" s="1"/>
      <c r="BO11" s="1"/>
    </row>
    <row r="12" spans="2:67" ht="20.25">
      <c r="B12" s="78" t="s">
        <v>224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BK12" s="4"/>
    </row>
    <row r="13" spans="2:67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</row>
    <row r="14" spans="2:67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</row>
    <row r="15" spans="2:67">
      <c r="B15" s="78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</row>
    <row r="16" spans="2:67" ht="20.2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BJ16" s="4"/>
    </row>
    <row r="17" spans="2:20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</row>
    <row r="18" spans="2:20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</row>
    <row r="19" spans="2:20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</row>
    <row r="20" spans="2:20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</row>
    <row r="21" spans="2:20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</row>
    <row r="22" spans="2:20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</row>
    <row r="23" spans="2:20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</row>
    <row r="24" spans="2:20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</row>
    <row r="25" spans="2:20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</row>
    <row r="26" spans="2:20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</row>
    <row r="27" spans="2:20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</row>
    <row r="28" spans="2:20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</row>
    <row r="29" spans="2:20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</row>
    <row r="30" spans="2:20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</row>
    <row r="31" spans="2:20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</row>
    <row r="32" spans="2:20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</row>
    <row r="33" spans="2:20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</row>
    <row r="34" spans="2:20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</row>
    <row r="35" spans="2:20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</row>
    <row r="36" spans="2:20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</row>
    <row r="37" spans="2:20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</row>
    <row r="38" spans="2:20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</row>
    <row r="39" spans="2:20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</row>
    <row r="40" spans="2:20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</row>
    <row r="41" spans="2:20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</row>
    <row r="42" spans="2:20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</row>
    <row r="43" spans="2:20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</row>
    <row r="44" spans="2:20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</row>
    <row r="45" spans="2:20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</row>
    <row r="46" spans="2:20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</row>
    <row r="47" spans="2:20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</row>
    <row r="48" spans="2:20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</row>
    <row r="49" spans="2:20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</row>
    <row r="50" spans="2:20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</row>
    <row r="51" spans="2:20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</row>
    <row r="52" spans="2:20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</row>
    <row r="53" spans="2:20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</row>
    <row r="54" spans="2:20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</row>
    <row r="55" spans="2:20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</row>
    <row r="56" spans="2:20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</row>
    <row r="57" spans="2:20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</row>
    <row r="58" spans="2:20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</row>
    <row r="59" spans="2:20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</row>
    <row r="60" spans="2:20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</row>
    <row r="61" spans="2:20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</row>
    <row r="62" spans="2:20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</row>
    <row r="63" spans="2:20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</row>
    <row r="64" spans="2:20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</row>
    <row r="65" spans="2:20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</row>
    <row r="66" spans="2:20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</row>
    <row r="67" spans="2:20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</row>
    <row r="68" spans="2:20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</row>
    <row r="69" spans="2:20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</row>
    <row r="70" spans="2:20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</row>
    <row r="71" spans="2:20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</row>
    <row r="72" spans="2:20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</row>
    <row r="73" spans="2:20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</row>
    <row r="74" spans="2:20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</row>
    <row r="75" spans="2:20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</row>
    <row r="76" spans="2:20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</row>
    <row r="77" spans="2:20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</row>
    <row r="78" spans="2:20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</row>
    <row r="79" spans="2:20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</row>
    <row r="80" spans="2:20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</row>
    <row r="81" spans="2:20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</row>
    <row r="82" spans="2:20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</row>
    <row r="83" spans="2:20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</row>
    <row r="84" spans="2:20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</row>
    <row r="85" spans="2:20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</row>
    <row r="86" spans="2:20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</row>
    <row r="87" spans="2:20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</row>
    <row r="88" spans="2:20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</row>
    <row r="89" spans="2:20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</row>
    <row r="90" spans="2:20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</row>
    <row r="91" spans="2:20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</row>
    <row r="92" spans="2:20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</row>
    <row r="93" spans="2:20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</row>
    <row r="94" spans="2:20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</row>
    <row r="95" spans="2:20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</row>
    <row r="96" spans="2:20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</row>
    <row r="97" spans="2:20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</row>
    <row r="98" spans="2:20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</row>
    <row r="99" spans="2:20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</row>
    <row r="100" spans="2:20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</row>
    <row r="101" spans="2:20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</row>
    <row r="102" spans="2:20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</row>
    <row r="103" spans="2:20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</row>
    <row r="104" spans="2:20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</row>
    <row r="105" spans="2:20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</row>
    <row r="106" spans="2:20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</row>
    <row r="107" spans="2:20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</row>
    <row r="108" spans="2:20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</row>
    <row r="109" spans="2:20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</row>
    <row r="110" spans="2:20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2"/>
      <c r="C697" s="1"/>
      <c r="D697" s="1"/>
      <c r="E697" s="1"/>
      <c r="F697" s="1"/>
      <c r="G697" s="1"/>
    </row>
    <row r="698" spans="2:7">
      <c r="B698" s="4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5" t="s">
        <v>157</v>
      </c>
      <c r="C1" s="76" t="s" vm="1">
        <v>225</v>
      </c>
    </row>
    <row r="2" spans="2:66">
      <c r="B2" s="55" t="s">
        <v>156</v>
      </c>
      <c r="C2" s="76" t="s">
        <v>226</v>
      </c>
    </row>
    <row r="3" spans="2:66">
      <c r="B3" s="55" t="s">
        <v>158</v>
      </c>
      <c r="C3" s="76" t="s">
        <v>227</v>
      </c>
    </row>
    <row r="4" spans="2:66">
      <c r="B4" s="55" t="s">
        <v>159</v>
      </c>
      <c r="C4" s="76">
        <v>2146</v>
      </c>
    </row>
    <row r="6" spans="2:66" ht="26.25" customHeight="1">
      <c r="B6" s="183" t="s">
        <v>187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5"/>
    </row>
    <row r="7" spans="2:66" ht="26.25" customHeight="1">
      <c r="B7" s="183" t="s">
        <v>66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5"/>
      <c r="BN7" s="3"/>
    </row>
    <row r="8" spans="2:66" s="3" customFormat="1" ht="78.75">
      <c r="B8" s="21" t="s">
        <v>93</v>
      </c>
      <c r="C8" s="29" t="s">
        <v>30</v>
      </c>
      <c r="D8" s="29" t="s">
        <v>97</v>
      </c>
      <c r="E8" s="29" t="s">
        <v>203</v>
      </c>
      <c r="F8" s="29" t="s">
        <v>95</v>
      </c>
      <c r="G8" s="29" t="s">
        <v>41</v>
      </c>
      <c r="H8" s="29" t="s">
        <v>15</v>
      </c>
      <c r="I8" s="29" t="s">
        <v>42</v>
      </c>
      <c r="J8" s="29" t="s">
        <v>80</v>
      </c>
      <c r="K8" s="29" t="s">
        <v>18</v>
      </c>
      <c r="L8" s="29" t="s">
        <v>79</v>
      </c>
      <c r="M8" s="29" t="s">
        <v>17</v>
      </c>
      <c r="N8" s="29" t="s">
        <v>19</v>
      </c>
      <c r="O8" s="12" t="s">
        <v>209</v>
      </c>
      <c r="P8" s="29" t="s">
        <v>208</v>
      </c>
      <c r="Q8" s="29" t="s">
        <v>223</v>
      </c>
      <c r="R8" s="29" t="s">
        <v>40</v>
      </c>
      <c r="S8" s="12" t="s">
        <v>39</v>
      </c>
      <c r="T8" s="29" t="s">
        <v>160</v>
      </c>
      <c r="U8" s="13" t="s">
        <v>162</v>
      </c>
      <c r="V8" s="1"/>
      <c r="W8" s="1"/>
      <c r="BJ8" s="1"/>
      <c r="BK8" s="1"/>
    </row>
    <row r="9" spans="2:66" s="3" customFormat="1" ht="25.5">
      <c r="B9" s="14"/>
      <c r="C9" s="15"/>
      <c r="D9" s="15"/>
      <c r="E9" s="15"/>
      <c r="F9" s="15"/>
      <c r="G9" s="15"/>
      <c r="H9" s="31"/>
      <c r="I9" s="31"/>
      <c r="J9" s="31" t="s">
        <v>22</v>
      </c>
      <c r="K9" s="31" t="s">
        <v>21</v>
      </c>
      <c r="L9" s="31"/>
      <c r="M9" s="31" t="s">
        <v>20</v>
      </c>
      <c r="N9" s="31" t="s">
        <v>20</v>
      </c>
      <c r="O9" s="31" t="s">
        <v>216</v>
      </c>
      <c r="P9" s="31"/>
      <c r="Q9" s="15" t="s">
        <v>212</v>
      </c>
      <c r="R9" s="31" t="s">
        <v>212</v>
      </c>
      <c r="S9" s="15" t="s">
        <v>20</v>
      </c>
      <c r="T9" s="31" t="s">
        <v>212</v>
      </c>
      <c r="U9" s="16" t="s">
        <v>20</v>
      </c>
      <c r="BI9" s="1"/>
      <c r="BJ9" s="1"/>
      <c r="BK9" s="1"/>
      <c r="BN9" s="4"/>
    </row>
    <row r="10" spans="2:66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33" t="s">
        <v>14</v>
      </c>
      <c r="Q10" s="41" t="s">
        <v>91</v>
      </c>
      <c r="R10" s="18" t="s">
        <v>92</v>
      </c>
      <c r="S10" s="18" t="s">
        <v>163</v>
      </c>
      <c r="T10" s="19" t="s">
        <v>204</v>
      </c>
      <c r="U10" s="19" t="s">
        <v>218</v>
      </c>
      <c r="V10" s="5"/>
      <c r="BI10" s="1"/>
      <c r="BJ10" s="3"/>
      <c r="BK10" s="1"/>
    </row>
    <row r="11" spans="2:66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5"/>
      <c r="BI11" s="1"/>
      <c r="BJ11" s="3"/>
      <c r="BK11" s="1"/>
      <c r="BN11" s="1"/>
    </row>
    <row r="12" spans="2:66">
      <c r="B12" s="78" t="s">
        <v>224</v>
      </c>
      <c r="C12" s="79"/>
      <c r="D12" s="79"/>
      <c r="E12" s="79"/>
      <c r="F12" s="79"/>
      <c r="G12" s="79"/>
      <c r="H12" s="79"/>
      <c r="I12" s="79"/>
      <c r="J12" s="79"/>
      <c r="K12" s="79"/>
      <c r="L12" s="77"/>
      <c r="M12" s="77"/>
      <c r="N12" s="77"/>
      <c r="O12" s="77"/>
      <c r="P12" s="77"/>
      <c r="Q12" s="77"/>
      <c r="R12" s="77"/>
      <c r="S12" s="77"/>
      <c r="T12" s="77"/>
      <c r="U12" s="77"/>
      <c r="BJ12" s="3"/>
    </row>
    <row r="13" spans="2:66" ht="20.25">
      <c r="B13" s="78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7"/>
      <c r="M13" s="77"/>
      <c r="N13" s="77"/>
      <c r="O13" s="77"/>
      <c r="P13" s="77"/>
      <c r="Q13" s="77"/>
      <c r="R13" s="77"/>
      <c r="S13" s="77"/>
      <c r="T13" s="77"/>
      <c r="U13" s="77"/>
      <c r="BJ13" s="4"/>
    </row>
    <row r="14" spans="2:66">
      <c r="B14" s="78" t="s">
        <v>207</v>
      </c>
      <c r="C14" s="79"/>
      <c r="D14" s="79"/>
      <c r="E14" s="79"/>
      <c r="F14" s="79"/>
      <c r="G14" s="79"/>
      <c r="H14" s="79"/>
      <c r="I14" s="79"/>
      <c r="J14" s="79"/>
      <c r="K14" s="79"/>
      <c r="L14" s="77"/>
      <c r="M14" s="77"/>
      <c r="N14" s="77"/>
      <c r="O14" s="77"/>
      <c r="P14" s="77"/>
      <c r="Q14" s="77"/>
      <c r="R14" s="77"/>
      <c r="S14" s="77"/>
      <c r="T14" s="77"/>
      <c r="U14" s="77"/>
    </row>
    <row r="15" spans="2:66">
      <c r="B15" s="78" t="s">
        <v>215</v>
      </c>
      <c r="C15" s="79"/>
      <c r="D15" s="79"/>
      <c r="E15" s="79"/>
      <c r="F15" s="79"/>
      <c r="G15" s="79"/>
      <c r="H15" s="79"/>
      <c r="I15" s="79"/>
      <c r="J15" s="79"/>
      <c r="K15" s="79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2:66">
      <c r="B16" s="180" t="s">
        <v>220</v>
      </c>
      <c r="C16" s="180"/>
      <c r="D16" s="180"/>
      <c r="E16" s="180"/>
      <c r="F16" s="180"/>
      <c r="G16" s="180"/>
      <c r="H16" s="180"/>
      <c r="I16" s="180"/>
      <c r="J16" s="180"/>
      <c r="K16" s="180"/>
      <c r="L16" s="77"/>
      <c r="M16" s="77"/>
      <c r="N16" s="77"/>
      <c r="O16" s="77"/>
      <c r="P16" s="77"/>
      <c r="Q16" s="77"/>
      <c r="R16" s="77"/>
      <c r="S16" s="77"/>
      <c r="T16" s="77"/>
      <c r="U16" s="77"/>
    </row>
    <row r="17" spans="2:61" ht="20.25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BI17" s="4"/>
    </row>
    <row r="18" spans="2:61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</row>
    <row r="19" spans="2:61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BI19" s="3"/>
    </row>
    <row r="20" spans="2:61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</row>
    <row r="21" spans="2:61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</row>
    <row r="22" spans="2:61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</row>
    <row r="23" spans="2:61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</row>
    <row r="24" spans="2:61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</row>
    <row r="25" spans="2:61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</row>
    <row r="26" spans="2:61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</row>
    <row r="27" spans="2:61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</row>
    <row r="28" spans="2:61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</row>
    <row r="29" spans="2:61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</row>
    <row r="30" spans="2:61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</row>
    <row r="31" spans="2:61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</row>
    <row r="32" spans="2:61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</row>
    <row r="33" spans="2:21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</row>
    <row r="34" spans="2:21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</row>
    <row r="35" spans="2:21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</row>
    <row r="36" spans="2:21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</row>
    <row r="37" spans="2:21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</row>
    <row r="38" spans="2:21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</row>
    <row r="39" spans="2:21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</row>
    <row r="40" spans="2:21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</row>
    <row r="41" spans="2:21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</row>
    <row r="42" spans="2:21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</row>
    <row r="43" spans="2:21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</row>
    <row r="44" spans="2:21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</row>
    <row r="45" spans="2:21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</row>
    <row r="46" spans="2:21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</row>
    <row r="47" spans="2:21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</row>
    <row r="48" spans="2:21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</row>
    <row r="49" spans="2:21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</row>
    <row r="50" spans="2:21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</row>
    <row r="51" spans="2:21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</row>
    <row r="52" spans="2:21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</row>
    <row r="53" spans="2:21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</row>
    <row r="54" spans="2:21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</row>
    <row r="55" spans="2:21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</row>
    <row r="56" spans="2:21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</row>
    <row r="57" spans="2:21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</row>
    <row r="58" spans="2:21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</row>
    <row r="59" spans="2:21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</row>
    <row r="60" spans="2:21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</row>
    <row r="61" spans="2:21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</row>
    <row r="62" spans="2:21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</row>
    <row r="63" spans="2:21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</row>
    <row r="64" spans="2:21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</row>
    <row r="65" spans="2:21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</row>
    <row r="66" spans="2:21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</row>
    <row r="67" spans="2:21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</row>
    <row r="68" spans="2:21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</row>
    <row r="69" spans="2:21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</row>
    <row r="70" spans="2:21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</row>
    <row r="71" spans="2:21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</row>
    <row r="72" spans="2:21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</row>
    <row r="73" spans="2:21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</row>
    <row r="74" spans="2:21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</row>
    <row r="75" spans="2:21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</row>
    <row r="76" spans="2:21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</row>
    <row r="77" spans="2:21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</row>
    <row r="78" spans="2:21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</row>
    <row r="79" spans="2:21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</row>
    <row r="80" spans="2:21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</row>
    <row r="81" spans="2:21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</row>
    <row r="82" spans="2:21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</row>
    <row r="83" spans="2:21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</row>
    <row r="84" spans="2:21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</row>
    <row r="85" spans="2:21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</row>
    <row r="86" spans="2:21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</row>
    <row r="87" spans="2:21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</row>
    <row r="88" spans="2:21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</row>
    <row r="89" spans="2:21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</row>
    <row r="90" spans="2:21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</row>
    <row r="91" spans="2:21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</row>
    <row r="92" spans="2:21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</row>
    <row r="93" spans="2:21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</row>
    <row r="94" spans="2:21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</row>
    <row r="95" spans="2:21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</row>
    <row r="96" spans="2:21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</row>
    <row r="97" spans="2:21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</row>
    <row r="98" spans="2:21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</row>
    <row r="99" spans="2:21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</row>
    <row r="100" spans="2:21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</row>
    <row r="101" spans="2:21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</row>
    <row r="102" spans="2:21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</row>
    <row r="103" spans="2:21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</row>
    <row r="104" spans="2:21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</row>
    <row r="105" spans="2:21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</row>
    <row r="106" spans="2:21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</row>
    <row r="107" spans="2:21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</row>
    <row r="108" spans="2:21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</row>
    <row r="109" spans="2:21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</row>
    <row r="110" spans="2:21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2"/>
      <c r="C796" s="1"/>
      <c r="D796" s="1"/>
      <c r="E796" s="1"/>
      <c r="F796" s="1"/>
    </row>
    <row r="797" spans="2:6">
      <c r="B797" s="4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4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5" t="s">
        <v>157</v>
      </c>
      <c r="C1" s="76" t="s" vm="1">
        <v>225</v>
      </c>
    </row>
    <row r="2" spans="2:62">
      <c r="B2" s="55" t="s">
        <v>156</v>
      </c>
      <c r="C2" s="76" t="s">
        <v>226</v>
      </c>
    </row>
    <row r="3" spans="2:62">
      <c r="B3" s="55" t="s">
        <v>158</v>
      </c>
      <c r="C3" s="76" t="s">
        <v>227</v>
      </c>
    </row>
    <row r="4" spans="2:62">
      <c r="B4" s="55" t="s">
        <v>159</v>
      </c>
      <c r="C4" s="76">
        <v>2146</v>
      </c>
    </row>
    <row r="6" spans="2:62" ht="26.25" customHeight="1">
      <c r="B6" s="183" t="s">
        <v>187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5"/>
      <c r="BJ6" s="3"/>
    </row>
    <row r="7" spans="2:62" ht="26.25" customHeight="1">
      <c r="B7" s="183" t="s">
        <v>67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5"/>
      <c r="BF7" s="3"/>
      <c r="BJ7" s="3"/>
    </row>
    <row r="8" spans="2:62" s="3" customFormat="1" ht="78.75">
      <c r="B8" s="21" t="s">
        <v>93</v>
      </c>
      <c r="C8" s="29" t="s">
        <v>30</v>
      </c>
      <c r="D8" s="29" t="s">
        <v>97</v>
      </c>
      <c r="E8" s="29" t="s">
        <v>203</v>
      </c>
      <c r="F8" s="29" t="s">
        <v>95</v>
      </c>
      <c r="G8" s="29" t="s">
        <v>41</v>
      </c>
      <c r="H8" s="29" t="s">
        <v>79</v>
      </c>
      <c r="I8" s="12" t="s">
        <v>209</v>
      </c>
      <c r="J8" s="12" t="s">
        <v>208</v>
      </c>
      <c r="K8" s="29" t="s">
        <v>223</v>
      </c>
      <c r="L8" s="12" t="s">
        <v>40</v>
      </c>
      <c r="M8" s="12" t="s">
        <v>39</v>
      </c>
      <c r="N8" s="12" t="s">
        <v>160</v>
      </c>
      <c r="O8" s="13" t="s">
        <v>162</v>
      </c>
      <c r="BF8" s="1"/>
      <c r="BG8" s="1"/>
      <c r="BH8" s="1"/>
      <c r="BJ8" s="4"/>
    </row>
    <row r="9" spans="2:62" s="3" customFormat="1" ht="24" customHeight="1">
      <c r="B9" s="14"/>
      <c r="C9" s="15"/>
      <c r="D9" s="15"/>
      <c r="E9" s="15"/>
      <c r="F9" s="15"/>
      <c r="G9" s="15"/>
      <c r="H9" s="15"/>
      <c r="I9" s="15" t="s">
        <v>216</v>
      </c>
      <c r="J9" s="15"/>
      <c r="K9" s="15" t="s">
        <v>212</v>
      </c>
      <c r="L9" s="15" t="s">
        <v>212</v>
      </c>
      <c r="M9" s="15" t="s">
        <v>20</v>
      </c>
      <c r="N9" s="15" t="s">
        <v>20</v>
      </c>
      <c r="O9" s="16" t="s">
        <v>20</v>
      </c>
      <c r="BF9" s="1"/>
      <c r="BH9" s="1"/>
      <c r="BJ9" s="4"/>
    </row>
    <row r="10" spans="2:62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BF10" s="1"/>
      <c r="BG10" s="3"/>
      <c r="BH10" s="1"/>
      <c r="BJ10" s="1"/>
    </row>
    <row r="11" spans="2:62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BF11" s="1"/>
      <c r="BG11" s="3"/>
      <c r="BH11" s="1"/>
      <c r="BJ11" s="1"/>
    </row>
    <row r="12" spans="2:62" ht="20.25">
      <c r="B12" s="78" t="s">
        <v>224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BG12" s="4"/>
    </row>
    <row r="13" spans="2:62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</row>
    <row r="14" spans="2:62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</row>
    <row r="15" spans="2:62">
      <c r="B15" s="78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</row>
    <row r="16" spans="2:62" ht="20.25">
      <c r="B16" s="78" t="s">
        <v>221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BF16" s="4"/>
    </row>
    <row r="17" spans="2:15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</row>
    <row r="18" spans="2:15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</row>
    <row r="19" spans="2:1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</row>
    <row r="20" spans="2:15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</row>
    <row r="21" spans="2:15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</row>
    <row r="22" spans="2:15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</row>
    <row r="23" spans="2:15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</row>
    <row r="24" spans="2:15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</row>
    <row r="25" spans="2:15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</row>
    <row r="26" spans="2:15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</row>
    <row r="27" spans="2:15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</row>
    <row r="28" spans="2:15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</row>
    <row r="29" spans="2:15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2:15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2:15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</row>
    <row r="32" spans="2:15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</row>
    <row r="33" spans="2:15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</row>
    <row r="34" spans="2:15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</row>
    <row r="35" spans="2:15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</row>
    <row r="36" spans="2:15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</row>
    <row r="37" spans="2:15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</row>
    <row r="38" spans="2:15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</row>
    <row r="39" spans="2:15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</row>
    <row r="40" spans="2:15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</row>
    <row r="41" spans="2:15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</row>
    <row r="42" spans="2:15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</row>
    <row r="43" spans="2:15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</row>
    <row r="44" spans="2:15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</row>
    <row r="45" spans="2:15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</row>
    <row r="46" spans="2:15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</row>
    <row r="47" spans="2:15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</row>
    <row r="48" spans="2:15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</row>
    <row r="49" spans="2:15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</row>
    <row r="50" spans="2:15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</row>
    <row r="51" spans="2:15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</row>
    <row r="52" spans="2:15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</row>
    <row r="53" spans="2:15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2:15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2:15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</row>
    <row r="56" spans="2:15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</row>
    <row r="57" spans="2:1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</row>
    <row r="58" spans="2:15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</row>
    <row r="59" spans="2:15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</row>
    <row r="60" spans="2:15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</row>
    <row r="61" spans="2:15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</row>
    <row r="62" spans="2:15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</row>
    <row r="63" spans="2:15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</row>
    <row r="64" spans="2:15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</row>
    <row r="65" spans="2:15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</row>
    <row r="66" spans="2:15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</row>
    <row r="67" spans="2:15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</row>
    <row r="68" spans="2:15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</row>
    <row r="69" spans="2:15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</row>
    <row r="70" spans="2:15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</row>
    <row r="71" spans="2:15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</row>
    <row r="72" spans="2:15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</row>
    <row r="73" spans="2:15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</row>
    <row r="74" spans="2:15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</row>
    <row r="75" spans="2:15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</row>
    <row r="76" spans="2:15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</row>
    <row r="77" spans="2:15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</row>
    <row r="78" spans="2:15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</row>
    <row r="79" spans="2:15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</row>
    <row r="80" spans="2:15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</row>
    <row r="81" spans="2:15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</row>
    <row r="82" spans="2:15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</row>
    <row r="83" spans="2:15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</row>
    <row r="84" spans="2:15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</row>
    <row r="85" spans="2:15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</row>
    <row r="86" spans="2:15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</row>
    <row r="87" spans="2:15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</row>
    <row r="88" spans="2:15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</row>
    <row r="89" spans="2:15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</row>
    <row r="90" spans="2:15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</row>
    <row r="91" spans="2:15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</row>
    <row r="92" spans="2:15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</row>
    <row r="93" spans="2:15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</row>
    <row r="94" spans="2:15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</row>
    <row r="95" spans="2:15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</row>
    <row r="96" spans="2:15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</row>
    <row r="97" spans="2:15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</row>
    <row r="98" spans="2:15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</row>
    <row r="99" spans="2:15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</row>
    <row r="100" spans="2:15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</row>
    <row r="101" spans="2:15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</row>
    <row r="102" spans="2:15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</row>
    <row r="103" spans="2:15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</row>
    <row r="104" spans="2:15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</row>
    <row r="105" spans="2:15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</row>
    <row r="106" spans="2:15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</row>
    <row r="107" spans="2:15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</row>
    <row r="108" spans="2:15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</row>
    <row r="109" spans="2:15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</row>
    <row r="110" spans="2:15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2"/>
      <c r="E273" s="1"/>
      <c r="F273" s="1"/>
      <c r="G273" s="1"/>
    </row>
    <row r="274" spans="2:7">
      <c r="B274" s="4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2"/>
      <c r="E294" s="1"/>
      <c r="F294" s="1"/>
      <c r="G294" s="1"/>
    </row>
    <row r="295" spans="2:7">
      <c r="B295" s="4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2"/>
      <c r="E361" s="1"/>
      <c r="F361" s="1"/>
      <c r="G361" s="1"/>
    </row>
    <row r="362" spans="2:7">
      <c r="B362" s="42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E246"/>
  <sheetViews>
    <sheetView rightToLeft="1" zoomScale="90" zoomScaleNormal="90" workbookViewId="0">
      <pane ySplit="10" topLeftCell="A11" activePane="bottomLeft" state="frozen"/>
      <selection pane="bottomLeft" activeCell="B15" sqref="B15"/>
    </sheetView>
  </sheetViews>
  <sheetFormatPr defaultColWidth="9.140625" defaultRowHeight="18"/>
  <cols>
    <col min="1" max="1" width="6.28515625" style="1" customWidth="1"/>
    <col min="2" max="2" width="53.7109375" style="2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1.855468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5" t="s">
        <v>157</v>
      </c>
      <c r="C1" s="76" t="s" vm="1">
        <v>225</v>
      </c>
    </row>
    <row r="2" spans="2:57">
      <c r="B2" s="55" t="s">
        <v>156</v>
      </c>
      <c r="C2" s="76" t="s">
        <v>226</v>
      </c>
    </row>
    <row r="3" spans="2:57">
      <c r="B3" s="55" t="s">
        <v>158</v>
      </c>
      <c r="C3" s="76" t="s">
        <v>227</v>
      </c>
    </row>
    <row r="4" spans="2:57">
      <c r="B4" s="55" t="s">
        <v>159</v>
      </c>
      <c r="C4" s="76">
        <v>2146</v>
      </c>
    </row>
    <row r="6" spans="2:57" ht="26.25" customHeight="1">
      <c r="B6" s="183" t="s">
        <v>187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5"/>
      <c r="BE6" s="3"/>
    </row>
    <row r="7" spans="2:57" ht="26.25" customHeight="1">
      <c r="B7" s="183" t="s">
        <v>68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5"/>
      <c r="BB7" s="3"/>
      <c r="BE7" s="3"/>
    </row>
    <row r="8" spans="2:57" s="3" customFormat="1" ht="74.25" customHeight="1">
      <c r="B8" s="21" t="s">
        <v>93</v>
      </c>
      <c r="C8" s="29" t="s">
        <v>30</v>
      </c>
      <c r="D8" s="29" t="s">
        <v>97</v>
      </c>
      <c r="E8" s="29" t="s">
        <v>95</v>
      </c>
      <c r="F8" s="29" t="s">
        <v>41</v>
      </c>
      <c r="G8" s="29" t="s">
        <v>79</v>
      </c>
      <c r="H8" s="29" t="s">
        <v>209</v>
      </c>
      <c r="I8" s="29" t="s">
        <v>208</v>
      </c>
      <c r="J8" s="29" t="s">
        <v>223</v>
      </c>
      <c r="K8" s="29" t="s">
        <v>40</v>
      </c>
      <c r="L8" s="29" t="s">
        <v>39</v>
      </c>
      <c r="M8" s="29" t="s">
        <v>160</v>
      </c>
      <c r="N8" s="13" t="s">
        <v>162</v>
      </c>
      <c r="O8" s="1"/>
      <c r="BB8" s="1"/>
      <c r="BC8" s="1"/>
      <c r="BE8" s="4"/>
    </row>
    <row r="9" spans="2:57" s="3" customFormat="1" ht="26.25" customHeight="1">
      <c r="B9" s="14"/>
      <c r="C9" s="15"/>
      <c r="D9" s="15"/>
      <c r="E9" s="15"/>
      <c r="F9" s="15"/>
      <c r="G9" s="15"/>
      <c r="H9" s="31" t="s">
        <v>216</v>
      </c>
      <c r="I9" s="31"/>
      <c r="J9" s="15" t="s">
        <v>212</v>
      </c>
      <c r="K9" s="31" t="s">
        <v>212</v>
      </c>
      <c r="L9" s="31" t="s">
        <v>20</v>
      </c>
      <c r="M9" s="16" t="s">
        <v>20</v>
      </c>
      <c r="N9" s="16" t="s">
        <v>20</v>
      </c>
      <c r="BB9" s="1"/>
      <c r="BE9" s="4"/>
    </row>
    <row r="10" spans="2:57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5"/>
      <c r="BB10" s="1"/>
      <c r="BC10" s="3"/>
      <c r="BE10" s="1"/>
    </row>
    <row r="11" spans="2:57" s="111" customFormat="1" ht="18" customHeight="1">
      <c r="B11" s="80" t="s">
        <v>24</v>
      </c>
      <c r="C11" s="81"/>
      <c r="D11" s="81"/>
      <c r="E11" s="81"/>
      <c r="F11" s="81"/>
      <c r="G11" s="81"/>
      <c r="H11" s="88"/>
      <c r="I11" s="89"/>
      <c r="J11" s="88">
        <f>J12+J23</f>
        <v>1.3401099999999999</v>
      </c>
      <c r="K11" s="88">
        <f>K12+K23</f>
        <v>8178.2687100001003</v>
      </c>
      <c r="L11" s="81"/>
      <c r="M11" s="114">
        <f>K11/$K$11</f>
        <v>1</v>
      </c>
      <c r="N11" s="114">
        <f>K11/'סכום נכסי הקרן'!$C$42</f>
        <v>0.96657915024030094</v>
      </c>
      <c r="O11" s="115"/>
      <c r="BB11" s="113"/>
      <c r="BC11" s="116"/>
      <c r="BE11" s="113"/>
    </row>
    <row r="12" spans="2:57" s="113" customFormat="1" ht="20.25">
      <c r="B12" s="82" t="s">
        <v>206</v>
      </c>
      <c r="C12" s="83"/>
      <c r="D12" s="83"/>
      <c r="E12" s="83"/>
      <c r="F12" s="83"/>
      <c r="G12" s="83"/>
      <c r="H12" s="90"/>
      <c r="I12" s="91"/>
      <c r="J12" s="83"/>
      <c r="K12" s="90">
        <f>K13</f>
        <v>3162.23956</v>
      </c>
      <c r="L12" s="83"/>
      <c r="M12" s="92">
        <f t="shared" ref="M12:M21" si="0">K12/$K$11</f>
        <v>0.38666369033990339</v>
      </c>
      <c r="N12" s="92">
        <f>K12/'סכום נכסי הקרן'!$C$42</f>
        <v>0.37374106123752265</v>
      </c>
      <c r="BC12" s="111"/>
    </row>
    <row r="13" spans="2:57" s="113" customFormat="1">
      <c r="B13" s="84" t="s">
        <v>43</v>
      </c>
      <c r="C13" s="83"/>
      <c r="D13" s="83"/>
      <c r="E13" s="83"/>
      <c r="F13" s="83"/>
      <c r="G13" s="83"/>
      <c r="H13" s="90"/>
      <c r="I13" s="91"/>
      <c r="J13" s="83"/>
      <c r="K13" s="90">
        <v>3162.23956</v>
      </c>
      <c r="L13" s="83"/>
      <c r="M13" s="92">
        <f t="shared" si="0"/>
        <v>0.38666369033990339</v>
      </c>
      <c r="N13" s="92">
        <f>K13/'סכום נכסי הקרן'!$C$42</f>
        <v>0.37374106123752265</v>
      </c>
    </row>
    <row r="14" spans="2:57" s="113" customFormat="1">
      <c r="B14" s="85" t="s">
        <v>228</v>
      </c>
      <c r="C14" s="86" t="s">
        <v>229</v>
      </c>
      <c r="D14" s="93" t="s">
        <v>98</v>
      </c>
      <c r="E14" s="86" t="s">
        <v>230</v>
      </c>
      <c r="F14" s="93" t="s">
        <v>231</v>
      </c>
      <c r="G14" s="93" t="s">
        <v>142</v>
      </c>
      <c r="H14" s="94">
        <v>58079</v>
      </c>
      <c r="I14" s="95">
        <v>1303</v>
      </c>
      <c r="J14" s="86"/>
      <c r="K14" s="94">
        <v>756.76936999999998</v>
      </c>
      <c r="L14" s="96">
        <v>2.8129280232700571E-4</v>
      </c>
      <c r="M14" s="96">
        <f t="shared" si="0"/>
        <v>9.2534177689056474E-2</v>
      </c>
      <c r="N14" s="96">
        <f>K14/'סכום נכסי הקרן'!$C$42</f>
        <v>8.9441606838873228E-2</v>
      </c>
    </row>
    <row r="15" spans="2:57" s="113" customFormat="1">
      <c r="B15" s="85" t="s">
        <v>232</v>
      </c>
      <c r="C15" s="86" t="s">
        <v>233</v>
      </c>
      <c r="D15" s="93" t="s">
        <v>98</v>
      </c>
      <c r="E15" s="86" t="s">
        <v>230</v>
      </c>
      <c r="F15" s="93" t="s">
        <v>231</v>
      </c>
      <c r="G15" s="93" t="s">
        <v>142</v>
      </c>
      <c r="H15" s="94">
        <v>1740</v>
      </c>
      <c r="I15" s="95">
        <v>1193</v>
      </c>
      <c r="J15" s="86"/>
      <c r="K15" s="94">
        <v>20.758200000000002</v>
      </c>
      <c r="L15" s="96">
        <v>5.2706054547434467E-5</v>
      </c>
      <c r="M15" s="96">
        <f t="shared" si="0"/>
        <v>2.5382144725347067E-3</v>
      </c>
      <c r="N15" s="96">
        <f>K15/'סכום נכסי הקרן'!$C$42</f>
        <v>2.4533851879902308E-3</v>
      </c>
    </row>
    <row r="16" spans="2:57" s="113" customFormat="1" ht="20.25">
      <c r="B16" s="85" t="s">
        <v>234</v>
      </c>
      <c r="C16" s="86" t="s">
        <v>235</v>
      </c>
      <c r="D16" s="93" t="s">
        <v>98</v>
      </c>
      <c r="E16" s="86" t="s">
        <v>236</v>
      </c>
      <c r="F16" s="93" t="s">
        <v>231</v>
      </c>
      <c r="G16" s="93" t="s">
        <v>142</v>
      </c>
      <c r="H16" s="94">
        <v>48291</v>
      </c>
      <c r="I16" s="95">
        <v>1299</v>
      </c>
      <c r="J16" s="86"/>
      <c r="K16" s="94">
        <v>627.30008999999995</v>
      </c>
      <c r="L16" s="96">
        <v>1.8937647058823529E-4</v>
      </c>
      <c r="M16" s="96">
        <f t="shared" si="0"/>
        <v>7.6703286752238822E-2</v>
      </c>
      <c r="N16" s="96">
        <f>K16/'סכום נכסי הקרן'!$C$42</f>
        <v>7.4139797729617124E-2</v>
      </c>
      <c r="BB16" s="111"/>
    </row>
    <row r="17" spans="2:14" s="113" customFormat="1">
      <c r="B17" s="85" t="s">
        <v>237</v>
      </c>
      <c r="C17" s="86" t="s">
        <v>238</v>
      </c>
      <c r="D17" s="93" t="s">
        <v>98</v>
      </c>
      <c r="E17" s="86" t="s">
        <v>236</v>
      </c>
      <c r="F17" s="93" t="s">
        <v>231</v>
      </c>
      <c r="G17" s="93" t="s">
        <v>142</v>
      </c>
      <c r="H17" s="94">
        <v>16570</v>
      </c>
      <c r="I17" s="95">
        <v>1302</v>
      </c>
      <c r="J17" s="86"/>
      <c r="K17" s="94">
        <v>215.7414</v>
      </c>
      <c r="L17" s="96">
        <v>1.1346996628380676E-4</v>
      </c>
      <c r="M17" s="96">
        <f t="shared" si="0"/>
        <v>2.6379837548771046E-2</v>
      </c>
      <c r="N17" s="96">
        <f>K17/'סכום נכסי הקרן'!$C$42</f>
        <v>2.5498200961368303E-2</v>
      </c>
    </row>
    <row r="18" spans="2:14" s="113" customFormat="1">
      <c r="B18" s="85" t="s">
        <v>239</v>
      </c>
      <c r="C18" s="86" t="s">
        <v>240</v>
      </c>
      <c r="D18" s="93" t="s">
        <v>98</v>
      </c>
      <c r="E18" s="86" t="s">
        <v>241</v>
      </c>
      <c r="F18" s="93" t="s">
        <v>231</v>
      </c>
      <c r="G18" s="93" t="s">
        <v>142</v>
      </c>
      <c r="H18" s="94">
        <v>210</v>
      </c>
      <c r="I18" s="95">
        <v>11500</v>
      </c>
      <c r="J18" s="86"/>
      <c r="K18" s="94">
        <v>24.15</v>
      </c>
      <c r="L18" s="96">
        <v>1.4786649767638361E-5</v>
      </c>
      <c r="M18" s="96">
        <f t="shared" si="0"/>
        <v>2.952947727245771E-3</v>
      </c>
      <c r="N18" s="96">
        <f>K18/'סכום נכסי הקרן'!$C$42</f>
        <v>2.8542577049052451E-3</v>
      </c>
    </row>
    <row r="19" spans="2:14" s="113" customFormat="1">
      <c r="B19" s="85" t="s">
        <v>242</v>
      </c>
      <c r="C19" s="86" t="s">
        <v>243</v>
      </c>
      <c r="D19" s="93" t="s">
        <v>98</v>
      </c>
      <c r="E19" s="86" t="s">
        <v>241</v>
      </c>
      <c r="F19" s="93" t="s">
        <v>231</v>
      </c>
      <c r="G19" s="93" t="s">
        <v>142</v>
      </c>
      <c r="H19" s="94">
        <v>5904</v>
      </c>
      <c r="I19" s="95">
        <v>13010</v>
      </c>
      <c r="J19" s="86"/>
      <c r="K19" s="94">
        <v>768.11040000000003</v>
      </c>
      <c r="L19" s="96">
        <v>5.7511652002916337E-5</v>
      </c>
      <c r="M19" s="96">
        <f t="shared" si="0"/>
        <v>9.3920905174072061E-2</v>
      </c>
      <c r="N19" s="96">
        <f>K19/'סכום נכסי הקרן'!$C$42</f>
        <v>9.0781988712954453E-2</v>
      </c>
    </row>
    <row r="20" spans="2:14" s="113" customFormat="1">
      <c r="B20" s="85" t="s">
        <v>244</v>
      </c>
      <c r="C20" s="86" t="s">
        <v>245</v>
      </c>
      <c r="D20" s="93" t="s">
        <v>98</v>
      </c>
      <c r="E20" s="86" t="s">
        <v>246</v>
      </c>
      <c r="F20" s="93" t="s">
        <v>231</v>
      </c>
      <c r="G20" s="93" t="s">
        <v>142</v>
      </c>
      <c r="H20" s="94">
        <v>5573</v>
      </c>
      <c r="I20" s="95">
        <v>13020</v>
      </c>
      <c r="J20" s="86"/>
      <c r="K20" s="94">
        <v>725.6046</v>
      </c>
      <c r="L20" s="96">
        <v>1.3478754575653833E-4</v>
      </c>
      <c r="M20" s="96">
        <f t="shared" si="0"/>
        <v>8.8723497078636721E-2</v>
      </c>
      <c r="N20" s="96">
        <f>K20/'סכום נכסי הקרן'!$C$42</f>
        <v>8.5758282412616502E-2</v>
      </c>
    </row>
    <row r="21" spans="2:14" s="113" customFormat="1">
      <c r="B21" s="85" t="s">
        <v>247</v>
      </c>
      <c r="C21" s="86" t="s">
        <v>248</v>
      </c>
      <c r="D21" s="93" t="s">
        <v>98</v>
      </c>
      <c r="E21" s="86" t="s">
        <v>246</v>
      </c>
      <c r="F21" s="93" t="s">
        <v>231</v>
      </c>
      <c r="G21" s="93" t="s">
        <v>142</v>
      </c>
      <c r="H21" s="94">
        <v>2026</v>
      </c>
      <c r="I21" s="95">
        <v>1175</v>
      </c>
      <c r="J21" s="86"/>
      <c r="K21" s="94">
        <v>23.805499999999999</v>
      </c>
      <c r="L21" s="96">
        <v>1.9447035169425574E-5</v>
      </c>
      <c r="M21" s="96">
        <f t="shared" si="0"/>
        <v>2.9108238973477927E-3</v>
      </c>
      <c r="N21" s="96">
        <f>K21/'סכום נכסי הקרן'!$C$42</f>
        <v>2.8135416891975906E-3</v>
      </c>
    </row>
    <row r="22" spans="2:14" s="113" customFormat="1">
      <c r="B22" s="87"/>
      <c r="C22" s="86"/>
      <c r="D22" s="86"/>
      <c r="E22" s="86"/>
      <c r="F22" s="86"/>
      <c r="G22" s="86"/>
      <c r="H22" s="94"/>
      <c r="I22" s="95"/>
      <c r="J22" s="86"/>
      <c r="K22" s="86"/>
      <c r="L22" s="86"/>
      <c r="M22" s="96"/>
      <c r="N22" s="86"/>
    </row>
    <row r="23" spans="2:14" s="113" customFormat="1">
      <c r="B23" s="82" t="s">
        <v>205</v>
      </c>
      <c r="C23" s="83"/>
      <c r="D23" s="83"/>
      <c r="E23" s="83"/>
      <c r="F23" s="83"/>
      <c r="G23" s="83"/>
      <c r="H23" s="90"/>
      <c r="I23" s="91"/>
      <c r="J23" s="90">
        <f>J24</f>
        <v>1.3401099999999999</v>
      </c>
      <c r="K23" s="90">
        <f>K24</f>
        <v>5016.0291500001003</v>
      </c>
      <c r="L23" s="83"/>
      <c r="M23" s="92">
        <f t="shared" ref="M23:M39" si="1">K23/$K$11</f>
        <v>0.61333630966009656</v>
      </c>
      <c r="N23" s="92">
        <f>K23/'סכום נכסי הקרן'!$C$42</f>
        <v>0.59283808900277823</v>
      </c>
    </row>
    <row r="24" spans="2:14" s="113" customFormat="1">
      <c r="B24" s="84" t="s">
        <v>44</v>
      </c>
      <c r="C24" s="83"/>
      <c r="D24" s="83"/>
      <c r="E24" s="83"/>
      <c r="F24" s="83"/>
      <c r="G24" s="83"/>
      <c r="H24" s="90"/>
      <c r="I24" s="91"/>
      <c r="J24" s="90">
        <f>SUM(J25:J39)</f>
        <v>1.3401099999999999</v>
      </c>
      <c r="K24" s="90">
        <f>SUM(K25:K39)</f>
        <v>5016.0291500001003</v>
      </c>
      <c r="L24" s="83"/>
      <c r="M24" s="92">
        <f t="shared" si="1"/>
        <v>0.61333630966009656</v>
      </c>
      <c r="N24" s="92">
        <f>K24/'סכום נכסי הקרן'!$C$42</f>
        <v>0.59283808900277823</v>
      </c>
    </row>
    <row r="25" spans="2:14" s="113" customFormat="1">
      <c r="B25" s="85" t="s">
        <v>249</v>
      </c>
      <c r="C25" s="86" t="s">
        <v>250</v>
      </c>
      <c r="D25" s="93" t="s">
        <v>23</v>
      </c>
      <c r="E25" s="86"/>
      <c r="F25" s="93" t="s">
        <v>231</v>
      </c>
      <c r="G25" s="93" t="s">
        <v>151</v>
      </c>
      <c r="H25" s="94">
        <v>248</v>
      </c>
      <c r="I25" s="95">
        <v>22220</v>
      </c>
      <c r="J25" s="86"/>
      <c r="K25" s="94">
        <v>181.79336999999998</v>
      </c>
      <c r="L25" s="96">
        <v>2.2110565648805885E-6</v>
      </c>
      <c r="M25" s="96">
        <f t="shared" si="1"/>
        <v>2.2228833075356086E-2</v>
      </c>
      <c r="N25" s="96">
        <f>K25/'סכום נכסי הקרן'!$C$42</f>
        <v>2.1485926584811181E-2</v>
      </c>
    </row>
    <row r="26" spans="2:14" s="113" customFormat="1">
      <c r="B26" s="85" t="s">
        <v>251</v>
      </c>
      <c r="C26" s="86" t="s">
        <v>252</v>
      </c>
      <c r="D26" s="93" t="s">
        <v>23</v>
      </c>
      <c r="E26" s="86"/>
      <c r="F26" s="93" t="s">
        <v>231</v>
      </c>
      <c r="G26" s="93" t="s">
        <v>143</v>
      </c>
      <c r="H26" s="94">
        <v>224</v>
      </c>
      <c r="I26" s="95">
        <v>7651</v>
      </c>
      <c r="J26" s="86"/>
      <c r="K26" s="94">
        <v>74.188020000000009</v>
      </c>
      <c r="L26" s="96">
        <v>1.0858692824740602E-5</v>
      </c>
      <c r="M26" s="96">
        <f t="shared" si="1"/>
        <v>9.0713600433898062E-3</v>
      </c>
      <c r="N26" s="96">
        <f>K26/'סכום נכסי הקרן'!$C$42</f>
        <v>8.7681874822635383E-3</v>
      </c>
    </row>
    <row r="27" spans="2:14" s="113" customFormat="1">
      <c r="B27" s="85" t="s">
        <v>253</v>
      </c>
      <c r="C27" s="86" t="s">
        <v>254</v>
      </c>
      <c r="D27" s="93" t="s">
        <v>23</v>
      </c>
      <c r="E27" s="86"/>
      <c r="F27" s="93" t="s">
        <v>231</v>
      </c>
      <c r="G27" s="93" t="s">
        <v>150</v>
      </c>
      <c r="H27" s="94">
        <v>905</v>
      </c>
      <c r="I27" s="95">
        <v>3194</v>
      </c>
      <c r="J27" s="86"/>
      <c r="K27" s="94">
        <v>78.733339999999998</v>
      </c>
      <c r="L27" s="96">
        <v>1.6859622720020127E-5</v>
      </c>
      <c r="M27" s="96">
        <f t="shared" si="1"/>
        <v>9.6271402654852407E-3</v>
      </c>
      <c r="N27" s="96">
        <f>K27/'סכום נכסי הקרן'!$C$42</f>
        <v>9.3053930570569082E-3</v>
      </c>
    </row>
    <row r="28" spans="2:14" s="113" customFormat="1">
      <c r="B28" s="85" t="s">
        <v>255</v>
      </c>
      <c r="C28" s="86" t="s">
        <v>256</v>
      </c>
      <c r="D28" s="93" t="s">
        <v>257</v>
      </c>
      <c r="E28" s="86"/>
      <c r="F28" s="93" t="s">
        <v>231</v>
      </c>
      <c r="G28" s="93" t="s">
        <v>141</v>
      </c>
      <c r="H28" s="94">
        <v>248</v>
      </c>
      <c r="I28" s="95">
        <v>26537</v>
      </c>
      <c r="J28" s="86"/>
      <c r="K28" s="94">
        <v>231.26253</v>
      </c>
      <c r="L28" s="96">
        <v>4.6867617877728433E-7</v>
      </c>
      <c r="M28" s="96">
        <f t="shared" si="1"/>
        <v>2.8277687882426787E-2</v>
      </c>
      <c r="N28" s="96">
        <f>K28/'סכום נכסי הקרן'!$C$42</f>
        <v>2.7332623524156541E-2</v>
      </c>
    </row>
    <row r="29" spans="2:14" s="113" customFormat="1">
      <c r="B29" s="85" t="s">
        <v>258</v>
      </c>
      <c r="C29" s="86" t="s">
        <v>259</v>
      </c>
      <c r="D29" s="93" t="s">
        <v>257</v>
      </c>
      <c r="E29" s="86"/>
      <c r="F29" s="93" t="s">
        <v>231</v>
      </c>
      <c r="G29" s="93" t="s">
        <v>141</v>
      </c>
      <c r="H29" s="94">
        <v>2150</v>
      </c>
      <c r="I29" s="95">
        <v>2694</v>
      </c>
      <c r="J29" s="86"/>
      <c r="K29" s="94">
        <v>203.53439</v>
      </c>
      <c r="L29" s="96">
        <v>1.4285714285714287E-4</v>
      </c>
      <c r="M29" s="96">
        <f t="shared" si="1"/>
        <v>2.48872221269919E-2</v>
      </c>
      <c r="N29" s="96">
        <f>K29/'סכום נכסי הקרן'!$C$42</f>
        <v>2.4055470015349446E-2</v>
      </c>
    </row>
    <row r="30" spans="2:14" s="113" customFormat="1">
      <c r="B30" s="85" t="s">
        <v>260</v>
      </c>
      <c r="C30" s="86" t="s">
        <v>261</v>
      </c>
      <c r="D30" s="93" t="s">
        <v>257</v>
      </c>
      <c r="E30" s="86"/>
      <c r="F30" s="93" t="s">
        <v>231</v>
      </c>
      <c r="G30" s="93" t="s">
        <v>141</v>
      </c>
      <c r="H30" s="94">
        <v>4037</v>
      </c>
      <c r="I30" s="95">
        <v>3208</v>
      </c>
      <c r="J30" s="86"/>
      <c r="K30" s="94">
        <v>455.08746000000002</v>
      </c>
      <c r="L30" s="96">
        <v>1.3479131886477464E-4</v>
      </c>
      <c r="M30" s="96">
        <f t="shared" si="1"/>
        <v>5.5645941230022811E-2</v>
      </c>
      <c r="N30" s="96">
        <f>K30/'סכום נכסי הקרן'!$C$42</f>
        <v>5.378620658843717E-2</v>
      </c>
    </row>
    <row r="31" spans="2:14" s="113" customFormat="1">
      <c r="B31" s="85" t="s">
        <v>262</v>
      </c>
      <c r="C31" s="86" t="s">
        <v>263</v>
      </c>
      <c r="D31" s="93" t="s">
        <v>101</v>
      </c>
      <c r="E31" s="86"/>
      <c r="F31" s="93" t="s">
        <v>231</v>
      </c>
      <c r="G31" s="93" t="s">
        <v>141</v>
      </c>
      <c r="H31" s="94">
        <v>8542</v>
      </c>
      <c r="I31" s="95">
        <v>2691.75</v>
      </c>
      <c r="J31" s="86"/>
      <c r="K31" s="94">
        <v>807.97153000000003</v>
      </c>
      <c r="L31" s="96">
        <v>1.0296674656252955E-4</v>
      </c>
      <c r="M31" s="96">
        <f t="shared" si="1"/>
        <v>9.879493553593327E-2</v>
      </c>
      <c r="N31" s="96">
        <f>K31/'סכום נכסי הקרן'!$C$42</f>
        <v>9.5493124838367693E-2</v>
      </c>
    </row>
    <row r="32" spans="2:14" s="113" customFormat="1">
      <c r="B32" s="85" t="s">
        <v>264</v>
      </c>
      <c r="C32" s="86" t="s">
        <v>265</v>
      </c>
      <c r="D32" s="93" t="s">
        <v>101</v>
      </c>
      <c r="E32" s="86"/>
      <c r="F32" s="93" t="s">
        <v>231</v>
      </c>
      <c r="G32" s="93" t="s">
        <v>141</v>
      </c>
      <c r="H32" s="94">
        <v>493</v>
      </c>
      <c r="I32" s="95">
        <v>46543.5</v>
      </c>
      <c r="J32" s="86"/>
      <c r="K32" s="94">
        <v>806.32054000000005</v>
      </c>
      <c r="L32" s="96">
        <v>9.8109804174422913E-5</v>
      </c>
      <c r="M32" s="96">
        <f t="shared" si="1"/>
        <v>9.8593060290873002E-2</v>
      </c>
      <c r="N32" s="96">
        <f>K32/'סכום נכסי הקרן'!$C$42</f>
        <v>9.5297996435542778E-2</v>
      </c>
    </row>
    <row r="33" spans="2:14" s="113" customFormat="1">
      <c r="B33" s="85" t="s">
        <v>266</v>
      </c>
      <c r="C33" s="86" t="s">
        <v>267</v>
      </c>
      <c r="D33" s="93" t="s">
        <v>23</v>
      </c>
      <c r="E33" s="86"/>
      <c r="F33" s="93" t="s">
        <v>231</v>
      </c>
      <c r="G33" s="93" t="s">
        <v>143</v>
      </c>
      <c r="H33" s="94">
        <v>961</v>
      </c>
      <c r="I33" s="95">
        <v>7575</v>
      </c>
      <c r="J33" s="86"/>
      <c r="K33" s="94">
        <v>315.11824000010006</v>
      </c>
      <c r="L33" s="96">
        <v>2.4302160059943643E-4</v>
      </c>
      <c r="M33" s="96">
        <f t="shared" si="1"/>
        <v>3.8531167313539665E-2</v>
      </c>
      <c r="N33" s="96">
        <f>K33/'סכום נכסי הקרן'!$C$42</f>
        <v>3.7243422959688029E-2</v>
      </c>
    </row>
    <row r="34" spans="2:14" s="113" customFormat="1">
      <c r="B34" s="85" t="s">
        <v>323</v>
      </c>
      <c r="C34" s="86" t="s">
        <v>324</v>
      </c>
      <c r="D34" s="93" t="s">
        <v>257</v>
      </c>
      <c r="E34" s="86"/>
      <c r="F34" s="93" t="s">
        <v>231</v>
      </c>
      <c r="G34" s="93" t="s">
        <v>141</v>
      </c>
      <c r="H34" s="94">
        <v>0</v>
      </c>
      <c r="I34" s="95">
        <v>26315</v>
      </c>
      <c r="J34" s="94">
        <v>0.11</v>
      </c>
      <c r="K34" s="94">
        <v>0.11</v>
      </c>
      <c r="L34" s="96">
        <v>5.1780902024900105E-7</v>
      </c>
      <c r="M34" s="96">
        <f t="shared" si="1"/>
        <v>1.3450279502982807E-5</v>
      </c>
      <c r="N34" s="96">
        <v>7.0525749663245306E-6</v>
      </c>
    </row>
    <row r="35" spans="2:14" s="113" customFormat="1">
      <c r="B35" s="85" t="s">
        <v>268</v>
      </c>
      <c r="C35" s="86" t="s">
        <v>269</v>
      </c>
      <c r="D35" s="93" t="s">
        <v>113</v>
      </c>
      <c r="E35" s="86"/>
      <c r="F35" s="93" t="s">
        <v>231</v>
      </c>
      <c r="G35" s="93" t="s">
        <v>145</v>
      </c>
      <c r="H35" s="94">
        <v>266</v>
      </c>
      <c r="I35" s="95">
        <v>7428</v>
      </c>
      <c r="J35" s="86"/>
      <c r="K35" s="94">
        <v>53.34592</v>
      </c>
      <c r="L35" s="96">
        <v>7.9427166497645065E-6</v>
      </c>
      <c r="M35" s="96">
        <f t="shared" si="1"/>
        <v>6.5228866758523692E-3</v>
      </c>
      <c r="N35" s="96">
        <f>K35/'סכום נכסי הקרן'!$C$42</f>
        <v>6.3048862602591649E-3</v>
      </c>
    </row>
    <row r="36" spans="2:14" s="113" customFormat="1">
      <c r="B36" s="85" t="s">
        <v>270</v>
      </c>
      <c r="C36" s="86" t="s">
        <v>271</v>
      </c>
      <c r="D36" s="93" t="s">
        <v>257</v>
      </c>
      <c r="E36" s="86"/>
      <c r="F36" s="93" t="s">
        <v>231</v>
      </c>
      <c r="G36" s="93" t="s">
        <v>141</v>
      </c>
      <c r="H36" s="94">
        <v>2127</v>
      </c>
      <c r="I36" s="95">
        <v>4698</v>
      </c>
      <c r="J36" s="86"/>
      <c r="K36" s="94">
        <v>351.14158000000003</v>
      </c>
      <c r="L36" s="96">
        <v>1.4575003305517557E-6</v>
      </c>
      <c r="M36" s="96">
        <f t="shared" si="1"/>
        <v>4.2935930873809078E-2</v>
      </c>
      <c r="N36" s="96">
        <f>K36/'סכום נכסי הקרן'!$C$42</f>
        <v>4.1500975578782677E-2</v>
      </c>
    </row>
    <row r="37" spans="2:14" s="113" customFormat="1">
      <c r="B37" s="85" t="s">
        <v>272</v>
      </c>
      <c r="C37" s="86" t="s">
        <v>273</v>
      </c>
      <c r="D37" s="93" t="s">
        <v>257</v>
      </c>
      <c r="E37" s="86"/>
      <c r="F37" s="93" t="s">
        <v>231</v>
      </c>
      <c r="G37" s="93" t="s">
        <v>141</v>
      </c>
      <c r="H37" s="94">
        <v>423</v>
      </c>
      <c r="I37" s="95">
        <v>24208</v>
      </c>
      <c r="J37" s="86"/>
      <c r="K37" s="94">
        <v>359.83303999999998</v>
      </c>
      <c r="L37" s="96">
        <v>1.1845081621783212E-6</v>
      </c>
      <c r="M37" s="96">
        <f t="shared" si="1"/>
        <v>4.3998681476436298E-2</v>
      </c>
      <c r="N37" s="96">
        <f>K37/'סכום נכסי הקרן'!$C$42</f>
        <v>4.2528208153187468E-2</v>
      </c>
    </row>
    <row r="38" spans="2:14" s="113" customFormat="1">
      <c r="B38" s="85" t="s">
        <v>274</v>
      </c>
      <c r="C38" s="86" t="s">
        <v>275</v>
      </c>
      <c r="D38" s="93" t="s">
        <v>101</v>
      </c>
      <c r="E38" s="86"/>
      <c r="F38" s="93" t="s">
        <v>231</v>
      </c>
      <c r="G38" s="93" t="s">
        <v>141</v>
      </c>
      <c r="H38" s="94">
        <v>1765</v>
      </c>
      <c r="I38" s="95">
        <v>4994</v>
      </c>
      <c r="J38" s="94">
        <v>1.2301099999999998</v>
      </c>
      <c r="K38" s="94">
        <v>310.96359999999999</v>
      </c>
      <c r="L38" s="96">
        <v>3.985715907776459E-6</v>
      </c>
      <c r="M38" s="96">
        <f t="shared" si="1"/>
        <v>3.802315759321586E-2</v>
      </c>
      <c r="N38" s="96">
        <f>K38/'סכום נכסי הקרן'!$C$42</f>
        <v>3.6752391355903628E-2</v>
      </c>
    </row>
    <row r="39" spans="2:14" s="113" customFormat="1">
      <c r="B39" s="85" t="s">
        <v>276</v>
      </c>
      <c r="C39" s="86" t="s">
        <v>277</v>
      </c>
      <c r="D39" s="93" t="s">
        <v>257</v>
      </c>
      <c r="E39" s="86"/>
      <c r="F39" s="93" t="s">
        <v>231</v>
      </c>
      <c r="G39" s="93" t="s">
        <v>141</v>
      </c>
      <c r="H39" s="94">
        <v>8155</v>
      </c>
      <c r="I39" s="95">
        <v>2745</v>
      </c>
      <c r="J39" s="86"/>
      <c r="K39" s="94">
        <v>786.62558999999999</v>
      </c>
      <c r="L39" s="96">
        <v>1.3775337605146325E-4</v>
      </c>
      <c r="M39" s="96">
        <f t="shared" si="1"/>
        <v>9.618485499726144E-2</v>
      </c>
      <c r="N39" s="96">
        <f>K39/'סכום נכסי הקרן'!$C$42</f>
        <v>9.2970275409239522E-2</v>
      </c>
    </row>
    <row r="40" spans="2:14" s="113" customFormat="1">
      <c r="B40" s="117"/>
      <c r="C40" s="117"/>
    </row>
    <row r="41" spans="2:14" s="113" customFormat="1">
      <c r="B41" s="117"/>
      <c r="C41" s="117"/>
    </row>
    <row r="42" spans="2:14" s="113" customFormat="1">
      <c r="B42" s="117"/>
      <c r="C42" s="117"/>
    </row>
    <row r="43" spans="2:14" s="113" customFormat="1">
      <c r="B43" s="118" t="s">
        <v>224</v>
      </c>
      <c r="C43" s="117"/>
    </row>
    <row r="44" spans="2:14" s="113" customFormat="1">
      <c r="B44" s="118" t="s">
        <v>90</v>
      </c>
      <c r="C44" s="117"/>
    </row>
    <row r="45" spans="2:14" s="113" customFormat="1">
      <c r="B45" s="118" t="s">
        <v>207</v>
      </c>
      <c r="C45" s="117"/>
    </row>
    <row r="46" spans="2:14" s="113" customFormat="1">
      <c r="B46" s="118" t="s">
        <v>215</v>
      </c>
      <c r="C46" s="117"/>
    </row>
    <row r="47" spans="2:14" s="113" customFormat="1">
      <c r="B47" s="118" t="s">
        <v>222</v>
      </c>
      <c r="C47" s="117"/>
    </row>
    <row r="48" spans="2:14" s="113" customFormat="1">
      <c r="B48" s="117"/>
      <c r="C48" s="117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B241" s="42"/>
      <c r="D241" s="1"/>
      <c r="E241" s="1"/>
      <c r="F241" s="1"/>
      <c r="G241" s="1"/>
    </row>
    <row r="242" spans="2:7">
      <c r="B242" s="42"/>
      <c r="D242" s="1"/>
      <c r="E242" s="1"/>
      <c r="F242" s="1"/>
      <c r="G242" s="1"/>
    </row>
    <row r="243" spans="2:7">
      <c r="B243" s="3"/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1:J7 B44:B1048576 J9:J1048576 B1:B42 A1:A1048576 C5:C1048576 D1:I1048576 K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5" t="s">
        <v>157</v>
      </c>
      <c r="C1" s="76" t="s" vm="1">
        <v>225</v>
      </c>
    </row>
    <row r="2" spans="2:65">
      <c r="B2" s="55" t="s">
        <v>156</v>
      </c>
      <c r="C2" s="76" t="s">
        <v>226</v>
      </c>
    </row>
    <row r="3" spans="2:65">
      <c r="B3" s="55" t="s">
        <v>158</v>
      </c>
      <c r="C3" s="76" t="s">
        <v>227</v>
      </c>
    </row>
    <row r="4" spans="2:65">
      <c r="B4" s="55" t="s">
        <v>159</v>
      </c>
      <c r="C4" s="76">
        <v>2146</v>
      </c>
    </row>
    <row r="6" spans="2:65" ht="26.25" customHeight="1">
      <c r="B6" s="183" t="s">
        <v>187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5"/>
    </row>
    <row r="7" spans="2:65" ht="26.25" customHeight="1">
      <c r="B7" s="183" t="s">
        <v>69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5"/>
      <c r="BM7" s="3"/>
    </row>
    <row r="8" spans="2:65" s="3" customFormat="1" ht="78.75">
      <c r="B8" s="21" t="s">
        <v>93</v>
      </c>
      <c r="C8" s="29" t="s">
        <v>30</v>
      </c>
      <c r="D8" s="29" t="s">
        <v>97</v>
      </c>
      <c r="E8" s="29" t="s">
        <v>95</v>
      </c>
      <c r="F8" s="29" t="s">
        <v>41</v>
      </c>
      <c r="G8" s="29" t="s">
        <v>15</v>
      </c>
      <c r="H8" s="29" t="s">
        <v>42</v>
      </c>
      <c r="I8" s="29" t="s">
        <v>79</v>
      </c>
      <c r="J8" s="29" t="s">
        <v>209</v>
      </c>
      <c r="K8" s="29" t="s">
        <v>208</v>
      </c>
      <c r="L8" s="29" t="s">
        <v>40</v>
      </c>
      <c r="M8" s="29" t="s">
        <v>39</v>
      </c>
      <c r="N8" s="29" t="s">
        <v>160</v>
      </c>
      <c r="O8" s="19" t="s">
        <v>162</v>
      </c>
      <c r="P8" s="1"/>
      <c r="Q8" s="1"/>
      <c r="BH8" s="1"/>
      <c r="BI8" s="1"/>
    </row>
    <row r="9" spans="2:65" s="3" customFormat="1" ht="25.5">
      <c r="B9" s="14"/>
      <c r="C9" s="15"/>
      <c r="D9" s="15"/>
      <c r="E9" s="15"/>
      <c r="F9" s="15"/>
      <c r="G9" s="15"/>
      <c r="H9" s="15"/>
      <c r="I9" s="15"/>
      <c r="J9" s="31" t="s">
        <v>216</v>
      </c>
      <c r="K9" s="31"/>
      <c r="L9" s="31" t="s">
        <v>212</v>
      </c>
      <c r="M9" s="31" t="s">
        <v>20</v>
      </c>
      <c r="N9" s="31" t="s">
        <v>20</v>
      </c>
      <c r="O9" s="32" t="s">
        <v>20</v>
      </c>
      <c r="BG9" s="1"/>
      <c r="BH9" s="1"/>
      <c r="BI9" s="1"/>
      <c r="BM9" s="4"/>
    </row>
    <row r="10" spans="2:6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9" t="s">
        <v>12</v>
      </c>
      <c r="O10" s="19" t="s">
        <v>13</v>
      </c>
      <c r="P10" s="5"/>
      <c r="BG10" s="1"/>
      <c r="BH10" s="3"/>
      <c r="BI10" s="1"/>
    </row>
    <row r="11" spans="2:65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5"/>
      <c r="BG11" s="1"/>
      <c r="BH11" s="3"/>
      <c r="BI11" s="1"/>
      <c r="BM11" s="1"/>
    </row>
    <row r="12" spans="2:65" s="4" customFormat="1" ht="18" customHeight="1">
      <c r="B12" s="78" t="s">
        <v>224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5"/>
      <c r="BG12" s="1"/>
      <c r="BH12" s="3"/>
      <c r="BI12" s="1"/>
      <c r="BM12" s="1"/>
    </row>
    <row r="13" spans="2:65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BH13" s="3"/>
    </row>
    <row r="14" spans="2:65" ht="20.25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BH14" s="4"/>
    </row>
    <row r="15" spans="2:65">
      <c r="B15" s="78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</row>
    <row r="16" spans="2:6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</row>
    <row r="17" spans="2:15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</row>
    <row r="18" spans="2:15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</row>
    <row r="19" spans="2:1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</row>
    <row r="20" spans="2:15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</row>
    <row r="21" spans="2:15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</row>
    <row r="22" spans="2:15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</row>
    <row r="23" spans="2:15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</row>
    <row r="24" spans="2:15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</row>
    <row r="25" spans="2:15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</row>
    <row r="26" spans="2:15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</row>
    <row r="27" spans="2:15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</row>
    <row r="28" spans="2:15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</row>
    <row r="29" spans="2:15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2:15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2:15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</row>
    <row r="32" spans="2:15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</row>
    <row r="33" spans="2:59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</row>
    <row r="34" spans="2:59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</row>
    <row r="35" spans="2:59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</row>
    <row r="36" spans="2:59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</row>
    <row r="37" spans="2:59" ht="20.25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BG37" s="4"/>
    </row>
    <row r="38" spans="2:59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BG38" s="3"/>
    </row>
    <row r="39" spans="2:59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</row>
    <row r="40" spans="2:59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</row>
    <row r="41" spans="2:59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</row>
    <row r="42" spans="2:59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</row>
    <row r="43" spans="2:59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</row>
    <row r="44" spans="2:59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</row>
    <row r="45" spans="2:59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</row>
    <row r="46" spans="2:59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</row>
    <row r="47" spans="2:59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</row>
    <row r="48" spans="2:59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</row>
    <row r="49" spans="2:15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</row>
    <row r="50" spans="2:15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</row>
    <row r="51" spans="2:15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</row>
    <row r="52" spans="2:15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</row>
    <row r="53" spans="2:15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2:15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2:15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</row>
    <row r="56" spans="2:15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</row>
    <row r="57" spans="2:1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</row>
    <row r="58" spans="2:15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</row>
    <row r="59" spans="2:15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</row>
    <row r="60" spans="2:15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</row>
    <row r="61" spans="2:15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</row>
    <row r="62" spans="2:15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</row>
    <row r="63" spans="2:15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</row>
    <row r="64" spans="2:15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</row>
    <row r="65" spans="2:15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</row>
    <row r="66" spans="2:15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</row>
    <row r="67" spans="2:15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</row>
    <row r="68" spans="2:15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</row>
    <row r="69" spans="2:15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</row>
    <row r="70" spans="2:15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</row>
    <row r="71" spans="2:15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</row>
    <row r="72" spans="2:15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</row>
    <row r="73" spans="2:15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</row>
    <row r="74" spans="2:15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</row>
    <row r="75" spans="2:15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</row>
    <row r="76" spans="2:15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</row>
    <row r="77" spans="2:15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</row>
    <row r="78" spans="2:15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</row>
    <row r="79" spans="2:15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</row>
    <row r="80" spans="2:15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</row>
    <row r="81" spans="2:15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</row>
    <row r="82" spans="2:15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</row>
    <row r="83" spans="2:15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</row>
    <row r="84" spans="2:15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</row>
    <row r="85" spans="2:15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</row>
    <row r="86" spans="2:15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</row>
    <row r="87" spans="2:15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</row>
    <row r="88" spans="2:15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</row>
    <row r="89" spans="2:15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</row>
    <row r="90" spans="2:15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</row>
    <row r="91" spans="2:15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</row>
    <row r="92" spans="2:15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</row>
    <row r="93" spans="2:15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</row>
    <row r="94" spans="2:15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</row>
    <row r="95" spans="2:15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</row>
    <row r="96" spans="2:15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</row>
    <row r="97" spans="2:15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</row>
    <row r="98" spans="2:15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</row>
    <row r="99" spans="2:15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</row>
    <row r="100" spans="2:15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</row>
    <row r="101" spans="2:15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</row>
    <row r="102" spans="2:15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</row>
    <row r="103" spans="2:15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</row>
    <row r="104" spans="2:15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</row>
    <row r="105" spans="2:15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</row>
    <row r="106" spans="2:15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</row>
    <row r="107" spans="2:15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</row>
    <row r="108" spans="2:15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</row>
    <row r="109" spans="2:15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</row>
    <row r="110" spans="2:15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2"/>
      <c r="C325" s="1"/>
      <c r="D325" s="1"/>
      <c r="E325" s="1"/>
    </row>
    <row r="326" spans="2:5">
      <c r="B326" s="42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2018-06-06T10:59:03+00:00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1AE000ED-B0D8-4853-AFD7-E91CA7E9B6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גלית פרץ</cp:lastModifiedBy>
  <cp:lastPrinted>2017-05-01T10:11:51Z</cp:lastPrinted>
  <dcterms:created xsi:type="dcterms:W3CDTF">2005-07-19T07:39:38Z</dcterms:created>
  <dcterms:modified xsi:type="dcterms:W3CDTF">2018-06-05T13:20:39Z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