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N114" i="7" l="1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H11" i="7"/>
  <c r="K11" i="7"/>
  <c r="H39" i="7"/>
  <c r="K39" i="7"/>
  <c r="K40" i="7"/>
  <c r="H40" i="7"/>
  <c r="C17" i="1"/>
  <c r="C16" i="1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L11" i="6"/>
  <c r="L95" i="6"/>
  <c r="L112" i="6"/>
  <c r="C20" i="27" l="1"/>
  <c r="C12" i="27"/>
  <c r="C11" i="27"/>
  <c r="C43" i="1" s="1"/>
  <c r="D43" i="1" s="1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J26" i="2"/>
  <c r="L26" i="2" s="1"/>
  <c r="L25" i="2"/>
  <c r="L24" i="2"/>
  <c r="L23" i="2"/>
  <c r="L22" i="2"/>
  <c r="L21" i="2"/>
  <c r="L20" i="2"/>
  <c r="L19" i="2"/>
  <c r="L18" i="2"/>
  <c r="L17" i="2"/>
  <c r="L16" i="2"/>
  <c r="L15" i="2"/>
  <c r="J14" i="2"/>
  <c r="L14" i="2" s="1"/>
  <c r="J13" i="2"/>
  <c r="L13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2" i="2" l="1"/>
  <c r="L12" i="2" l="1"/>
  <c r="J11" i="2"/>
  <c r="K25" i="2" l="1"/>
  <c r="K23" i="2"/>
  <c r="K21" i="2"/>
  <c r="K19" i="2"/>
  <c r="K17" i="2"/>
  <c r="K40" i="2"/>
  <c r="K38" i="2"/>
  <c r="K36" i="2"/>
  <c r="K34" i="2"/>
  <c r="K32" i="2"/>
  <c r="K30" i="2"/>
  <c r="K28" i="2"/>
  <c r="K24" i="2"/>
  <c r="K22" i="2"/>
  <c r="K18" i="2"/>
  <c r="K16" i="2"/>
  <c r="K14" i="2"/>
  <c r="K20" i="2"/>
  <c r="L11" i="2"/>
  <c r="K39" i="2"/>
  <c r="K37" i="2"/>
  <c r="K35" i="2"/>
  <c r="K33" i="2"/>
  <c r="K31" i="2"/>
  <c r="K29" i="2"/>
  <c r="K27" i="2"/>
  <c r="K11" i="2"/>
  <c r="K15" i="2"/>
  <c r="K26" i="2"/>
  <c r="K13" i="2"/>
  <c r="K12" i="2"/>
</calcChain>
</file>

<file path=xl/sharedStrings.xml><?xml version="1.0" encoding="utf-8"?>
<sst xmlns="http://schemas.openxmlformats.org/spreadsheetml/2006/main" count="6966" uniqueCount="2112">
  <si>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</si>
  <si>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</si>
  <si>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</si>
  <si>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</si>
  <si>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</si>
  <si>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</si>
  <si>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</si>
  <si>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</si>
  <si>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</si>
  <si>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</si>
  <si>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</si>
  <si>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</si>
  <si>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</si>
  <si>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</si>
  <si>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</si>
  <si>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</si>
  <si>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</si>
  <si>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</si>
  <si>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</si>
  <si>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</si>
  <si>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</si>
  <si>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</si>
  <si>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</si>
  <si>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</si>
  <si>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</si>
  <si>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</si>
  <si>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</si>
  <si>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</si>
  <si>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</si>
  <si>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</si>
  <si>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</si>
  <si>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</si>
  <si>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</si>
  <si>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</si>
  <si>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</si>
  <si>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</si>
  <si>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</si>
  <si>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</si>
  <si>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</si>
  <si>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</si>
  <si>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</si>
  <si>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</si>
  <si>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</si>
  <si>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</si>
  <si>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</si>
  <si>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</si>
  <si>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</si>
  <si>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</si>
  <si>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</si>
  <si>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</si>
  <si>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</si>
  <si>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</si>
  <si>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</si>
  <si>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</si>
  <si>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</si>
  <si>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</si>
  <si>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</si>
  <si>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</si>
  <si>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</si>
  <si>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</si>
  <si>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</si>
  <si>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</si>
  <si>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</si>
  <si>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</si>
  <si>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</si>
  <si>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</si>
  <si>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</si>
  <si>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</si>
  <si>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</si>
  <si>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</si>
  <si>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</si>
  <si>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</si>
  <si>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</si>
  <si>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</si>
  <si>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</si>
  <si>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</si>
  <si>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</si>
  <si>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</si>
  <si>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</si>
  <si>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</si>
  <si>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</si>
  <si>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</si>
  <si>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</si>
  <si>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</si>
  <si>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</si>
  <si>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</si>
  <si>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</si>
  <si>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</si>
  <si>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</si>
  <si>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</si>
  <si>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</si>
  <si>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</si>
  <si>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</si>
  <si>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</si>
  <si>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</si>
  <si>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</si>
  <si>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</si>
  <si>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</si>
  <si>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</si>
  <si>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</si>
  <si>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</si>
  <si>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</si>
  <si>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</si>
  <si>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</si>
  <si>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</si>
  <si>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</si>
  <si>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</si>
  <si>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</si>
  <si>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</si>
  <si>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</si>
  <si>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</si>
  <si>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</si>
  <si>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</si>
  <si>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</si>
  <si>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</si>
  <si>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</si>
  <si>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</si>
  <si>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</si>
  <si>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</si>
  <si>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</si>
  <si>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</si>
  <si>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</si>
  <si>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</si>
  <si>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</si>
  <si>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</si>
  <si>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</si>
  <si>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</si>
  <si>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</si>
  <si>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</si>
  <si>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</si>
  <si>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</si>
  <si>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</si>
  <si>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</si>
  <si>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</si>
  <si>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</si>
  <si>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</si>
  <si>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</si>
  <si>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</si>
  <si>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</si>
  <si>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</si>
  <si>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</si>
  <si>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</si>
  <si>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</si>
  <si>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</si>
  <si>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</si>
  <si>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</si>
  <si>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</si>
  <si>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</si>
  <si>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</si>
  <si>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</si>
  <si>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</si>
  <si>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</si>
  <si>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</si>
  <si>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</si>
  <si>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</si>
  <si>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</si>
  <si>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</si>
  <si>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</si>
  <si>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</si>
  <si>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</si>
  <si>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</si>
  <si>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</si>
  <si>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</si>
  <si>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</si>
  <si>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</si>
  <si>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</si>
  <si>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</si>
  <si>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</si>
  <si>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</si>
  <si>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</si>
  <si>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</si>
  <si>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</si>
  <si>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</si>
  <si>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</si>
  <si>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</si>
  <si>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</si>
  <si>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</si>
  <si>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</si>
  <si>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</si>
  <si>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</si>
  <si>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</si>
  <si>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</si>
  <si>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</si>
  <si>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</si>
  <si>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</si>
  <si>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</si>
  <si>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</si>
  <si>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</si>
  <si>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</si>
  <si>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</si>
  <si>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</si>
  <si>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</si>
  <si>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</si>
  <si>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</si>
  <si>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</si>
  <si>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</si>
  <si>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</si>
  <si>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</si>
  <si>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</si>
  <si>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</si>
  <si>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</si>
  <si>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</si>
  <si>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</si>
  <si>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</si>
  <si>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</si>
  <si>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</si>
  <si>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</si>
  <si>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</si>
  <si>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</si>
  <si>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</si>
  <si>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</si>
  <si>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</si>
  <si>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</si>
  <si>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</si>
  <si>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</si>
  <si>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</si>
  <si>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</si>
  <si>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</si>
  <si>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</si>
  <si>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</si>
  <si>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</si>
  <si>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</si>
  <si>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</si>
  <si>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</si>
  <si>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</si>
  <si>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</si>
  <si>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</si>
  <si>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</si>
  <si>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</si>
  <si>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</si>
  <si>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</si>
  <si>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</si>
  <si>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</si>
  <si>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</si>
  <si>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</si>
  <si>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</si>
  <si>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</si>
  <si>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</si>
  <si>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</si>
  <si>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</si>
  <si>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</si>
  <si>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</si>
  <si>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</si>
  <si>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</si>
  <si>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</si>
  <si>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</si>
  <si>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</si>
  <si>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</si>
  <si>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</si>
  <si>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</si>
  <si>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</si>
  <si>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</si>
  <si>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</si>
  <si>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</si>
  <si>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</si>
  <si>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</si>
  <si>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</si>
  <si>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</si>
  <si>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</si>
  <si>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</si>
  <si>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</si>
  <si>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</si>
  <si>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</si>
  <si>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</si>
  <si>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</si>
  <si>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</si>
  <si>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</si>
  <si>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</si>
  <si>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</si>
  <si>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</si>
  <si>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</si>
  <si>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</si>
  <si>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</si>
  <si>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</si>
  <si>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</si>
  <si>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</si>
  <si>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</si>
  <si>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</si>
  <si>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</si>
  <si>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</si>
  <si>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</si>
  <si>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</si>
  <si>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</si>
  <si>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</si>
  <si>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</si>
  <si>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</si>
  <si>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</si>
  <si>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</si>
  <si>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</si>
  <si>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</si>
  <si>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</si>
  <si>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</si>
  <si>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</si>
  <si>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</si>
  <si>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</si>
  <si>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</si>
  <si>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</si>
  <si>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</si>
  <si>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</si>
  <si>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</si>
  <si>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</si>
  <si>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</si>
  <si>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</si>
  <si>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</si>
  <si>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0327- שחר</t>
  </si>
  <si>
    <t>1139344</t>
  </si>
  <si>
    <t>15/11/16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</si>
  <si>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</si>
  <si>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</si>
  <si>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</si>
  <si>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</si>
  <si>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</si>
  <si>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</si>
  <si>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</si>
  <si>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</si>
  <si>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</si>
  <si>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</si>
  <si>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</si>
  <si>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</si>
  <si>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</si>
  <si>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</si>
  <si>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</si>
  <si>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</si>
  <si>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</si>
  <si>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</si>
  <si>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</si>
  <si>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</si>
  <si>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</si>
  <si>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</si>
  <si>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</si>
  <si>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</si>
  <si>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</si>
  <si>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</si>
  <si>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</si>
  <si>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</si>
  <si>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</si>
  <si>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</si>
  <si>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</si>
  <si>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</si>
  <si>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</si>
  <si>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</si>
  <si>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</si>
  <si>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</si>
  <si>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</si>
  <si>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</si>
  <si>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</si>
  <si>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</si>
  <si>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</si>
  <si>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</si>
  <si>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</si>
  <si>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</si>
  <si>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</si>
  <si>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</si>
  <si>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</si>
  <si>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</si>
  <si>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</si>
  <si>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</si>
  <si>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</si>
  <si>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</si>
  <si>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</si>
  <si>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</si>
  <si>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</si>
  <si>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</si>
  <si>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</si>
  <si>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</si>
  <si>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</si>
  <si>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</si>
  <si>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</si>
  <si>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</si>
  <si>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25/02/18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</si>
  <si>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</si>
  <si>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</si>
  <si>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</si>
  <si>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</si>
  <si>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</si>
  <si>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</si>
  <si>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</si>
  <si>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</si>
  <si>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</si>
  <si>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</si>
  <si>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</si>
  <si>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</si>
  <si>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</si>
  <si>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</si>
  <si>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</si>
  <si>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</si>
  <si>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</si>
  <si>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</si>
  <si>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</si>
  <si>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</si>
  <si>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</si>
  <si>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</si>
  <si>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</si>
  <si>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</si>
  <si>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</si>
  <si>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</si>
  <si>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</si>
  <si>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</si>
  <si>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</si>
  <si>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</si>
  <si>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</si>
  <si>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</si>
  <si>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</si>
  <si>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</si>
  <si>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</si>
  <si>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</si>
  <si>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</si>
  <si>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</si>
  <si>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</si>
  <si>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</si>
  <si>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</si>
  <si>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</si>
  <si>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</si>
  <si>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</si>
  <si>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</si>
  <si>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</si>
  <si>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</si>
  <si>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</si>
  <si>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</si>
  <si>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</si>
  <si>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</si>
  <si>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</si>
  <si>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</si>
  <si>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</si>
  <si>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</si>
  <si>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</si>
  <si>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</si>
  <si>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</si>
  <si>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</si>
  <si>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</si>
  <si>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</si>
  <si>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</si>
  <si>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</si>
  <si>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</si>
  <si>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</si>
  <si>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</si>
  <si>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</si>
  <si>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</si>
  <si>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</si>
  <si>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</si>
  <si>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</si>
  <si>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</si>
  <si>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</si>
  <si>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</si>
  <si>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</si>
  <si>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</si>
  <si>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</si>
  <si>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</si>
  <si>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30/04/18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</si>
  <si>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</si>
  <si>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</si>
  <si>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</si>
  <si>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</si>
  <si>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</si>
  <si>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</si>
  <si>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</si>
  <si>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</si>
  <si>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</si>
  <si>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</si>
  <si>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</si>
  <si>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</si>
  <si>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</si>
  <si>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</si>
  <si>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</si>
  <si>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</si>
  <si>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</si>
  <si>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</si>
  <si>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</si>
  <si>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</si>
  <si>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</si>
  <si>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</si>
  <si>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</si>
  <si>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</si>
  <si>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</si>
  <si>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</si>
  <si>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</si>
  <si>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</si>
  <si>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23/01/18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</si>
  <si>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</si>
  <si>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</si>
  <si>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</si>
  <si>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</si>
  <si>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</si>
  <si>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</si>
  <si>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</si>
  <si>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</si>
  <si>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</si>
  <si>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</si>
  <si>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</si>
  <si>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</si>
  <si>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</si>
  <si>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</si>
  <si>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</si>
  <si>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</si>
  <si>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</si>
  <si>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</si>
  <si>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</si>
  <si>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</si>
  <si>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</si>
  <si>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</si>
  <si>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</si>
  <si>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</si>
  <si>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</si>
  <si>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</si>
  <si>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</si>
  <si>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</si>
  <si>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</si>
  <si>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</si>
  <si>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12/03/18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</si>
  <si>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</si>
  <si>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</si>
  <si>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</si>
  <si>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</si>
  <si>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</si>
  <si>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</si>
  <si>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23/11/16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</si>
  <si>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</si>
  <si>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</si>
  <si>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</si>
  <si>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</si>
  <si>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</si>
  <si>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</si>
  <si>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</si>
  <si>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</si>
  <si>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</si>
  <si>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</si>
  <si>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</si>
  <si>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</si>
  <si>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</si>
  <si>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</si>
  <si>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</si>
  <si>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</si>
  <si>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</si>
  <si>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</si>
  <si>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</si>
  <si>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</si>
  <si>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</si>
  <si>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</si>
  <si>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</si>
  <si>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</si>
  <si>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</si>
  <si>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</si>
  <si>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</si>
  <si>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</si>
  <si>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</si>
  <si>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</si>
  <si>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</si>
  <si>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</si>
  <si>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</si>
  <si>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</si>
  <si>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</si>
  <si>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</si>
  <si>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</si>
  <si>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</si>
  <si>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</si>
  <si>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</si>
  <si>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</si>
  <si>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</si>
  <si>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</si>
  <si>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</si>
  <si>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</si>
  <si>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</si>
  <si>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</si>
  <si>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</si>
  <si>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</si>
  <si>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</si>
  <si>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</si>
  <si>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</si>
  <si>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</si>
  <si>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</si>
  <si>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</si>
  <si>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</si>
  <si>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</si>
  <si>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</si>
  <si>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</si>
  <si>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</si>
  <si>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</si>
  <si>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</si>
  <si>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</si>
  <si>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</si>
  <si>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</si>
  <si>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</si>
  <si>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</si>
  <si>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</si>
  <si>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</si>
  <si>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</si>
  <si>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</si>
  <si>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</si>
  <si>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</si>
  <si>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</si>
  <si>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</si>
  <si>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</si>
  <si>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</si>
  <si>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</si>
  <si>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</si>
  <si>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</si>
  <si>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</si>
  <si>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</si>
  <si>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</si>
  <si>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</si>
  <si>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</si>
  <si>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</si>
  <si>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</si>
  <si>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</si>
  <si>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</si>
  <si>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</si>
  <si>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</si>
  <si>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</si>
  <si>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</si>
  <si>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</si>
  <si>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</si>
  <si>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</si>
  <si>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</si>
  <si>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</si>
  <si>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</si>
  <si>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</si>
  <si>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</si>
  <si>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</si>
  <si>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</si>
  <si>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</si>
  <si>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</si>
  <si>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</si>
  <si>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</si>
  <si>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</si>
  <si>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</si>
  <si>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</si>
  <si>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</si>
  <si>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</si>
  <si>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</si>
  <si>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</si>
  <si>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</si>
  <si>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</si>
  <si>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</si>
  <si>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</si>
  <si>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</si>
  <si>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</si>
  <si>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</si>
  <si>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</si>
  <si>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</si>
  <si>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</si>
  <si>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</si>
  <si>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ד- רבוע כחול נדל"ן בע"מ</t>
  </si>
  <si>
    <t>1119999</t>
  </si>
  <si>
    <t>513765859</t>
  </si>
  <si>
    <t>A1.IL</t>
  </si>
  <si>
    <t>07/11/17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</si>
  <si>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</si>
  <si>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</si>
  <si>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</si>
  <si>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</si>
  <si>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</si>
  <si>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</si>
  <si>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</si>
  <si>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</si>
  <si>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</si>
  <si>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</si>
  <si>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</si>
  <si>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</si>
  <si>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</si>
  <si>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</si>
  <si>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</si>
  <si>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</si>
  <si>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</si>
  <si>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</si>
  <si>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</si>
  <si>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07/09/17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</si>
  <si>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</si>
  <si>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</si>
  <si>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</si>
  <si>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</si>
  <si>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</si>
  <si>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</si>
  <si>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</si>
  <si>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</si>
  <si>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</si>
  <si>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</si>
  <si>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</si>
  <si>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</si>
  <si>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</si>
  <si>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</si>
  <si>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</si>
  <si>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</si>
  <si>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</si>
  <si>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</si>
  <si>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</si>
  <si>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</si>
  <si>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</si>
  <si>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</si>
  <si>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</si>
  <si>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</si>
  <si>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</si>
  <si>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</si>
  <si>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</si>
  <si>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</si>
  <si>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</si>
  <si>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</si>
  <si>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</si>
  <si>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</si>
  <si>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</si>
  <si>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</si>
  <si>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28/01/18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</si>
  <si>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</si>
  <si>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</si>
  <si>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</si>
  <si>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</si>
  <si>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</si>
  <si>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</si>
  <si>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</si>
  <si>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</si>
  <si>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</si>
  <si>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</si>
  <si>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</si>
  <si>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</si>
  <si>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</si>
  <si>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</si>
  <si>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</si>
  <si>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</si>
  <si>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</si>
  <si>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</si>
  <si>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</si>
  <si>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</si>
  <si>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</si>
  <si>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</si>
  <si>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</si>
  <si>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</si>
  <si>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</si>
  <si>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</si>
  <si>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</si>
  <si>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</si>
  <si>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</si>
  <si>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</si>
  <si>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</si>
  <si>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</si>
  <si>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</si>
  <si>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</si>
  <si>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</si>
  <si>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</si>
  <si>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</si>
  <si>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</si>
  <si>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</si>
  <si>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</si>
  <si>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</si>
  <si>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</si>
  <si>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</si>
  <si>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</si>
  <si>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</si>
  <si>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</si>
  <si>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</si>
  <si>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</si>
  <si>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</si>
  <si>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</si>
  <si>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</si>
  <si>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</si>
  <si>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</si>
  <si>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</si>
  <si>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</si>
  <si>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</si>
  <si>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</si>
  <si>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</si>
  <si>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</si>
  <si>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</si>
  <si>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</si>
  <si>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</si>
  <si>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</si>
  <si>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</si>
  <si>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</si>
  <si>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</si>
  <si>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</si>
  <si>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</si>
  <si>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</si>
  <si>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</si>
  <si>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</si>
  <si>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</si>
  <si>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</si>
  <si>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</si>
  <si>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</si>
  <si>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</si>
  <si>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</si>
  <si>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</si>
  <si>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</si>
  <si>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</si>
  <si>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</si>
  <si>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</si>
  <si>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</si>
  <si>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</si>
  <si>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</si>
  <si>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</si>
  <si>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</si>
  <si>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</si>
  <si>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</si>
  <si>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</si>
  <si>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</si>
  <si>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</si>
  <si>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</si>
  <si>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</si>
  <si>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</si>
  <si>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</si>
  <si>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</si>
  <si>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</si>
  <si>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</si>
  <si>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</si>
  <si>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</si>
  <si>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</si>
  <si>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</si>
  <si>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</si>
  <si>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</si>
  <si>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</si>
  <si>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</si>
  <si>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</si>
  <si>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</si>
  <si>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</si>
  <si>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</si>
  <si>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</si>
  <si>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</si>
  <si>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</si>
  <si>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</si>
  <si>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</si>
  <si>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</si>
  <si>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</si>
  <si>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</si>
  <si>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</si>
  <si>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</si>
  <si>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</si>
  <si>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</si>
  <si>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</si>
  <si>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</si>
  <si>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</si>
  <si>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</si>
  <si>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</si>
  <si>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</si>
  <si>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</si>
  <si>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</si>
  <si>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</si>
  <si>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</si>
  <si>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</si>
  <si>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</si>
  <si>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</si>
  <si>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</si>
  <si>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</si>
  <si>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</si>
  <si>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</si>
  <si>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</si>
  <si>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</si>
  <si>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</si>
  <si>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</si>
  <si>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</si>
  <si>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</si>
  <si>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</si>
  <si>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</si>
  <si>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</si>
  <si>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</si>
  <si>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</si>
  <si>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</si>
  <si>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</si>
  <si>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</si>
  <si>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</si>
  <si>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</si>
  <si>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</si>
  <si>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</si>
  <si>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</si>
  <si>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</si>
  <si>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</si>
  <si>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</si>
  <si>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</si>
  <si>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</si>
  <si>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</si>
  <si>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</si>
  <si>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</si>
  <si>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</si>
  <si>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</si>
  <si>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</si>
  <si>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</si>
  <si>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</si>
  <si>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</si>
  <si>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</si>
  <si>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</si>
  <si>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</si>
  <si>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</si>
  <si>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</si>
  <si>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</si>
  <si>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</si>
  <si>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</si>
  <si>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</si>
  <si>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</si>
  <si>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</si>
  <si>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</si>
  <si>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</si>
  <si>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</si>
  <si>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</si>
  <si>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</si>
  <si>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</si>
  <si>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</si>
  <si>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</si>
  <si>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</si>
  <si>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</si>
  <si>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</si>
  <si>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</si>
  <si>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</si>
  <si>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</si>
  <si>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</si>
  <si>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</si>
  <si>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</si>
  <si>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</si>
  <si>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</si>
  <si>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</si>
  <si>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</si>
  <si>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</si>
  <si>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</si>
  <si>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</si>
  <si>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</si>
  <si>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</si>
  <si>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</si>
  <si>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</si>
  <si>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</si>
  <si>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</si>
  <si>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</si>
  <si>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</si>
  <si>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</si>
  <si>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</si>
  <si>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</si>
  <si>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</si>
  <si>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</si>
  <si>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</si>
  <si>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</si>
  <si>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</si>
  <si>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</si>
  <si>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</si>
  <si>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</si>
  <si>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</si>
  <si>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</si>
  <si>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</si>
  <si>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</si>
  <si>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</si>
  <si>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</si>
  <si>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</si>
  <si>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</si>
  <si>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</si>
  <si>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</si>
  <si>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</si>
  <si>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</si>
  <si>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</si>
  <si>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</si>
  <si>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</si>
  <si>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</si>
  <si>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</si>
  <si>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</si>
  <si>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</si>
  <si>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</si>
  <si>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</si>
  <si>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</si>
  <si>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</si>
  <si>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</si>
  <si>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</si>
  <si>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</si>
  <si>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</si>
  <si>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</si>
  <si>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</si>
  <si>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</si>
  <si>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</si>
  <si>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</si>
  <si>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</si>
  <si>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</si>
  <si>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</si>
  <si>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</si>
  <si>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</si>
  <si>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</si>
  <si>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</si>
  <si>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</si>
  <si>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</si>
  <si>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</si>
  <si>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</si>
  <si>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</si>
  <si>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</si>
  <si>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</si>
  <si>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</si>
  <si>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</si>
  <si>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</si>
  <si>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</si>
  <si>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</si>
  <si>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</si>
  <si>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</si>
  <si>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</si>
  <si>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</si>
  <si>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</si>
  <si>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</si>
  <si>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</si>
  <si>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</si>
  <si>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</si>
  <si>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</si>
  <si>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</si>
  <si>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</si>
  <si>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</si>
  <si>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</si>
  <si>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</si>
  <si>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</si>
  <si>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</si>
  <si>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</si>
  <si>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</si>
  <si>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</si>
  <si>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</si>
  <si>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</si>
  <si>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</si>
  <si>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</si>
  <si>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</si>
  <si>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</si>
  <si>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</si>
  <si>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</si>
  <si>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</si>
  <si>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</si>
  <si>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</si>
  <si>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</si>
  <si>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</si>
  <si>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</si>
  <si>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</si>
  <si>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</si>
  <si>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</si>
  <si>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</si>
  <si>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</si>
  <si>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</si>
  <si>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</si>
  <si>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</si>
  <si>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</si>
  <si>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</si>
  <si>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</si>
  <si>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</si>
  <si>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</si>
  <si>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</si>
  <si>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</si>
  <si>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</si>
  <si>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</si>
  <si>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</si>
  <si>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</si>
  <si>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</si>
  <si>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</si>
  <si>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</si>
  <si>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</si>
  <si>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</si>
  <si>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</si>
  <si>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</si>
  <si>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</si>
  <si>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</si>
  <si>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</si>
  <si>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</si>
  <si>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</si>
  <si>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</si>
  <si>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</si>
  <si>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</si>
  <si>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</si>
  <si>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</si>
  <si>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</si>
  <si>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</si>
  <si>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</si>
  <si>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</si>
  <si>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</si>
  <si>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</si>
  <si>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</si>
  <si>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</si>
  <si>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</si>
  <si>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</si>
  <si>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</si>
  <si>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</si>
  <si>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</si>
  <si>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</si>
  <si>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</si>
  <si>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</si>
  <si>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</si>
  <si>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</si>
  <si>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</si>
  <si>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</si>
  <si>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</si>
  <si>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</si>
  <si>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</si>
  <si>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</si>
  <si>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</si>
  <si>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</si>
  <si>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</si>
  <si>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</si>
  <si>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</si>
  <si>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</si>
  <si>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</si>
  <si>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</si>
  <si>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</si>
  <si>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</si>
  <si>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</si>
  <si>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</si>
  <si>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</si>
  <si>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</si>
  <si>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</si>
  <si>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</si>
  <si>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</si>
  <si>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</si>
  <si>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</si>
  <si>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</si>
  <si>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</si>
  <si>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</si>
  <si>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</si>
  <si>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</si>
  <si>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</si>
  <si>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</si>
  <si>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</si>
  <si>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</si>
  <si>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</si>
  <si>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</si>
  <si>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</si>
  <si>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</si>
  <si>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</si>
  <si>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</si>
  <si>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</si>
  <si>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</si>
  <si>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</si>
  <si>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</si>
  <si>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</si>
  <si>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</si>
  <si>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</si>
  <si>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</si>
  <si>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</si>
  <si>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</si>
  <si>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</si>
  <si>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</si>
  <si>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</si>
  <si>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</si>
  <si>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</si>
  <si>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</si>
  <si>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</si>
  <si>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</si>
  <si>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</si>
  <si>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</si>
  <si>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</si>
  <si>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</si>
  <si>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</si>
  <si>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</si>
  <si>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</si>
  <si>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</si>
  <si>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</si>
  <si>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</si>
  <si>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</si>
  <si>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</si>
  <si>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</si>
  <si>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</si>
  <si>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</si>
  <si>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</si>
  <si>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</si>
  <si>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Agricole SA- ACREDIT AGRICOLE SA</t>
  </si>
  <si>
    <t>FR0000045072</t>
  </si>
  <si>
    <t>10871</t>
  </si>
  <si>
    <t>Banks</t>
  </si>
  <si>
    <t>Bank amer crop- Bank of America</t>
  </si>
  <si>
    <t>US0605051046</t>
  </si>
  <si>
    <t>10043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</si>
  <si>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</si>
  <si>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</si>
  <si>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</si>
  <si>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</si>
  <si>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</si>
  <si>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</si>
  <si>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</si>
  <si>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</si>
  <si>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</si>
  <si>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NATEXIS BANQUES- NATEXIS BANQUES</t>
  </si>
  <si>
    <t>FR0000120685</t>
  </si>
  <si>
    <t>27157</t>
  </si>
  <si>
    <t>SOCIETE GENERALE A- SOCIETE GENERAL</t>
  </si>
  <si>
    <t>FR0000130809</t>
  </si>
  <si>
    <t>10863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</si>
  <si>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</si>
  <si>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</si>
  <si>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</si>
  <si>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</si>
  <si>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</si>
  <si>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</si>
  <si>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</si>
  <si>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</si>
  <si>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</si>
  <si>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</si>
  <si>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</si>
  <si>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</si>
  <si>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</si>
  <si>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AIRBUS GROUP NV- AIRBUS GROUP</t>
  </si>
  <si>
    <t>NL0000235190</t>
  </si>
  <si>
    <t>EURONEXT</t>
  </si>
  <si>
    <t>11195</t>
  </si>
  <si>
    <t>BAE SYSTEMS PLC- BAE Systems</t>
  </si>
  <si>
    <t>GB0002634946</t>
  </si>
  <si>
    <t>12995</t>
  </si>
  <si>
    <t>COMPAGNIE DE SAINT-G- Companhia de</t>
  </si>
  <si>
    <t>FR0000125007</t>
  </si>
  <si>
    <t>10091</t>
  </si>
  <si>
    <t>EIFFAGE- EIFFAGE</t>
  </si>
  <si>
    <t>FR0000130452</t>
  </si>
  <si>
    <t>27267</t>
  </si>
  <si>
    <t>General dynamics co- GENERAL DYNAMICS</t>
  </si>
  <si>
    <t>US3695501086</t>
  </si>
  <si>
    <t>10167</t>
  </si>
  <si>
    <t>Lockhid martin corp- lockhid martin</t>
  </si>
  <si>
    <t>us5398301094</t>
  </si>
  <si>
    <t>27744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</si>
  <si>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</si>
  <si>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</si>
  <si>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</si>
  <si>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</si>
  <si>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</si>
  <si>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</si>
  <si>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</si>
  <si>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</si>
  <si>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</si>
  <si>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THALES SA- THALES SA</t>
  </si>
  <si>
    <t>FR0000121329</t>
  </si>
  <si>
    <t>27820</t>
  </si>
  <si>
    <t>Adidas ag- Adidas ag</t>
  </si>
  <si>
    <t>DE000A1EWWW0</t>
  </si>
  <si>
    <t>12123</t>
  </si>
  <si>
    <t>Consumer Durables &amp; Apparel</t>
  </si>
  <si>
    <t>BN FP- DANONE</t>
  </si>
  <si>
    <t>FR0000120644</t>
  </si>
  <si>
    <t>11191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</si>
  <si>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</si>
  <si>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</si>
  <si>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</si>
  <si>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</si>
  <si>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</si>
  <si>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</si>
  <si>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</si>
  <si>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</si>
  <si>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</si>
  <si>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</si>
  <si>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</si>
  <si>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</si>
  <si>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</si>
  <si>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</si>
  <si>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</si>
  <si>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</si>
  <si>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</si>
  <si>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</si>
  <si>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</si>
  <si>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ZAL GY-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</si>
  <si>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</si>
  <si>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</si>
  <si>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</si>
  <si>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</si>
  <si>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</si>
  <si>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</si>
  <si>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</si>
  <si>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</si>
  <si>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</si>
  <si>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</si>
  <si>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</si>
  <si>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</si>
  <si>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</si>
  <si>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</si>
  <si>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</si>
  <si>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</si>
  <si>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</si>
  <si>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</si>
  <si>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</si>
  <si>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</si>
  <si>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</si>
  <si>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</si>
  <si>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</si>
  <si>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</si>
  <si>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</si>
  <si>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</si>
  <si>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</si>
  <si>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</si>
  <si>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</si>
  <si>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</si>
  <si>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27814</t>
  </si>
  <si>
    <t>PETROCHINA CO LTD-H- PETROCHINA CO LTD-AD</t>
  </si>
  <si>
    <t>CNE1000003W8</t>
  </si>
  <si>
    <t>10579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</si>
  <si>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</si>
  <si>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</si>
  <si>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</si>
  <si>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</si>
  <si>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</si>
  <si>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</si>
  <si>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</si>
  <si>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</si>
  <si>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</si>
  <si>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</si>
  <si>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</si>
  <si>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</si>
  <si>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</si>
  <si>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</si>
  <si>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</si>
  <si>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</si>
  <si>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DICKSON &amp; CO- BECTON DICKINSON</t>
  </si>
  <si>
    <t>US0758871091</t>
  </si>
  <si>
    <t>27631</t>
  </si>
  <si>
    <t>Cf Industries Holding inc- CF INDUSTRIES HOLDINGS INC</t>
  </si>
  <si>
    <t>US1252691001</t>
  </si>
  <si>
    <t>10877</t>
  </si>
  <si>
    <t>Materials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</si>
  <si>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</si>
  <si>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</si>
  <si>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</si>
  <si>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</si>
  <si>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</si>
  <si>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</si>
  <si>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PUBLICIS GROUPE- PUBLICIS GROUPE</t>
  </si>
  <si>
    <t>FR0000130577</t>
  </si>
  <si>
    <t>27684</t>
  </si>
  <si>
    <t>Media</t>
  </si>
  <si>
    <t>WPP PLC- Wpp finance 2010</t>
  </si>
  <si>
    <t>JE00B8KF9B49</t>
  </si>
  <si>
    <t>12987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</si>
  <si>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</si>
  <si>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</si>
  <si>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</si>
  <si>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</si>
  <si>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</si>
  <si>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</si>
  <si>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</si>
  <si>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</si>
  <si>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</si>
  <si>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ALEXANDRIA REAL EST- alexandria</t>
  </si>
  <si>
    <t>US0152711091</t>
  </si>
  <si>
    <t>27594</t>
  </si>
  <si>
    <t>Real Estate</t>
  </si>
  <si>
    <t>BOSTON PROPERTIES- BOSTON PROPERTIES</t>
  </si>
  <si>
    <t>US1011211018</t>
  </si>
  <si>
    <t>27746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</si>
  <si>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</si>
  <si>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</si>
  <si>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</si>
  <si>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</si>
  <si>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</si>
  <si>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</si>
  <si>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</si>
  <si>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</si>
  <si>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</si>
  <si>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GECINA SA- GECINA SA</t>
  </si>
  <si>
    <t>FR0010040865</t>
  </si>
  <si>
    <t>27727</t>
  </si>
  <si>
    <t>SEGRO PLC- 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</si>
  <si>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</si>
  <si>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</si>
  <si>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</si>
  <si>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</si>
  <si>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</si>
  <si>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</si>
  <si>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</si>
  <si>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</si>
  <si>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</si>
  <si>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</si>
  <si>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</si>
  <si>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</si>
  <si>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</si>
  <si>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</si>
  <si>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</si>
  <si>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</si>
  <si>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</si>
  <si>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</si>
  <si>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</si>
  <si>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</si>
  <si>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</si>
  <si>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</si>
  <si>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</si>
  <si>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</si>
  <si>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</si>
  <si>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</si>
  <si>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</si>
  <si>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</si>
  <si>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</si>
  <si>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</si>
  <si>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</si>
  <si>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</si>
  <si>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</si>
  <si>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 HOLDING NV- ASML HOLDING NV-NY</t>
  </si>
  <si>
    <t>NL0010273215</t>
  </si>
  <si>
    <t>27028</t>
  </si>
  <si>
    <t>DELIVERY HERO AG- DELIVERY HERO AG</t>
  </si>
  <si>
    <t>DE000A2E4K43</t>
  </si>
  <si>
    <t>27641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</si>
  <si>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</si>
  <si>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</si>
  <si>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</si>
  <si>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</si>
  <si>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</si>
  <si>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</si>
  <si>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JE/ LN- JE/ LN</t>
  </si>
  <si>
    <t>GB00BKX5CN86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</si>
  <si>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</si>
  <si>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</si>
  <si>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</si>
  <si>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</si>
  <si>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</si>
  <si>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</si>
  <si>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</si>
  <si>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</si>
  <si>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</si>
  <si>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</si>
  <si>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</si>
  <si>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</si>
  <si>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</si>
  <si>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</si>
  <si>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</si>
  <si>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</si>
  <si>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</si>
  <si>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</si>
  <si>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</si>
  <si>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</si>
  <si>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</si>
  <si>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</si>
  <si>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</si>
  <si>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</si>
  <si>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</si>
  <si>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</si>
  <si>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</si>
  <si>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</si>
  <si>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</si>
  <si>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ERICSSON LM B SHS- TELEFONAKTIEBOL</t>
  </si>
  <si>
    <t>SE0000108656</t>
  </si>
  <si>
    <t>11259</t>
  </si>
  <si>
    <t>Delta Airlines inc- Delta Air Lines, Inc</t>
  </si>
  <si>
    <t>US2473617023</t>
  </si>
  <si>
    <t>27175</t>
  </si>
  <si>
    <t>Transportation</t>
  </si>
  <si>
    <t>Deutsche Post Ag-Reg- DEUTCHE POST AG</t>
  </si>
  <si>
    <t>DE0005552004</t>
  </si>
  <si>
    <t>12215</t>
  </si>
  <si>
    <t>Southwest Airlines- SOUTHWEST AIRLINES CO</t>
  </si>
  <si>
    <t>US8447411088</t>
  </si>
  <si>
    <t>10793</t>
  </si>
  <si>
    <t>PROLOGIS INC- Prologis Inc</t>
  </si>
  <si>
    <t>US74340W1036</t>
  </si>
  <si>
    <t>13035</t>
  </si>
  <si>
    <t>סה"כ שמחקות מדדי מניות בישראל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</si>
  <si>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</si>
  <si>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</si>
  <si>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</si>
  <si>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</si>
  <si>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</si>
  <si>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</si>
  <si>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</si>
  <si>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</si>
  <si>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</si>
  <si>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</si>
  <si>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</si>
  <si>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</si>
  <si>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</si>
  <si>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</si>
  <si>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</si>
  <si>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</si>
  <si>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</si>
  <si>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</si>
  <si>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</si>
  <si>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514103811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</si>
  <si>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</si>
  <si>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</si>
  <si>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</si>
  <si>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</si>
  <si>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</si>
  <si>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</si>
  <si>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</si>
  <si>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</si>
  <si>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</si>
  <si>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</si>
  <si>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</si>
  <si>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</si>
  <si>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</si>
  <si>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</si>
  <si>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</si>
  <si>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</si>
  <si>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</si>
  <si>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</si>
  <si>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</si>
  <si>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</si>
  <si>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</si>
  <si>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</si>
  <si>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</si>
  <si>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</si>
  <si>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</si>
  <si>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VINCI SA- VINCI SA</t>
  </si>
  <si>
    <t>FR0000125486</t>
  </si>
  <si>
    <t>10472</t>
  </si>
  <si>
    <t>AMUNDI ETF MSCI- Amundi etf</t>
  </si>
  <si>
    <t>FR0011018316</t>
  </si>
  <si>
    <t>12772</t>
  </si>
  <si>
    <t>AMUNDI MSCI EM LATI- AMUNDI ETF</t>
  </si>
  <si>
    <t>LU1681045024</t>
  </si>
  <si>
    <t>27482</t>
  </si>
  <si>
    <t>ISHR MSCI EM SC- BLACK ROCK</t>
  </si>
  <si>
    <t>IE00B3F81G20</t>
  </si>
  <si>
    <t>27495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</si>
  <si>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</si>
  <si>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</si>
  <si>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</si>
  <si>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</si>
  <si>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</si>
  <si>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</si>
  <si>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</si>
  <si>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</si>
  <si>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</si>
  <si>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</si>
  <si>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</si>
  <si>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</si>
  <si>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</si>
  <si>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</si>
  <si>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</si>
  <si>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</si>
  <si>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</si>
  <si>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</si>
  <si>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</si>
  <si>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</si>
  <si>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</si>
  <si>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</si>
  <si>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</si>
  <si>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</si>
  <si>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</si>
  <si>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</si>
  <si>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</si>
  <si>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</si>
  <si>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</si>
  <si>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</si>
  <si>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</si>
  <si>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</si>
  <si>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</si>
  <si>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</si>
  <si>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</si>
  <si>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</si>
  <si>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</si>
  <si>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</si>
  <si>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</si>
  <si>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</si>
  <si>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</si>
  <si>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</si>
  <si>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</si>
  <si>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</si>
  <si>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</si>
  <si>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ISHARES EURO STOXX- ISHARES EURO STOXX</t>
  </si>
  <si>
    <t>IE00B53L3W79</t>
  </si>
  <si>
    <t>27620</t>
  </si>
  <si>
    <t>ISHR EURSTOXX MID- ISHARES EURO STOXX</t>
  </si>
  <si>
    <t>IE00B02KXL92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</si>
  <si>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</si>
  <si>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</si>
  <si>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</si>
  <si>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</si>
  <si>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</si>
  <si>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</si>
  <si>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</si>
  <si>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</si>
  <si>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</si>
  <si>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</si>
  <si>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</si>
  <si>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</si>
  <si>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</si>
  <si>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</si>
  <si>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</si>
  <si>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</si>
  <si>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</si>
  <si>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</si>
  <si>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</si>
  <si>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</si>
  <si>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</si>
  <si>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</si>
  <si>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</si>
  <si>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</si>
  <si>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</si>
  <si>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</si>
  <si>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</si>
  <si>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</si>
  <si>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</si>
  <si>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</si>
  <si>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Kraneshares Csi China</t>
  </si>
  <si>
    <t>US5007673065</t>
  </si>
  <si>
    <t>12941</t>
  </si>
  <si>
    <t>LYX EUR STX BNKS- LYXOR ETF</t>
  </si>
  <si>
    <t>FR0011645647</t>
  </si>
  <si>
    <t>10267</t>
  </si>
  <si>
    <t>LYXOR CAC MID 60- LYXOR ETF</t>
  </si>
  <si>
    <t>FR0011041334</t>
  </si>
  <si>
    <t>LYXOR ETF DJ STX BS- LYXOR ETF</t>
  </si>
  <si>
    <t>FR0010345389</t>
  </si>
  <si>
    <t>Lyxor Etf S&amp;P 500 -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</si>
  <si>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</si>
  <si>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</si>
  <si>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</si>
  <si>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</si>
  <si>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</si>
  <si>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</si>
  <si>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NOMURA TOPIX BANKS 1615 JP- NOMURA BANK</t>
  </si>
  <si>
    <t>JP3040170007</t>
  </si>
  <si>
    <t>10317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</si>
  <si>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</si>
  <si>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</si>
  <si>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</si>
  <si>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</si>
  <si>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</si>
  <si>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</si>
  <si>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</si>
  <si>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</si>
  <si>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</si>
  <si>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</si>
  <si>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</si>
  <si>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Euro stoxx banks- Source Markets plc</t>
  </si>
  <si>
    <t>IE00B3Q19T94</t>
  </si>
  <si>
    <t>12119</t>
  </si>
  <si>
    <t>SOURCE-US EN-A- Source Markets plc</t>
  </si>
  <si>
    <t>IE00B94ZB998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</si>
  <si>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</si>
  <si>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</si>
  <si>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</si>
  <si>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</si>
  <si>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</si>
  <si>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</si>
  <si>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</si>
  <si>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</si>
  <si>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</si>
  <si>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</si>
  <si>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</si>
  <si>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SM- UBS AG</t>
  </si>
  <si>
    <t>LU0671493277</t>
  </si>
  <si>
    <t>10440</t>
  </si>
  <si>
    <t>Market Vectors oil services- Vaneck Vectors</t>
  </si>
  <si>
    <t>US92189F7188</t>
  </si>
  <si>
    <t>13046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</si>
  <si>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</si>
  <si>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</si>
  <si>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</si>
  <si>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</si>
  <si>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</si>
  <si>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</si>
  <si>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</si>
  <si>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</si>
  <si>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</si>
  <si>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</si>
  <si>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</si>
  <si>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</si>
  <si>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US97717WU226</t>
  </si>
  <si>
    <t>10488</t>
  </si>
  <si>
    <t>WISDOMTREE JAP S/C- WISDOMTREE JAPAN</t>
  </si>
  <si>
    <t>US97717W8367</t>
  </si>
  <si>
    <t>12275</t>
  </si>
  <si>
    <t>Utilities select s- SPDR - State Street Global Advisors</t>
  </si>
  <si>
    <t>US81369Y8865</t>
  </si>
  <si>
    <t>Spdr s&amp;p biotech etf- SPDR - State Street Global Advisors</t>
  </si>
  <si>
    <t>us78464a8707</t>
  </si>
  <si>
    <t>ISHARES-IND G&amp;S- ISHARES-IND G&amp;S</t>
  </si>
  <si>
    <t>DE000A0H08J9</t>
  </si>
  <si>
    <t>27658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</si>
  <si>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</si>
  <si>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</si>
  <si>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</si>
  <si>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</si>
  <si>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</si>
  <si>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</si>
  <si>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</si>
  <si>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</si>
  <si>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</si>
  <si>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</si>
  <si>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</si>
  <si>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</si>
  <si>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</si>
  <si>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</si>
  <si>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</si>
  <si>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</si>
  <si>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</si>
  <si>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</si>
  <si>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</si>
  <si>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</si>
  <si>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</si>
  <si>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</si>
  <si>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</si>
  <si>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</si>
  <si>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</si>
  <si>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</si>
  <si>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</si>
  <si>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</si>
  <si>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</si>
  <si>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</si>
  <si>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</si>
  <si>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</si>
  <si>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SEB 1 -NORDIC-CEUR- Sec asset management</t>
  </si>
  <si>
    <t>LU0030165871</t>
  </si>
  <si>
    <t>12771</t>
  </si>
  <si>
    <t>Ba1</t>
  </si>
  <si>
    <t>Moodys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</si>
  <si>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</si>
  <si>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</si>
  <si>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</si>
  <si>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</si>
  <si>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</si>
  <si>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</si>
  <si>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</si>
  <si>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</si>
  <si>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</si>
  <si>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</si>
  <si>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</si>
  <si>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</si>
  <si>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</si>
  <si>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</si>
  <si>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</si>
  <si>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</si>
  <si>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</si>
  <si>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</si>
  <si>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</si>
  <si>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</si>
  <si>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</si>
  <si>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</si>
  <si>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</si>
  <si>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</si>
  <si>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KOT-IND MID-J-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</si>
  <si>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</si>
  <si>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</si>
  <si>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</si>
  <si>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</si>
  <si>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</si>
  <si>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</si>
  <si>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</si>
  <si>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</si>
  <si>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</si>
  <si>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</si>
  <si>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</si>
  <si>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</si>
  <si>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</si>
  <si>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</si>
  <si>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</si>
  <si>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</si>
  <si>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</si>
  <si>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</si>
  <si>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</si>
  <si>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</si>
  <si>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</si>
  <si>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</si>
  <si>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</si>
  <si>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</si>
  <si>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</si>
  <si>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</si>
  <si>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</si>
  <si>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</si>
  <si>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</si>
  <si>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GCI C29 18/07/14</t>
  </si>
  <si>
    <t>70149141</t>
  </si>
  <si>
    <t>SPX P2525 21/12/18</t>
  </si>
  <si>
    <t>70596804</t>
  </si>
  <si>
    <t>SPX P2800 21/12/18</t>
  </si>
  <si>
    <t>70596721</t>
  </si>
  <si>
    <t>סה"כ מטבע</t>
  </si>
  <si>
    <t>סה"כ סחורות</t>
  </si>
  <si>
    <t>SX5E DIVIDEND DEC10</t>
  </si>
  <si>
    <t>70701180</t>
  </si>
  <si>
    <t>ESZ8_s&amp;p mini  fut dec18- חוזים עתידיים בחול</t>
  </si>
  <si>
    <t>70139944</t>
  </si>
  <si>
    <t>RTYZ8_russell _fut Des18- חוזים עתידיים בחול</t>
  </si>
  <si>
    <t>70278247</t>
  </si>
  <si>
    <t>TPZ8_Topix index futr_des18- חוזים עתידיים בחול</t>
  </si>
  <si>
    <t>70291448</t>
  </si>
  <si>
    <t>VGZ8_Euro Stoxx 50 Fut Des18- חוזים עתידיים בחול</t>
  </si>
  <si>
    <t>70337449</t>
  </si>
  <si>
    <t>Z Z8_FTSE 100 IDX FUT Des18- חוזים עתידיים בחול</t>
  </si>
  <si>
    <t>70284450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</si>
  <si>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</si>
  <si>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</si>
  <si>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</si>
  <si>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</si>
  <si>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</si>
  <si>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</si>
  <si>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</si>
  <si>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</si>
  <si>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</si>
  <si>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</si>
  <si>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</si>
  <si>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</si>
  <si>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</si>
  <si>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</si>
  <si>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</si>
  <si>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</si>
  <si>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</si>
  <si>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</si>
  <si>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</si>
  <si>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</si>
  <si>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</si>
  <si>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</si>
  <si>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</si>
  <si>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</si>
  <si>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</si>
  <si>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</si>
  <si>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</si>
  <si>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</si>
  <si>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</si>
  <si>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</si>
  <si>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</si>
  <si>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</si>
  <si>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</si>
  <si>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</si>
  <si>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</si>
  <si>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</si>
  <si>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</si>
  <si>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</si>
  <si>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</si>
  <si>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</si>
  <si>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</si>
  <si>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</si>
  <si>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</si>
  <si>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</si>
  <si>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</si>
  <si>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</si>
  <si>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</si>
  <si>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</si>
  <si>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</si>
  <si>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</si>
  <si>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</si>
  <si>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</si>
  <si>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</si>
  <si>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</si>
  <si>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</si>
  <si>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</si>
  <si>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</si>
  <si>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</si>
  <si>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</si>
  <si>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</si>
  <si>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</si>
  <si>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</si>
  <si>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</si>
  <si>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</si>
  <si>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</si>
  <si>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</si>
  <si>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</si>
  <si>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</si>
  <si>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</si>
  <si>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</si>
  <si>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</si>
  <si>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</si>
  <si>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</si>
  <si>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</si>
  <si>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</si>
  <si>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</si>
  <si>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</si>
  <si>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</si>
  <si>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</si>
  <si>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</si>
  <si>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</si>
  <si>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</si>
  <si>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</si>
  <si>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</si>
  <si>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</si>
  <si>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</si>
  <si>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</si>
  <si>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</si>
  <si>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</si>
  <si>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</si>
  <si>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</si>
  <si>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</si>
  <si>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</si>
  <si>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</si>
  <si>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</si>
  <si>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</si>
  <si>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</si>
  <si>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</si>
  <si>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</si>
  <si>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</si>
  <si>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</si>
  <si>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</si>
  <si>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</si>
  <si>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</si>
  <si>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</si>
  <si>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</si>
  <si>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</si>
  <si>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</si>
  <si>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</si>
  <si>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</si>
  <si>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</si>
  <si>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ACE 4</t>
  </si>
  <si>
    <t>5238</t>
  </si>
  <si>
    <t>13/08/18</t>
  </si>
  <si>
    <t>cdl 2</t>
  </si>
  <si>
    <t>5237</t>
  </si>
  <si>
    <t>22/06/18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</si>
  <si>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</si>
  <si>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</si>
  <si>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</si>
  <si>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</si>
  <si>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</si>
  <si>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</si>
  <si>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</si>
  <si>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</si>
  <si>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</si>
  <si>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</si>
  <si>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</si>
  <si>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</si>
  <si>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</si>
  <si>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</si>
  <si>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PGCO 4 CO-MINGLED FUND SCSP</t>
  </si>
  <si>
    <t>5335</t>
  </si>
  <si>
    <t>12/09/18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</si>
  <si>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</si>
  <si>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</si>
  <si>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</si>
  <si>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</si>
  <si>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</si>
  <si>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</si>
  <si>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</si>
  <si>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</si>
  <si>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</si>
  <si>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</si>
  <si>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</si>
  <si>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</si>
  <si>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</si>
  <si>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</si>
  <si>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3.3400000 20190122- בנק לאומי לישראל בע"מ</t>
  </si>
  <si>
    <t>90005903</t>
  </si>
  <si>
    <t>FWD CCY\ILS 20180116 USD\ILS 3.3492000 20190124- בנק לאומי לישראל בע"מ</t>
  </si>
  <si>
    <t>90005897</t>
  </si>
  <si>
    <t>FWD CCY\ILS 20180118 USD\ILS 3.3566000 20190117- בנק לאומי לישראל בע"מ</t>
  </si>
  <si>
    <t>90005927</t>
  </si>
  <si>
    <t>18/01/18</t>
  </si>
  <si>
    <t>FWD CCY\ILS 20180507 USD\ILS 3.5825000 20181016- בנק לאומי לישראל בע"מ</t>
  </si>
  <si>
    <t>90006557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</si>
  <si>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</si>
  <si>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</si>
  <si>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</si>
  <si>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</si>
  <si>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</si>
  <si>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</si>
  <si>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</si>
  <si>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</si>
  <si>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</si>
  <si>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20180717 USD\ILS 3.5510000 20190522- בנק לאומי לישראל בע"מ</t>
  </si>
  <si>
    <t>90006906</t>
  </si>
  <si>
    <t>17/07/18</t>
  </si>
  <si>
    <t>FWD CCY\ILS 20180814 USD\ILS 3.6121000 20190606- בנק לאומי לישראל בע"מ</t>
  </si>
  <si>
    <t>90007025</t>
  </si>
  <si>
    <t>14/08/18</t>
  </si>
  <si>
    <t>FWD CCY\ILS 20180820 USD\ILS 3.5925000 20190522- בנק לאומי לישראל בע"מ</t>
  </si>
  <si>
    <t>90007058</t>
  </si>
  <si>
    <t>20/08/18</t>
  </si>
  <si>
    <t>FWD CCY\ILS 20180917 USD\ILS 3.5245000 20190522- בנק לאומי לישראל בע"מ</t>
  </si>
  <si>
    <t>90007154</t>
  </si>
  <si>
    <t>17/09/18</t>
  </si>
  <si>
    <t>FWD CCY\CCY 20180731 GBP\USD 1.3237830 20181227</t>
  </si>
  <si>
    <t>90006980</t>
  </si>
  <si>
    <t>FWD CCY\CCY 20180430 USD\CAD 1.2813000 20181003- בנק לאומי לישראל בע"מ</t>
  </si>
  <si>
    <t>90006504</t>
  </si>
  <si>
    <t>FWD CCY\CCY 20180514 USD\SEK 8.4632000 20181113- בנק לאומי לישראל בע"מ</t>
  </si>
  <si>
    <t>90006586</t>
  </si>
  <si>
    <t>FWD CCY\CCY 20180612 USD\CAD 1.2941500 20181212- בנק לאומי לישראל בע"מ</t>
  </si>
  <si>
    <t>90006741</t>
  </si>
  <si>
    <t>FWD CCY\CCY 20180626 GBP\USD 1.3353750 20181227- בנק לאומי לישראל בע"מ</t>
  </si>
  <si>
    <t>90006811</t>
  </si>
  <si>
    <t>FWD CCY\CCY 20180705 USD\JPY 109.0770000 20190116- בנק לאומי לישראל בע"מ</t>
  </si>
  <si>
    <t>90006868</t>
  </si>
  <si>
    <t>05/07/18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</si>
  <si>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</si>
  <si>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</si>
  <si>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</si>
  <si>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</si>
  <si>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</si>
  <si>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</si>
  <si>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</si>
  <si>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</si>
  <si>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20180809 EUR\USD 1.1762000 20190211- בנק לאומי לישראל בע"מ</t>
  </si>
  <si>
    <t>90007013</t>
  </si>
  <si>
    <t>09/08/18</t>
  </si>
  <si>
    <t>FWD CCY\CCY 20180814 EUR\USD 1.1555150 20190211- בנק לאומי לישראל בע"מ</t>
  </si>
  <si>
    <t>90007026</t>
  </si>
  <si>
    <t>FWD CCY\CCY 20180822 USD\JPY 109.1140000 20190116- בנק לאומי לישראל בע"מ</t>
  </si>
  <si>
    <t>90007075</t>
  </si>
  <si>
    <t>22/08/18</t>
  </si>
  <si>
    <t>FWD CCY\CCY 20180823 EUR\USD 1.1722900 20190211- בנק לאומי לישראל בע"מ</t>
  </si>
  <si>
    <t>90007083</t>
  </si>
  <si>
    <t>23/08/18</t>
  </si>
  <si>
    <t>FWD CCY\CCY 20180823 EUR\USD 1.1749300 20190226- בנק לאומי לישראל בע"מ</t>
  </si>
  <si>
    <t>90007079</t>
  </si>
  <si>
    <t>FWD CCY\CCY 20180827 EUR\USD 1.1767700 20190109- בנק לאומי לישראל בע"מ</t>
  </si>
  <si>
    <t>90007084</t>
  </si>
  <si>
    <t>27/08/18</t>
  </si>
  <si>
    <t>FWD CCY\CCY 20180830 EUR\USD 1.1862800 20190306- בנק לאומי לישראל בע"מ</t>
  </si>
  <si>
    <t>90007107</t>
  </si>
  <si>
    <t>30/08/18</t>
  </si>
  <si>
    <t>FWD CCY\CCY 20180905 GBP\USD 1.3022000 20181227- בנק לאומי לישראל בע"מ</t>
  </si>
  <si>
    <t>90007136</t>
  </si>
  <si>
    <t>FWD CCY\CCY 20180927 EUR\USD 1.1860000 20190306- בנק לאומי לישראל בע"מ</t>
  </si>
  <si>
    <t>90007164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</si>
  <si>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</si>
  <si>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</si>
  <si>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</si>
  <si>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</si>
  <si>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</si>
  <si>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</si>
  <si>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</si>
  <si>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</si>
  <si>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</si>
  <si>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</si>
  <si>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</si>
  <si>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</si>
  <si>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</si>
  <si>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</si>
  <si>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</si>
  <si>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</si>
  <si>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</si>
  <si>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41</t>
  </si>
  <si>
    <t>458869</t>
  </si>
  <si>
    <t>1173</t>
  </si>
  <si>
    <t>24/01/17</t>
  </si>
  <si>
    <t>458870</t>
  </si>
  <si>
    <t>גורם 96</t>
  </si>
  <si>
    <t>523632</t>
  </si>
  <si>
    <t>520039876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</si>
  <si>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</si>
  <si>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</si>
  <si>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</si>
  <si>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</si>
  <si>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</si>
  <si>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</si>
  <si>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</si>
  <si>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</si>
  <si>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</si>
  <si>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</si>
  <si>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</si>
  <si>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</si>
  <si>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</si>
  <si>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</si>
  <si>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</si>
  <si>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</si>
  <si>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</si>
  <si>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</si>
  <si>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</si>
  <si>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</si>
  <si>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12842</t>
  </si>
  <si>
    <t>A</t>
  </si>
  <si>
    <t>31/08/17</t>
  </si>
  <si>
    <t>דירוג פנימי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</si>
  <si>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</si>
  <si>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</si>
  <si>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</si>
  <si>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</si>
  <si>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</si>
  <si>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</si>
  <si>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</si>
  <si>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</si>
  <si>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</si>
  <si>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</si>
  <si>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</si>
  <si>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</si>
  <si>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</si>
  <si>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</si>
  <si>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</si>
  <si>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</si>
  <si>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6431</t>
  </si>
  <si>
    <t>23/07/18</t>
  </si>
  <si>
    <t>6432</t>
  </si>
  <si>
    <t>6520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</si>
  <si>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</si>
  <si>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</si>
  <si>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</si>
  <si>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</si>
  <si>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</si>
  <si>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</si>
  <si>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</si>
  <si>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</si>
  <si>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</si>
  <si>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</si>
  <si>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</si>
  <si>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</si>
  <si>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</si>
  <si>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</si>
  <si>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</si>
  <si>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</si>
  <si>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</si>
  <si>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</si>
  <si>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</si>
  <si>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פקדון בבנק לאומי- בנק לאומי לישראל בע"מ</t>
  </si>
  <si>
    <t>486978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</si>
  <si>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</si>
  <si>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</si>
  <si>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</si>
  <si>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</si>
  <si>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</si>
  <si>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</si>
  <si>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</si>
  <si>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</si>
  <si>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</si>
  <si>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</si>
  <si>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</si>
  <si>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</si>
  <si>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</si>
  <si>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</si>
  <si>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</si>
  <si>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</si>
  <si>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</si>
  <si>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לבני 50 ומטה</t>
  </si>
  <si>
    <t>בנק לאומי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</si>
  <si>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</si>
  <si>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</si>
  <si>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</si>
  <si>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</si>
  <si>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</si>
  <si>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</si>
  <si>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</si>
  <si>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</si>
  <si>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</si>
  <si>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</si>
  <si>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</si>
  <si>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</si>
  <si>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</si>
  <si>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</si>
  <si>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</si>
  <si>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</si>
  <si>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</si>
  <si>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</si>
  <si>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</si>
  <si>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Apollo Fund IX</t>
  </si>
  <si>
    <t>TPG ASIA VII L.P</t>
  </si>
  <si>
    <t>brookfield III</t>
  </si>
  <si>
    <t>LS POWER FUND IV</t>
  </si>
  <si>
    <t>Horsley Bridge XII Ventures</t>
  </si>
  <si>
    <t>Pantheon Global Secondary Fund VI</t>
  </si>
  <si>
    <t>Vintage Fund of Funds V</t>
  </si>
  <si>
    <t>PGCO IV Co-mingled Fund SCSP</t>
  </si>
  <si>
    <t>SVB IX</t>
  </si>
  <si>
    <t>Copenhagen Infrastructure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</si>
</sst>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0" fontId="1" fillId="0" borderId="0" xfId="0" applyFont="1"/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779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414262.59966922231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2080</v>
      </c>
    </row>
    <row r="3" spans="1:36">
      <c r="B3" s="2" t="s">
        <v>2</v>
      </c>
      <c r="C3" s="26" t="s">
        <v>2081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64979.198322575161</v>
      </c>
      <c r="D11" s="90">
        <f>C11/$C$42*100</f>
        <v>15.685509233626044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63922.522489698</v>
      </c>
      <c r="D13" s="91">
        <f t="shared" ref="D13:D22" si="0">C13/$C$42*100</f>
        <v>15.430435318259104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77906.507507770002</v>
      </c>
      <c r="D15" s="91">
        <f t="shared" si="0"/>
        <v>18.806068317530059</v>
      </c>
    </row>
    <row r="16" spans="1:36">
      <c r="A16" s="10" t="s">
        <v>13</v>
      </c>
      <c r="B16" s="70" t="s">
        <v>19</v>
      </c>
      <c r="C16" s="91">
        <f>מניות!L11</f>
        <v>66301.760859626796</v>
      </c>
      <c r="D16" s="91">
        <f t="shared" si="0"/>
        <v>16.004766279303752</v>
      </c>
    </row>
    <row r="17" spans="1:4">
      <c r="A17" s="10" t="s">
        <v>13</v>
      </c>
      <c r="B17" s="70" t="s">
        <v>20</v>
      </c>
      <c r="C17" s="91">
        <f>'תעודות סל'!K11</f>
        <v>101478.72270018182</v>
      </c>
      <c r="D17" s="91">
        <f t="shared" si="0"/>
        <v>24.496230840343756</v>
      </c>
    </row>
    <row r="18" spans="1:4" ht="33">
      <c r="A18" s="10" t="s">
        <v>13</v>
      </c>
      <c r="B18" s="70" t="s">
        <v>21</v>
      </c>
      <c r="C18" s="91">
        <v>16791.631317469368</v>
      </c>
      <c r="D18" s="91">
        <f t="shared" si="0"/>
        <v>4.0533785407799403</v>
      </c>
    </row>
    <row r="19" spans="1:4">
      <c r="A19" s="10" t="s">
        <v>13</v>
      </c>
      <c r="B19" s="70" t="s">
        <v>22</v>
      </c>
      <c r="C19" s="91">
        <v>2.6471040000000001</v>
      </c>
      <c r="D19" s="91">
        <f t="shared" si="0"/>
        <v>6.3899178977625361E-4</v>
      </c>
    </row>
    <row r="20" spans="1:4">
      <c r="A20" s="10" t="s">
        <v>13</v>
      </c>
      <c r="B20" s="70" t="s">
        <v>23</v>
      </c>
      <c r="C20" s="91">
        <v>141.26075520000001</v>
      </c>
      <c r="D20" s="91">
        <f t="shared" si="0"/>
        <v>3.4099326203425789E-2</v>
      </c>
    </row>
    <row r="21" spans="1:4">
      <c r="A21" s="10" t="s">
        <v>13</v>
      </c>
      <c r="B21" s="70" t="s">
        <v>24</v>
      </c>
      <c r="C21" s="91">
        <v>603.34911371590795</v>
      </c>
      <c r="D21" s="91">
        <f t="shared" si="0"/>
        <v>0.14564411901959437</v>
      </c>
    </row>
    <row r="22" spans="1:4">
      <c r="A22" s="10" t="s">
        <v>13</v>
      </c>
      <c r="B22" s="70" t="s">
        <v>25</v>
      </c>
      <c r="C22" s="91">
        <v>2813.3910252000001</v>
      </c>
      <c r="D22" s="91">
        <f t="shared" si="0"/>
        <v>0.67913227683271871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1764.4233013086</v>
      </c>
      <c r="D26" s="91">
        <f t="shared" si="1"/>
        <v>0.42591904331152391</v>
      </c>
    </row>
    <row r="27" spans="1:4">
      <c r="A27" s="10" t="s">
        <v>13</v>
      </c>
      <c r="B27" s="70" t="s">
        <v>29</v>
      </c>
      <c r="C27" s="91">
        <v>1786.8056003138463</v>
      </c>
      <c r="D27" s="91">
        <f t="shared" si="1"/>
        <v>0.4313219686596288</v>
      </c>
    </row>
    <row r="28" spans="1:4">
      <c r="A28" s="10" t="s">
        <v>13</v>
      </c>
      <c r="B28" s="70" t="s">
        <v>30</v>
      </c>
      <c r="C28" s="91">
        <v>5006.2501888180668</v>
      </c>
      <c r="D28" s="91">
        <f t="shared" si="1"/>
        <v>1.2084726433946547</v>
      </c>
    </row>
    <row r="29" spans="1:4">
      <c r="A29" s="10" t="s">
        <v>13</v>
      </c>
      <c r="B29" s="70" t="s">
        <v>31</v>
      </c>
      <c r="C29" s="91">
        <v>0.70295981652850004</v>
      </c>
      <c r="D29" s="91">
        <f t="shared" si="1"/>
        <v>1.6968942334881178E-4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-415.44886418351803</v>
      </c>
      <c r="D31" s="91">
        <f t="shared" si="1"/>
        <v>-0.10028635568724836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7288.5330892417478</v>
      </c>
      <c r="D33" s="91">
        <f t="shared" si="1"/>
        <v>1.7593992542559838</v>
      </c>
    </row>
    <row r="34" spans="1:4">
      <c r="A34" s="10" t="s">
        <v>13</v>
      </c>
      <c r="B34" s="69" t="s">
        <v>36</v>
      </c>
      <c r="C34" s="91">
        <v>2886.1670884700002</v>
      </c>
      <c r="D34" s="91">
        <f t="shared" si="1"/>
        <v>0.69669989296029333</v>
      </c>
    </row>
    <row r="35" spans="1:4">
      <c r="A35" s="10" t="s">
        <v>13</v>
      </c>
      <c r="B35" s="69" t="s">
        <v>37</v>
      </c>
      <c r="C35" s="91">
        <v>965.54</v>
      </c>
      <c r="D35" s="91">
        <f t="shared" si="1"/>
        <v>0.23307438343962453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38.635109999999997</v>
      </c>
      <c r="D37" s="91">
        <f t="shared" si="1"/>
        <v>9.3262365540237296E-3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414262.59966922231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17215.483696103605</v>
      </c>
      <c r="D43" s="91">
        <f>C43/$C$42*100</f>
        <v>4.1556934441703675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223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123</v>
      </c>
      <c r="D53">
        <v>2.6025999999999998</v>
      </c>
    </row>
    <row r="54" spans="3:4">
      <c r="C54" t="s">
        <v>224</v>
      </c>
      <c r="D54">
        <v>0.4078</v>
      </c>
    </row>
    <row r="55" spans="3:4">
      <c r="C55" t="s">
        <v>225</v>
      </c>
      <c r="D55">
        <v>0.56510000000000005</v>
      </c>
    </row>
    <row r="56" spans="3:4">
      <c r="C56" t="s">
        <v>226</v>
      </c>
      <c r="D56">
        <v>0.46079999999999999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2080</v>
      </c>
    </row>
    <row r="3" spans="2:61" s="1" customFormat="1">
      <c r="B3" s="2" t="s">
        <v>2</v>
      </c>
      <c r="C3" s="26" t="s">
        <v>2081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79</v>
      </c>
      <c r="H11" s="7"/>
      <c r="I11" s="90">
        <v>141.26075520000001</v>
      </c>
      <c r="J11" s="25"/>
      <c r="K11" s="90">
        <v>100</v>
      </c>
      <c r="L11" s="90">
        <v>0.03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1729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1730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1731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863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251</v>
      </c>
      <c r="C21" s="16"/>
      <c r="D21" s="16"/>
      <c r="E21" s="16"/>
      <c r="G21" s="93">
        <v>79</v>
      </c>
      <c r="I21" s="93">
        <v>141.26075520000001</v>
      </c>
      <c r="K21" s="93">
        <v>100</v>
      </c>
      <c r="L21" s="93">
        <v>0.03</v>
      </c>
    </row>
    <row r="22" spans="2:12">
      <c r="B22" s="92" t="s">
        <v>1729</v>
      </c>
      <c r="C22" s="16"/>
      <c r="D22" s="16"/>
      <c r="E22" s="16"/>
      <c r="G22" s="93">
        <v>79</v>
      </c>
      <c r="I22" s="93">
        <v>141.26075520000001</v>
      </c>
      <c r="K22" s="93">
        <v>100</v>
      </c>
      <c r="L22" s="93">
        <v>0.03</v>
      </c>
    </row>
    <row r="23" spans="2:12">
      <c r="B23" t="s">
        <v>1732</v>
      </c>
      <c r="C23" t="s">
        <v>1733</v>
      </c>
      <c r="D23" t="s">
        <v>1088</v>
      </c>
      <c r="E23" t="s">
        <v>126</v>
      </c>
      <c r="F23" t="s">
        <v>113</v>
      </c>
      <c r="G23" s="91">
        <v>79</v>
      </c>
      <c r="H23" s="91">
        <v>13200</v>
      </c>
      <c r="I23" s="91">
        <v>43.958191200000002</v>
      </c>
      <c r="J23" s="91">
        <v>0</v>
      </c>
      <c r="K23" s="91">
        <v>31.12</v>
      </c>
      <c r="L23" s="91">
        <v>0.01</v>
      </c>
    </row>
    <row r="24" spans="2:12">
      <c r="B24" t="s">
        <v>1734</v>
      </c>
      <c r="C24" t="s">
        <v>1735</v>
      </c>
      <c r="D24" t="s">
        <v>1088</v>
      </c>
      <c r="E24" t="s">
        <v>126</v>
      </c>
      <c r="F24" t="s">
        <v>109</v>
      </c>
      <c r="G24" s="91">
        <v>-12</v>
      </c>
      <c r="H24" s="91">
        <v>89000</v>
      </c>
      <c r="I24" s="91">
        <v>-38.43732</v>
      </c>
      <c r="J24" s="91">
        <v>0</v>
      </c>
      <c r="K24" s="91">
        <v>-27.21</v>
      </c>
      <c r="L24" s="91">
        <v>-0.01</v>
      </c>
    </row>
    <row r="25" spans="2:12">
      <c r="B25" t="s">
        <v>1736</v>
      </c>
      <c r="C25" t="s">
        <v>1737</v>
      </c>
      <c r="D25" t="s">
        <v>1088</v>
      </c>
      <c r="E25" t="s">
        <v>126</v>
      </c>
      <c r="F25" t="s">
        <v>109</v>
      </c>
      <c r="G25" s="91">
        <v>12</v>
      </c>
      <c r="H25" s="91">
        <v>314300</v>
      </c>
      <c r="I25" s="91">
        <v>135.73988399999999</v>
      </c>
      <c r="J25" s="91">
        <v>0</v>
      </c>
      <c r="K25" s="91">
        <v>96.09</v>
      </c>
      <c r="L25" s="91">
        <v>0.03</v>
      </c>
    </row>
    <row r="26" spans="2:12">
      <c r="B26" s="92" t="s">
        <v>1738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s="16"/>
      <c r="E27" t="s">
        <v>245</v>
      </c>
      <c r="F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1731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F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1739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F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863</v>
      </c>
      <c r="C32" s="16"/>
      <c r="D32" s="16"/>
      <c r="E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s="16"/>
      <c r="E33" t="s">
        <v>245</v>
      </c>
      <c r="F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  <c r="E34" s="16"/>
    </row>
    <row r="35" spans="2:12">
      <c r="B35" t="s">
        <v>339</v>
      </c>
      <c r="C35" s="16"/>
      <c r="D35" s="16"/>
      <c r="E35" s="16"/>
    </row>
    <row r="36" spans="2:12">
      <c r="B36" t="s">
        <v>340</v>
      </c>
      <c r="C36" s="16"/>
      <c r="D36" s="16"/>
      <c r="E36" s="16"/>
    </row>
    <row r="37" spans="2:12">
      <c r="B37" t="s">
        <v>341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2080</v>
      </c>
    </row>
    <row r="3" spans="1:60" s="1" customFormat="1">
      <c r="B3" s="2" t="s">
        <v>2</v>
      </c>
      <c r="C3" s="26" t="s">
        <v>2081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118</v>
      </c>
      <c r="H11" s="25"/>
      <c r="I11" s="90">
        <v>603.34911371590795</v>
      </c>
      <c r="J11" s="90">
        <v>100</v>
      </c>
      <c r="K11" s="90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251</v>
      </c>
      <c r="C14" s="19"/>
      <c r="D14" s="19"/>
      <c r="E14" s="19"/>
      <c r="F14" s="19"/>
      <c r="G14" s="93">
        <v>118</v>
      </c>
      <c r="H14" s="19"/>
      <c r="I14" s="93">
        <v>603.34911371590795</v>
      </c>
      <c r="J14" s="93">
        <v>100</v>
      </c>
      <c r="K14" s="93">
        <v>0.15</v>
      </c>
      <c r="BF14" s="16" t="s">
        <v>129</v>
      </c>
    </row>
    <row r="15" spans="1:60">
      <c r="B15" t="s">
        <v>1740</v>
      </c>
      <c r="C15" t="s">
        <v>1741</v>
      </c>
      <c r="D15" t="s">
        <v>126</v>
      </c>
      <c r="E15" t="s">
        <v>126</v>
      </c>
      <c r="F15" t="s">
        <v>113</v>
      </c>
      <c r="G15" s="91">
        <v>4</v>
      </c>
      <c r="H15" s="91">
        <v>-823.07499999992285</v>
      </c>
      <c r="I15" s="91">
        <v>-0.138783614199987</v>
      </c>
      <c r="J15" s="91">
        <v>-0.02</v>
      </c>
      <c r="K15" s="91">
        <v>0</v>
      </c>
      <c r="BF15" s="16" t="s">
        <v>130</v>
      </c>
    </row>
    <row r="16" spans="1:60">
      <c r="B16" t="s">
        <v>1742</v>
      </c>
      <c r="C16" t="s">
        <v>1743</v>
      </c>
      <c r="D16" t="s">
        <v>126</v>
      </c>
      <c r="E16" t="s">
        <v>126</v>
      </c>
      <c r="F16" t="s">
        <v>109</v>
      </c>
      <c r="G16" s="91">
        <v>76</v>
      </c>
      <c r="H16" s="91">
        <v>131170.59513157967</v>
      </c>
      <c r="I16" s="91">
        <v>358.78305862770202</v>
      </c>
      <c r="J16" s="91">
        <v>59.47</v>
      </c>
      <c r="K16" s="91">
        <v>0.09</v>
      </c>
      <c r="BF16" s="16" t="s">
        <v>131</v>
      </c>
    </row>
    <row r="17" spans="2:58">
      <c r="B17" t="s">
        <v>1744</v>
      </c>
      <c r="C17" t="s">
        <v>1745</v>
      </c>
      <c r="D17" t="s">
        <v>126</v>
      </c>
      <c r="E17" t="s">
        <v>126</v>
      </c>
      <c r="F17" t="s">
        <v>109</v>
      </c>
      <c r="G17" s="91">
        <v>4</v>
      </c>
      <c r="H17" s="91">
        <v>-126425.0150000007</v>
      </c>
      <c r="I17" s="91">
        <v>-18.200145159400101</v>
      </c>
      <c r="J17" s="91">
        <v>-3.02</v>
      </c>
      <c r="K17" s="91">
        <v>0</v>
      </c>
      <c r="BF17" s="16" t="s">
        <v>132</v>
      </c>
    </row>
    <row r="18" spans="2:58">
      <c r="B18" t="s">
        <v>1746</v>
      </c>
      <c r="C18" t="s">
        <v>1747</v>
      </c>
      <c r="D18" t="s">
        <v>126</v>
      </c>
      <c r="E18" t="s">
        <v>126</v>
      </c>
      <c r="F18" t="s">
        <v>223</v>
      </c>
      <c r="G18" s="91">
        <v>1</v>
      </c>
      <c r="H18" s="91">
        <v>120012069.00000031</v>
      </c>
      <c r="I18" s="91">
        <v>38.322253873080101</v>
      </c>
      <c r="J18" s="91">
        <v>6.35</v>
      </c>
      <c r="K18" s="91">
        <v>0.01</v>
      </c>
      <c r="BF18" s="16" t="s">
        <v>133</v>
      </c>
    </row>
    <row r="19" spans="2:58">
      <c r="B19" t="s">
        <v>1748</v>
      </c>
      <c r="C19" t="s">
        <v>1749</v>
      </c>
      <c r="D19" t="s">
        <v>126</v>
      </c>
      <c r="E19" t="s">
        <v>126</v>
      </c>
      <c r="F19" t="s">
        <v>113</v>
      </c>
      <c r="G19" s="91">
        <v>28</v>
      </c>
      <c r="H19" s="91">
        <v>131890.02567857143</v>
      </c>
      <c r="I19" s="91">
        <v>155.67137998872599</v>
      </c>
      <c r="J19" s="91">
        <v>25.8</v>
      </c>
      <c r="K19" s="91">
        <v>0.04</v>
      </c>
      <c r="BF19" s="16" t="s">
        <v>134</v>
      </c>
    </row>
    <row r="20" spans="2:58">
      <c r="B20" t="s">
        <v>1750</v>
      </c>
      <c r="C20" t="s">
        <v>1751</v>
      </c>
      <c r="D20" t="s">
        <v>126</v>
      </c>
      <c r="E20" t="s">
        <v>126</v>
      </c>
      <c r="F20" t="s">
        <v>116</v>
      </c>
      <c r="G20" s="91">
        <v>5</v>
      </c>
      <c r="H20" s="91">
        <v>291749.99999999959</v>
      </c>
      <c r="I20" s="91">
        <v>68.911349999999899</v>
      </c>
      <c r="J20" s="91">
        <v>11.42</v>
      </c>
      <c r="K20" s="91">
        <v>0.02</v>
      </c>
      <c r="BF20" s="16" t="s">
        <v>135</v>
      </c>
    </row>
    <row r="21" spans="2:58">
      <c r="B21" t="s">
        <v>253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339</v>
      </c>
      <c r="C22" s="19"/>
      <c r="D22" s="19"/>
      <c r="E22" s="19"/>
      <c r="F22" s="19"/>
      <c r="G22" s="19"/>
      <c r="H22" s="19"/>
    </row>
    <row r="23" spans="2:58">
      <c r="B23" t="s">
        <v>340</v>
      </c>
      <c r="C23" s="19"/>
      <c r="D23" s="19"/>
      <c r="E23" s="19"/>
      <c r="F23" s="19"/>
      <c r="G23" s="19"/>
      <c r="H23" s="19"/>
    </row>
    <row r="24" spans="2:58">
      <c r="B24" t="s">
        <v>341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2080</v>
      </c>
    </row>
    <row r="3" spans="2:81" s="1" customFormat="1">
      <c r="B3" s="2" t="s">
        <v>2</v>
      </c>
      <c r="C3" s="26" t="s">
        <v>2081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2737827</v>
      </c>
      <c r="M11" s="7"/>
      <c r="N11" s="90">
        <v>2813.3910252000001</v>
      </c>
      <c r="O11" s="7"/>
      <c r="P11" s="90">
        <v>100</v>
      </c>
      <c r="Q11" s="90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4.0199999999999996</v>
      </c>
      <c r="K12" s="93">
        <v>0.35</v>
      </c>
      <c r="L12" s="93">
        <v>2737827</v>
      </c>
      <c r="N12" s="93">
        <v>2813.3910252000001</v>
      </c>
      <c r="P12" s="93">
        <v>100</v>
      </c>
      <c r="Q12" s="93">
        <v>0.68</v>
      </c>
    </row>
    <row r="13" spans="2:81">
      <c r="B13" s="92" t="s">
        <v>1752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245</v>
      </c>
      <c r="C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1753</v>
      </c>
      <c r="H15" s="93">
        <v>4.0199999999999996</v>
      </c>
      <c r="K15" s="93">
        <v>0.35</v>
      </c>
      <c r="L15" s="93">
        <v>2737827</v>
      </c>
      <c r="N15" s="93">
        <v>2813.3910252000001</v>
      </c>
      <c r="P15" s="93">
        <v>100</v>
      </c>
      <c r="Q15" s="93">
        <v>0.68</v>
      </c>
    </row>
    <row r="16" spans="2:81">
      <c r="B16" t="s">
        <v>1754</v>
      </c>
      <c r="C16" t="s">
        <v>1755</v>
      </c>
      <c r="D16" t="s">
        <v>1756</v>
      </c>
      <c r="E16" t="s">
        <v>231</v>
      </c>
      <c r="F16" t="s">
        <v>232</v>
      </c>
      <c r="G16" t="s">
        <v>1757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2737827</v>
      </c>
      <c r="M16" s="91">
        <v>102.76</v>
      </c>
      <c r="N16" s="91">
        <v>2813.3910252000001</v>
      </c>
      <c r="O16" s="91">
        <v>7.0000000000000007E-2</v>
      </c>
      <c r="P16" s="91">
        <v>100</v>
      </c>
      <c r="Q16" s="91">
        <v>0.68</v>
      </c>
    </row>
    <row r="17" spans="2:17">
      <c r="B17" s="92" t="s">
        <v>1758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1759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1760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1761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1762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1752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1753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1758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1759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1760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1761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1762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2080</v>
      </c>
    </row>
    <row r="3" spans="2:72" s="1" customFormat="1">
      <c r="B3" s="2" t="s">
        <v>2</v>
      </c>
      <c r="C3" s="26" t="s">
        <v>2081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1763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245</v>
      </c>
      <c r="C14" t="s">
        <v>245</v>
      </c>
      <c r="D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1764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245</v>
      </c>
      <c r="C16" t="s">
        <v>245</v>
      </c>
      <c r="D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1765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1766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863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245</v>
      </c>
      <c r="C22" t="s">
        <v>245</v>
      </c>
      <c r="D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1767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245</v>
      </c>
      <c r="C27" t="s">
        <v>245</v>
      </c>
      <c r="D27" t="s">
        <v>245</v>
      </c>
      <c r="G27" s="91">
        <v>0</v>
      </c>
      <c r="H27" t="s">
        <v>245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2080</v>
      </c>
    </row>
    <row r="3" spans="2:65" s="1" customFormat="1">
      <c r="B3" s="2" t="s">
        <v>2</v>
      </c>
      <c r="C3" s="26" t="s">
        <v>2081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1768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91">
        <v>0</v>
      </c>
      <c r="K14" t="s">
        <v>245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1769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91">
        <v>0</v>
      </c>
      <c r="K16" t="s">
        <v>245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91">
        <v>0</v>
      </c>
      <c r="K18" t="s">
        <v>245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863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91">
        <v>0</v>
      </c>
      <c r="K20" t="s">
        <v>245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1770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91">
        <v>0</v>
      </c>
      <c r="K23" t="s">
        <v>245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1771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91">
        <v>0</v>
      </c>
      <c r="K25" t="s">
        <v>245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2080</v>
      </c>
    </row>
    <row r="3" spans="2:81" s="1" customFormat="1">
      <c r="B3" s="2" t="s">
        <v>2</v>
      </c>
      <c r="C3" s="26" t="s">
        <v>2081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8.33</v>
      </c>
      <c r="K11" s="7"/>
      <c r="L11" s="7"/>
      <c r="M11" s="90">
        <v>2.39</v>
      </c>
      <c r="N11" s="90">
        <v>1464365.1</v>
      </c>
      <c r="O11" s="7"/>
      <c r="P11" s="90">
        <v>1764.4233013086</v>
      </c>
      <c r="Q11" s="7"/>
      <c r="R11" s="90">
        <v>100</v>
      </c>
      <c r="S11" s="90">
        <v>0.43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8.33</v>
      </c>
      <c r="M12" s="93">
        <v>2.39</v>
      </c>
      <c r="N12" s="93">
        <v>1464365.1</v>
      </c>
      <c r="P12" s="93">
        <v>1764.4233013086</v>
      </c>
      <c r="R12" s="93">
        <v>100</v>
      </c>
      <c r="S12" s="93">
        <v>0.43</v>
      </c>
    </row>
    <row r="13" spans="2:81">
      <c r="B13" s="92" t="s">
        <v>1768</v>
      </c>
      <c r="C13" s="16"/>
      <c r="D13" s="16"/>
      <c r="E13" s="16"/>
      <c r="J13" s="93">
        <v>10.28</v>
      </c>
      <c r="M13" s="93">
        <v>2.06</v>
      </c>
      <c r="N13" s="93">
        <v>866211.57</v>
      </c>
      <c r="P13" s="93">
        <v>1100.758958016</v>
      </c>
      <c r="R13" s="93">
        <v>62.39</v>
      </c>
      <c r="S13" s="93">
        <v>0.27</v>
      </c>
    </row>
    <row r="14" spans="2:81">
      <c r="B14" t="s">
        <v>1772</v>
      </c>
      <c r="C14" t="s">
        <v>1773</v>
      </c>
      <c r="D14" t="s">
        <v>126</v>
      </c>
      <c r="E14" t="s">
        <v>1774</v>
      </c>
      <c r="F14" t="s">
        <v>130</v>
      </c>
      <c r="G14" t="s">
        <v>231</v>
      </c>
      <c r="H14" t="s">
        <v>232</v>
      </c>
      <c r="I14" t="s">
        <v>1775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55541</v>
      </c>
      <c r="O14" s="91">
        <v>164.97</v>
      </c>
      <c r="P14" s="91">
        <v>91.625987699999996</v>
      </c>
      <c r="Q14" s="91">
        <v>0</v>
      </c>
      <c r="R14" s="91">
        <v>5.19</v>
      </c>
      <c r="S14" s="91">
        <v>0.02</v>
      </c>
    </row>
    <row r="15" spans="2:81">
      <c r="B15" t="s">
        <v>1776</v>
      </c>
      <c r="C15" t="s">
        <v>1777</v>
      </c>
      <c r="D15" t="s">
        <v>126</v>
      </c>
      <c r="E15" t="s">
        <v>1774</v>
      </c>
      <c r="F15" t="s">
        <v>130</v>
      </c>
      <c r="G15" t="s">
        <v>231</v>
      </c>
      <c r="H15" t="s">
        <v>232</v>
      </c>
      <c r="I15" t="s">
        <v>1778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646933.07999999996</v>
      </c>
      <c r="O15" s="91">
        <v>125.47</v>
      </c>
      <c r="P15" s="91">
        <v>811.70693547600001</v>
      </c>
      <c r="Q15" s="91">
        <v>0.01</v>
      </c>
      <c r="R15" s="91">
        <v>46</v>
      </c>
      <c r="S15" s="91">
        <v>0.2</v>
      </c>
    </row>
    <row r="16" spans="2:81">
      <c r="B16" t="s">
        <v>1779</v>
      </c>
      <c r="C16" t="s">
        <v>1780</v>
      </c>
      <c r="D16" t="s">
        <v>126</v>
      </c>
      <c r="E16" t="s">
        <v>1781</v>
      </c>
      <c r="F16" t="s">
        <v>974</v>
      </c>
      <c r="G16" t="s">
        <v>1782</v>
      </c>
      <c r="H16" t="s">
        <v>153</v>
      </c>
      <c r="I16" t="s">
        <v>1783</v>
      </c>
      <c r="J16" s="91">
        <v>8.19</v>
      </c>
      <c r="K16" t="s">
        <v>105</v>
      </c>
      <c r="L16" s="91">
        <v>2.14</v>
      </c>
      <c r="M16" s="91">
        <v>1.38</v>
      </c>
      <c r="N16" s="91">
        <v>70000</v>
      </c>
      <c r="O16" s="91">
        <v>108.12</v>
      </c>
      <c r="P16" s="91">
        <v>75.683999999999997</v>
      </c>
      <c r="Q16" s="91">
        <v>0.03</v>
      </c>
      <c r="R16" s="91">
        <v>4.29</v>
      </c>
      <c r="S16" s="91">
        <v>0.02</v>
      </c>
    </row>
    <row r="17" spans="2:19">
      <c r="B17" t="s">
        <v>1784</v>
      </c>
      <c r="C17" t="s">
        <v>1785</v>
      </c>
      <c r="D17" t="s">
        <v>126</v>
      </c>
      <c r="E17" t="s">
        <v>490</v>
      </c>
      <c r="F17" t="s">
        <v>491</v>
      </c>
      <c r="G17" t="s">
        <v>388</v>
      </c>
      <c r="H17" t="s">
        <v>232</v>
      </c>
      <c r="I17" t="s">
        <v>1786</v>
      </c>
      <c r="J17" s="91">
        <v>1.33</v>
      </c>
      <c r="K17" t="s">
        <v>105</v>
      </c>
      <c r="L17" s="91">
        <v>6.85</v>
      </c>
      <c r="M17" s="91">
        <v>0.51</v>
      </c>
      <c r="N17" s="91">
        <v>7500</v>
      </c>
      <c r="O17" s="91">
        <v>123.52</v>
      </c>
      <c r="P17" s="91">
        <v>9.2639999999999993</v>
      </c>
      <c r="Q17" s="91">
        <v>0</v>
      </c>
      <c r="R17" s="91">
        <v>0.53</v>
      </c>
      <c r="S17" s="91">
        <v>0</v>
      </c>
    </row>
    <row r="18" spans="2:19">
      <c r="B18" t="s">
        <v>1787</v>
      </c>
      <c r="C18" t="s">
        <v>1788</v>
      </c>
      <c r="D18" t="s">
        <v>126</v>
      </c>
      <c r="E18" t="s">
        <v>490</v>
      </c>
      <c r="F18" t="s">
        <v>491</v>
      </c>
      <c r="G18" t="s">
        <v>492</v>
      </c>
      <c r="H18" t="s">
        <v>153</v>
      </c>
      <c r="I18" t="s">
        <v>1789</v>
      </c>
      <c r="J18" s="91">
        <v>2.85</v>
      </c>
      <c r="K18" t="s">
        <v>105</v>
      </c>
      <c r="L18" s="91">
        <v>6</v>
      </c>
      <c r="M18" s="91">
        <v>0.44</v>
      </c>
      <c r="N18" s="91">
        <v>68000</v>
      </c>
      <c r="O18" s="91">
        <v>124.75</v>
      </c>
      <c r="P18" s="91">
        <v>84.83</v>
      </c>
      <c r="Q18" s="91">
        <v>0</v>
      </c>
      <c r="R18" s="91">
        <v>4.8099999999999996</v>
      </c>
      <c r="S18" s="91">
        <v>0.02</v>
      </c>
    </row>
    <row r="19" spans="2:19">
      <c r="B19" t="s">
        <v>1790</v>
      </c>
      <c r="C19" t="s">
        <v>1791</v>
      </c>
      <c r="D19" t="s">
        <v>126</v>
      </c>
      <c r="E19" t="s">
        <v>1792</v>
      </c>
      <c r="F19" t="s">
        <v>130</v>
      </c>
      <c r="G19" t="s">
        <v>424</v>
      </c>
      <c r="H19" t="s">
        <v>232</v>
      </c>
      <c r="I19" t="s">
        <v>648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18237.490000000002</v>
      </c>
      <c r="O19" s="91">
        <v>151.6</v>
      </c>
      <c r="P19" s="91">
        <v>27.648034840000001</v>
      </c>
      <c r="Q19" s="91">
        <v>0</v>
      </c>
      <c r="R19" s="91">
        <v>1.57</v>
      </c>
      <c r="S19" s="91">
        <v>0.01</v>
      </c>
    </row>
    <row r="20" spans="2:19">
      <c r="B20" s="92" t="s">
        <v>1769</v>
      </c>
      <c r="C20" s="16"/>
      <c r="D20" s="16"/>
      <c r="E20" s="16"/>
      <c r="J20" s="93">
        <v>5.23</v>
      </c>
      <c r="M20" s="93">
        <v>2.88</v>
      </c>
      <c r="N20" s="93">
        <v>589805.53</v>
      </c>
      <c r="P20" s="93">
        <v>633.74908243619996</v>
      </c>
      <c r="R20" s="93">
        <v>35.92</v>
      </c>
      <c r="S20" s="93">
        <v>0.15</v>
      </c>
    </row>
    <row r="21" spans="2:19">
      <c r="B21" t="s">
        <v>1793</v>
      </c>
      <c r="C21" t="s">
        <v>1794</v>
      </c>
      <c r="D21" t="s">
        <v>126</v>
      </c>
      <c r="E21" t="s">
        <v>1781</v>
      </c>
      <c r="F21" t="s">
        <v>974</v>
      </c>
      <c r="G21" t="s">
        <v>1782</v>
      </c>
      <c r="H21" t="s">
        <v>153</v>
      </c>
      <c r="I21" t="s">
        <v>1783</v>
      </c>
      <c r="J21" s="91">
        <v>4.2300000000000004</v>
      </c>
      <c r="K21" t="s">
        <v>105</v>
      </c>
      <c r="L21" s="91">
        <v>2.5</v>
      </c>
      <c r="M21" s="91">
        <v>1.93</v>
      </c>
      <c r="N21" s="91">
        <v>151856</v>
      </c>
      <c r="O21" s="91">
        <v>102.53</v>
      </c>
      <c r="P21" s="91">
        <v>155.69795679999999</v>
      </c>
      <c r="Q21" s="91">
        <v>0.02</v>
      </c>
      <c r="R21" s="91">
        <v>8.82</v>
      </c>
      <c r="S21" s="91">
        <v>0.04</v>
      </c>
    </row>
    <row r="22" spans="2:19">
      <c r="B22" t="s">
        <v>1795</v>
      </c>
      <c r="C22" t="s">
        <v>1796</v>
      </c>
      <c r="D22" t="s">
        <v>126</v>
      </c>
      <c r="E22" t="s">
        <v>1781</v>
      </c>
      <c r="F22" t="s">
        <v>974</v>
      </c>
      <c r="G22" t="s">
        <v>231</v>
      </c>
      <c r="H22" t="s">
        <v>232</v>
      </c>
      <c r="I22" t="s">
        <v>1783</v>
      </c>
      <c r="J22" s="91">
        <v>7.58</v>
      </c>
      <c r="K22" t="s">
        <v>105</v>
      </c>
      <c r="L22" s="91">
        <v>3.74</v>
      </c>
      <c r="M22" s="91">
        <v>3.08</v>
      </c>
      <c r="N22" s="91">
        <v>70000</v>
      </c>
      <c r="O22" s="91">
        <v>105.29</v>
      </c>
      <c r="P22" s="91">
        <v>73.703000000000003</v>
      </c>
      <c r="Q22" s="91">
        <v>0.01</v>
      </c>
      <c r="R22" s="91">
        <v>4.18</v>
      </c>
      <c r="S22" s="91">
        <v>0.02</v>
      </c>
    </row>
    <row r="23" spans="2:19">
      <c r="B23" t="s">
        <v>1797</v>
      </c>
      <c r="C23" t="s">
        <v>1798</v>
      </c>
      <c r="D23" t="s">
        <v>126</v>
      </c>
      <c r="E23" t="s">
        <v>1799</v>
      </c>
      <c r="F23" t="s">
        <v>387</v>
      </c>
      <c r="G23" t="s">
        <v>492</v>
      </c>
      <c r="H23" t="s">
        <v>153</v>
      </c>
      <c r="I23" t="s">
        <v>1800</v>
      </c>
      <c r="J23" s="91">
        <v>5.63</v>
      </c>
      <c r="K23" t="s">
        <v>105</v>
      </c>
      <c r="L23" s="91">
        <v>3.1</v>
      </c>
      <c r="M23" s="91">
        <v>2.66</v>
      </c>
      <c r="N23" s="91">
        <v>151478.53</v>
      </c>
      <c r="O23" s="91">
        <v>103.42</v>
      </c>
      <c r="P23" s="91">
        <v>156.659095726</v>
      </c>
      <c r="Q23" s="91">
        <v>0.04</v>
      </c>
      <c r="R23" s="91">
        <v>8.8800000000000008</v>
      </c>
      <c r="S23" s="91">
        <v>0.04</v>
      </c>
    </row>
    <row r="24" spans="2:19">
      <c r="B24" t="s">
        <v>1801</v>
      </c>
      <c r="C24" t="s">
        <v>1802</v>
      </c>
      <c r="D24" t="s">
        <v>126</v>
      </c>
      <c r="E24" t="s">
        <v>932</v>
      </c>
      <c r="F24" t="s">
        <v>128</v>
      </c>
      <c r="G24" t="s">
        <v>514</v>
      </c>
      <c r="H24" t="s">
        <v>232</v>
      </c>
      <c r="I24" t="s">
        <v>496</v>
      </c>
      <c r="J24" s="91">
        <v>3.67</v>
      </c>
      <c r="K24" t="s">
        <v>109</v>
      </c>
      <c r="L24" s="91">
        <v>4.45</v>
      </c>
      <c r="M24" s="91">
        <v>5.25</v>
      </c>
      <c r="N24" s="91">
        <v>10471</v>
      </c>
      <c r="O24" s="91">
        <v>98.38</v>
      </c>
      <c r="P24" s="91">
        <v>37.074629910200002</v>
      </c>
      <c r="Q24" s="91">
        <v>0.01</v>
      </c>
      <c r="R24" s="91">
        <v>2.1</v>
      </c>
      <c r="S24" s="91">
        <v>0.01</v>
      </c>
    </row>
    <row r="25" spans="2:19">
      <c r="B25" t="s">
        <v>1803</v>
      </c>
      <c r="C25" t="s">
        <v>1804</v>
      </c>
      <c r="D25" t="s">
        <v>126</v>
      </c>
      <c r="E25" t="s">
        <v>438</v>
      </c>
      <c r="F25" t="s">
        <v>387</v>
      </c>
      <c r="G25" t="s">
        <v>614</v>
      </c>
      <c r="H25" t="s">
        <v>232</v>
      </c>
      <c r="I25" t="s">
        <v>357</v>
      </c>
      <c r="J25" s="91">
        <v>5.13</v>
      </c>
      <c r="K25" t="s">
        <v>105</v>
      </c>
      <c r="L25" s="91">
        <v>3.55</v>
      </c>
      <c r="M25" s="91">
        <v>3.25</v>
      </c>
      <c r="N25" s="91">
        <v>206000</v>
      </c>
      <c r="O25" s="91">
        <v>102.24</v>
      </c>
      <c r="P25" s="91">
        <v>210.61439999999999</v>
      </c>
      <c r="Q25" s="91">
        <v>0.06</v>
      </c>
      <c r="R25" s="91">
        <v>11.94</v>
      </c>
      <c r="S25" s="91">
        <v>0.05</v>
      </c>
    </row>
    <row r="26" spans="2:19">
      <c r="B26" s="92" t="s">
        <v>344</v>
      </c>
      <c r="C26" s="16"/>
      <c r="D26" s="16"/>
      <c r="E26" s="16"/>
      <c r="J26" s="93">
        <v>1.92</v>
      </c>
      <c r="M26" s="93">
        <v>4</v>
      </c>
      <c r="N26" s="93">
        <v>8348</v>
      </c>
      <c r="P26" s="93">
        <v>29.9152608564</v>
      </c>
      <c r="R26" s="93">
        <v>1.7</v>
      </c>
      <c r="S26" s="93">
        <v>0.01</v>
      </c>
    </row>
    <row r="27" spans="2:19">
      <c r="B27" t="s">
        <v>1805</v>
      </c>
      <c r="C27" t="s">
        <v>1806</v>
      </c>
      <c r="D27" t="s">
        <v>126</v>
      </c>
      <c r="E27" t="s">
        <v>932</v>
      </c>
      <c r="F27" t="s">
        <v>128</v>
      </c>
      <c r="G27" t="s">
        <v>514</v>
      </c>
      <c r="H27" t="s">
        <v>232</v>
      </c>
      <c r="I27" t="s">
        <v>1807</v>
      </c>
      <c r="J27" s="91">
        <v>1.92</v>
      </c>
      <c r="K27" t="s">
        <v>109</v>
      </c>
      <c r="L27" s="91">
        <v>3.7</v>
      </c>
      <c r="M27" s="91">
        <v>4</v>
      </c>
      <c r="N27" s="91">
        <v>8348</v>
      </c>
      <c r="O27" s="91">
        <v>99.57</v>
      </c>
      <c r="P27" s="91">
        <v>29.9152608564</v>
      </c>
      <c r="Q27" s="91">
        <v>0.01</v>
      </c>
      <c r="R27" s="91">
        <v>1.7</v>
      </c>
      <c r="S27" s="91">
        <v>0.01</v>
      </c>
    </row>
    <row r="28" spans="2:19">
      <c r="B28" s="92" t="s">
        <v>863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245</v>
      </c>
      <c r="C29" t="s">
        <v>245</v>
      </c>
      <c r="D29" s="16"/>
      <c r="E29" s="16"/>
      <c r="F29" t="s">
        <v>245</v>
      </c>
      <c r="G29" t="s">
        <v>245</v>
      </c>
      <c r="J29" s="91">
        <v>0</v>
      </c>
      <c r="K29" t="s">
        <v>245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251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s="92" t="s">
        <v>345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245</v>
      </c>
      <c r="C32" t="s">
        <v>245</v>
      </c>
      <c r="D32" s="16"/>
      <c r="E32" s="16"/>
      <c r="F32" t="s">
        <v>245</v>
      </c>
      <c r="G32" t="s">
        <v>245</v>
      </c>
      <c r="J32" s="91">
        <v>0</v>
      </c>
      <c r="K32" t="s">
        <v>245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346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245</v>
      </c>
      <c r="C34" t="s">
        <v>245</v>
      </c>
      <c r="D34" s="16"/>
      <c r="E34" s="16"/>
      <c r="F34" t="s">
        <v>245</v>
      </c>
      <c r="G34" t="s">
        <v>245</v>
      </c>
      <c r="J34" s="91">
        <v>0</v>
      </c>
      <c r="K34" t="s">
        <v>245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253</v>
      </c>
      <c r="C35" s="16"/>
      <c r="D35" s="16"/>
      <c r="E35" s="16"/>
    </row>
    <row r="36" spans="2:19">
      <c r="B36" t="s">
        <v>339</v>
      </c>
      <c r="C36" s="16"/>
      <c r="D36" s="16"/>
      <c r="E36" s="16"/>
    </row>
    <row r="37" spans="2:19">
      <c r="B37" t="s">
        <v>340</v>
      </c>
      <c r="C37" s="16"/>
      <c r="D37" s="16"/>
      <c r="E37" s="16"/>
    </row>
    <row r="38" spans="2:19">
      <c r="B38" t="s">
        <v>341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2080</v>
      </c>
    </row>
    <row r="3" spans="2:98" s="1" customFormat="1">
      <c r="B3" s="2" t="s">
        <v>2</v>
      </c>
      <c r="C3" s="26" t="s">
        <v>2081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469095.98</v>
      </c>
      <c r="I11" s="7"/>
      <c r="J11" s="90">
        <v>1786.8056003138463</v>
      </c>
      <c r="K11" s="7"/>
      <c r="L11" s="90">
        <v>100</v>
      </c>
      <c r="M11" s="90">
        <v>0.43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245</v>
      </c>
      <c r="C13" t="s">
        <v>245</v>
      </c>
      <c r="D13" s="16"/>
      <c r="E13" s="16"/>
      <c r="F13" t="s">
        <v>245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251</v>
      </c>
      <c r="C14" s="16"/>
      <c r="D14" s="16"/>
      <c r="E14" s="16"/>
      <c r="H14" s="93">
        <v>469095.98</v>
      </c>
      <c r="J14" s="93">
        <v>1786.8056003138463</v>
      </c>
      <c r="L14" s="93">
        <v>100</v>
      </c>
      <c r="M14" s="93">
        <v>0.43</v>
      </c>
    </row>
    <row r="15" spans="2:98">
      <c r="B15" s="92" t="s">
        <v>345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346</v>
      </c>
      <c r="C17" s="16"/>
      <c r="D17" s="16"/>
      <c r="E17" s="16"/>
      <c r="H17" s="93">
        <v>469095.98</v>
      </c>
      <c r="J17" s="93">
        <v>1786.8056003138463</v>
      </c>
      <c r="L17" s="93">
        <v>100</v>
      </c>
      <c r="M17" s="93">
        <v>0.43</v>
      </c>
    </row>
    <row r="18" spans="2:13">
      <c r="B18" t="s">
        <v>1808</v>
      </c>
      <c r="C18" t="s">
        <v>1809</v>
      </c>
      <c r="D18" t="s">
        <v>126</v>
      </c>
      <c r="E18" t="s">
        <v>1810</v>
      </c>
      <c r="F18" t="s">
        <v>1317</v>
      </c>
      <c r="G18" t="s">
        <v>113</v>
      </c>
      <c r="H18" s="91">
        <v>44241.11</v>
      </c>
      <c r="I18" s="91">
        <v>104.20639999999999</v>
      </c>
      <c r="J18" s="91">
        <v>194.338657662354</v>
      </c>
      <c r="K18" s="91">
        <v>0.04</v>
      </c>
      <c r="L18" s="91">
        <v>10.88</v>
      </c>
      <c r="M18" s="91">
        <v>0.05</v>
      </c>
    </row>
    <row r="19" spans="2:13">
      <c r="B19" t="s">
        <v>1811</v>
      </c>
      <c r="C19" t="s">
        <v>1812</v>
      </c>
      <c r="D19" t="s">
        <v>126</v>
      </c>
      <c r="E19" t="s">
        <v>1813</v>
      </c>
      <c r="F19" t="s">
        <v>1317</v>
      </c>
      <c r="G19" t="s">
        <v>109</v>
      </c>
      <c r="H19" s="91">
        <v>123977.16</v>
      </c>
      <c r="I19" s="91">
        <v>94.97</v>
      </c>
      <c r="J19" s="91">
        <v>423.75025075834799</v>
      </c>
      <c r="K19" s="91">
        <v>14.88</v>
      </c>
      <c r="L19" s="91">
        <v>23.72</v>
      </c>
      <c r="M19" s="91">
        <v>0.1</v>
      </c>
    </row>
    <row r="20" spans="2:13">
      <c r="B20" t="s">
        <v>1814</v>
      </c>
      <c r="C20" t="s">
        <v>1815</v>
      </c>
      <c r="D20" t="s">
        <v>126</v>
      </c>
      <c r="E20" t="s">
        <v>1816</v>
      </c>
      <c r="F20" t="s">
        <v>1317</v>
      </c>
      <c r="G20" t="s">
        <v>109</v>
      </c>
      <c r="H20" s="91">
        <v>10474.040000000001</v>
      </c>
      <c r="I20" s="91">
        <v>103.63889999999989</v>
      </c>
      <c r="J20" s="91">
        <v>39.067792249774399</v>
      </c>
      <c r="K20" s="91">
        <v>0.02</v>
      </c>
      <c r="L20" s="91">
        <v>2.19</v>
      </c>
      <c r="M20" s="91">
        <v>0.01</v>
      </c>
    </row>
    <row r="21" spans="2:13">
      <c r="B21" t="s">
        <v>1817</v>
      </c>
      <c r="C21" t="s">
        <v>1818</v>
      </c>
      <c r="D21" t="s">
        <v>126</v>
      </c>
      <c r="E21" t="s">
        <v>1819</v>
      </c>
      <c r="F21" t="s">
        <v>1317</v>
      </c>
      <c r="G21" t="s">
        <v>109</v>
      </c>
      <c r="H21" s="91">
        <v>99963.91</v>
      </c>
      <c r="I21" s="91">
        <v>90.855000000000132</v>
      </c>
      <c r="J21" s="91">
        <v>326.86913533937002</v>
      </c>
      <c r="K21" s="91">
        <v>0.27</v>
      </c>
      <c r="L21" s="91">
        <v>18.29</v>
      </c>
      <c r="M21" s="91">
        <v>0.08</v>
      </c>
    </row>
    <row r="22" spans="2:13">
      <c r="B22" t="s">
        <v>1820</v>
      </c>
      <c r="C22" t="s">
        <v>1821</v>
      </c>
      <c r="D22" t="s">
        <v>126</v>
      </c>
      <c r="E22" t="s">
        <v>1822</v>
      </c>
      <c r="F22" t="s">
        <v>387</v>
      </c>
      <c r="G22" t="s">
        <v>113</v>
      </c>
      <c r="H22" s="91">
        <v>190439.76</v>
      </c>
      <c r="I22" s="91">
        <v>100</v>
      </c>
      <c r="J22" s="91">
        <v>802.77976430399997</v>
      </c>
      <c r="K22" s="91">
        <v>0.34</v>
      </c>
      <c r="L22" s="91">
        <v>44.93</v>
      </c>
      <c r="M22" s="91">
        <v>0.19</v>
      </c>
    </row>
    <row r="23" spans="2:13">
      <c r="B23" t="s">
        <v>253</v>
      </c>
      <c r="C23" s="16"/>
      <c r="D23" s="16"/>
      <c r="E23" s="16"/>
    </row>
    <row r="24" spans="2:13">
      <c r="B24" t="s">
        <v>339</v>
      </c>
      <c r="C24" s="16"/>
      <c r="D24" s="16"/>
      <c r="E24" s="16"/>
    </row>
    <row r="25" spans="2:13">
      <c r="B25" t="s">
        <v>340</v>
      </c>
      <c r="C25" s="16"/>
      <c r="D25" s="16"/>
      <c r="E25" s="16"/>
    </row>
    <row r="26" spans="2:13">
      <c r="B26" t="s">
        <v>341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2080</v>
      </c>
    </row>
    <row r="3" spans="2:55" s="1" customFormat="1">
      <c r="B3" s="2" t="s">
        <v>2</v>
      </c>
      <c r="C3" s="26" t="s">
        <v>2081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1500946.54</v>
      </c>
      <c r="G11" s="7"/>
      <c r="H11" s="90">
        <v>5006.2501888180668</v>
      </c>
      <c r="I11" s="7"/>
      <c r="J11" s="90">
        <v>100</v>
      </c>
      <c r="K11" s="90">
        <v>1.21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3595.87</v>
      </c>
      <c r="H12" s="93">
        <v>12.800473386183</v>
      </c>
      <c r="J12" s="93">
        <v>0.26</v>
      </c>
      <c r="K12" s="93">
        <v>0</v>
      </c>
    </row>
    <row r="13" spans="2:55">
      <c r="B13" s="92" t="s">
        <v>1823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245</v>
      </c>
      <c r="C14" t="s">
        <v>245</v>
      </c>
      <c r="D14" t="s">
        <v>245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1824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245</v>
      </c>
      <c r="C16" t="s">
        <v>245</v>
      </c>
      <c r="D16" t="s">
        <v>245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1825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245</v>
      </c>
      <c r="C18" t="s">
        <v>245</v>
      </c>
      <c r="D18" t="s">
        <v>245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1826</v>
      </c>
      <c r="C19" s="16"/>
      <c r="F19" s="93">
        <v>3595.87</v>
      </c>
      <c r="H19" s="93">
        <v>12.800473386183</v>
      </c>
      <c r="J19" s="93">
        <v>0.26</v>
      </c>
      <c r="K19" s="93">
        <v>0</v>
      </c>
    </row>
    <row r="20" spans="2:11">
      <c r="B20" t="s">
        <v>1827</v>
      </c>
      <c r="C20" t="s">
        <v>1828</v>
      </c>
      <c r="D20" t="s">
        <v>109</v>
      </c>
      <c r="E20" t="s">
        <v>1829</v>
      </c>
      <c r="F20" s="91">
        <v>3595.87</v>
      </c>
      <c r="G20" s="91">
        <v>98.91</v>
      </c>
      <c r="H20" s="91">
        <v>12.800473386183</v>
      </c>
      <c r="I20" s="91">
        <v>0.01</v>
      </c>
      <c r="J20" s="91">
        <v>0.26</v>
      </c>
      <c r="K20" s="91">
        <v>0</v>
      </c>
    </row>
    <row r="21" spans="2:11">
      <c r="B21" s="92" t="s">
        <v>251</v>
      </c>
      <c r="C21" s="16"/>
      <c r="F21" s="93">
        <v>1497350.67</v>
      </c>
      <c r="H21" s="93">
        <v>4993.4497154318842</v>
      </c>
      <c r="J21" s="93">
        <v>99.74</v>
      </c>
      <c r="K21" s="93">
        <v>1.21</v>
      </c>
    </row>
    <row r="22" spans="2:11">
      <c r="B22" s="92" t="s">
        <v>1830</v>
      </c>
      <c r="C22" s="16"/>
      <c r="F22" s="93">
        <v>18026.52</v>
      </c>
      <c r="H22" s="93">
        <v>64.121326053380798</v>
      </c>
      <c r="J22" s="93">
        <v>1.28</v>
      </c>
      <c r="K22" s="93">
        <v>0.02</v>
      </c>
    </row>
    <row r="23" spans="2:11">
      <c r="B23" t="s">
        <v>1831</v>
      </c>
      <c r="C23" t="s">
        <v>1832</v>
      </c>
      <c r="D23" t="s">
        <v>109</v>
      </c>
      <c r="E23" t="s">
        <v>1833</v>
      </c>
      <c r="F23" s="91">
        <v>5110.97</v>
      </c>
      <c r="G23" s="91">
        <v>95.889399999999895</v>
      </c>
      <c r="H23" s="91">
        <v>17.638261603380801</v>
      </c>
      <c r="I23" s="91">
        <v>0</v>
      </c>
      <c r="J23" s="91">
        <v>0.35</v>
      </c>
      <c r="K23" s="91">
        <v>0</v>
      </c>
    </row>
    <row r="24" spans="2:11">
      <c r="B24" t="s">
        <v>1834</v>
      </c>
      <c r="C24" t="s">
        <v>1835</v>
      </c>
      <c r="D24" t="s">
        <v>109</v>
      </c>
      <c r="E24" t="s">
        <v>1836</v>
      </c>
      <c r="F24" s="91">
        <v>4962</v>
      </c>
      <c r="G24" s="91">
        <v>100</v>
      </c>
      <c r="H24" s="91">
        <v>17.858238</v>
      </c>
      <c r="I24" s="91">
        <v>0.03</v>
      </c>
      <c r="J24" s="91">
        <v>0.36</v>
      </c>
      <c r="K24" s="91">
        <v>0</v>
      </c>
    </row>
    <row r="25" spans="2:11">
      <c r="B25" t="s">
        <v>1834</v>
      </c>
      <c r="C25" t="s">
        <v>1837</v>
      </c>
      <c r="D25" t="s">
        <v>109</v>
      </c>
      <c r="E25" t="s">
        <v>1838</v>
      </c>
      <c r="F25" s="91">
        <v>7953.55</v>
      </c>
      <c r="G25" s="91">
        <v>100</v>
      </c>
      <c r="H25" s="91">
        <v>28.62482645</v>
      </c>
      <c r="I25" s="91">
        <v>0.1</v>
      </c>
      <c r="J25" s="91">
        <v>0.56999999999999995</v>
      </c>
      <c r="K25" s="91">
        <v>0.01</v>
      </c>
    </row>
    <row r="26" spans="2:11">
      <c r="B26" s="92" t="s">
        <v>1839</v>
      </c>
      <c r="C26" s="16"/>
      <c r="F26" s="93">
        <v>679151.42</v>
      </c>
      <c r="H26" s="93">
        <v>2487.3094841458101</v>
      </c>
      <c r="J26" s="93">
        <v>49.68</v>
      </c>
      <c r="K26" s="93">
        <v>0.6</v>
      </c>
    </row>
    <row r="27" spans="2:11">
      <c r="B27" t="s">
        <v>1840</v>
      </c>
      <c r="C27" t="s">
        <v>1841</v>
      </c>
      <c r="D27" t="s">
        <v>109</v>
      </c>
      <c r="E27" t="s">
        <v>1842</v>
      </c>
      <c r="F27" s="91">
        <v>679151.42</v>
      </c>
      <c r="G27" s="91">
        <v>101.76099999999984</v>
      </c>
      <c r="H27" s="91">
        <v>2487.3094841458101</v>
      </c>
      <c r="I27" s="91">
        <v>0</v>
      </c>
      <c r="J27" s="91">
        <v>49.68</v>
      </c>
      <c r="K27" s="91">
        <v>0.6</v>
      </c>
    </row>
    <row r="28" spans="2:11">
      <c r="B28" s="92" t="s">
        <v>1843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245</v>
      </c>
      <c r="C29" t="s">
        <v>245</v>
      </c>
      <c r="D29" t="s">
        <v>245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1844</v>
      </c>
      <c r="C30" s="16"/>
      <c r="F30" s="93">
        <v>800172.73</v>
      </c>
      <c r="H30" s="93">
        <v>2442.0189052326932</v>
      </c>
      <c r="J30" s="93">
        <v>48.78</v>
      </c>
      <c r="K30" s="93">
        <v>0.59</v>
      </c>
    </row>
    <row r="31" spans="2:11">
      <c r="B31" t="s">
        <v>1845</v>
      </c>
      <c r="C31" t="s">
        <v>1846</v>
      </c>
      <c r="D31" t="s">
        <v>109</v>
      </c>
      <c r="E31" t="s">
        <v>1847</v>
      </c>
      <c r="F31" s="91">
        <v>10.57</v>
      </c>
      <c r="G31" s="91">
        <v>100</v>
      </c>
      <c r="H31" s="91">
        <v>3.8041430000000001E-2</v>
      </c>
      <c r="I31" s="91">
        <v>0.03</v>
      </c>
      <c r="J31" s="91">
        <v>0</v>
      </c>
      <c r="K31" s="91">
        <v>0</v>
      </c>
    </row>
    <row r="32" spans="2:11">
      <c r="B32" t="s">
        <v>1848</v>
      </c>
      <c r="C32" t="s">
        <v>1849</v>
      </c>
      <c r="D32" t="s">
        <v>109</v>
      </c>
      <c r="E32" t="s">
        <v>1850</v>
      </c>
      <c r="F32" s="91">
        <v>10559.83</v>
      </c>
      <c r="G32" s="91">
        <v>102.41470000000002</v>
      </c>
      <c r="H32" s="91">
        <v>38.922530755821001</v>
      </c>
      <c r="I32" s="91">
        <v>0</v>
      </c>
      <c r="J32" s="91">
        <v>0.78</v>
      </c>
      <c r="K32" s="91">
        <v>0.01</v>
      </c>
    </row>
    <row r="33" spans="2:11">
      <c r="B33" t="s">
        <v>1851</v>
      </c>
      <c r="C33" t="s">
        <v>1852</v>
      </c>
      <c r="D33" t="s">
        <v>116</v>
      </c>
      <c r="E33" t="s">
        <v>1853</v>
      </c>
      <c r="F33" s="91">
        <v>31568.63</v>
      </c>
      <c r="G33" s="91">
        <v>101.98789999999968</v>
      </c>
      <c r="H33" s="91">
        <v>152.09476752721699</v>
      </c>
      <c r="I33" s="91">
        <v>0.01</v>
      </c>
      <c r="J33" s="91">
        <v>3.04</v>
      </c>
      <c r="K33" s="91">
        <v>0.04</v>
      </c>
    </row>
    <row r="34" spans="2:11">
      <c r="B34" t="s">
        <v>1854</v>
      </c>
      <c r="C34" t="s">
        <v>1855</v>
      </c>
      <c r="D34" t="s">
        <v>109</v>
      </c>
      <c r="E34" t="s">
        <v>1856</v>
      </c>
      <c r="F34" s="91">
        <v>26061.69</v>
      </c>
      <c r="G34" s="91">
        <v>107.2497999999996</v>
      </c>
      <c r="H34" s="91">
        <v>100.59604633543</v>
      </c>
      <c r="I34" s="91">
        <v>0</v>
      </c>
      <c r="J34" s="91">
        <v>2.0099999999999998</v>
      </c>
      <c r="K34" s="91">
        <v>0.02</v>
      </c>
    </row>
    <row r="35" spans="2:11">
      <c r="B35" t="s">
        <v>1857</v>
      </c>
      <c r="C35" t="s">
        <v>1858</v>
      </c>
      <c r="D35" t="s">
        <v>109</v>
      </c>
      <c r="E35" t="s">
        <v>1859</v>
      </c>
      <c r="F35" s="91">
        <v>1097.94</v>
      </c>
      <c r="G35" s="91">
        <v>87.629499999999993</v>
      </c>
      <c r="H35" s="91">
        <v>3.4626674769477002</v>
      </c>
      <c r="I35" s="91">
        <v>0</v>
      </c>
      <c r="J35" s="91">
        <v>7.0000000000000007E-2</v>
      </c>
      <c r="K35" s="91">
        <v>0</v>
      </c>
    </row>
    <row r="36" spans="2:11">
      <c r="B36" t="s">
        <v>1860</v>
      </c>
      <c r="C36" t="s">
        <v>1861</v>
      </c>
      <c r="D36" t="s">
        <v>109</v>
      </c>
      <c r="E36" t="s">
        <v>1862</v>
      </c>
      <c r="F36" s="91">
        <v>2577.37</v>
      </c>
      <c r="G36" s="91">
        <v>95.793400000000005</v>
      </c>
      <c r="H36" s="91">
        <v>8.8857523225344206</v>
      </c>
      <c r="I36" s="91">
        <v>0</v>
      </c>
      <c r="J36" s="91">
        <v>0.18</v>
      </c>
      <c r="K36" s="91">
        <v>0</v>
      </c>
    </row>
    <row r="37" spans="2:11">
      <c r="B37" t="s">
        <v>1863</v>
      </c>
      <c r="C37" t="s">
        <v>1864</v>
      </c>
      <c r="D37" t="s">
        <v>113</v>
      </c>
      <c r="E37" t="s">
        <v>1865</v>
      </c>
      <c r="F37" s="91">
        <v>25559.25</v>
      </c>
      <c r="G37" s="91">
        <v>100</v>
      </c>
      <c r="H37" s="91">
        <v>107.74246245</v>
      </c>
      <c r="I37" s="91">
        <v>0.01</v>
      </c>
      <c r="J37" s="91">
        <v>2.15</v>
      </c>
      <c r="K37" s="91">
        <v>0.03</v>
      </c>
    </row>
    <row r="38" spans="2:11">
      <c r="B38" t="s">
        <v>1866</v>
      </c>
      <c r="C38" t="s">
        <v>1867</v>
      </c>
      <c r="D38" t="s">
        <v>109</v>
      </c>
      <c r="E38" t="s">
        <v>1868</v>
      </c>
      <c r="F38" s="91">
        <v>82742.94</v>
      </c>
      <c r="G38" s="91">
        <v>99.68069999999986</v>
      </c>
      <c r="H38" s="91">
        <v>296.84099171149501</v>
      </c>
      <c r="I38" s="91">
        <v>0.04</v>
      </c>
      <c r="J38" s="91">
        <v>5.93</v>
      </c>
      <c r="K38" s="91">
        <v>7.0000000000000007E-2</v>
      </c>
    </row>
    <row r="39" spans="2:11">
      <c r="B39" t="s">
        <v>1869</v>
      </c>
      <c r="C39" t="s">
        <v>1870</v>
      </c>
      <c r="D39" t="s">
        <v>113</v>
      </c>
      <c r="E39" t="s">
        <v>1871</v>
      </c>
      <c r="F39" s="91">
        <v>87.44</v>
      </c>
      <c r="G39" s="91">
        <v>100</v>
      </c>
      <c r="H39" s="91">
        <v>0.36859457600000001</v>
      </c>
      <c r="I39" s="91">
        <v>0</v>
      </c>
      <c r="J39" s="91">
        <v>0.01</v>
      </c>
      <c r="K39" s="91">
        <v>0</v>
      </c>
    </row>
    <row r="40" spans="2:11">
      <c r="B40" t="s">
        <v>1872</v>
      </c>
      <c r="C40" t="s">
        <v>1873</v>
      </c>
      <c r="D40" t="s">
        <v>109</v>
      </c>
      <c r="E40" t="s">
        <v>1874</v>
      </c>
      <c r="F40" s="91">
        <v>48565.17</v>
      </c>
      <c r="G40" s="91">
        <v>96.777800000000155</v>
      </c>
      <c r="H40" s="91">
        <v>169.15409082904401</v>
      </c>
      <c r="I40" s="91">
        <v>0.03</v>
      </c>
      <c r="J40" s="91">
        <v>3.38</v>
      </c>
      <c r="K40" s="91">
        <v>0.04</v>
      </c>
    </row>
    <row r="41" spans="2:11">
      <c r="B41" t="s">
        <v>1875</v>
      </c>
      <c r="C41" t="s">
        <v>1876</v>
      </c>
      <c r="D41" t="s">
        <v>113</v>
      </c>
      <c r="E41" t="s">
        <v>1877</v>
      </c>
      <c r="F41" s="91">
        <v>98504.72</v>
      </c>
      <c r="G41" s="91">
        <v>104.08359999999996</v>
      </c>
      <c r="H41" s="91">
        <v>432.19340651755101</v>
      </c>
      <c r="I41" s="91">
        <v>0.01</v>
      </c>
      <c r="J41" s="91">
        <v>8.6300000000000008</v>
      </c>
      <c r="K41" s="91">
        <v>0.1</v>
      </c>
    </row>
    <row r="42" spans="2:11">
      <c r="B42" t="s">
        <v>1845</v>
      </c>
      <c r="C42" t="s">
        <v>1878</v>
      </c>
      <c r="D42" t="s">
        <v>109</v>
      </c>
      <c r="E42" t="s">
        <v>1879</v>
      </c>
      <c r="F42" s="91">
        <v>211.1</v>
      </c>
      <c r="G42" s="91">
        <v>61.851900000000001</v>
      </c>
      <c r="H42" s="91">
        <v>0.46991912987910001</v>
      </c>
      <c r="I42" s="91">
        <v>0</v>
      </c>
      <c r="J42" s="91">
        <v>0.01</v>
      </c>
      <c r="K42" s="91">
        <v>0</v>
      </c>
    </row>
    <row r="43" spans="2:11">
      <c r="B43" t="s">
        <v>1880</v>
      </c>
      <c r="C43" t="s">
        <v>1881</v>
      </c>
      <c r="D43" t="s">
        <v>109</v>
      </c>
      <c r="E43" t="s">
        <v>1882</v>
      </c>
      <c r="F43" s="91">
        <v>161070.95000000001</v>
      </c>
      <c r="G43" s="91">
        <v>100.48419999999999</v>
      </c>
      <c r="H43" s="91">
        <v>582.50122908809999</v>
      </c>
      <c r="I43" s="91">
        <v>0.01</v>
      </c>
      <c r="J43" s="91">
        <v>11.64</v>
      </c>
      <c r="K43" s="91">
        <v>0.14000000000000001</v>
      </c>
    </row>
    <row r="44" spans="2:11">
      <c r="B44" t="s">
        <v>1883</v>
      </c>
      <c r="C44" t="s">
        <v>1884</v>
      </c>
      <c r="D44" t="s">
        <v>109</v>
      </c>
      <c r="E44" t="s">
        <v>1885</v>
      </c>
      <c r="F44" s="91">
        <v>8763.5</v>
      </c>
      <c r="G44" s="91">
        <v>100</v>
      </c>
      <c r="H44" s="91">
        <v>31.5398365</v>
      </c>
      <c r="I44" s="91">
        <v>0</v>
      </c>
      <c r="J44" s="91">
        <v>0.63</v>
      </c>
      <c r="K44" s="91">
        <v>0.01</v>
      </c>
    </row>
    <row r="45" spans="2:11">
      <c r="B45" t="s">
        <v>1886</v>
      </c>
      <c r="C45" t="s">
        <v>1887</v>
      </c>
      <c r="D45" t="s">
        <v>225</v>
      </c>
      <c r="E45" t="s">
        <v>1888</v>
      </c>
      <c r="F45" s="91">
        <v>215005.27</v>
      </c>
      <c r="G45" s="91">
        <v>100</v>
      </c>
      <c r="H45" s="91">
        <v>121.49947807700001</v>
      </c>
      <c r="I45" s="91">
        <v>0.03</v>
      </c>
      <c r="J45" s="91">
        <v>2.4300000000000002</v>
      </c>
      <c r="K45" s="91">
        <v>0.03</v>
      </c>
    </row>
    <row r="46" spans="2:11">
      <c r="B46" t="s">
        <v>1889</v>
      </c>
      <c r="C46" t="s">
        <v>1890</v>
      </c>
      <c r="D46" t="s">
        <v>113</v>
      </c>
      <c r="E46" t="s">
        <v>1891</v>
      </c>
      <c r="F46" s="91">
        <v>37728.21</v>
      </c>
      <c r="G46" s="91">
        <v>101.33570000000005</v>
      </c>
      <c r="H46" s="91">
        <v>161.163786987869</v>
      </c>
      <c r="I46" s="91">
        <v>0</v>
      </c>
      <c r="J46" s="91">
        <v>3.22</v>
      </c>
      <c r="K46" s="91">
        <v>0.04</v>
      </c>
    </row>
    <row r="47" spans="2:11">
      <c r="B47" t="s">
        <v>1892</v>
      </c>
      <c r="C47" t="s">
        <v>1893</v>
      </c>
      <c r="D47" t="s">
        <v>116</v>
      </c>
      <c r="E47" t="s">
        <v>1894</v>
      </c>
      <c r="F47" s="91">
        <v>50058.15</v>
      </c>
      <c r="G47" s="91">
        <v>99.184100000000171</v>
      </c>
      <c r="H47" s="91">
        <v>234.545303517805</v>
      </c>
      <c r="I47" s="91">
        <v>0.06</v>
      </c>
      <c r="J47" s="91">
        <v>4.6900000000000004</v>
      </c>
      <c r="K47" s="91">
        <v>0.06</v>
      </c>
    </row>
    <row r="48" spans="2:11">
      <c r="B48" t="s">
        <v>253</v>
      </c>
      <c r="C48" s="16"/>
    </row>
    <row r="49" spans="2:3">
      <c r="B49" t="s">
        <v>339</v>
      </c>
      <c r="C49" s="16"/>
    </row>
    <row r="50" spans="2:3">
      <c r="B50" t="s">
        <v>340</v>
      </c>
      <c r="C50" s="16"/>
    </row>
    <row r="51" spans="2:3">
      <c r="B51" t="s">
        <v>341</v>
      </c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2080</v>
      </c>
    </row>
    <row r="3" spans="2:59" s="1" customFormat="1">
      <c r="B3" s="2" t="s">
        <v>2</v>
      </c>
      <c r="C3" s="26" t="s">
        <v>2081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138.5</v>
      </c>
      <c r="H11" s="7"/>
      <c r="I11" s="90">
        <v>0.70295981652850004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1895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245</v>
      </c>
      <c r="C13" t="s">
        <v>245</v>
      </c>
      <c r="D13" t="s">
        <v>245</v>
      </c>
      <c r="E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1728</v>
      </c>
      <c r="C14" s="16"/>
      <c r="D14" s="16"/>
      <c r="G14" s="93">
        <v>138.5</v>
      </c>
      <c r="I14" s="93">
        <v>0.70295981652850004</v>
      </c>
      <c r="K14" s="93">
        <v>100</v>
      </c>
      <c r="L14" s="93">
        <v>0</v>
      </c>
    </row>
    <row r="15" spans="2:59">
      <c r="B15" t="s">
        <v>1896</v>
      </c>
      <c r="C15" t="s">
        <v>1897</v>
      </c>
      <c r="D15" t="s">
        <v>1094</v>
      </c>
      <c r="E15" t="s">
        <v>109</v>
      </c>
      <c r="F15" t="s">
        <v>1898</v>
      </c>
      <c r="G15" s="91">
        <v>138.5</v>
      </c>
      <c r="H15" s="91">
        <v>141.02590000000001</v>
      </c>
      <c r="I15" s="91">
        <v>0.70295981652850004</v>
      </c>
      <c r="J15" s="91">
        <v>0</v>
      </c>
      <c r="K15" s="91">
        <v>100</v>
      </c>
      <c r="L15" s="91">
        <v>0</v>
      </c>
    </row>
    <row r="16" spans="2:59">
      <c r="B16" t="s">
        <v>253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2080</v>
      </c>
    </row>
    <row r="3" spans="2:52" s="1" customFormat="1">
      <c r="B3" s="2" t="s">
        <v>2</v>
      </c>
      <c r="C3" s="26" t="s">
        <v>2081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1729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1730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1899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1731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863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1729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1738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1731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1739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863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2080</v>
      </c>
    </row>
    <row r="3" spans="2:13" s="1" customFormat="1">
      <c r="B3" s="2" t="s">
        <v>2</v>
      </c>
      <c r="C3" s="26" t="s">
        <v>2081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J12+J36</f>
        <v>64979.198322575154</v>
      </c>
      <c r="K11" s="96">
        <f>J11/$J$11*100</f>
        <v>100</v>
      </c>
      <c r="L11" s="96">
        <f>J11/'[5]סכום נכסי הקרן'!$C$42*100</f>
        <v>15.685509233626044</v>
      </c>
    </row>
    <row r="12" spans="2:13">
      <c r="B12" s="97" t="s">
        <v>227</v>
      </c>
      <c r="C12" s="26"/>
      <c r="D12" s="27"/>
      <c r="E12" s="27"/>
      <c r="F12" s="27"/>
      <c r="G12" s="27"/>
      <c r="H12" s="27"/>
      <c r="I12" s="98">
        <v>0</v>
      </c>
      <c r="J12" s="98">
        <f>J13+J15+J26+J28+J30+J32+J34</f>
        <v>64979.198322575154</v>
      </c>
      <c r="K12" s="98">
        <f t="shared" ref="K12:K40" si="0">J12/$J$11*100</f>
        <v>100</v>
      </c>
      <c r="L12" s="98">
        <f>J12/'[5]סכום נכסי הקרן'!$C$42*100</f>
        <v>15.685509233626044</v>
      </c>
    </row>
    <row r="13" spans="2:13">
      <c r="B13" s="97" t="s">
        <v>228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63106.123649999994</v>
      </c>
      <c r="K13" s="98">
        <f t="shared" si="0"/>
        <v>97.117424158918226</v>
      </c>
      <c r="L13" s="98">
        <f>J13/'[5]סכום נכסי הקרן'!$C$42*100</f>
        <v>15.233362533906888</v>
      </c>
    </row>
    <row r="14" spans="2:13">
      <c r="B14" s="99" t="s">
        <v>2082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f>63098.83074+7.29291</f>
        <v>63106.123649999994</v>
      </c>
      <c r="K14" s="91">
        <f t="shared" si="0"/>
        <v>97.117424158918226</v>
      </c>
      <c r="L14" s="91">
        <f>J14/'[5]סכום נכסי הקרן'!$C$42*100</f>
        <v>15.233362533906888</v>
      </c>
    </row>
    <row r="15" spans="2:13">
      <c r="B15" s="97" t="s">
        <v>233</v>
      </c>
      <c r="C15" s="26"/>
      <c r="D15" s="27"/>
      <c r="E15" s="27"/>
      <c r="F15" s="27"/>
      <c r="G15" s="27"/>
      <c r="H15" s="27"/>
      <c r="I15" s="98">
        <v>0</v>
      </c>
      <c r="J15" s="98">
        <v>1873.0746725751601</v>
      </c>
      <c r="K15" s="98">
        <f t="shared" si="0"/>
        <v>2.882575841081767</v>
      </c>
      <c r="L15" s="98">
        <f>J15/'[5]סכום נכסי הקרן'!$C$42*100</f>
        <v>0.45214669971915411</v>
      </c>
    </row>
    <row r="16" spans="2:13">
      <c r="B16" s="99" t="s">
        <v>2082</v>
      </c>
      <c r="C16" t="s">
        <v>234</v>
      </c>
      <c r="D16" t="s">
        <v>230</v>
      </c>
      <c r="E16" t="s">
        <v>231</v>
      </c>
      <c r="F16" t="s">
        <v>232</v>
      </c>
      <c r="G16" t="s">
        <v>123</v>
      </c>
      <c r="H16" s="91">
        <v>0</v>
      </c>
      <c r="I16" s="91">
        <v>0</v>
      </c>
      <c r="J16" s="91">
        <v>1.831111282</v>
      </c>
      <c r="K16" s="91">
        <f t="shared" si="0"/>
        <v>2.8179961114783913E-3</v>
      </c>
      <c r="L16" s="91">
        <f>J16/'[5]סכום נכסי הקרן'!$C$42*100</f>
        <v>4.4201704026916588E-4</v>
      </c>
    </row>
    <row r="17" spans="2:12">
      <c r="B17" s="99" t="s">
        <v>2082</v>
      </c>
      <c r="C17" t="s">
        <v>235</v>
      </c>
      <c r="D17" t="s">
        <v>230</v>
      </c>
      <c r="E17" t="s">
        <v>231</v>
      </c>
      <c r="F17" t="s">
        <v>232</v>
      </c>
      <c r="G17" t="s">
        <v>226</v>
      </c>
      <c r="H17" s="91">
        <v>0</v>
      </c>
      <c r="I17" s="91">
        <v>0</v>
      </c>
      <c r="J17" s="91">
        <v>1.222396416</v>
      </c>
      <c r="K17" s="91">
        <f t="shared" si="0"/>
        <v>1.8812119071270747E-3</v>
      </c>
      <c r="L17" s="91">
        <f>J17/'[5]סכום נכסי הקרן'!$C$42*100</f>
        <v>2.9507766739648989E-4</v>
      </c>
    </row>
    <row r="18" spans="2:12">
      <c r="B18" s="99" t="s">
        <v>2082</v>
      </c>
      <c r="C18" t="s">
        <v>236</v>
      </c>
      <c r="D18" t="s">
        <v>230</v>
      </c>
      <c r="E18" t="s">
        <v>231</v>
      </c>
      <c r="F18" t="s">
        <v>232</v>
      </c>
      <c r="G18" t="s">
        <v>109</v>
      </c>
      <c r="H18" s="91">
        <v>0</v>
      </c>
      <c r="I18" s="91">
        <v>0</v>
      </c>
      <c r="J18" s="91">
        <v>1793.72266926</v>
      </c>
      <c r="K18" s="91">
        <f t="shared" si="0"/>
        <v>2.7604567547224148</v>
      </c>
      <c r="L18" s="91">
        <f>J18/'[5]סכום נכסי הקרן'!$C$42*100</f>
        <v>0.43299169915223823</v>
      </c>
    </row>
    <row r="19" spans="2:12">
      <c r="B19" s="99" t="s">
        <v>2082</v>
      </c>
      <c r="C19" t="s">
        <v>237</v>
      </c>
      <c r="D19" t="s">
        <v>230</v>
      </c>
      <c r="E19" t="s">
        <v>231</v>
      </c>
      <c r="F19" t="s">
        <v>232</v>
      </c>
      <c r="G19" t="s">
        <v>119</v>
      </c>
      <c r="H19" s="91">
        <v>0</v>
      </c>
      <c r="I19" s="91">
        <v>0</v>
      </c>
      <c r="J19" s="91">
        <v>2.8750887000000001</v>
      </c>
      <c r="K19" s="91">
        <f t="shared" si="0"/>
        <v>4.4246293802014071E-3</v>
      </c>
      <c r="L19" s="91">
        <f>J19/'[5]סכום נכסי הקרן'!$C$42*100</f>
        <v>6.9402564998522246E-4</v>
      </c>
    </row>
    <row r="20" spans="2:12">
      <c r="B20" s="99" t="s">
        <v>2082</v>
      </c>
      <c r="C20" t="s">
        <v>238</v>
      </c>
      <c r="D20" t="s">
        <v>230</v>
      </c>
      <c r="E20" t="s">
        <v>231</v>
      </c>
      <c r="F20" t="s">
        <v>232</v>
      </c>
      <c r="G20" t="s">
        <v>113</v>
      </c>
      <c r="H20" s="91">
        <v>0</v>
      </c>
      <c r="I20" s="91">
        <v>0</v>
      </c>
      <c r="J20" s="91">
        <v>14.559654368</v>
      </c>
      <c r="K20" s="91">
        <f t="shared" si="0"/>
        <v>2.2406638961166851E-2</v>
      </c>
      <c r="L20" s="91">
        <f>J20/'[5]סכום נכסי הקרן'!$C$42*100</f>
        <v>3.5145954231990762E-3</v>
      </c>
    </row>
    <row r="21" spans="2:12">
      <c r="B21" s="99" t="s">
        <v>2082</v>
      </c>
      <c r="C21" t="s">
        <v>239</v>
      </c>
      <c r="D21" t="s">
        <v>230</v>
      </c>
      <c r="E21" t="s">
        <v>231</v>
      </c>
      <c r="F21" t="s">
        <v>232</v>
      </c>
      <c r="G21" t="s">
        <v>223</v>
      </c>
      <c r="H21" s="91">
        <v>0</v>
      </c>
      <c r="I21" s="91">
        <v>0</v>
      </c>
      <c r="J21" s="91">
        <v>3.8482211160000002E-2</v>
      </c>
      <c r="K21" s="91">
        <f t="shared" si="0"/>
        <v>5.9222354466368451E-5</v>
      </c>
      <c r="L21" s="91">
        <f>J21/'[5]סכום נכסי הקרן'!$C$42*100</f>
        <v>9.2893278781929684E-6</v>
      </c>
    </row>
    <row r="22" spans="2:12">
      <c r="B22" s="99" t="s">
        <v>2082</v>
      </c>
      <c r="C22" t="s">
        <v>240</v>
      </c>
      <c r="D22" t="s">
        <v>230</v>
      </c>
      <c r="E22" t="s">
        <v>231</v>
      </c>
      <c r="F22" t="s">
        <v>232</v>
      </c>
      <c r="G22" t="s">
        <v>225</v>
      </c>
      <c r="H22" s="91">
        <v>0</v>
      </c>
      <c r="I22" s="91">
        <v>0</v>
      </c>
      <c r="J22" s="91">
        <v>1.384495E-2</v>
      </c>
      <c r="K22" s="91">
        <f t="shared" si="0"/>
        <v>2.1306741784147205E-5</v>
      </c>
      <c r="L22" s="91">
        <f>J22/'[5]סכום נכסי הקרן'!$C$42*100</f>
        <v>3.3420709499372683E-6</v>
      </c>
    </row>
    <row r="23" spans="2:12">
      <c r="B23" s="99" t="s">
        <v>2082</v>
      </c>
      <c r="C23" t="s">
        <v>241</v>
      </c>
      <c r="D23" t="s">
        <v>230</v>
      </c>
      <c r="E23" t="s">
        <v>231</v>
      </c>
      <c r="F23" t="s">
        <v>232</v>
      </c>
      <c r="G23" t="s">
        <v>224</v>
      </c>
      <c r="H23" s="91">
        <v>0</v>
      </c>
      <c r="I23" s="91">
        <v>0</v>
      </c>
      <c r="J23" s="91">
        <v>8.3068859999999994E-2</v>
      </c>
      <c r="K23" s="91">
        <f t="shared" si="0"/>
        <v>1.2783915798348671E-4</v>
      </c>
      <c r="L23" s="91">
        <f>J23/'[5]סכום נכסי הקרן'!$C$42*100</f>
        <v>2.0052222929689591E-5</v>
      </c>
    </row>
    <row r="24" spans="2:12">
      <c r="B24" s="99" t="s">
        <v>2082</v>
      </c>
      <c r="C24" t="s">
        <v>242</v>
      </c>
      <c r="D24" t="s">
        <v>230</v>
      </c>
      <c r="E24" t="s">
        <v>231</v>
      </c>
      <c r="F24" t="s">
        <v>232</v>
      </c>
      <c r="G24" t="s">
        <v>116</v>
      </c>
      <c r="H24" s="91">
        <v>0</v>
      </c>
      <c r="I24" s="91">
        <v>0</v>
      </c>
      <c r="J24" s="91">
        <v>58.714690480000002</v>
      </c>
      <c r="K24" s="91">
        <f t="shared" si="0"/>
        <v>9.0359210325316172E-2</v>
      </c>
      <c r="L24" s="91">
        <f>J24/'[5]סכום נכסי הקרן'!$C$42*100</f>
        <v>1.4173302279009046E-2</v>
      </c>
    </row>
    <row r="25" spans="2:12">
      <c r="B25" s="99" t="s">
        <v>2082</v>
      </c>
      <c r="C25" t="s">
        <v>243</v>
      </c>
      <c r="D25" t="s">
        <v>230</v>
      </c>
      <c r="E25" t="s">
        <v>231</v>
      </c>
      <c r="F25" t="s">
        <v>232</v>
      </c>
      <c r="G25" t="s">
        <v>222</v>
      </c>
      <c r="H25" s="91">
        <v>0</v>
      </c>
      <c r="I25" s="91">
        <v>0</v>
      </c>
      <c r="J25" s="91">
        <v>1.3666048E-2</v>
      </c>
      <c r="K25" s="91">
        <f t="shared" si="0"/>
        <v>2.1031419827862242E-5</v>
      </c>
      <c r="L25" s="91">
        <f>J25/'[5]סכום נכסי הקרן'!$C$42*100</f>
        <v>3.2988852990619905E-6</v>
      </c>
    </row>
    <row r="26" spans="2:12">
      <c r="B26" s="97" t="s">
        <v>244</v>
      </c>
      <c r="D26" s="16"/>
      <c r="I26" s="98">
        <v>0</v>
      </c>
      <c r="J26" s="98">
        <f>SUM(J27)</f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245</v>
      </c>
      <c r="C27" t="s">
        <v>245</v>
      </c>
      <c r="D27" s="16"/>
      <c r="E27" t="s">
        <v>245</v>
      </c>
      <c r="G27" t="s">
        <v>245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247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245</v>
      </c>
      <c r="C29" t="s">
        <v>245</v>
      </c>
      <c r="D29" s="16"/>
      <c r="E29" t="s">
        <v>245</v>
      </c>
      <c r="G29" t="s">
        <v>245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248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245</v>
      </c>
      <c r="C31" t="s">
        <v>245</v>
      </c>
      <c r="D31" s="16"/>
      <c r="E31" t="s">
        <v>245</v>
      </c>
      <c r="G31" t="s">
        <v>245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249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t="s">
        <v>245</v>
      </c>
      <c r="C33" t="s">
        <v>245</v>
      </c>
      <c r="D33" s="16"/>
      <c r="E33" t="s">
        <v>245</v>
      </c>
      <c r="G33" t="s">
        <v>245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7" t="s">
        <v>250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245</v>
      </c>
      <c r="C35" t="s">
        <v>245</v>
      </c>
      <c r="D35" s="16"/>
      <c r="E35" t="s">
        <v>245</v>
      </c>
      <c r="G35" t="s">
        <v>245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s="97" t="s">
        <v>251</v>
      </c>
      <c r="D36" s="16"/>
      <c r="I36" s="98">
        <v>0</v>
      </c>
      <c r="J36" s="98">
        <v>0</v>
      </c>
      <c r="K36" s="98">
        <f t="shared" si="0"/>
        <v>0</v>
      </c>
      <c r="L36" s="98">
        <f>J36/'[5]סכום נכסי הקרן'!$C$42*100</f>
        <v>0</v>
      </c>
    </row>
    <row r="37" spans="2:12">
      <c r="B37" s="97" t="s">
        <v>252</v>
      </c>
      <c r="D37" s="16"/>
      <c r="I37" s="98">
        <v>0</v>
      </c>
      <c r="J37" s="98">
        <v>0</v>
      </c>
      <c r="K37" s="98">
        <f t="shared" si="0"/>
        <v>0</v>
      </c>
      <c r="L37" s="98">
        <f>J37/'[5]סכום נכסי הקרן'!$C$42*100</f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J38/'[5]סכום נכסי הקרן'!$C$42*100</f>
        <v>0</v>
      </c>
    </row>
    <row r="39" spans="2:12">
      <c r="B39" s="97" t="s">
        <v>250</v>
      </c>
      <c r="D39" s="16"/>
      <c r="I39" s="98">
        <v>0</v>
      </c>
      <c r="J39" s="98">
        <v>0</v>
      </c>
      <c r="K39" s="98">
        <f t="shared" si="0"/>
        <v>0</v>
      </c>
      <c r="L39" s="98">
        <f>J39/'[5]סכום נכסי הקרן'!$C$42*100</f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J40/'[5]סכום נכסי הקרן'!$C$42*100</f>
        <v>0</v>
      </c>
    </row>
    <row r="41" spans="2:12">
      <c r="B41" t="s">
        <v>253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2080</v>
      </c>
    </row>
    <row r="3" spans="2:49" s="1" customFormat="1">
      <c r="B3" s="2" t="s">
        <v>2</v>
      </c>
      <c r="C3" s="26" t="s">
        <v>2081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-11155658.470000001</v>
      </c>
      <c r="H11" s="7"/>
      <c r="I11" s="90">
        <v>-415.44886418351803</v>
      </c>
      <c r="J11" s="90">
        <v>100</v>
      </c>
      <c r="K11" s="90">
        <v>-0.1</v>
      </c>
      <c r="AW11" s="16"/>
    </row>
    <row r="12" spans="2:49">
      <c r="B12" s="92" t="s">
        <v>227</v>
      </c>
      <c r="C12" s="16"/>
      <c r="D12" s="16"/>
      <c r="G12" s="93">
        <v>-11155658.470000001</v>
      </c>
      <c r="I12" s="93">
        <v>-415.44886418351803</v>
      </c>
      <c r="J12" s="93">
        <v>100</v>
      </c>
      <c r="K12" s="93">
        <v>-0.1</v>
      </c>
    </row>
    <row r="13" spans="2:49">
      <c r="B13" s="92" t="s">
        <v>1729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1730</v>
      </c>
      <c r="C15" s="16"/>
      <c r="D15" s="16"/>
      <c r="G15" s="93">
        <v>-8991750</v>
      </c>
      <c r="I15" s="93">
        <v>-457.57859986666807</v>
      </c>
      <c r="J15" s="93">
        <v>110.14</v>
      </c>
      <c r="K15" s="93">
        <v>-0.11</v>
      </c>
    </row>
    <row r="16" spans="2:49">
      <c r="B16" t="s">
        <v>1900</v>
      </c>
      <c r="C16" t="s">
        <v>1901</v>
      </c>
      <c r="D16" t="s">
        <v>126</v>
      </c>
      <c r="E16" t="s">
        <v>109</v>
      </c>
      <c r="F16" t="s">
        <v>1829</v>
      </c>
      <c r="G16" s="91">
        <v>-175000</v>
      </c>
      <c r="H16" s="91">
        <v>22.656691428571428</v>
      </c>
      <c r="I16" s="91">
        <v>-39.649209999999997</v>
      </c>
      <c r="J16" s="91">
        <v>9.5399999999999991</v>
      </c>
      <c r="K16" s="91">
        <v>-0.01</v>
      </c>
    </row>
    <row r="17" spans="2:11">
      <c r="B17" t="s">
        <v>1902</v>
      </c>
      <c r="C17" t="s">
        <v>1903</v>
      </c>
      <c r="D17" t="s">
        <v>126</v>
      </c>
      <c r="E17" t="s">
        <v>109</v>
      </c>
      <c r="F17" t="s">
        <v>1829</v>
      </c>
      <c r="G17" s="91">
        <v>-175000</v>
      </c>
      <c r="H17" s="91">
        <v>21.680948571428573</v>
      </c>
      <c r="I17" s="91">
        <v>-37.941659999999999</v>
      </c>
      <c r="J17" s="91">
        <v>9.1300000000000008</v>
      </c>
      <c r="K17" s="91">
        <v>-0.01</v>
      </c>
    </row>
    <row r="18" spans="2:11">
      <c r="B18" t="s">
        <v>1904</v>
      </c>
      <c r="C18" t="s">
        <v>1905</v>
      </c>
      <c r="D18" t="s">
        <v>126</v>
      </c>
      <c r="E18" t="s">
        <v>109</v>
      </c>
      <c r="F18" t="s">
        <v>1906</v>
      </c>
      <c r="G18" s="91">
        <v>-250000</v>
      </c>
      <c r="H18" s="91">
        <v>21.131464000000001</v>
      </c>
      <c r="I18" s="91">
        <v>-52.828659999999999</v>
      </c>
      <c r="J18" s="91">
        <v>12.72</v>
      </c>
      <c r="K18" s="91">
        <v>-0.01</v>
      </c>
    </row>
    <row r="19" spans="2:11">
      <c r="B19" t="s">
        <v>1907</v>
      </c>
      <c r="C19" t="s">
        <v>1908</v>
      </c>
      <c r="D19" t="s">
        <v>126</v>
      </c>
      <c r="E19" t="s">
        <v>109</v>
      </c>
      <c r="F19" t="s">
        <v>410</v>
      </c>
      <c r="G19" s="91">
        <v>-200000</v>
      </c>
      <c r="H19" s="91">
        <v>1.081045</v>
      </c>
      <c r="I19" s="91">
        <v>-2.1620900000000001</v>
      </c>
      <c r="J19" s="91">
        <v>0.52</v>
      </c>
      <c r="K19" s="91">
        <v>0</v>
      </c>
    </row>
    <row r="20" spans="2:11">
      <c r="B20" t="s">
        <v>1909</v>
      </c>
      <c r="C20" t="s">
        <v>1910</v>
      </c>
      <c r="D20" t="s">
        <v>126</v>
      </c>
      <c r="E20" t="s">
        <v>109</v>
      </c>
      <c r="F20" t="s">
        <v>1911</v>
      </c>
      <c r="G20" s="91">
        <v>-6221750</v>
      </c>
      <c r="H20" s="91">
        <v>6.548212199111938</v>
      </c>
      <c r="I20" s="91">
        <v>-407.41339249824699</v>
      </c>
      <c r="J20" s="91">
        <v>98.07</v>
      </c>
      <c r="K20" s="91">
        <v>-0.1</v>
      </c>
    </row>
    <row r="21" spans="2:11">
      <c r="B21" t="s">
        <v>1912</v>
      </c>
      <c r="C21" t="s">
        <v>1913</v>
      </c>
      <c r="D21" t="s">
        <v>126</v>
      </c>
      <c r="E21" t="s">
        <v>109</v>
      </c>
      <c r="F21" t="s">
        <v>1914</v>
      </c>
      <c r="G21" s="91">
        <v>-2300000</v>
      </c>
      <c r="H21" s="91">
        <v>-0.55645</v>
      </c>
      <c r="I21" s="91">
        <v>12.798349999999999</v>
      </c>
      <c r="J21" s="91">
        <v>-3.08</v>
      </c>
      <c r="K21" s="91">
        <v>0</v>
      </c>
    </row>
    <row r="22" spans="2:11">
      <c r="B22" t="s">
        <v>1915</v>
      </c>
      <c r="C22" t="s">
        <v>1916</v>
      </c>
      <c r="D22" t="s">
        <v>126</v>
      </c>
      <c r="E22" t="s">
        <v>109</v>
      </c>
      <c r="F22" t="s">
        <v>1917</v>
      </c>
      <c r="G22" s="91">
        <v>500000</v>
      </c>
      <c r="H22" s="91">
        <v>-1.671</v>
      </c>
      <c r="I22" s="91">
        <v>-8.3550000000000004</v>
      </c>
      <c r="J22" s="91">
        <v>2.0099999999999998</v>
      </c>
      <c r="K22" s="91">
        <v>0</v>
      </c>
    </row>
    <row r="23" spans="2:11">
      <c r="B23" t="s">
        <v>1918</v>
      </c>
      <c r="C23" t="s">
        <v>1919</v>
      </c>
      <c r="D23" t="s">
        <v>126</v>
      </c>
      <c r="E23" t="s">
        <v>109</v>
      </c>
      <c r="F23" t="s">
        <v>1920</v>
      </c>
      <c r="G23" s="91">
        <v>150000</v>
      </c>
      <c r="H23" s="91">
        <v>-1.7210666666666667</v>
      </c>
      <c r="I23" s="91">
        <v>-2.5815999999999999</v>
      </c>
      <c r="J23" s="91">
        <v>0.62</v>
      </c>
      <c r="K23" s="91">
        <v>0</v>
      </c>
    </row>
    <row r="24" spans="2:11">
      <c r="B24" t="s">
        <v>1921</v>
      </c>
      <c r="C24" t="s">
        <v>1922</v>
      </c>
      <c r="D24" t="s">
        <v>126</v>
      </c>
      <c r="E24" t="s">
        <v>109</v>
      </c>
      <c r="F24" t="s">
        <v>1923</v>
      </c>
      <c r="G24" s="91">
        <v>-1800000</v>
      </c>
      <c r="H24" s="91">
        <v>-8.2474683333333338</v>
      </c>
      <c r="I24" s="91">
        <v>148.45443</v>
      </c>
      <c r="J24" s="91">
        <v>-35.729999999999997</v>
      </c>
      <c r="K24" s="91">
        <v>0.04</v>
      </c>
    </row>
    <row r="25" spans="2:11">
      <c r="B25" t="s">
        <v>1924</v>
      </c>
      <c r="C25" t="s">
        <v>1925</v>
      </c>
      <c r="D25" t="s">
        <v>126</v>
      </c>
      <c r="E25" t="s">
        <v>109</v>
      </c>
      <c r="F25" t="s">
        <v>1926</v>
      </c>
      <c r="G25" s="91">
        <v>1200000</v>
      </c>
      <c r="H25" s="91">
        <v>-5.8757566666666667</v>
      </c>
      <c r="I25" s="91">
        <v>-70.509079999999997</v>
      </c>
      <c r="J25" s="91">
        <v>16.97</v>
      </c>
      <c r="K25" s="91">
        <v>-0.02</v>
      </c>
    </row>
    <row r="26" spans="2:11">
      <c r="B26" t="s">
        <v>1927</v>
      </c>
      <c r="C26" t="s">
        <v>1928</v>
      </c>
      <c r="D26" t="s">
        <v>126</v>
      </c>
      <c r="E26" t="s">
        <v>109</v>
      </c>
      <c r="F26" t="s">
        <v>1929</v>
      </c>
      <c r="G26" s="91">
        <v>280000</v>
      </c>
      <c r="H26" s="91">
        <v>0.93189736842105353</v>
      </c>
      <c r="I26" s="91">
        <v>2.6093126315789501</v>
      </c>
      <c r="J26" s="91">
        <v>-0.63</v>
      </c>
      <c r="K26" s="91">
        <v>0</v>
      </c>
    </row>
    <row r="27" spans="2:11">
      <c r="B27" s="92" t="s">
        <v>1899</v>
      </c>
      <c r="C27" s="16"/>
      <c r="D27" s="16"/>
      <c r="G27" s="93">
        <v>-2164222.35</v>
      </c>
      <c r="I27" s="93">
        <v>47.275975625350043</v>
      </c>
      <c r="J27" s="93">
        <v>-11.38</v>
      </c>
      <c r="K27" s="93">
        <v>0.01</v>
      </c>
    </row>
    <row r="28" spans="2:11">
      <c r="B28" t="s">
        <v>1930</v>
      </c>
      <c r="C28" t="s">
        <v>1931</v>
      </c>
      <c r="D28" t="s">
        <v>126</v>
      </c>
      <c r="E28" t="s">
        <v>116</v>
      </c>
      <c r="F28" t="s">
        <v>357</v>
      </c>
      <c r="G28" s="91">
        <v>234000</v>
      </c>
      <c r="H28" s="91">
        <v>0.55451760563380337</v>
      </c>
      <c r="I28" s="91">
        <v>1.2975711971831001</v>
      </c>
      <c r="J28" s="91">
        <v>-0.31</v>
      </c>
      <c r="K28" s="91">
        <v>0</v>
      </c>
    </row>
    <row r="29" spans="2:11">
      <c r="B29" t="s">
        <v>1932</v>
      </c>
      <c r="C29" t="s">
        <v>1933</v>
      </c>
      <c r="D29" t="s">
        <v>126</v>
      </c>
      <c r="E29" t="s">
        <v>109</v>
      </c>
      <c r="F29" t="s">
        <v>448</v>
      </c>
      <c r="G29" s="91">
        <v>95000</v>
      </c>
      <c r="H29" s="91">
        <v>6.7793157894736842</v>
      </c>
      <c r="I29" s="91">
        <v>6.4403499999999996</v>
      </c>
      <c r="J29" s="91">
        <v>-1.55</v>
      </c>
      <c r="K29" s="91">
        <v>0</v>
      </c>
    </row>
    <row r="30" spans="2:11">
      <c r="B30" t="s">
        <v>1934</v>
      </c>
      <c r="C30" t="s">
        <v>1935</v>
      </c>
      <c r="D30" t="s">
        <v>126</v>
      </c>
      <c r="E30" t="s">
        <v>109</v>
      </c>
      <c r="F30" t="s">
        <v>1894</v>
      </c>
      <c r="G30" s="91">
        <v>105646.86</v>
      </c>
      <c r="H30" s="91">
        <v>13.410318110732302</v>
      </c>
      <c r="I30" s="91">
        <v>14.167579999999999</v>
      </c>
      <c r="J30" s="91">
        <v>-3.41</v>
      </c>
      <c r="K30" s="91">
        <v>0</v>
      </c>
    </row>
    <row r="31" spans="2:11">
      <c r="B31" t="s">
        <v>1936</v>
      </c>
      <c r="C31" t="s">
        <v>1937</v>
      </c>
      <c r="D31" t="s">
        <v>126</v>
      </c>
      <c r="E31" t="s">
        <v>109</v>
      </c>
      <c r="F31" t="s">
        <v>636</v>
      </c>
      <c r="G31" s="91">
        <v>117451.61</v>
      </c>
      <c r="H31" s="91">
        <v>2.7556710376298801</v>
      </c>
      <c r="I31" s="91">
        <v>3.23658</v>
      </c>
      <c r="J31" s="91">
        <v>-0.78</v>
      </c>
      <c r="K31" s="91">
        <v>0</v>
      </c>
    </row>
    <row r="32" spans="2:11">
      <c r="B32" t="s">
        <v>1938</v>
      </c>
      <c r="C32" t="s">
        <v>1939</v>
      </c>
      <c r="D32" t="s">
        <v>126</v>
      </c>
      <c r="E32" t="s">
        <v>116</v>
      </c>
      <c r="F32" t="s">
        <v>1917</v>
      </c>
      <c r="G32" s="91">
        <v>-344000</v>
      </c>
      <c r="H32" s="91">
        <v>-6.066642857142849</v>
      </c>
      <c r="I32" s="91">
        <v>20.869251428571399</v>
      </c>
      <c r="J32" s="91">
        <v>-5.0199999999999996</v>
      </c>
      <c r="K32" s="91">
        <v>0.01</v>
      </c>
    </row>
    <row r="33" spans="2:11">
      <c r="B33" t="s">
        <v>1940</v>
      </c>
      <c r="C33" t="s">
        <v>1941</v>
      </c>
      <c r="D33" t="s">
        <v>126</v>
      </c>
      <c r="E33" t="s">
        <v>109</v>
      </c>
      <c r="F33" t="s">
        <v>1942</v>
      </c>
      <c r="G33" s="91">
        <v>450779.18</v>
      </c>
      <c r="H33" s="91">
        <v>8.3202443280977167</v>
      </c>
      <c r="I33" s="91">
        <v>37.5059291561954</v>
      </c>
      <c r="J33" s="91">
        <v>-9.0299999999999994</v>
      </c>
      <c r="K33" s="91">
        <v>0.01</v>
      </c>
    </row>
    <row r="34" spans="2:11">
      <c r="B34" t="s">
        <v>1943</v>
      </c>
      <c r="C34" t="s">
        <v>1944</v>
      </c>
      <c r="D34" t="s">
        <v>126</v>
      </c>
      <c r="E34" t="s">
        <v>109</v>
      </c>
      <c r="F34" t="s">
        <v>1945</v>
      </c>
      <c r="G34" s="91">
        <v>50000</v>
      </c>
      <c r="H34" s="91">
        <v>1.30022857142857</v>
      </c>
      <c r="I34" s="91">
        <v>0.65011428571428498</v>
      </c>
      <c r="J34" s="91">
        <v>-0.16</v>
      </c>
      <c r="K34" s="91">
        <v>0</v>
      </c>
    </row>
    <row r="35" spans="2:11">
      <c r="B35" t="s">
        <v>1946</v>
      </c>
      <c r="C35" t="s">
        <v>1947</v>
      </c>
      <c r="D35" t="s">
        <v>126</v>
      </c>
      <c r="E35" t="s">
        <v>113</v>
      </c>
      <c r="F35" t="s">
        <v>668</v>
      </c>
      <c r="G35" s="91">
        <v>-1138300</v>
      </c>
      <c r="H35" s="91">
        <v>-0.91382306477093034</v>
      </c>
      <c r="I35" s="91">
        <v>10.4020479462875</v>
      </c>
      <c r="J35" s="91">
        <v>-2.5</v>
      </c>
      <c r="K35" s="91">
        <v>0</v>
      </c>
    </row>
    <row r="36" spans="2:11">
      <c r="B36" t="s">
        <v>1948</v>
      </c>
      <c r="C36" t="s">
        <v>1949</v>
      </c>
      <c r="D36" t="s">
        <v>126</v>
      </c>
      <c r="E36" t="s">
        <v>113</v>
      </c>
      <c r="F36" t="s">
        <v>1950</v>
      </c>
      <c r="G36" s="91">
        <v>-1163200</v>
      </c>
      <c r="H36" s="91">
        <v>3.6661538461538514</v>
      </c>
      <c r="I36" s="91">
        <v>-42.644701538461597</v>
      </c>
      <c r="J36" s="91">
        <v>10.26</v>
      </c>
      <c r="K36" s="91">
        <v>-0.01</v>
      </c>
    </row>
    <row r="37" spans="2:11">
      <c r="B37" t="s">
        <v>1951</v>
      </c>
      <c r="C37" t="s">
        <v>1952</v>
      </c>
      <c r="D37" t="s">
        <v>126</v>
      </c>
      <c r="E37" t="s">
        <v>113</v>
      </c>
      <c r="F37" t="s">
        <v>1953</v>
      </c>
      <c r="G37" s="91">
        <v>-37000</v>
      </c>
      <c r="H37" s="91">
        <v>3.2383529411764593</v>
      </c>
      <c r="I37" s="91">
        <v>-1.1981905882352899</v>
      </c>
      <c r="J37" s="91">
        <v>0.28999999999999998</v>
      </c>
      <c r="K37" s="91">
        <v>0</v>
      </c>
    </row>
    <row r="38" spans="2:11">
      <c r="B38" t="s">
        <v>1954</v>
      </c>
      <c r="C38" t="s">
        <v>1955</v>
      </c>
      <c r="D38" t="s">
        <v>126</v>
      </c>
      <c r="E38" t="s">
        <v>113</v>
      </c>
      <c r="F38" t="s">
        <v>1923</v>
      </c>
      <c r="G38" s="91">
        <v>60000</v>
      </c>
      <c r="H38" s="91">
        <v>10.613099999999999</v>
      </c>
      <c r="I38" s="91">
        <v>6.3678600000000003</v>
      </c>
      <c r="J38" s="91">
        <v>-1.53</v>
      </c>
      <c r="K38" s="91">
        <v>0</v>
      </c>
    </row>
    <row r="39" spans="2:11">
      <c r="B39" t="s">
        <v>1956</v>
      </c>
      <c r="C39" t="s">
        <v>1957</v>
      </c>
      <c r="D39" t="s">
        <v>126</v>
      </c>
      <c r="E39" t="s">
        <v>109</v>
      </c>
      <c r="F39" t="s">
        <v>1958</v>
      </c>
      <c r="G39" s="91">
        <v>-25000</v>
      </c>
      <c r="H39" s="91">
        <v>8.1965133333333196</v>
      </c>
      <c r="I39" s="91">
        <v>-2.0491283333333299</v>
      </c>
      <c r="J39" s="91">
        <v>0.49</v>
      </c>
      <c r="K39" s="91">
        <v>0</v>
      </c>
    </row>
    <row r="40" spans="2:11">
      <c r="B40" t="s">
        <v>1959</v>
      </c>
      <c r="C40" t="s">
        <v>1960</v>
      </c>
      <c r="D40" t="s">
        <v>126</v>
      </c>
      <c r="E40" t="s">
        <v>113</v>
      </c>
      <c r="F40" t="s">
        <v>1961</v>
      </c>
      <c r="G40" s="91">
        <v>-27000</v>
      </c>
      <c r="H40" s="91">
        <v>4.6323499999999997</v>
      </c>
      <c r="I40" s="91">
        <v>-1.2507345000000001</v>
      </c>
      <c r="J40" s="91">
        <v>0.3</v>
      </c>
      <c r="K40" s="91">
        <v>0</v>
      </c>
    </row>
    <row r="41" spans="2:11">
      <c r="B41" t="s">
        <v>1962</v>
      </c>
      <c r="C41" t="s">
        <v>1963</v>
      </c>
      <c r="D41" t="s">
        <v>126</v>
      </c>
      <c r="E41" t="s">
        <v>113</v>
      </c>
      <c r="F41" t="s">
        <v>1961</v>
      </c>
      <c r="G41" s="91">
        <v>-85000</v>
      </c>
      <c r="H41" s="91">
        <v>4.2250533333333298</v>
      </c>
      <c r="I41" s="91">
        <v>-3.59129533333333</v>
      </c>
      <c r="J41" s="91">
        <v>0.86</v>
      </c>
      <c r="K41" s="91">
        <v>0</v>
      </c>
    </row>
    <row r="42" spans="2:11">
      <c r="B42" t="s">
        <v>1964</v>
      </c>
      <c r="C42" t="s">
        <v>1965</v>
      </c>
      <c r="D42" t="s">
        <v>126</v>
      </c>
      <c r="E42" t="s">
        <v>113</v>
      </c>
      <c r="F42" t="s">
        <v>1966</v>
      </c>
      <c r="G42" s="91">
        <v>-77600</v>
      </c>
      <c r="H42" s="91">
        <v>-1.0330952380952396</v>
      </c>
      <c r="I42" s="91">
        <v>0.80168190476190604</v>
      </c>
      <c r="J42" s="91">
        <v>-0.19</v>
      </c>
      <c r="K42" s="91">
        <v>0</v>
      </c>
    </row>
    <row r="43" spans="2:11">
      <c r="B43" t="s">
        <v>1967</v>
      </c>
      <c r="C43" t="s">
        <v>1968</v>
      </c>
      <c r="D43" t="s">
        <v>126</v>
      </c>
      <c r="E43" t="s">
        <v>113</v>
      </c>
      <c r="F43" t="s">
        <v>1969</v>
      </c>
      <c r="G43" s="91">
        <v>-45000</v>
      </c>
      <c r="H43" s="91">
        <v>0.48120000000000002</v>
      </c>
      <c r="I43" s="91">
        <v>-0.21654000000000001</v>
      </c>
      <c r="J43" s="91">
        <v>0.05</v>
      </c>
      <c r="K43" s="91">
        <v>0</v>
      </c>
    </row>
    <row r="44" spans="2:11">
      <c r="B44" t="s">
        <v>1970</v>
      </c>
      <c r="C44" t="s">
        <v>1971</v>
      </c>
      <c r="D44" t="s">
        <v>126</v>
      </c>
      <c r="E44" t="s">
        <v>116</v>
      </c>
      <c r="F44" t="s">
        <v>1836</v>
      </c>
      <c r="G44" s="91">
        <v>-30000</v>
      </c>
      <c r="H44" s="91">
        <v>5.801166666666667</v>
      </c>
      <c r="I44" s="91">
        <v>-1.7403500000000001</v>
      </c>
      <c r="J44" s="91">
        <v>0.42</v>
      </c>
      <c r="K44" s="91">
        <v>0</v>
      </c>
    </row>
    <row r="45" spans="2:11">
      <c r="B45" t="s">
        <v>1972</v>
      </c>
      <c r="C45" t="s">
        <v>1973</v>
      </c>
      <c r="D45" t="s">
        <v>126</v>
      </c>
      <c r="E45" t="s">
        <v>113</v>
      </c>
      <c r="F45" t="s">
        <v>1871</v>
      </c>
      <c r="G45" s="91">
        <v>-305000</v>
      </c>
      <c r="H45" s="91">
        <v>0.58099999999999996</v>
      </c>
      <c r="I45" s="91">
        <v>-1.7720499999999999</v>
      </c>
      <c r="J45" s="91">
        <v>0.43</v>
      </c>
      <c r="K45" s="91">
        <v>0</v>
      </c>
    </row>
    <row r="46" spans="2:11">
      <c r="B46" s="92" t="s">
        <v>1731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245</v>
      </c>
      <c r="C47" t="s">
        <v>245</v>
      </c>
      <c r="D47" t="s">
        <v>245</v>
      </c>
      <c r="E47" t="s">
        <v>245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863</v>
      </c>
      <c r="C48" s="16"/>
      <c r="D48" s="16"/>
      <c r="G48" s="93">
        <v>313.88</v>
      </c>
      <c r="I48" s="93">
        <v>-5.1462399422000003</v>
      </c>
      <c r="J48" s="93">
        <v>1.24</v>
      </c>
      <c r="K48" s="93">
        <v>0</v>
      </c>
    </row>
    <row r="49" spans="2:11">
      <c r="B49" t="s">
        <v>1974</v>
      </c>
      <c r="C49" t="s">
        <v>1975</v>
      </c>
      <c r="D49" t="s">
        <v>135</v>
      </c>
      <c r="E49" t="s">
        <v>105</v>
      </c>
      <c r="F49" t="s">
        <v>1976</v>
      </c>
      <c r="G49" s="91">
        <v>313.88</v>
      </c>
      <c r="H49" s="91">
        <v>-1639.5564999999999</v>
      </c>
      <c r="I49" s="91">
        <v>-5.1462399422000003</v>
      </c>
      <c r="J49" s="91">
        <v>1.24</v>
      </c>
      <c r="K49" s="91">
        <v>0</v>
      </c>
    </row>
    <row r="50" spans="2:11">
      <c r="B50" s="92" t="s">
        <v>251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s="92" t="s">
        <v>1729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245</v>
      </c>
      <c r="C52" t="s">
        <v>245</v>
      </c>
      <c r="D52" t="s">
        <v>245</v>
      </c>
      <c r="E52" t="s">
        <v>245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1738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245</v>
      </c>
      <c r="C54" t="s">
        <v>245</v>
      </c>
      <c r="D54" t="s">
        <v>245</v>
      </c>
      <c r="E54" t="s">
        <v>245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1731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245</v>
      </c>
      <c r="C56" t="s">
        <v>245</v>
      </c>
      <c r="D56" t="s">
        <v>245</v>
      </c>
      <c r="E56" t="s">
        <v>245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s="92" t="s">
        <v>863</v>
      </c>
      <c r="C57" s="16"/>
      <c r="D57" s="16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245</v>
      </c>
      <c r="C58" t="s">
        <v>245</v>
      </c>
      <c r="D58" t="s">
        <v>245</v>
      </c>
      <c r="E58" t="s">
        <v>245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t="s">
        <v>253</v>
      </c>
      <c r="C59" s="16"/>
      <c r="D59" s="16"/>
    </row>
    <row r="60" spans="2:11">
      <c r="B60" t="s">
        <v>339</v>
      </c>
      <c r="C60" s="16"/>
      <c r="D60" s="16"/>
    </row>
    <row r="61" spans="2:11">
      <c r="B61" t="s">
        <v>340</v>
      </c>
      <c r="C61" s="16"/>
      <c r="D61" s="16"/>
    </row>
    <row r="62" spans="2:11">
      <c r="B62" t="s">
        <v>341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2080</v>
      </c>
    </row>
    <row r="3" spans="2:78" s="1" customFormat="1">
      <c r="B3" s="2" t="s">
        <v>2</v>
      </c>
      <c r="C3" s="26" t="s">
        <v>2081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1752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245</v>
      </c>
      <c r="C14" t="s">
        <v>245</v>
      </c>
      <c r="D14" s="16"/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1753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245</v>
      </c>
      <c r="C16" t="s">
        <v>245</v>
      </c>
      <c r="D16" s="16"/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1758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1759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D19" s="16"/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1760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D21" s="16"/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1761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D23" s="16"/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1762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D25" s="16"/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1752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1753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D30" s="16"/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1758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1759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D33" s="16"/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1760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D35" s="16"/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1761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D37" s="16"/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1762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D39" s="16"/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  <c r="D40" s="16"/>
    </row>
    <row r="41" spans="2:17">
      <c r="B41" t="s">
        <v>339</v>
      </c>
      <c r="D41" s="16"/>
    </row>
    <row r="42" spans="2:17">
      <c r="B42" t="s">
        <v>340</v>
      </c>
      <c r="D42" s="16"/>
    </row>
    <row r="43" spans="2:17">
      <c r="B43" t="s">
        <v>341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2080</v>
      </c>
    </row>
    <row r="3" spans="2:59" s="1" customFormat="1">
      <c r="B3" s="2" t="s">
        <v>2</v>
      </c>
      <c r="C3" s="26" t="s">
        <v>2081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11.17</v>
      </c>
      <c r="J11" s="18"/>
      <c r="K11" s="18"/>
      <c r="L11" s="90">
        <v>3.06</v>
      </c>
      <c r="M11" s="90">
        <v>4740678.2300000004</v>
      </c>
      <c r="N11" s="7"/>
      <c r="O11" s="90">
        <v>7288.5330892417478</v>
      </c>
      <c r="P11" s="90">
        <v>100</v>
      </c>
      <c r="Q11" s="90">
        <v>1.76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12.11</v>
      </c>
      <c r="L12" s="93">
        <v>2.66</v>
      </c>
      <c r="M12" s="93">
        <v>4405561.12</v>
      </c>
      <c r="O12" s="93">
        <v>6097.2049030137341</v>
      </c>
      <c r="P12" s="93">
        <v>83.65</v>
      </c>
      <c r="Q12" s="93">
        <v>1.47</v>
      </c>
    </row>
    <row r="13" spans="2:59">
      <c r="B13" s="92" t="s">
        <v>1977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245</v>
      </c>
      <c r="D14" t="s">
        <v>245</v>
      </c>
      <c r="F14" t="s">
        <v>245</v>
      </c>
      <c r="I14" s="91">
        <v>0</v>
      </c>
      <c r="J14" t="s">
        <v>245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1978</v>
      </c>
      <c r="I15" s="93">
        <v>21</v>
      </c>
      <c r="L15" s="93">
        <v>3.26</v>
      </c>
      <c r="M15" s="93">
        <v>3071792.73</v>
      </c>
      <c r="O15" s="93">
        <v>3165.4294096939998</v>
      </c>
      <c r="P15" s="93">
        <v>43.43</v>
      </c>
      <c r="Q15" s="93">
        <v>0.76</v>
      </c>
    </row>
    <row r="16" spans="2:59">
      <c r="B16" t="s">
        <v>1979</v>
      </c>
      <c r="C16" t="s">
        <v>1980</v>
      </c>
      <c r="D16" t="s">
        <v>1981</v>
      </c>
      <c r="E16" t="s">
        <v>635</v>
      </c>
      <c r="F16" t="s">
        <v>245</v>
      </c>
      <c r="G16" t="s">
        <v>1982</v>
      </c>
      <c r="H16" t="s">
        <v>246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375940.53</v>
      </c>
      <c r="N16" s="91">
        <v>107.32</v>
      </c>
      <c r="O16" s="91">
        <v>403.45937679600002</v>
      </c>
      <c r="P16" s="91">
        <v>5.54</v>
      </c>
      <c r="Q16" s="91">
        <v>0.1</v>
      </c>
    </row>
    <row r="17" spans="2:17">
      <c r="B17" t="s">
        <v>1979</v>
      </c>
      <c r="C17" t="s">
        <v>1980</v>
      </c>
      <c r="D17" t="s">
        <v>1983</v>
      </c>
      <c r="E17" t="s">
        <v>635</v>
      </c>
      <c r="F17" t="s">
        <v>245</v>
      </c>
      <c r="G17" t="s">
        <v>1982</v>
      </c>
      <c r="H17" t="s">
        <v>246</v>
      </c>
      <c r="I17" s="91">
        <v>10.23</v>
      </c>
      <c r="J17" t="s">
        <v>105</v>
      </c>
      <c r="K17" s="91">
        <v>2.84</v>
      </c>
      <c r="L17" s="91">
        <v>2.84</v>
      </c>
      <c r="M17" s="91">
        <v>476010.02</v>
      </c>
      <c r="N17" s="91">
        <v>106.06</v>
      </c>
      <c r="O17" s="91">
        <v>504.85622721200002</v>
      </c>
      <c r="P17" s="91">
        <v>6.93</v>
      </c>
      <c r="Q17" s="91">
        <v>0.12</v>
      </c>
    </row>
    <row r="18" spans="2:17">
      <c r="B18" t="s">
        <v>1979</v>
      </c>
      <c r="C18" t="s">
        <v>1980</v>
      </c>
      <c r="D18" t="s">
        <v>1984</v>
      </c>
      <c r="E18" t="s">
        <v>635</v>
      </c>
      <c r="F18" t="s">
        <v>245</v>
      </c>
      <c r="G18" t="s">
        <v>1982</v>
      </c>
      <c r="H18" t="s">
        <v>246</v>
      </c>
      <c r="I18" s="91">
        <v>27.28</v>
      </c>
      <c r="J18" t="s">
        <v>105</v>
      </c>
      <c r="K18" s="91">
        <v>3.01</v>
      </c>
      <c r="L18" s="91">
        <v>3.55</v>
      </c>
      <c r="M18" s="91">
        <v>838411.61</v>
      </c>
      <c r="N18" s="91">
        <v>100.85</v>
      </c>
      <c r="O18" s="91">
        <v>845.538108685</v>
      </c>
      <c r="P18" s="91">
        <v>11.6</v>
      </c>
      <c r="Q18" s="91">
        <v>0.2</v>
      </c>
    </row>
    <row r="19" spans="2:17">
      <c r="B19" t="s">
        <v>1979</v>
      </c>
      <c r="C19" t="s">
        <v>1980</v>
      </c>
      <c r="D19" t="s">
        <v>1985</v>
      </c>
      <c r="E19" t="s">
        <v>635</v>
      </c>
      <c r="F19" t="s">
        <v>245</v>
      </c>
      <c r="G19" t="s">
        <v>1982</v>
      </c>
      <c r="H19" t="s">
        <v>246</v>
      </c>
      <c r="I19" s="91">
        <v>27.28</v>
      </c>
      <c r="J19" t="s">
        <v>105</v>
      </c>
      <c r="K19" s="91">
        <v>3.41</v>
      </c>
      <c r="L19" s="91">
        <v>3.48</v>
      </c>
      <c r="M19" s="91">
        <v>1157480.08</v>
      </c>
      <c r="N19" s="91">
        <v>102.2</v>
      </c>
      <c r="O19" s="91">
        <v>1182.94464176</v>
      </c>
      <c r="P19" s="91">
        <v>16.23</v>
      </c>
      <c r="Q19" s="91">
        <v>0.28999999999999998</v>
      </c>
    </row>
    <row r="20" spans="2:17">
      <c r="B20" t="s">
        <v>1979</v>
      </c>
      <c r="C20" t="s">
        <v>1980</v>
      </c>
      <c r="D20" t="s">
        <v>1986</v>
      </c>
      <c r="E20" t="s">
        <v>635</v>
      </c>
      <c r="F20" t="s">
        <v>245</v>
      </c>
      <c r="G20" t="s">
        <v>1982</v>
      </c>
      <c r="H20" t="s">
        <v>246</v>
      </c>
      <c r="I20" s="91">
        <v>9.85</v>
      </c>
      <c r="J20" t="s">
        <v>105</v>
      </c>
      <c r="K20" s="91">
        <v>3.96</v>
      </c>
      <c r="L20" s="91">
        <v>3.96</v>
      </c>
      <c r="M20" s="91">
        <v>223950.49</v>
      </c>
      <c r="N20" s="91">
        <v>102.09</v>
      </c>
      <c r="O20" s="91">
        <v>228.63105524100001</v>
      </c>
      <c r="P20" s="91">
        <v>3.14</v>
      </c>
      <c r="Q20" s="91">
        <v>0.06</v>
      </c>
    </row>
    <row r="21" spans="2:17">
      <c r="B21" s="92" t="s">
        <v>1987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245</v>
      </c>
      <c r="D22" t="s">
        <v>245</v>
      </c>
      <c r="F22" t="s">
        <v>245</v>
      </c>
      <c r="I22" s="91">
        <v>0</v>
      </c>
      <c r="J22" t="s">
        <v>245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1988</v>
      </c>
      <c r="I23" s="93">
        <v>2.5099999999999998</v>
      </c>
      <c r="L23" s="93">
        <v>2.0099999999999998</v>
      </c>
      <c r="M23" s="93">
        <v>1333768.3899999999</v>
      </c>
      <c r="O23" s="93">
        <v>2931.7754933197343</v>
      </c>
      <c r="P23" s="93">
        <v>40.22</v>
      </c>
      <c r="Q23" s="93">
        <v>0.71</v>
      </c>
    </row>
    <row r="24" spans="2:17">
      <c r="B24" t="s">
        <v>1989</v>
      </c>
      <c r="C24" t="s">
        <v>1980</v>
      </c>
      <c r="D24" t="s">
        <v>1990</v>
      </c>
      <c r="E24" t="s">
        <v>884</v>
      </c>
      <c r="F24" t="s">
        <v>424</v>
      </c>
      <c r="G24" t="s">
        <v>694</v>
      </c>
      <c r="H24" t="s">
        <v>232</v>
      </c>
      <c r="I24" s="91">
        <v>1.52</v>
      </c>
      <c r="J24" t="s">
        <v>109</v>
      </c>
      <c r="K24" s="91">
        <v>2.75</v>
      </c>
      <c r="L24" s="91">
        <v>0</v>
      </c>
      <c r="M24" s="91">
        <v>499282</v>
      </c>
      <c r="N24" s="91">
        <v>99.75</v>
      </c>
      <c r="O24" s="91">
        <v>1792.4236282050001</v>
      </c>
      <c r="P24" s="91">
        <v>24.59</v>
      </c>
      <c r="Q24" s="91">
        <v>0.43</v>
      </c>
    </row>
    <row r="25" spans="2:17">
      <c r="B25" t="s">
        <v>1991</v>
      </c>
      <c r="C25" t="s">
        <v>1980</v>
      </c>
      <c r="D25" t="s">
        <v>1992</v>
      </c>
      <c r="E25" t="s">
        <v>1993</v>
      </c>
      <c r="F25" t="s">
        <v>614</v>
      </c>
      <c r="G25" t="s">
        <v>1994</v>
      </c>
      <c r="H25" t="s">
        <v>232</v>
      </c>
      <c r="I25" s="91">
        <v>2.64</v>
      </c>
      <c r="J25" t="s">
        <v>105</v>
      </c>
      <c r="K25" s="91">
        <v>3.88</v>
      </c>
      <c r="L25" s="91">
        <v>2.98</v>
      </c>
      <c r="M25" s="91">
        <v>14134.42</v>
      </c>
      <c r="N25" s="91">
        <v>104.45</v>
      </c>
      <c r="O25" s="91">
        <v>14.76340169</v>
      </c>
      <c r="P25" s="91">
        <v>0.2</v>
      </c>
      <c r="Q25" s="91">
        <v>0</v>
      </c>
    </row>
    <row r="26" spans="2:17">
      <c r="B26" t="s">
        <v>1991</v>
      </c>
      <c r="C26" t="s">
        <v>1980</v>
      </c>
      <c r="D26" t="s">
        <v>1995</v>
      </c>
      <c r="E26" t="s">
        <v>1993</v>
      </c>
      <c r="F26" t="s">
        <v>614</v>
      </c>
      <c r="G26" t="s">
        <v>1994</v>
      </c>
      <c r="H26" t="s">
        <v>232</v>
      </c>
      <c r="I26" s="91">
        <v>0.75</v>
      </c>
      <c r="J26" t="s">
        <v>105</v>
      </c>
      <c r="K26" s="91">
        <v>2.2999999999999998</v>
      </c>
      <c r="L26" s="91">
        <v>0.97</v>
      </c>
      <c r="M26" s="91">
        <v>14134.42</v>
      </c>
      <c r="N26" s="91">
        <v>106.03</v>
      </c>
      <c r="O26" s="91">
        <v>14.986725526000001</v>
      </c>
      <c r="P26" s="91">
        <v>0.21</v>
      </c>
      <c r="Q26" s="91">
        <v>0</v>
      </c>
    </row>
    <row r="27" spans="2:17">
      <c r="B27" t="s">
        <v>1996</v>
      </c>
      <c r="C27" t="s">
        <v>1980</v>
      </c>
      <c r="D27" t="s">
        <v>1997</v>
      </c>
      <c r="E27" t="s">
        <v>1998</v>
      </c>
      <c r="F27" t="s">
        <v>614</v>
      </c>
      <c r="G27" t="s">
        <v>1953</v>
      </c>
      <c r="H27" t="s">
        <v>232</v>
      </c>
      <c r="I27" s="91">
        <v>1.93</v>
      </c>
      <c r="J27" t="s">
        <v>105</v>
      </c>
      <c r="K27" s="91">
        <v>2.4</v>
      </c>
      <c r="L27" s="91">
        <v>2.2000000000000002</v>
      </c>
      <c r="M27" s="91">
        <v>186171.8</v>
      </c>
      <c r="N27" s="91">
        <v>100.75</v>
      </c>
      <c r="O27" s="91">
        <v>187.56808849999999</v>
      </c>
      <c r="P27" s="91">
        <v>2.57</v>
      </c>
      <c r="Q27" s="91">
        <v>0.05</v>
      </c>
    </row>
    <row r="28" spans="2:17">
      <c r="B28" t="s">
        <v>1996</v>
      </c>
      <c r="C28" t="s">
        <v>1980</v>
      </c>
      <c r="D28" t="s">
        <v>1999</v>
      </c>
      <c r="E28" t="s">
        <v>1998</v>
      </c>
      <c r="F28" t="s">
        <v>614</v>
      </c>
      <c r="G28" t="s">
        <v>2000</v>
      </c>
      <c r="H28" t="s">
        <v>232</v>
      </c>
      <c r="I28" s="91">
        <v>3.76</v>
      </c>
      <c r="J28" t="s">
        <v>105</v>
      </c>
      <c r="K28" s="91">
        <v>2.38</v>
      </c>
      <c r="L28" s="91">
        <v>2.35</v>
      </c>
      <c r="M28" s="91">
        <v>186171.8</v>
      </c>
      <c r="N28" s="91">
        <v>100.4</v>
      </c>
      <c r="O28" s="91">
        <v>186.91648720000001</v>
      </c>
      <c r="P28" s="91">
        <v>2.56</v>
      </c>
      <c r="Q28" s="91">
        <v>0.05</v>
      </c>
    </row>
    <row r="29" spans="2:17">
      <c r="B29" t="s">
        <v>2001</v>
      </c>
      <c r="C29" t="s">
        <v>1980</v>
      </c>
      <c r="D29" t="s">
        <v>2002</v>
      </c>
      <c r="E29" t="s">
        <v>2003</v>
      </c>
      <c r="F29" t="s">
        <v>614</v>
      </c>
      <c r="G29" t="s">
        <v>1789</v>
      </c>
      <c r="H29" t="s">
        <v>232</v>
      </c>
      <c r="I29" s="91">
        <v>10.34</v>
      </c>
      <c r="J29" t="s">
        <v>105</v>
      </c>
      <c r="K29" s="91">
        <v>4.8</v>
      </c>
      <c r="L29" s="91">
        <v>4.78</v>
      </c>
      <c r="M29" s="91">
        <v>11520.34</v>
      </c>
      <c r="N29" s="91">
        <v>107.27</v>
      </c>
      <c r="O29" s="91">
        <v>12.357868718000001</v>
      </c>
      <c r="P29" s="91">
        <v>0.17</v>
      </c>
      <c r="Q29" s="91">
        <v>0</v>
      </c>
    </row>
    <row r="30" spans="2:17">
      <c r="B30" t="s">
        <v>2001</v>
      </c>
      <c r="C30" t="s">
        <v>1980</v>
      </c>
      <c r="D30" t="s">
        <v>2004</v>
      </c>
      <c r="E30" t="s">
        <v>2003</v>
      </c>
      <c r="F30" t="s">
        <v>614</v>
      </c>
      <c r="G30" t="s">
        <v>2005</v>
      </c>
      <c r="H30" t="s">
        <v>232</v>
      </c>
      <c r="I30" s="91">
        <v>9.58</v>
      </c>
      <c r="J30" t="s">
        <v>105</v>
      </c>
      <c r="K30" s="91">
        <v>4.8</v>
      </c>
      <c r="L30" s="91">
        <v>4.92</v>
      </c>
      <c r="M30" s="91">
        <v>2474.89</v>
      </c>
      <c r="N30" s="91">
        <v>104.08</v>
      </c>
      <c r="O30" s="91">
        <v>2.575865512</v>
      </c>
      <c r="P30" s="91">
        <v>0.04</v>
      </c>
      <c r="Q30" s="91">
        <v>0</v>
      </c>
    </row>
    <row r="31" spans="2:17">
      <c r="B31" t="s">
        <v>2001</v>
      </c>
      <c r="C31" t="s">
        <v>1980</v>
      </c>
      <c r="D31" t="s">
        <v>2006</v>
      </c>
      <c r="E31" t="s">
        <v>2003</v>
      </c>
      <c r="F31" t="s">
        <v>614</v>
      </c>
      <c r="G31" t="s">
        <v>2007</v>
      </c>
      <c r="H31" t="s">
        <v>232</v>
      </c>
      <c r="I31" s="91">
        <v>9.1</v>
      </c>
      <c r="J31" t="s">
        <v>105</v>
      </c>
      <c r="K31" s="91">
        <v>4.8</v>
      </c>
      <c r="L31" s="91">
        <v>5.19</v>
      </c>
      <c r="M31" s="91">
        <v>4409.84</v>
      </c>
      <c r="N31" s="91">
        <v>98.56</v>
      </c>
      <c r="O31" s="91">
        <v>4.3463383039999997</v>
      </c>
      <c r="P31" s="91">
        <v>0.06</v>
      </c>
      <c r="Q31" s="91">
        <v>0</v>
      </c>
    </row>
    <row r="32" spans="2:17">
      <c r="B32" t="s">
        <v>2001</v>
      </c>
      <c r="C32" t="s">
        <v>1980</v>
      </c>
      <c r="D32" t="s">
        <v>2008</v>
      </c>
      <c r="E32" t="s">
        <v>2003</v>
      </c>
      <c r="F32" t="s">
        <v>614</v>
      </c>
      <c r="G32" t="s">
        <v>2009</v>
      </c>
      <c r="H32" t="s">
        <v>232</v>
      </c>
      <c r="I32" s="91">
        <v>9.73</v>
      </c>
      <c r="J32" t="s">
        <v>105</v>
      </c>
      <c r="K32" s="91">
        <v>3.79</v>
      </c>
      <c r="L32" s="91">
        <v>4.07</v>
      </c>
      <c r="M32" s="91">
        <v>2848.18</v>
      </c>
      <c r="N32" s="91">
        <v>102.29</v>
      </c>
      <c r="O32" s="91">
        <v>2.9134033220000002</v>
      </c>
      <c r="P32" s="91">
        <v>0.04</v>
      </c>
      <c r="Q32" s="91">
        <v>0</v>
      </c>
    </row>
    <row r="33" spans="2:17">
      <c r="B33" t="s">
        <v>2001</v>
      </c>
      <c r="C33" t="s">
        <v>1980</v>
      </c>
      <c r="D33" t="s">
        <v>2010</v>
      </c>
      <c r="E33" t="s">
        <v>2003</v>
      </c>
      <c r="F33" t="s">
        <v>614</v>
      </c>
      <c r="G33" t="s">
        <v>1942</v>
      </c>
      <c r="H33" t="s">
        <v>232</v>
      </c>
      <c r="I33" s="91">
        <v>9.9</v>
      </c>
      <c r="J33" t="s">
        <v>105</v>
      </c>
      <c r="K33" s="91">
        <v>3.79</v>
      </c>
      <c r="L33" s="91">
        <v>3.66</v>
      </c>
      <c r="M33" s="91">
        <v>3774.47</v>
      </c>
      <c r="N33" s="91">
        <v>103.16</v>
      </c>
      <c r="O33" s="91">
        <v>3.8937432520000002</v>
      </c>
      <c r="P33" s="91">
        <v>0.05</v>
      </c>
      <c r="Q33" s="91">
        <v>0</v>
      </c>
    </row>
    <row r="34" spans="2:17">
      <c r="B34" t="s">
        <v>2011</v>
      </c>
      <c r="C34" t="s">
        <v>1980</v>
      </c>
      <c r="D34" t="s">
        <v>2012</v>
      </c>
      <c r="E34" t="s">
        <v>2013</v>
      </c>
      <c r="F34" t="s">
        <v>656</v>
      </c>
      <c r="G34" t="s">
        <v>2014</v>
      </c>
      <c r="H34" t="s">
        <v>232</v>
      </c>
      <c r="I34" s="91">
        <v>3.49</v>
      </c>
      <c r="J34" t="s">
        <v>105</v>
      </c>
      <c r="K34" s="91">
        <v>2.61</v>
      </c>
      <c r="L34" s="91">
        <v>2.59</v>
      </c>
      <c r="M34" s="91">
        <v>15409</v>
      </c>
      <c r="N34" s="91">
        <v>102.35</v>
      </c>
      <c r="O34" s="91">
        <v>15.7711115</v>
      </c>
      <c r="P34" s="91">
        <v>0.22</v>
      </c>
      <c r="Q34" s="91">
        <v>0</v>
      </c>
    </row>
    <row r="35" spans="2:17">
      <c r="B35" t="s">
        <v>2011</v>
      </c>
      <c r="C35" t="s">
        <v>1980</v>
      </c>
      <c r="D35" t="s">
        <v>2015</v>
      </c>
      <c r="E35" t="s">
        <v>2013</v>
      </c>
      <c r="F35" t="s">
        <v>656</v>
      </c>
      <c r="G35" t="s">
        <v>2016</v>
      </c>
      <c r="H35" t="s">
        <v>232</v>
      </c>
      <c r="I35" s="91">
        <v>3.56</v>
      </c>
      <c r="J35" t="s">
        <v>105</v>
      </c>
      <c r="K35" s="91">
        <v>2.61</v>
      </c>
      <c r="L35" s="91">
        <v>2.46</v>
      </c>
      <c r="M35" s="91">
        <v>21573</v>
      </c>
      <c r="N35" s="91">
        <v>101.39</v>
      </c>
      <c r="O35" s="91">
        <v>21.872864700000001</v>
      </c>
      <c r="P35" s="91">
        <v>0.3</v>
      </c>
      <c r="Q35" s="91">
        <v>0.01</v>
      </c>
    </row>
    <row r="36" spans="2:17">
      <c r="B36" t="s">
        <v>2017</v>
      </c>
      <c r="C36" t="s">
        <v>1980</v>
      </c>
      <c r="D36" t="s">
        <v>2018</v>
      </c>
      <c r="E36" t="s">
        <v>2019</v>
      </c>
      <c r="F36" t="s">
        <v>2020</v>
      </c>
      <c r="G36" t="s">
        <v>2021</v>
      </c>
      <c r="H36" t="s">
        <v>2022</v>
      </c>
      <c r="I36" s="91">
        <v>3.47</v>
      </c>
      <c r="J36" t="s">
        <v>105</v>
      </c>
      <c r="K36" s="91">
        <v>2.76</v>
      </c>
      <c r="L36" s="91">
        <v>2.59</v>
      </c>
      <c r="M36" s="91">
        <v>15518.46</v>
      </c>
      <c r="N36" s="91">
        <v>98.99</v>
      </c>
      <c r="O36" s="91">
        <v>15.361723553999999</v>
      </c>
      <c r="P36" s="91">
        <v>0.21</v>
      </c>
      <c r="Q36" s="91">
        <v>0</v>
      </c>
    </row>
    <row r="37" spans="2:17">
      <c r="B37" t="s">
        <v>2017</v>
      </c>
      <c r="C37" t="s">
        <v>1980</v>
      </c>
      <c r="D37" t="s">
        <v>2023</v>
      </c>
      <c r="E37" t="s">
        <v>2019</v>
      </c>
      <c r="F37" t="s">
        <v>656</v>
      </c>
      <c r="G37" t="s">
        <v>2021</v>
      </c>
      <c r="H37" t="s">
        <v>232</v>
      </c>
      <c r="I37" s="91">
        <v>3.5</v>
      </c>
      <c r="J37" t="s">
        <v>105</v>
      </c>
      <c r="K37" s="91">
        <v>2.2999999999999998</v>
      </c>
      <c r="L37" s="91">
        <v>2.13</v>
      </c>
      <c r="M37" s="91">
        <v>6650.78</v>
      </c>
      <c r="N37" s="91">
        <v>100.85</v>
      </c>
      <c r="O37" s="91">
        <v>6.7073116300000004</v>
      </c>
      <c r="P37" s="91">
        <v>0.09</v>
      </c>
      <c r="Q37" s="91">
        <v>0</v>
      </c>
    </row>
    <row r="38" spans="2:17">
      <c r="B38" t="s">
        <v>2024</v>
      </c>
      <c r="C38" t="s">
        <v>1980</v>
      </c>
      <c r="D38" t="s">
        <v>2025</v>
      </c>
      <c r="E38" t="s">
        <v>2026</v>
      </c>
      <c r="F38" t="s">
        <v>656</v>
      </c>
      <c r="G38" t="s">
        <v>640</v>
      </c>
      <c r="H38" t="s">
        <v>232</v>
      </c>
      <c r="I38" s="91">
        <v>8.82</v>
      </c>
      <c r="J38" t="s">
        <v>105</v>
      </c>
      <c r="K38" s="91">
        <v>2.82</v>
      </c>
      <c r="L38" s="91">
        <v>3.21</v>
      </c>
      <c r="M38" s="91">
        <v>25661.48</v>
      </c>
      <c r="N38" s="91">
        <v>98.49</v>
      </c>
      <c r="O38" s="91">
        <v>25.273991651999999</v>
      </c>
      <c r="P38" s="91">
        <v>0.35</v>
      </c>
      <c r="Q38" s="91">
        <v>0.01</v>
      </c>
    </row>
    <row r="39" spans="2:17">
      <c r="B39" t="s">
        <v>2024</v>
      </c>
      <c r="C39" t="s">
        <v>1980</v>
      </c>
      <c r="D39" t="s">
        <v>2027</v>
      </c>
      <c r="E39" t="s">
        <v>2026</v>
      </c>
      <c r="F39" t="s">
        <v>656</v>
      </c>
      <c r="G39" t="s">
        <v>640</v>
      </c>
      <c r="H39" t="s">
        <v>232</v>
      </c>
      <c r="I39" s="91">
        <v>8.82</v>
      </c>
      <c r="J39" t="s">
        <v>105</v>
      </c>
      <c r="K39" s="91">
        <v>2.82</v>
      </c>
      <c r="L39" s="91">
        <v>3.21</v>
      </c>
      <c r="M39" s="91">
        <v>777.03</v>
      </c>
      <c r="N39" s="91">
        <v>100.33</v>
      </c>
      <c r="O39" s="91">
        <v>0.77959419900000004</v>
      </c>
      <c r="P39" s="91">
        <v>0.01</v>
      </c>
      <c r="Q39" s="91">
        <v>0</v>
      </c>
    </row>
    <row r="40" spans="2:17">
      <c r="B40" t="s">
        <v>2024</v>
      </c>
      <c r="C40" t="s">
        <v>1980</v>
      </c>
      <c r="D40" t="s">
        <v>2028</v>
      </c>
      <c r="E40" t="s">
        <v>2026</v>
      </c>
      <c r="F40" t="s">
        <v>656</v>
      </c>
      <c r="G40" t="s">
        <v>2029</v>
      </c>
      <c r="H40" t="s">
        <v>232</v>
      </c>
      <c r="I40" s="91">
        <v>9.1199999999999992</v>
      </c>
      <c r="J40" t="s">
        <v>105</v>
      </c>
      <c r="K40" s="91">
        <v>2.98</v>
      </c>
      <c r="L40" s="91">
        <v>3.09</v>
      </c>
      <c r="M40" s="91">
        <v>4096.3500000000004</v>
      </c>
      <c r="N40" s="91">
        <v>102.36</v>
      </c>
      <c r="O40" s="91">
        <v>4.1930238600000003</v>
      </c>
      <c r="P40" s="91">
        <v>0.06</v>
      </c>
      <c r="Q40" s="91">
        <v>0</v>
      </c>
    </row>
    <row r="41" spans="2:17">
      <c r="B41" t="s">
        <v>2024</v>
      </c>
      <c r="C41" t="s">
        <v>1980</v>
      </c>
      <c r="D41" t="s">
        <v>2030</v>
      </c>
      <c r="E41" t="s">
        <v>2026</v>
      </c>
      <c r="F41" t="s">
        <v>656</v>
      </c>
      <c r="G41" t="s">
        <v>2029</v>
      </c>
      <c r="H41" t="s">
        <v>232</v>
      </c>
      <c r="I41" s="91">
        <v>9.35</v>
      </c>
      <c r="J41" t="s">
        <v>105</v>
      </c>
      <c r="K41" s="91">
        <v>2.6</v>
      </c>
      <c r="L41" s="91">
        <v>2.62</v>
      </c>
      <c r="M41" s="91">
        <v>188.42</v>
      </c>
      <c r="N41" s="91">
        <v>100.16</v>
      </c>
      <c r="O41" s="91">
        <v>0.188721472</v>
      </c>
      <c r="P41" s="91">
        <v>0</v>
      </c>
      <c r="Q41" s="91">
        <v>0</v>
      </c>
    </row>
    <row r="42" spans="2:17">
      <c r="B42" t="s">
        <v>2024</v>
      </c>
      <c r="C42" t="s">
        <v>1980</v>
      </c>
      <c r="D42" t="s">
        <v>2031</v>
      </c>
      <c r="E42" t="s">
        <v>2026</v>
      </c>
      <c r="F42" t="s">
        <v>656</v>
      </c>
      <c r="G42" t="s">
        <v>2032</v>
      </c>
      <c r="H42" t="s">
        <v>232</v>
      </c>
      <c r="I42" s="91">
        <v>8.9499999999999993</v>
      </c>
      <c r="J42" t="s">
        <v>105</v>
      </c>
      <c r="K42" s="91">
        <v>2.5</v>
      </c>
      <c r="L42" s="91">
        <v>2.93</v>
      </c>
      <c r="M42" s="91">
        <v>4811.0600000000004</v>
      </c>
      <c r="N42" s="91">
        <v>102.05</v>
      </c>
      <c r="O42" s="91">
        <v>4.9096867299999998</v>
      </c>
      <c r="P42" s="91">
        <v>7.0000000000000007E-2</v>
      </c>
      <c r="Q42" s="91">
        <v>0</v>
      </c>
    </row>
    <row r="43" spans="2:17">
      <c r="B43" t="s">
        <v>2024</v>
      </c>
      <c r="C43" t="s">
        <v>1980</v>
      </c>
      <c r="D43" t="s">
        <v>2033</v>
      </c>
      <c r="E43" t="s">
        <v>2026</v>
      </c>
      <c r="F43" t="s">
        <v>656</v>
      </c>
      <c r="G43" t="s">
        <v>2032</v>
      </c>
      <c r="H43" t="s">
        <v>232</v>
      </c>
      <c r="I43" s="91">
        <v>9.52</v>
      </c>
      <c r="J43" t="s">
        <v>105</v>
      </c>
      <c r="K43" s="91">
        <v>2.6</v>
      </c>
      <c r="L43" s="91">
        <v>2.14</v>
      </c>
      <c r="M43" s="91">
        <v>817.88</v>
      </c>
      <c r="N43" s="91">
        <v>100.47001455036191</v>
      </c>
      <c r="O43" s="91">
        <v>0.82172415500450002</v>
      </c>
      <c r="P43" s="91">
        <v>0.01</v>
      </c>
      <c r="Q43" s="91">
        <v>0</v>
      </c>
    </row>
    <row r="44" spans="2:17">
      <c r="B44" t="s">
        <v>2024</v>
      </c>
      <c r="C44" t="s">
        <v>1980</v>
      </c>
      <c r="D44" t="s">
        <v>2034</v>
      </c>
      <c r="E44" t="s">
        <v>2026</v>
      </c>
      <c r="F44" t="s">
        <v>656</v>
      </c>
      <c r="G44" t="s">
        <v>1953</v>
      </c>
      <c r="H44" t="s">
        <v>232</v>
      </c>
      <c r="I44" s="91">
        <v>8.98</v>
      </c>
      <c r="J44" t="s">
        <v>105</v>
      </c>
      <c r="K44" s="91">
        <v>3.05</v>
      </c>
      <c r="L44" s="91">
        <v>2.84</v>
      </c>
      <c r="M44" s="91">
        <v>27020.68</v>
      </c>
      <c r="N44" s="91">
        <v>103.04</v>
      </c>
      <c r="O44" s="91">
        <v>27.842108671999998</v>
      </c>
      <c r="P44" s="91">
        <v>0.38</v>
      </c>
      <c r="Q44" s="91">
        <v>0.01</v>
      </c>
    </row>
    <row r="45" spans="2:17">
      <c r="B45" t="s">
        <v>2024</v>
      </c>
      <c r="C45" t="s">
        <v>1980</v>
      </c>
      <c r="D45" t="s">
        <v>2035</v>
      </c>
      <c r="E45" t="s">
        <v>2026</v>
      </c>
      <c r="F45" t="s">
        <v>656</v>
      </c>
      <c r="G45" t="s">
        <v>1953</v>
      </c>
      <c r="H45" t="s">
        <v>232</v>
      </c>
      <c r="I45" s="91">
        <v>9.14</v>
      </c>
      <c r="J45" t="s">
        <v>105</v>
      </c>
      <c r="K45" s="91">
        <v>2.6</v>
      </c>
      <c r="L45" s="91">
        <v>2.65</v>
      </c>
      <c r="M45" s="91">
        <v>3626.48</v>
      </c>
      <c r="N45" s="91">
        <v>100.36</v>
      </c>
      <c r="O45" s="91">
        <v>3.639535328</v>
      </c>
      <c r="P45" s="91">
        <v>0.05</v>
      </c>
      <c r="Q45" s="91">
        <v>0</v>
      </c>
    </row>
    <row r="46" spans="2:17">
      <c r="B46" t="s">
        <v>2036</v>
      </c>
      <c r="C46" t="s">
        <v>1980</v>
      </c>
      <c r="D46" t="s">
        <v>2037</v>
      </c>
      <c r="E46" t="s">
        <v>2038</v>
      </c>
      <c r="F46" t="s">
        <v>656</v>
      </c>
      <c r="G46" t="s">
        <v>1838</v>
      </c>
      <c r="H46" t="s">
        <v>232</v>
      </c>
      <c r="I46" s="91">
        <v>2.16</v>
      </c>
      <c r="J46" t="s">
        <v>109</v>
      </c>
      <c r="K46" s="91">
        <v>8.32</v>
      </c>
      <c r="L46" s="91">
        <v>9.1199999999999992</v>
      </c>
      <c r="M46" s="91">
        <v>7577.23</v>
      </c>
      <c r="N46" s="91">
        <v>100.49</v>
      </c>
      <c r="O46" s="91">
        <v>27.404075978773001</v>
      </c>
      <c r="P46" s="91">
        <v>0.38</v>
      </c>
      <c r="Q46" s="91">
        <v>0.01</v>
      </c>
    </row>
    <row r="47" spans="2:17">
      <c r="B47" t="s">
        <v>2036</v>
      </c>
      <c r="C47" t="s">
        <v>1980</v>
      </c>
      <c r="D47" t="s">
        <v>2039</v>
      </c>
      <c r="E47" t="s">
        <v>2038</v>
      </c>
      <c r="F47" t="s">
        <v>656</v>
      </c>
      <c r="G47" t="s">
        <v>2040</v>
      </c>
      <c r="H47" t="s">
        <v>232</v>
      </c>
      <c r="I47" s="91">
        <v>2.14</v>
      </c>
      <c r="J47" t="s">
        <v>109</v>
      </c>
      <c r="K47" s="91">
        <v>8.32</v>
      </c>
      <c r="L47" s="91">
        <v>9.58</v>
      </c>
      <c r="M47" s="91">
        <v>80135.77</v>
      </c>
      <c r="N47" s="91">
        <v>101.17</v>
      </c>
      <c r="O47" s="91">
        <v>291.78301727389101</v>
      </c>
      <c r="P47" s="91">
        <v>4</v>
      </c>
      <c r="Q47" s="91">
        <v>7.0000000000000007E-2</v>
      </c>
    </row>
    <row r="48" spans="2:17">
      <c r="B48" t="s">
        <v>2036</v>
      </c>
      <c r="C48" t="s">
        <v>1980</v>
      </c>
      <c r="D48" t="s">
        <v>2041</v>
      </c>
      <c r="E48" t="s">
        <v>2038</v>
      </c>
      <c r="F48" t="s">
        <v>656</v>
      </c>
      <c r="G48" t="s">
        <v>2040</v>
      </c>
      <c r="H48" t="s">
        <v>232</v>
      </c>
      <c r="I48" s="91">
        <v>2.14</v>
      </c>
      <c r="J48" t="s">
        <v>109</v>
      </c>
      <c r="K48" s="91">
        <v>8.32</v>
      </c>
      <c r="L48" s="91">
        <v>9.59</v>
      </c>
      <c r="M48" s="91">
        <v>19508.939999999999</v>
      </c>
      <c r="N48" s="91">
        <v>101.17</v>
      </c>
      <c r="O48" s="91">
        <v>71.034163358201994</v>
      </c>
      <c r="P48" s="91">
        <v>0.97</v>
      </c>
      <c r="Q48" s="91">
        <v>0.02</v>
      </c>
    </row>
    <row r="49" spans="2:17">
      <c r="B49" t="s">
        <v>2036</v>
      </c>
      <c r="C49" t="s">
        <v>1980</v>
      </c>
      <c r="D49" t="s">
        <v>2042</v>
      </c>
      <c r="E49" t="s">
        <v>2038</v>
      </c>
      <c r="F49" t="s">
        <v>656</v>
      </c>
      <c r="G49" t="s">
        <v>1929</v>
      </c>
      <c r="H49" t="s">
        <v>232</v>
      </c>
      <c r="I49" s="91">
        <v>2.17</v>
      </c>
      <c r="J49" t="s">
        <v>109</v>
      </c>
      <c r="K49" s="91">
        <v>8.32</v>
      </c>
      <c r="L49" s="91">
        <v>9.26</v>
      </c>
      <c r="M49" s="91">
        <v>4988.08</v>
      </c>
      <c r="N49" s="91">
        <v>100.17</v>
      </c>
      <c r="O49" s="91">
        <v>17.982618489863999</v>
      </c>
      <c r="P49" s="91">
        <v>0.25</v>
      </c>
      <c r="Q49" s="91">
        <v>0</v>
      </c>
    </row>
    <row r="50" spans="2:17">
      <c r="B50" t="s">
        <v>2043</v>
      </c>
      <c r="C50" t="s">
        <v>1980</v>
      </c>
      <c r="D50" t="s">
        <v>2044</v>
      </c>
      <c r="E50" t="s">
        <v>2045</v>
      </c>
      <c r="F50" t="s">
        <v>245</v>
      </c>
      <c r="G50" t="s">
        <v>2046</v>
      </c>
      <c r="H50" t="s">
        <v>246</v>
      </c>
      <c r="I50" s="91">
        <v>9.06</v>
      </c>
      <c r="J50" t="s">
        <v>105</v>
      </c>
      <c r="K50" s="91">
        <v>3.52</v>
      </c>
      <c r="L50" s="91">
        <v>3.53</v>
      </c>
      <c r="M50" s="91">
        <v>141019.59</v>
      </c>
      <c r="N50" s="91">
        <v>101.82</v>
      </c>
      <c r="O50" s="91">
        <v>143.58614653800001</v>
      </c>
      <c r="P50" s="91">
        <v>1.97</v>
      </c>
      <c r="Q50" s="91">
        <v>0.03</v>
      </c>
    </row>
    <row r="51" spans="2:17">
      <c r="B51" t="s">
        <v>2043</v>
      </c>
      <c r="C51" t="s">
        <v>1980</v>
      </c>
      <c r="D51" t="s">
        <v>2047</v>
      </c>
      <c r="E51" t="s">
        <v>2045</v>
      </c>
      <c r="F51" t="s">
        <v>245</v>
      </c>
      <c r="G51" t="s">
        <v>2048</v>
      </c>
      <c r="H51" t="s">
        <v>246</v>
      </c>
      <c r="I51" s="91">
        <v>9.0399999999999991</v>
      </c>
      <c r="J51" t="s">
        <v>105</v>
      </c>
      <c r="K51" s="91">
        <v>3.62</v>
      </c>
      <c r="L51" s="91">
        <v>3.65</v>
      </c>
      <c r="M51" s="91">
        <v>29466</v>
      </c>
      <c r="N51" s="91">
        <v>101.4</v>
      </c>
      <c r="O51" s="91">
        <v>29.878523999999999</v>
      </c>
      <c r="P51" s="91">
        <v>0.41</v>
      </c>
      <c r="Q51" s="91">
        <v>0.01</v>
      </c>
    </row>
    <row r="52" spans="2:17">
      <c r="B52" s="92" t="s">
        <v>2049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t="s">
        <v>245</v>
      </c>
      <c r="D53" t="s">
        <v>245</v>
      </c>
      <c r="F53" t="s">
        <v>245</v>
      </c>
      <c r="I53" s="91">
        <v>0</v>
      </c>
      <c r="J53" t="s">
        <v>245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2" t="s">
        <v>2050</v>
      </c>
      <c r="I54" s="93">
        <v>0</v>
      </c>
      <c r="L54" s="93">
        <v>0</v>
      </c>
      <c r="M54" s="93">
        <v>0</v>
      </c>
      <c r="O54" s="93">
        <v>0</v>
      </c>
      <c r="P54" s="93">
        <v>0</v>
      </c>
      <c r="Q54" s="93">
        <v>0</v>
      </c>
    </row>
    <row r="55" spans="2:17">
      <c r="B55" s="92" t="s">
        <v>2051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245</v>
      </c>
      <c r="D56" t="s">
        <v>245</v>
      </c>
      <c r="F56" t="s">
        <v>245</v>
      </c>
      <c r="I56" s="91">
        <v>0</v>
      </c>
      <c r="J56" t="s">
        <v>245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2052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245</v>
      </c>
      <c r="D58" t="s">
        <v>245</v>
      </c>
      <c r="F58" t="s">
        <v>245</v>
      </c>
      <c r="I58" s="91">
        <v>0</v>
      </c>
      <c r="J58" t="s">
        <v>245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2053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245</v>
      </c>
      <c r="D60" t="s">
        <v>245</v>
      </c>
      <c r="F60" t="s">
        <v>245</v>
      </c>
      <c r="I60" s="91">
        <v>0</v>
      </c>
      <c r="J60" t="s">
        <v>245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2054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245</v>
      </c>
      <c r="D62" t="s">
        <v>245</v>
      </c>
      <c r="F62" t="s">
        <v>245</v>
      </c>
      <c r="I62" s="91">
        <v>0</v>
      </c>
      <c r="J62" t="s">
        <v>245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251</v>
      </c>
      <c r="I63" s="93">
        <v>6.39</v>
      </c>
      <c r="L63" s="93">
        <v>5.13</v>
      </c>
      <c r="M63" s="93">
        <v>335117.11</v>
      </c>
      <c r="O63" s="93">
        <v>1191.328186228013</v>
      </c>
      <c r="P63" s="93">
        <v>16.350000000000001</v>
      </c>
      <c r="Q63" s="93">
        <v>0.28999999999999998</v>
      </c>
    </row>
    <row r="64" spans="2:17">
      <c r="B64" s="92" t="s">
        <v>2055</v>
      </c>
      <c r="I64" s="93">
        <v>0</v>
      </c>
      <c r="L64" s="93">
        <v>0</v>
      </c>
      <c r="M64" s="93">
        <v>0</v>
      </c>
      <c r="O64" s="93">
        <v>0</v>
      </c>
      <c r="P64" s="93">
        <v>0</v>
      </c>
      <c r="Q64" s="93">
        <v>0</v>
      </c>
    </row>
    <row r="65" spans="2:17">
      <c r="B65" t="s">
        <v>245</v>
      </c>
      <c r="D65" t="s">
        <v>245</v>
      </c>
      <c r="F65" t="s">
        <v>245</v>
      </c>
      <c r="I65" s="91">
        <v>0</v>
      </c>
      <c r="J65" t="s">
        <v>245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</row>
    <row r="66" spans="2:17">
      <c r="B66" s="92" t="s">
        <v>1987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245</v>
      </c>
      <c r="D67" t="s">
        <v>245</v>
      </c>
      <c r="F67" t="s">
        <v>245</v>
      </c>
      <c r="I67" s="91">
        <v>0</v>
      </c>
      <c r="J67" t="s">
        <v>245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1988</v>
      </c>
      <c r="I68" s="93">
        <v>6.39</v>
      </c>
      <c r="L68" s="93">
        <v>5.13</v>
      </c>
      <c r="M68" s="93">
        <v>335117.11</v>
      </c>
      <c r="O68" s="93">
        <v>1191.328186228013</v>
      </c>
      <c r="P68" s="93">
        <v>16.350000000000001</v>
      </c>
      <c r="Q68" s="93">
        <v>0.28999999999999998</v>
      </c>
    </row>
    <row r="69" spans="2:17">
      <c r="B69" t="s">
        <v>2056</v>
      </c>
      <c r="C69" t="s">
        <v>1980</v>
      </c>
      <c r="D69" t="s">
        <v>2057</v>
      </c>
      <c r="E69" t="s">
        <v>2058</v>
      </c>
      <c r="F69" t="s">
        <v>514</v>
      </c>
      <c r="G69" t="s">
        <v>2059</v>
      </c>
      <c r="H69" t="s">
        <v>232</v>
      </c>
      <c r="I69" s="91">
        <v>6.56</v>
      </c>
      <c r="J69" t="s">
        <v>109</v>
      </c>
      <c r="K69" s="91">
        <v>4.8</v>
      </c>
      <c r="L69" s="91">
        <v>5.12</v>
      </c>
      <c r="M69" s="91">
        <v>322150</v>
      </c>
      <c r="N69" s="91">
        <v>98.68</v>
      </c>
      <c r="O69" s="91">
        <v>1144.1135343799999</v>
      </c>
      <c r="P69" s="91">
        <v>15.7</v>
      </c>
      <c r="Q69" s="91">
        <v>0.28000000000000003</v>
      </c>
    </row>
    <row r="70" spans="2:17">
      <c r="B70" t="s">
        <v>2036</v>
      </c>
      <c r="C70" t="s">
        <v>1980</v>
      </c>
      <c r="D70" t="s">
        <v>2060</v>
      </c>
      <c r="E70" t="s">
        <v>2061</v>
      </c>
      <c r="F70" t="s">
        <v>656</v>
      </c>
      <c r="G70" t="s">
        <v>2040</v>
      </c>
      <c r="H70" t="s">
        <v>232</v>
      </c>
      <c r="I70" s="91">
        <v>2.2599999999999998</v>
      </c>
      <c r="J70" t="s">
        <v>109</v>
      </c>
      <c r="K70" s="91">
        <v>5.81</v>
      </c>
      <c r="L70" s="91">
        <v>5.4</v>
      </c>
      <c r="M70" s="91">
        <v>12967.11</v>
      </c>
      <c r="N70" s="91">
        <v>101.17</v>
      </c>
      <c r="O70" s="91">
        <v>47.214651848012998</v>
      </c>
      <c r="P70" s="91">
        <v>0.65</v>
      </c>
      <c r="Q70" s="91">
        <v>0.01</v>
      </c>
    </row>
    <row r="71" spans="2:17">
      <c r="B71" s="92" t="s">
        <v>2054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245</v>
      </c>
      <c r="D72" t="s">
        <v>245</v>
      </c>
      <c r="F72" t="s">
        <v>245</v>
      </c>
      <c r="I72" s="91">
        <v>0</v>
      </c>
      <c r="J72" t="s">
        <v>245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t="s">
        <v>253</v>
      </c>
    </row>
    <row r="74" spans="2:17">
      <c r="B74" t="s">
        <v>339</v>
      </c>
    </row>
    <row r="75" spans="2:17">
      <c r="B75" t="s">
        <v>340</v>
      </c>
    </row>
    <row r="76" spans="2:17">
      <c r="B76" t="s">
        <v>341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2080</v>
      </c>
    </row>
    <row r="3" spans="2:64" s="1" customFormat="1">
      <c r="B3" s="2" t="s">
        <v>2</v>
      </c>
      <c r="C3" s="26" t="s">
        <v>2081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0.22</v>
      </c>
      <c r="H11" s="7"/>
      <c r="I11" s="7"/>
      <c r="J11" s="90">
        <v>0.2</v>
      </c>
      <c r="K11" s="90">
        <v>1523219.53</v>
      </c>
      <c r="L11" s="7"/>
      <c r="M11" s="90">
        <v>2886.1670884700002</v>
      </c>
      <c r="N11" s="90">
        <v>100</v>
      </c>
      <c r="O11" s="90">
        <v>0.7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0.22</v>
      </c>
      <c r="J12" s="93">
        <v>0.2</v>
      </c>
      <c r="K12" s="93">
        <v>1523219.53</v>
      </c>
      <c r="M12" s="93">
        <v>2886.1670884700002</v>
      </c>
      <c r="N12" s="93">
        <v>100</v>
      </c>
      <c r="O12" s="93">
        <v>0.7</v>
      </c>
    </row>
    <row r="13" spans="2:64">
      <c r="B13" s="92" t="s">
        <v>1768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245</v>
      </c>
      <c r="C14" t="s">
        <v>245</v>
      </c>
      <c r="E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1769</v>
      </c>
      <c r="G15" s="93">
        <v>0.6</v>
      </c>
      <c r="J15" s="93">
        <v>0.55000000000000004</v>
      </c>
      <c r="K15" s="93">
        <v>1000000</v>
      </c>
      <c r="M15" s="93">
        <v>1003.1</v>
      </c>
      <c r="N15" s="93">
        <v>34.76</v>
      </c>
      <c r="O15" s="93">
        <v>0.24</v>
      </c>
    </row>
    <row r="16" spans="2:64">
      <c r="B16" t="s">
        <v>2062</v>
      </c>
      <c r="C16" t="s">
        <v>2063</v>
      </c>
      <c r="D16" t="s">
        <v>230</v>
      </c>
      <c r="E16" t="s">
        <v>231</v>
      </c>
      <c r="F16" t="s">
        <v>232</v>
      </c>
      <c r="G16" s="91">
        <v>0.6</v>
      </c>
      <c r="H16" t="s">
        <v>105</v>
      </c>
      <c r="I16" s="91">
        <v>0.45</v>
      </c>
      <c r="J16" s="91">
        <v>0.55000000000000004</v>
      </c>
      <c r="K16" s="91">
        <v>1000000</v>
      </c>
      <c r="L16" s="91">
        <v>100.31</v>
      </c>
      <c r="M16" s="91">
        <v>1003.1</v>
      </c>
      <c r="N16" s="91">
        <v>34.76</v>
      </c>
      <c r="O16" s="91">
        <v>0.24</v>
      </c>
    </row>
    <row r="17" spans="2:15">
      <c r="B17" s="92" t="s">
        <v>2064</v>
      </c>
      <c r="G17" s="93">
        <v>0.01</v>
      </c>
      <c r="J17" s="93">
        <v>0.01</v>
      </c>
      <c r="K17" s="93">
        <v>523219.53</v>
      </c>
      <c r="M17" s="93">
        <v>1883.06708847</v>
      </c>
      <c r="N17" s="93">
        <v>65.239999999999995</v>
      </c>
      <c r="O17" s="93">
        <v>0.45</v>
      </c>
    </row>
    <row r="18" spans="2:15">
      <c r="B18" t="s">
        <v>2065</v>
      </c>
      <c r="C18" t="s">
        <v>2066</v>
      </c>
      <c r="D18" t="s">
        <v>230</v>
      </c>
      <c r="E18" t="s">
        <v>231</v>
      </c>
      <c r="F18" t="s">
        <v>232</v>
      </c>
      <c r="G18" s="91">
        <v>0.01</v>
      </c>
      <c r="H18" t="s">
        <v>109</v>
      </c>
      <c r="I18" s="91">
        <v>0</v>
      </c>
      <c r="J18" s="91">
        <v>0.01</v>
      </c>
      <c r="K18" s="91">
        <v>523219.53</v>
      </c>
      <c r="L18" s="91">
        <v>100</v>
      </c>
      <c r="M18" s="91">
        <v>1883.06708847</v>
      </c>
      <c r="N18" s="91">
        <v>65.239999999999995</v>
      </c>
      <c r="O18" s="91">
        <v>0.45</v>
      </c>
    </row>
    <row r="19" spans="2:15">
      <c r="B19" s="92" t="s">
        <v>2067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E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863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245</v>
      </c>
      <c r="C22" t="s">
        <v>245</v>
      </c>
      <c r="E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245</v>
      </c>
      <c r="C24" t="s">
        <v>245</v>
      </c>
      <c r="E24" t="s">
        <v>245</v>
      </c>
      <c r="G24" s="91">
        <v>0</v>
      </c>
      <c r="H24" t="s">
        <v>245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253</v>
      </c>
    </row>
    <row r="26" spans="2:15">
      <c r="B26" t="s">
        <v>339</v>
      </c>
    </row>
    <row r="27" spans="2:15">
      <c r="B27" t="s">
        <v>340</v>
      </c>
    </row>
    <row r="28" spans="2:15">
      <c r="B28" t="s">
        <v>341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2080</v>
      </c>
    </row>
    <row r="3" spans="2:55" s="1" customFormat="1">
      <c r="B3" s="2" t="s">
        <v>2</v>
      </c>
      <c r="C3" s="26" t="s">
        <v>2081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965.54</v>
      </c>
      <c r="H11" s="90">
        <v>100</v>
      </c>
      <c r="I11" s="90">
        <v>0.23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965.54</v>
      </c>
      <c r="H12" s="93">
        <v>100</v>
      </c>
      <c r="I12" s="93">
        <v>0.23</v>
      </c>
    </row>
    <row r="13" spans="2:55">
      <c r="B13" s="92" t="s">
        <v>2068</v>
      </c>
      <c r="E13" s="93">
        <v>0</v>
      </c>
      <c r="F13" s="19"/>
      <c r="G13" s="93">
        <v>965.54</v>
      </c>
      <c r="H13" s="93">
        <v>100</v>
      </c>
      <c r="I13" s="93">
        <v>0.23</v>
      </c>
    </row>
    <row r="14" spans="2:55">
      <c r="B14" t="s">
        <v>2069</v>
      </c>
      <c r="C14" t="s">
        <v>1871</v>
      </c>
      <c r="D14" t="s">
        <v>126</v>
      </c>
      <c r="E14" s="91">
        <v>0</v>
      </c>
      <c r="F14" t="s">
        <v>105</v>
      </c>
      <c r="G14" s="91">
        <v>965.54</v>
      </c>
      <c r="H14" s="91">
        <v>100</v>
      </c>
      <c r="I14" s="91">
        <v>0.23</v>
      </c>
      <c r="J14" t="s">
        <v>245</v>
      </c>
    </row>
    <row r="15" spans="2:55">
      <c r="B15" s="92" t="s">
        <v>2070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245</v>
      </c>
      <c r="E16" s="91">
        <v>0</v>
      </c>
      <c r="F16" t="s">
        <v>245</v>
      </c>
      <c r="G16" s="91">
        <v>0</v>
      </c>
      <c r="H16" s="91">
        <v>0</v>
      </c>
      <c r="I16" s="91">
        <v>0</v>
      </c>
    </row>
    <row r="17" spans="2:9">
      <c r="B17" s="92" t="s">
        <v>251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2068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245</v>
      </c>
      <c r="E19" s="91">
        <v>0</v>
      </c>
      <c r="F19" t="s">
        <v>245</v>
      </c>
      <c r="G19" s="91">
        <v>0</v>
      </c>
      <c r="H19" s="91">
        <v>0</v>
      </c>
      <c r="I19" s="91">
        <v>0</v>
      </c>
    </row>
    <row r="20" spans="2:9">
      <c r="B20" s="92" t="s">
        <v>2070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245</v>
      </c>
      <c r="E21" s="91">
        <v>0</v>
      </c>
      <c r="F21" t="s">
        <v>245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2080</v>
      </c>
    </row>
    <row r="3" spans="2:60" s="1" customFormat="1">
      <c r="B3" s="2" t="s">
        <v>2</v>
      </c>
      <c r="C3" s="26" t="s">
        <v>2081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245</v>
      </c>
      <c r="D13" t="s">
        <v>245</v>
      </c>
      <c r="E13" s="19"/>
      <c r="F13" s="91">
        <v>0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245</v>
      </c>
      <c r="D15" t="s">
        <v>245</v>
      </c>
      <c r="E15" s="19"/>
      <c r="F15" s="91">
        <v>0</v>
      </c>
      <c r="G15" t="s">
        <v>245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2080</v>
      </c>
    </row>
    <row r="3" spans="2:60" s="1" customFormat="1">
      <c r="B3" s="2" t="s">
        <v>2</v>
      </c>
      <c r="C3" s="26" t="s">
        <v>2081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38.635109999999997</v>
      </c>
      <c r="J11" s="90">
        <v>100</v>
      </c>
      <c r="K11" s="90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v>38.635109999999997</v>
      </c>
      <c r="J12" s="93">
        <v>100</v>
      </c>
      <c r="K12" s="93">
        <v>0.01</v>
      </c>
    </row>
    <row r="13" spans="2:60">
      <c r="B13" t="s">
        <v>2071</v>
      </c>
      <c r="C13" t="s">
        <v>2072</v>
      </c>
      <c r="D13" t="s">
        <v>245</v>
      </c>
      <c r="E13" t="s">
        <v>246</v>
      </c>
      <c r="F13" s="91">
        <v>0</v>
      </c>
      <c r="G13" t="s">
        <v>105</v>
      </c>
      <c r="H13" s="91">
        <v>0</v>
      </c>
      <c r="I13" s="91">
        <v>-170.29404</v>
      </c>
      <c r="J13" s="91">
        <v>-440.78</v>
      </c>
      <c r="K13" s="91">
        <v>-0.04</v>
      </c>
    </row>
    <row r="14" spans="2:60">
      <c r="B14" t="s">
        <v>2073</v>
      </c>
      <c r="C14" t="s">
        <v>2074</v>
      </c>
      <c r="D14" t="s">
        <v>245</v>
      </c>
      <c r="E14" t="s">
        <v>246</v>
      </c>
      <c r="F14" s="91">
        <v>0</v>
      </c>
      <c r="G14" t="s">
        <v>105</v>
      </c>
      <c r="H14" s="91">
        <v>0</v>
      </c>
      <c r="I14" s="91">
        <v>-37.028860000000002</v>
      </c>
      <c r="J14" s="91">
        <v>-95.84</v>
      </c>
      <c r="K14" s="91">
        <v>-0.01</v>
      </c>
    </row>
    <row r="15" spans="2:60">
      <c r="B15" t="s">
        <v>2075</v>
      </c>
      <c r="C15" t="s">
        <v>2076</v>
      </c>
      <c r="D15" t="s">
        <v>245</v>
      </c>
      <c r="E15" t="s">
        <v>246</v>
      </c>
      <c r="F15" s="91">
        <v>0</v>
      </c>
      <c r="G15" t="s">
        <v>105</v>
      </c>
      <c r="H15" s="91">
        <v>0</v>
      </c>
      <c r="I15" s="91">
        <v>69.490229999999997</v>
      </c>
      <c r="J15" s="91">
        <v>179.86</v>
      </c>
      <c r="K15" s="91">
        <v>0.02</v>
      </c>
    </row>
    <row r="16" spans="2:60">
      <c r="B16" t="s">
        <v>2077</v>
      </c>
      <c r="C16" t="s">
        <v>2078</v>
      </c>
      <c r="D16" t="s">
        <v>245</v>
      </c>
      <c r="E16" t="s">
        <v>232</v>
      </c>
      <c r="F16" s="91">
        <v>0</v>
      </c>
      <c r="G16" t="s">
        <v>105</v>
      </c>
      <c r="H16" s="91">
        <v>0</v>
      </c>
      <c r="I16" s="91">
        <v>318.47806000000003</v>
      </c>
      <c r="J16" s="91">
        <v>824.32</v>
      </c>
      <c r="K16" s="91">
        <v>0.08</v>
      </c>
    </row>
    <row r="17" spans="2:11">
      <c r="B17" t="s">
        <v>2079</v>
      </c>
      <c r="C17" t="s">
        <v>2078</v>
      </c>
      <c r="D17" t="s">
        <v>245</v>
      </c>
      <c r="E17" t="s">
        <v>232</v>
      </c>
      <c r="F17" s="91">
        <v>0</v>
      </c>
      <c r="G17" t="s">
        <v>105</v>
      </c>
      <c r="H17" s="91">
        <v>0</v>
      </c>
      <c r="I17" s="91">
        <v>-142.01027999999999</v>
      </c>
      <c r="J17" s="91">
        <v>-367.57</v>
      </c>
      <c r="K17" s="91">
        <v>-0.03</v>
      </c>
    </row>
    <row r="18" spans="2:11">
      <c r="B18" s="92" t="s">
        <v>251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245</v>
      </c>
      <c r="C19" t="s">
        <v>245</v>
      </c>
      <c r="D19" t="s">
        <v>245</v>
      </c>
      <c r="E19" s="19"/>
      <c r="F19" s="91">
        <v>0</v>
      </c>
      <c r="G19" t="s">
        <v>245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4"/>
  <sheetViews>
    <sheetView rightToLeft="1" workbookViewId="0">
      <selection activeCell="B11" sqref="B11:D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2080</v>
      </c>
    </row>
    <row r="3" spans="2:17" s="1" customFormat="1">
      <c r="B3" s="2" t="s">
        <v>2</v>
      </c>
      <c r="C3" s="26" t="s">
        <v>2081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17215.483696103605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227</v>
      </c>
      <c r="C12" s="98">
        <f>SUM(C13:C19)</f>
        <v>1720.8680230427708</v>
      </c>
    </row>
    <row r="13" spans="2:17">
      <c r="B13" t="s">
        <v>2083</v>
      </c>
      <c r="C13" s="100">
        <v>317.96300000000002</v>
      </c>
      <c r="D13" s="101">
        <v>43800</v>
      </c>
    </row>
    <row r="14" spans="2:17">
      <c r="B14" t="s">
        <v>2084</v>
      </c>
      <c r="C14" s="100">
        <v>282.48937000000001</v>
      </c>
      <c r="D14" s="101">
        <v>44246</v>
      </c>
    </row>
    <row r="15" spans="2:17">
      <c r="B15" t="s">
        <v>2085</v>
      </c>
      <c r="C15" s="100">
        <v>761.16452264371253</v>
      </c>
      <c r="D15" s="101">
        <v>44255</v>
      </c>
    </row>
    <row r="16" spans="2:17">
      <c r="B16" t="s">
        <v>2086</v>
      </c>
      <c r="C16" s="100">
        <v>171.24359000000001</v>
      </c>
      <c r="D16" s="101">
        <v>44739</v>
      </c>
    </row>
    <row r="17" spans="2:4">
      <c r="B17" t="s">
        <v>2087</v>
      </c>
      <c r="C17" s="100">
        <v>123.5014008549304</v>
      </c>
      <c r="D17" s="101">
        <v>46100</v>
      </c>
    </row>
    <row r="18" spans="2:4">
      <c r="B18" t="s">
        <v>2088</v>
      </c>
      <c r="C18" s="100">
        <v>64.50613954412772</v>
      </c>
      <c r="D18" s="101">
        <v>46631</v>
      </c>
    </row>
    <row r="19" spans="2:4">
      <c r="B19"/>
      <c r="C19" s="91"/>
    </row>
    <row r="20" spans="2:4">
      <c r="B20" s="97" t="s">
        <v>251</v>
      </c>
      <c r="C20" s="98">
        <f>SUM(C21:C44)</f>
        <v>15494.615673060835</v>
      </c>
    </row>
    <row r="21" spans="2:4">
      <c r="B21" t="s">
        <v>2089</v>
      </c>
      <c r="C21" s="100">
        <v>886.31150857679995</v>
      </c>
      <c r="D21" s="101">
        <v>44044</v>
      </c>
    </row>
    <row r="22" spans="2:4">
      <c r="B22" t="s">
        <v>2090</v>
      </c>
      <c r="C22" s="100">
        <v>597.54480434999982</v>
      </c>
      <c r="D22" s="101">
        <v>44258</v>
      </c>
    </row>
    <row r="23" spans="2:4">
      <c r="B23" t="s">
        <v>2091</v>
      </c>
      <c r="C23" s="100">
        <v>102.62291422360961</v>
      </c>
      <c r="D23" s="101">
        <v>45382</v>
      </c>
    </row>
    <row r="24" spans="2:4">
      <c r="B24" t="s">
        <v>2092</v>
      </c>
      <c r="C24" s="100">
        <v>901.26859525200007</v>
      </c>
      <c r="D24" s="101">
        <v>45485</v>
      </c>
    </row>
    <row r="25" spans="2:4">
      <c r="B25" t="s">
        <v>2093</v>
      </c>
      <c r="C25" s="100">
        <v>1406.3150626199999</v>
      </c>
      <c r="D25" s="101">
        <v>45557</v>
      </c>
    </row>
    <row r="26" spans="2:4">
      <c r="B26" t="s">
        <v>2094</v>
      </c>
      <c r="C26" s="100">
        <v>630.72926139600008</v>
      </c>
      <c r="D26" s="101">
        <v>45710</v>
      </c>
    </row>
    <row r="27" spans="2:4">
      <c r="B27" t="s">
        <v>2095</v>
      </c>
      <c r="C27" s="100">
        <v>1344.1364147249999</v>
      </c>
      <c r="D27" s="101">
        <v>45777</v>
      </c>
    </row>
    <row r="28" spans="2:4">
      <c r="B28" t="s">
        <v>2096</v>
      </c>
      <c r="C28" s="100">
        <v>1294.6684902684574</v>
      </c>
      <c r="D28" s="101">
        <v>45778</v>
      </c>
    </row>
    <row r="29" spans="2:4">
      <c r="B29" t="s">
        <v>2097</v>
      </c>
      <c r="C29" s="100">
        <v>13.674913921572953</v>
      </c>
      <c r="D29" s="101">
        <v>46199</v>
      </c>
    </row>
    <row r="30" spans="2:4">
      <c r="B30" t="s">
        <v>2098</v>
      </c>
      <c r="C30" s="100">
        <v>207.8891975229196</v>
      </c>
      <c r="D30" s="101">
        <v>46201</v>
      </c>
    </row>
    <row r="31" spans="2:4">
      <c r="B31" t="s">
        <v>2099</v>
      </c>
      <c r="C31" s="100">
        <v>39.006783835751719</v>
      </c>
      <c r="D31" s="101">
        <v>46201</v>
      </c>
    </row>
    <row r="32" spans="2:4">
      <c r="B32" t="s">
        <v>2100</v>
      </c>
      <c r="C32" s="100">
        <v>40.928251058583911</v>
      </c>
      <c r="D32" s="101">
        <v>46201</v>
      </c>
    </row>
    <row r="33" spans="2:4">
      <c r="B33" t="s">
        <v>2101</v>
      </c>
      <c r="C33" s="100">
        <v>35.166594059999994</v>
      </c>
      <c r="D33" s="101">
        <v>46201</v>
      </c>
    </row>
    <row r="34" spans="2:4">
      <c r="B34" t="s">
        <v>2102</v>
      </c>
      <c r="C34" s="100">
        <v>134.3126698478593</v>
      </c>
      <c r="D34" s="101">
        <v>46601</v>
      </c>
    </row>
    <row r="35" spans="2:4">
      <c r="B35" t="s">
        <v>2103</v>
      </c>
      <c r="C35" s="100">
        <v>1014.4006294499999</v>
      </c>
      <c r="D35" s="101">
        <v>46637</v>
      </c>
    </row>
    <row r="36" spans="2:4">
      <c r="B36" t="s">
        <v>2104</v>
      </c>
      <c r="C36" s="100">
        <v>1181.3702045576774</v>
      </c>
      <c r="D36" s="101">
        <v>46742</v>
      </c>
    </row>
    <row r="37" spans="2:4">
      <c r="B37" t="s">
        <v>2105</v>
      </c>
      <c r="C37" s="100">
        <v>1181.7486781024002</v>
      </c>
      <c r="D37" s="101">
        <v>46844</v>
      </c>
    </row>
    <row r="38" spans="2:4">
      <c r="B38" t="s">
        <v>1872</v>
      </c>
      <c r="C38" s="100">
        <v>909.98703213182387</v>
      </c>
      <c r="D38" s="101">
        <v>47178</v>
      </c>
    </row>
    <row r="39" spans="2:4">
      <c r="B39" t="s">
        <v>2106</v>
      </c>
      <c r="C39" s="100">
        <v>127.5504646447701</v>
      </c>
      <c r="D39" s="101">
        <v>47262</v>
      </c>
    </row>
    <row r="40" spans="2:4">
      <c r="B40" t="s">
        <v>2107</v>
      </c>
      <c r="C40" s="100">
        <v>145.35706652999997</v>
      </c>
      <c r="D40" s="101">
        <v>47992</v>
      </c>
    </row>
    <row r="41" spans="2:4">
      <c r="B41" t="s">
        <v>2108</v>
      </c>
      <c r="C41" s="100">
        <v>730.29808214999991</v>
      </c>
      <c r="D41" s="101">
        <v>48069</v>
      </c>
    </row>
    <row r="42" spans="2:4">
      <c r="B42" t="s">
        <v>2109</v>
      </c>
      <c r="C42" s="100">
        <v>65.120971499999996</v>
      </c>
      <c r="D42" s="101">
        <v>48213</v>
      </c>
    </row>
    <row r="43" spans="2:4">
      <c r="B43" t="s">
        <v>2110</v>
      </c>
      <c r="C43" s="100">
        <v>572.07571386661175</v>
      </c>
      <c r="D43" s="101">
        <v>48723</v>
      </c>
    </row>
    <row r="44" spans="2:4">
      <c r="B44" t="s">
        <v>2111</v>
      </c>
      <c r="C44" s="100">
        <v>1932.1313684689999</v>
      </c>
      <c r="D44" s="101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45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2080</v>
      </c>
    </row>
    <row r="3" spans="2:18" s="1" customFormat="1">
      <c r="B3" s="2" t="s">
        <v>2</v>
      </c>
      <c r="C3" s="26" t="s">
        <v>2081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2080</v>
      </c>
    </row>
    <row r="3" spans="2:18" s="1" customFormat="1">
      <c r="B3" s="2" t="s">
        <v>2</v>
      </c>
      <c r="C3" s="26" t="s">
        <v>2081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1768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1769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2080</v>
      </c>
    </row>
    <row r="3" spans="2:53" s="1" customFormat="1">
      <c r="B3" s="2" t="s">
        <v>2</v>
      </c>
      <c r="C3" s="26" t="s">
        <v>2081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5.73</v>
      </c>
      <c r="I11" s="7"/>
      <c r="J11" s="7"/>
      <c r="K11" s="90">
        <v>0.84</v>
      </c>
      <c r="L11" s="90">
        <v>55432449.049999997</v>
      </c>
      <c r="M11" s="7"/>
      <c r="N11" s="90">
        <v>73.431550000000001</v>
      </c>
      <c r="O11" s="90">
        <v>63922.522489698</v>
      </c>
      <c r="P11" s="7"/>
      <c r="Q11" s="90">
        <v>100</v>
      </c>
      <c r="R11" s="90">
        <v>15.43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5.73</v>
      </c>
      <c r="K12" s="93">
        <v>0.84</v>
      </c>
      <c r="L12" s="93">
        <v>55432449.049999997</v>
      </c>
      <c r="N12" s="93">
        <v>73.431550000000001</v>
      </c>
      <c r="O12" s="93">
        <v>63922.522489698</v>
      </c>
      <c r="Q12" s="93">
        <v>100</v>
      </c>
      <c r="R12" s="93">
        <v>15.43</v>
      </c>
    </row>
    <row r="13" spans="2:53">
      <c r="B13" s="92" t="s">
        <v>254</v>
      </c>
      <c r="C13" s="16"/>
      <c r="D13" s="16"/>
      <c r="H13" s="93">
        <v>5.43</v>
      </c>
      <c r="K13" s="93">
        <v>-0.18</v>
      </c>
      <c r="L13" s="93">
        <v>18499982.050000001</v>
      </c>
      <c r="N13" s="93">
        <v>65.647769999999994</v>
      </c>
      <c r="O13" s="93">
        <v>22967.954018098</v>
      </c>
      <c r="Q13" s="93">
        <v>35.93</v>
      </c>
      <c r="R13" s="93">
        <v>5.54</v>
      </c>
    </row>
    <row r="14" spans="2:53">
      <c r="B14" s="92" t="s">
        <v>255</v>
      </c>
      <c r="C14" s="16"/>
      <c r="D14" s="16"/>
      <c r="H14" s="93">
        <v>5.43</v>
      </c>
      <c r="K14" s="93">
        <v>-0.18</v>
      </c>
      <c r="L14" s="93">
        <v>18499982.050000001</v>
      </c>
      <c r="N14" s="93">
        <v>65.647769999999994</v>
      </c>
      <c r="O14" s="93">
        <v>22967.954018098</v>
      </c>
      <c r="Q14" s="93">
        <v>35.93</v>
      </c>
      <c r="R14" s="93">
        <v>5.54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2523198.59</v>
      </c>
      <c r="M15" s="91">
        <v>148.85</v>
      </c>
      <c r="N15" s="91">
        <v>0</v>
      </c>
      <c r="O15" s="91">
        <v>3755.781101215</v>
      </c>
      <c r="P15" s="91">
        <v>0.02</v>
      </c>
      <c r="Q15" s="91">
        <v>5.88</v>
      </c>
      <c r="R15" s="91">
        <v>0.91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91">
        <v>5.35</v>
      </c>
      <c r="I16" t="s">
        <v>105</v>
      </c>
      <c r="J16" s="91">
        <v>4</v>
      </c>
      <c r="K16" s="91">
        <v>-0.03</v>
      </c>
      <c r="L16" s="91">
        <v>863115.28</v>
      </c>
      <c r="M16" s="91">
        <v>153.77000000000001</v>
      </c>
      <c r="N16" s="91">
        <v>0</v>
      </c>
      <c r="O16" s="91">
        <v>1327.2123660560001</v>
      </c>
      <c r="P16" s="91">
        <v>0.01</v>
      </c>
      <c r="Q16" s="91">
        <v>2.08</v>
      </c>
      <c r="R16" s="91">
        <v>0.32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91">
        <v>8.4</v>
      </c>
      <c r="I17" t="s">
        <v>105</v>
      </c>
      <c r="J17" s="91">
        <v>0.75</v>
      </c>
      <c r="K17" s="91">
        <v>0.41</v>
      </c>
      <c r="L17" s="91">
        <v>2225275.75</v>
      </c>
      <c r="M17" s="91">
        <v>104.47</v>
      </c>
      <c r="N17" s="91">
        <v>0</v>
      </c>
      <c r="O17" s="91">
        <v>2324.745576025</v>
      </c>
      <c r="P17" s="91">
        <v>0.02</v>
      </c>
      <c r="Q17" s="91">
        <v>3.64</v>
      </c>
      <c r="R17" s="91">
        <v>0.56000000000000005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91">
        <v>23.21</v>
      </c>
      <c r="I18" t="s">
        <v>105</v>
      </c>
      <c r="J18" s="91">
        <v>1</v>
      </c>
      <c r="K18" s="91">
        <v>1.53</v>
      </c>
      <c r="L18" s="91">
        <v>284218.81</v>
      </c>
      <c r="M18" s="91">
        <v>89.81</v>
      </c>
      <c r="N18" s="91">
        <v>0</v>
      </c>
      <c r="O18" s="91">
        <v>255.25691326099999</v>
      </c>
      <c r="P18" s="91">
        <v>0</v>
      </c>
      <c r="Q18" s="91">
        <v>0.4</v>
      </c>
      <c r="R18" s="91">
        <v>0.06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91">
        <v>4.83</v>
      </c>
      <c r="I19" t="s">
        <v>105</v>
      </c>
      <c r="J19" s="91">
        <v>1.75</v>
      </c>
      <c r="K19" s="91">
        <v>-0.17</v>
      </c>
      <c r="L19" s="91">
        <v>808529.66</v>
      </c>
      <c r="M19" s="91">
        <v>111.8</v>
      </c>
      <c r="N19" s="91">
        <v>14.045769999999999</v>
      </c>
      <c r="O19" s="91">
        <v>917.98192988000005</v>
      </c>
      <c r="P19" s="91">
        <v>0.01</v>
      </c>
      <c r="Q19" s="91">
        <v>1.44</v>
      </c>
      <c r="R19" s="91">
        <v>0.22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91">
        <v>1.05</v>
      </c>
      <c r="I20" t="s">
        <v>105</v>
      </c>
      <c r="J20" s="91">
        <v>3</v>
      </c>
      <c r="K20" s="91">
        <v>-0.9</v>
      </c>
      <c r="L20" s="91">
        <v>3249254.23</v>
      </c>
      <c r="M20" s="91">
        <v>118.16</v>
      </c>
      <c r="N20" s="91">
        <v>0</v>
      </c>
      <c r="O20" s="91">
        <v>3839.3187981679998</v>
      </c>
      <c r="P20" s="91">
        <v>0.02</v>
      </c>
      <c r="Q20" s="91">
        <v>6.01</v>
      </c>
      <c r="R20" s="91">
        <v>0.93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274</v>
      </c>
      <c r="H21" s="91">
        <v>6.88</v>
      </c>
      <c r="I21" t="s">
        <v>105</v>
      </c>
      <c r="J21" s="91">
        <v>0.75</v>
      </c>
      <c r="K21" s="91">
        <v>0.18</v>
      </c>
      <c r="L21" s="91">
        <v>628377.84</v>
      </c>
      <c r="M21" s="91">
        <v>105.4</v>
      </c>
      <c r="N21" s="91">
        <v>0</v>
      </c>
      <c r="O21" s="91">
        <v>662.31024335999996</v>
      </c>
      <c r="P21" s="91">
        <v>0</v>
      </c>
      <c r="Q21" s="91">
        <v>1.04</v>
      </c>
      <c r="R21" s="91">
        <v>0.16</v>
      </c>
    </row>
    <row r="22" spans="2:18">
      <c r="B22" t="s">
        <v>277</v>
      </c>
      <c r="C22" t="s">
        <v>278</v>
      </c>
      <c r="D22" t="s">
        <v>103</v>
      </c>
      <c r="E22" t="s">
        <v>258</v>
      </c>
      <c r="F22" t="s">
        <v>154</v>
      </c>
      <c r="G22" t="s">
        <v>279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3985245.04</v>
      </c>
      <c r="M22" s="91">
        <v>102.87</v>
      </c>
      <c r="N22" s="91">
        <v>0</v>
      </c>
      <c r="O22" s="91">
        <v>4099.6215726480004</v>
      </c>
      <c r="P22" s="91">
        <v>0.03</v>
      </c>
      <c r="Q22" s="91">
        <v>6.41</v>
      </c>
      <c r="R22" s="91">
        <v>0.99</v>
      </c>
    </row>
    <row r="23" spans="2:18">
      <c r="B23" t="s">
        <v>280</v>
      </c>
      <c r="C23" t="s">
        <v>281</v>
      </c>
      <c r="D23" t="s">
        <v>103</v>
      </c>
      <c r="E23" t="s">
        <v>258</v>
      </c>
      <c r="F23" t="s">
        <v>154</v>
      </c>
      <c r="G23" t="s">
        <v>282</v>
      </c>
      <c r="H23" s="91">
        <v>18.03</v>
      </c>
      <c r="I23" t="s">
        <v>105</v>
      </c>
      <c r="J23" s="91">
        <v>2.75</v>
      </c>
      <c r="K23" s="91">
        <v>1.3</v>
      </c>
      <c r="L23" s="91">
        <v>365507.85</v>
      </c>
      <c r="M23" s="91">
        <v>138.25</v>
      </c>
      <c r="N23" s="91">
        <v>0</v>
      </c>
      <c r="O23" s="91">
        <v>505.31460262500002</v>
      </c>
      <c r="P23" s="91">
        <v>0</v>
      </c>
      <c r="Q23" s="91">
        <v>0.79</v>
      </c>
      <c r="R23" s="91">
        <v>0.12</v>
      </c>
    </row>
    <row r="24" spans="2:18">
      <c r="B24" t="s">
        <v>283</v>
      </c>
      <c r="C24" t="s">
        <v>284</v>
      </c>
      <c r="D24" t="s">
        <v>103</v>
      </c>
      <c r="E24" t="s">
        <v>258</v>
      </c>
      <c r="F24" t="s">
        <v>154</v>
      </c>
      <c r="G24" t="s">
        <v>285</v>
      </c>
      <c r="H24" s="91">
        <v>13.79</v>
      </c>
      <c r="I24" t="s">
        <v>105</v>
      </c>
      <c r="J24" s="91">
        <v>4</v>
      </c>
      <c r="K24" s="91">
        <v>1.05</v>
      </c>
      <c r="L24" s="91">
        <v>1753869.33</v>
      </c>
      <c r="M24" s="91">
        <v>177.18</v>
      </c>
      <c r="N24" s="91">
        <v>0</v>
      </c>
      <c r="O24" s="91">
        <v>3107.5056788940001</v>
      </c>
      <c r="P24" s="91">
        <v>0.01</v>
      </c>
      <c r="Q24" s="91">
        <v>4.8600000000000003</v>
      </c>
      <c r="R24" s="91">
        <v>0.75</v>
      </c>
    </row>
    <row r="25" spans="2:18">
      <c r="B25" t="s">
        <v>286</v>
      </c>
      <c r="C25" t="s">
        <v>287</v>
      </c>
      <c r="D25" t="s">
        <v>103</v>
      </c>
      <c r="E25" t="s">
        <v>258</v>
      </c>
      <c r="F25" t="s">
        <v>154</v>
      </c>
      <c r="G25" t="s">
        <v>288</v>
      </c>
      <c r="H25" s="91">
        <v>3.85</v>
      </c>
      <c r="I25" t="s">
        <v>105</v>
      </c>
      <c r="J25" s="91">
        <v>2.75</v>
      </c>
      <c r="K25" s="91">
        <v>-0.37</v>
      </c>
      <c r="L25" s="91">
        <v>1813389.67</v>
      </c>
      <c r="M25" s="91">
        <v>116.98</v>
      </c>
      <c r="N25" s="91">
        <v>51.601999999999997</v>
      </c>
      <c r="O25" s="91">
        <v>2172.905235966</v>
      </c>
      <c r="P25" s="91">
        <v>0.01</v>
      </c>
      <c r="Q25" s="91">
        <v>3.4</v>
      </c>
      <c r="R25" s="91">
        <v>0.52</v>
      </c>
    </row>
    <row r="26" spans="2:18">
      <c r="B26" s="92" t="s">
        <v>289</v>
      </c>
      <c r="C26" s="16"/>
      <c r="D26" s="16"/>
      <c r="H26" s="93">
        <v>5.9</v>
      </c>
      <c r="K26" s="93">
        <v>1.42</v>
      </c>
      <c r="L26" s="93">
        <v>36932467</v>
      </c>
      <c r="N26" s="93">
        <v>7.7837800000000001</v>
      </c>
      <c r="O26" s="93">
        <v>40954.568471600003</v>
      </c>
      <c r="Q26" s="93">
        <v>64.069999999999993</v>
      </c>
      <c r="R26" s="93">
        <v>9.89</v>
      </c>
    </row>
    <row r="27" spans="2:18">
      <c r="B27" s="92" t="s">
        <v>290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291</v>
      </c>
      <c r="C29" s="16"/>
      <c r="D29" s="16"/>
      <c r="H29" s="93">
        <v>5.9</v>
      </c>
      <c r="K29" s="93">
        <v>1.42</v>
      </c>
      <c r="L29" s="93">
        <v>36932467</v>
      </c>
      <c r="N29" s="93">
        <v>7.7837800000000001</v>
      </c>
      <c r="O29" s="93">
        <v>40954.568471600003</v>
      </c>
      <c r="Q29" s="93">
        <v>64.069999999999993</v>
      </c>
      <c r="R29" s="93">
        <v>9.89</v>
      </c>
    </row>
    <row r="30" spans="2:18">
      <c r="B30" t="s">
        <v>292</v>
      </c>
      <c r="C30" t="s">
        <v>293</v>
      </c>
      <c r="D30" t="s">
        <v>103</v>
      </c>
      <c r="E30" t="s">
        <v>258</v>
      </c>
      <c r="F30" t="s">
        <v>154</v>
      </c>
      <c r="G30" t="s">
        <v>294</v>
      </c>
      <c r="H30" s="91">
        <v>9.06</v>
      </c>
      <c r="I30" t="s">
        <v>105</v>
      </c>
      <c r="J30" s="91">
        <v>2.25</v>
      </c>
      <c r="K30" s="91">
        <v>2.21</v>
      </c>
      <c r="L30" s="91">
        <v>1418766</v>
      </c>
      <c r="M30" s="91">
        <v>100.4</v>
      </c>
      <c r="N30" s="91">
        <v>7.7837800000000001</v>
      </c>
      <c r="O30" s="91">
        <v>1432.2248440000001</v>
      </c>
      <c r="P30" s="91">
        <v>0.04</v>
      </c>
      <c r="Q30" s="91">
        <v>2.2400000000000002</v>
      </c>
      <c r="R30" s="91">
        <v>0.35</v>
      </c>
    </row>
    <row r="31" spans="2:18">
      <c r="B31" t="s">
        <v>295</v>
      </c>
      <c r="C31" t="s">
        <v>296</v>
      </c>
      <c r="D31" t="s">
        <v>103</v>
      </c>
      <c r="E31" t="s">
        <v>258</v>
      </c>
      <c r="F31" t="s">
        <v>154</v>
      </c>
      <c r="G31" t="s">
        <v>297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1356320</v>
      </c>
      <c r="M31" s="91">
        <v>100.08</v>
      </c>
      <c r="N31" s="91">
        <v>0</v>
      </c>
      <c r="O31" s="91">
        <v>1357.4050560000001</v>
      </c>
      <c r="P31" s="91">
        <v>0.02</v>
      </c>
      <c r="Q31" s="91">
        <v>2.12</v>
      </c>
      <c r="R31" s="91">
        <v>0.33</v>
      </c>
    </row>
    <row r="32" spans="2:18">
      <c r="B32" t="s">
        <v>298</v>
      </c>
      <c r="C32" t="s">
        <v>299</v>
      </c>
      <c r="D32" t="s">
        <v>103</v>
      </c>
      <c r="E32" t="s">
        <v>258</v>
      </c>
      <c r="F32" t="s">
        <v>154</v>
      </c>
      <c r="G32" t="s">
        <v>300</v>
      </c>
      <c r="H32" s="91">
        <v>3.06</v>
      </c>
      <c r="I32" t="s">
        <v>105</v>
      </c>
      <c r="J32" s="91">
        <v>5.5</v>
      </c>
      <c r="K32" s="91">
        <v>0.89</v>
      </c>
      <c r="L32" s="91">
        <v>5802953</v>
      </c>
      <c r="M32" s="91">
        <v>118.75</v>
      </c>
      <c r="N32" s="91">
        <v>0</v>
      </c>
      <c r="O32" s="91">
        <v>6891.0066875000002</v>
      </c>
      <c r="P32" s="91">
        <v>0.03</v>
      </c>
      <c r="Q32" s="91">
        <v>10.78</v>
      </c>
      <c r="R32" s="91">
        <v>1.66</v>
      </c>
    </row>
    <row r="33" spans="2:18">
      <c r="B33" t="s">
        <v>301</v>
      </c>
      <c r="C33" t="s">
        <v>302</v>
      </c>
      <c r="D33" t="s">
        <v>103</v>
      </c>
      <c r="E33" t="s">
        <v>258</v>
      </c>
      <c r="F33" t="s">
        <v>154</v>
      </c>
      <c r="G33" t="s">
        <v>303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1331253</v>
      </c>
      <c r="M33" s="91">
        <v>105.94</v>
      </c>
      <c r="N33" s="91">
        <v>0</v>
      </c>
      <c r="O33" s="91">
        <v>1410.3294281999999</v>
      </c>
      <c r="P33" s="91">
        <v>0.01</v>
      </c>
      <c r="Q33" s="91">
        <v>2.21</v>
      </c>
      <c r="R33" s="91">
        <v>0.34</v>
      </c>
    </row>
    <row r="34" spans="2:18">
      <c r="B34" t="s">
        <v>304</v>
      </c>
      <c r="C34" t="s">
        <v>305</v>
      </c>
      <c r="D34" t="s">
        <v>103</v>
      </c>
      <c r="E34" t="s">
        <v>258</v>
      </c>
      <c r="F34" t="s">
        <v>154</v>
      </c>
      <c r="G34" t="s">
        <v>306</v>
      </c>
      <c r="H34" s="91">
        <v>7.82</v>
      </c>
      <c r="I34" t="s">
        <v>105</v>
      </c>
      <c r="J34" s="91">
        <v>2</v>
      </c>
      <c r="K34" s="91">
        <v>2</v>
      </c>
      <c r="L34" s="91">
        <v>4643470</v>
      </c>
      <c r="M34" s="91">
        <v>101.03</v>
      </c>
      <c r="N34" s="91">
        <v>0</v>
      </c>
      <c r="O34" s="91">
        <v>4691.2977410000003</v>
      </c>
      <c r="P34" s="91">
        <v>0.03</v>
      </c>
      <c r="Q34" s="91">
        <v>7.34</v>
      </c>
      <c r="R34" s="91">
        <v>1.1299999999999999</v>
      </c>
    </row>
    <row r="35" spans="2:18">
      <c r="B35" t="s">
        <v>307</v>
      </c>
      <c r="C35" t="s">
        <v>308</v>
      </c>
      <c r="D35" t="s">
        <v>103</v>
      </c>
      <c r="E35" t="s">
        <v>258</v>
      </c>
      <c r="F35" t="s">
        <v>154</v>
      </c>
      <c r="G35" t="s">
        <v>309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2048126</v>
      </c>
      <c r="M35" s="91">
        <v>111.75</v>
      </c>
      <c r="N35" s="91">
        <v>0</v>
      </c>
      <c r="O35" s="91">
        <v>2288.7808049999999</v>
      </c>
      <c r="P35" s="91">
        <v>0.03</v>
      </c>
      <c r="Q35" s="91">
        <v>3.58</v>
      </c>
      <c r="R35" s="91">
        <v>0.55000000000000004</v>
      </c>
    </row>
    <row r="36" spans="2:18">
      <c r="B36" t="s">
        <v>310</v>
      </c>
      <c r="C36" t="s">
        <v>311</v>
      </c>
      <c r="D36" t="s">
        <v>103</v>
      </c>
      <c r="E36" t="s">
        <v>258</v>
      </c>
      <c r="F36" t="s">
        <v>154</v>
      </c>
      <c r="G36" t="s">
        <v>312</v>
      </c>
      <c r="H36" s="91">
        <v>6.56</v>
      </c>
      <c r="I36" t="s">
        <v>105</v>
      </c>
      <c r="J36" s="91">
        <v>1.75</v>
      </c>
      <c r="K36" s="91">
        <v>1.79</v>
      </c>
      <c r="L36" s="91">
        <v>2846004</v>
      </c>
      <c r="M36" s="91">
        <v>99.93</v>
      </c>
      <c r="N36" s="91">
        <v>0</v>
      </c>
      <c r="O36" s="91">
        <v>2844.0117971999998</v>
      </c>
      <c r="P36" s="91">
        <v>0.02</v>
      </c>
      <c r="Q36" s="91">
        <v>4.45</v>
      </c>
      <c r="R36" s="91">
        <v>0.69</v>
      </c>
    </row>
    <row r="37" spans="2:18">
      <c r="B37" t="s">
        <v>313</v>
      </c>
      <c r="C37" t="s">
        <v>314</v>
      </c>
      <c r="D37" t="s">
        <v>103</v>
      </c>
      <c r="E37" t="s">
        <v>258</v>
      </c>
      <c r="F37" t="s">
        <v>154</v>
      </c>
      <c r="G37" t="s">
        <v>312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2697817</v>
      </c>
      <c r="M37" s="91">
        <v>109.6</v>
      </c>
      <c r="N37" s="91">
        <v>0</v>
      </c>
      <c r="O37" s="91">
        <v>2956.8074320000001</v>
      </c>
      <c r="P37" s="91">
        <v>0.01</v>
      </c>
      <c r="Q37" s="91">
        <v>4.63</v>
      </c>
      <c r="R37" s="91">
        <v>0.71</v>
      </c>
    </row>
    <row r="38" spans="2:18">
      <c r="B38" t="s">
        <v>315</v>
      </c>
      <c r="C38" t="s">
        <v>316</v>
      </c>
      <c r="D38" t="s">
        <v>103</v>
      </c>
      <c r="E38" t="s">
        <v>258</v>
      </c>
      <c r="F38" t="s">
        <v>154</v>
      </c>
      <c r="G38" t="s">
        <v>317</v>
      </c>
      <c r="H38" s="91">
        <v>4.13</v>
      </c>
      <c r="I38" t="s">
        <v>105</v>
      </c>
      <c r="J38" s="91">
        <v>4.25</v>
      </c>
      <c r="K38" s="91">
        <v>1.19</v>
      </c>
      <c r="L38" s="91">
        <v>570515</v>
      </c>
      <c r="M38" s="91">
        <v>115.5</v>
      </c>
      <c r="N38" s="91">
        <v>0</v>
      </c>
      <c r="O38" s="91">
        <v>658.94482500000004</v>
      </c>
      <c r="P38" s="91">
        <v>0</v>
      </c>
      <c r="Q38" s="91">
        <v>1.03</v>
      </c>
      <c r="R38" s="91">
        <v>0.16</v>
      </c>
    </row>
    <row r="39" spans="2:18">
      <c r="B39" t="s">
        <v>318</v>
      </c>
      <c r="C39" t="s">
        <v>319</v>
      </c>
      <c r="D39" t="s">
        <v>103</v>
      </c>
      <c r="E39" t="s">
        <v>258</v>
      </c>
      <c r="F39" t="s">
        <v>154</v>
      </c>
      <c r="G39" t="s">
        <v>320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2551629</v>
      </c>
      <c r="M39" s="91">
        <v>101.21</v>
      </c>
      <c r="N39" s="91">
        <v>0</v>
      </c>
      <c r="O39" s="91">
        <v>2582.5037109</v>
      </c>
      <c r="P39" s="91">
        <v>0.02</v>
      </c>
      <c r="Q39" s="91">
        <v>4.04</v>
      </c>
      <c r="R39" s="91">
        <v>0.62</v>
      </c>
    </row>
    <row r="40" spans="2:18">
      <c r="B40" t="s">
        <v>321</v>
      </c>
      <c r="C40" t="s">
        <v>322</v>
      </c>
      <c r="D40" t="s">
        <v>103</v>
      </c>
      <c r="E40" t="s">
        <v>258</v>
      </c>
      <c r="F40" t="s">
        <v>154</v>
      </c>
      <c r="G40" t="s">
        <v>317</v>
      </c>
      <c r="H40" s="91">
        <v>0.66</v>
      </c>
      <c r="I40" t="s">
        <v>105</v>
      </c>
      <c r="J40" s="91">
        <v>2.25</v>
      </c>
      <c r="K40" s="91">
        <v>0.18</v>
      </c>
      <c r="L40" s="91">
        <v>2385196</v>
      </c>
      <c r="M40" s="91">
        <v>102.13</v>
      </c>
      <c r="N40" s="91">
        <v>0</v>
      </c>
      <c r="O40" s="91">
        <v>2436.0006748000001</v>
      </c>
      <c r="P40" s="91">
        <v>0.01</v>
      </c>
      <c r="Q40" s="91">
        <v>3.81</v>
      </c>
      <c r="R40" s="91">
        <v>0.59</v>
      </c>
    </row>
    <row r="41" spans="2:18">
      <c r="B41" t="s">
        <v>323</v>
      </c>
      <c r="C41" t="s">
        <v>324</v>
      </c>
      <c r="D41" t="s">
        <v>103</v>
      </c>
      <c r="E41" t="s">
        <v>258</v>
      </c>
      <c r="F41" t="s">
        <v>154</v>
      </c>
      <c r="G41" t="s">
        <v>325</v>
      </c>
      <c r="H41" s="91">
        <v>6.52</v>
      </c>
      <c r="I41" t="s">
        <v>105</v>
      </c>
      <c r="J41" s="91">
        <v>6.25</v>
      </c>
      <c r="K41" s="91">
        <v>1.9</v>
      </c>
      <c r="L41" s="91">
        <v>2089720</v>
      </c>
      <c r="M41" s="91">
        <v>138.05000000000001</v>
      </c>
      <c r="N41" s="91">
        <v>0</v>
      </c>
      <c r="O41" s="91">
        <v>2884.8584599999999</v>
      </c>
      <c r="P41" s="91">
        <v>0.01</v>
      </c>
      <c r="Q41" s="91">
        <v>4.51</v>
      </c>
      <c r="R41" s="91">
        <v>0.7</v>
      </c>
    </row>
    <row r="42" spans="2:18">
      <c r="B42" t="s">
        <v>326</v>
      </c>
      <c r="C42" t="s">
        <v>327</v>
      </c>
      <c r="D42" t="s">
        <v>103</v>
      </c>
      <c r="E42" t="s">
        <v>258</v>
      </c>
      <c r="F42" t="s">
        <v>154</v>
      </c>
      <c r="G42" t="s">
        <v>328</v>
      </c>
      <c r="H42" s="91">
        <v>5.01</v>
      </c>
      <c r="I42" t="s">
        <v>105</v>
      </c>
      <c r="J42" s="91">
        <v>3.75</v>
      </c>
      <c r="K42" s="91">
        <v>1.44</v>
      </c>
      <c r="L42" s="91">
        <v>1457907</v>
      </c>
      <c r="M42" s="91">
        <v>114.03</v>
      </c>
      <c r="N42" s="91">
        <v>0</v>
      </c>
      <c r="O42" s="91">
        <v>1662.4513520999999</v>
      </c>
      <c r="P42" s="91">
        <v>0.01</v>
      </c>
      <c r="Q42" s="91">
        <v>2.6</v>
      </c>
      <c r="R42" s="91">
        <v>0.4</v>
      </c>
    </row>
    <row r="43" spans="2:18">
      <c r="B43" t="s">
        <v>329</v>
      </c>
      <c r="C43" t="s">
        <v>330</v>
      </c>
      <c r="D43" t="s">
        <v>103</v>
      </c>
      <c r="E43" t="s">
        <v>258</v>
      </c>
      <c r="F43" t="s">
        <v>154</v>
      </c>
      <c r="G43" t="s">
        <v>331</v>
      </c>
      <c r="H43" s="91">
        <v>14.91</v>
      </c>
      <c r="I43" t="s">
        <v>105</v>
      </c>
      <c r="J43" s="91">
        <v>5.5</v>
      </c>
      <c r="K43" s="91">
        <v>2.97</v>
      </c>
      <c r="L43" s="91">
        <v>2347675</v>
      </c>
      <c r="M43" s="91">
        <v>145.85</v>
      </c>
      <c r="N43" s="91">
        <v>0</v>
      </c>
      <c r="O43" s="91">
        <v>3424.0839875000001</v>
      </c>
      <c r="P43" s="91">
        <v>0.01</v>
      </c>
      <c r="Q43" s="91">
        <v>5.36</v>
      </c>
      <c r="R43" s="91">
        <v>0.83</v>
      </c>
    </row>
    <row r="44" spans="2:18">
      <c r="B44" t="s">
        <v>332</v>
      </c>
      <c r="C44" t="s">
        <v>333</v>
      </c>
      <c r="D44" t="s">
        <v>103</v>
      </c>
      <c r="E44" t="s">
        <v>258</v>
      </c>
      <c r="F44" t="s">
        <v>154</v>
      </c>
      <c r="G44" t="s">
        <v>334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3385116</v>
      </c>
      <c r="M44" s="91">
        <v>101.44</v>
      </c>
      <c r="N44" s="91">
        <v>0</v>
      </c>
      <c r="O44" s="91">
        <v>3433.8616704000001</v>
      </c>
      <c r="P44" s="91">
        <v>0.03</v>
      </c>
      <c r="Q44" s="91">
        <v>5.37</v>
      </c>
      <c r="R44" s="91">
        <v>0.83</v>
      </c>
    </row>
    <row r="45" spans="2:18">
      <c r="B45" s="92" t="s">
        <v>335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245</v>
      </c>
      <c r="C46" t="s">
        <v>245</v>
      </c>
      <c r="D46" s="16"/>
      <c r="E46" t="s">
        <v>245</v>
      </c>
      <c r="H46" s="91">
        <v>0</v>
      </c>
      <c r="I46" t="s">
        <v>245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336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245</v>
      </c>
      <c r="C48" t="s">
        <v>245</v>
      </c>
      <c r="D48" s="16"/>
      <c r="E48" t="s">
        <v>245</v>
      </c>
      <c r="H48" s="91">
        <v>0</v>
      </c>
      <c r="I48" t="s">
        <v>245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251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337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245</v>
      </c>
      <c r="C51" t="s">
        <v>245</v>
      </c>
      <c r="D51" s="16"/>
      <c r="E51" t="s">
        <v>245</v>
      </c>
      <c r="H51" s="91">
        <v>0</v>
      </c>
      <c r="I51" t="s">
        <v>245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338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245</v>
      </c>
      <c r="C53" t="s">
        <v>245</v>
      </c>
      <c r="D53" s="16"/>
      <c r="E53" t="s">
        <v>245</v>
      </c>
      <c r="H53" s="91">
        <v>0</v>
      </c>
      <c r="I53" t="s">
        <v>245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339</v>
      </c>
      <c r="C54" s="16"/>
      <c r="D54" s="16"/>
    </row>
    <row r="55" spans="2:18">
      <c r="B55" t="s">
        <v>340</v>
      </c>
      <c r="C55" s="16"/>
      <c r="D55" s="16"/>
    </row>
    <row r="56" spans="2:18">
      <c r="B56" t="s">
        <v>341</v>
      </c>
      <c r="C56" s="16"/>
      <c r="D56" s="16"/>
    </row>
    <row r="57" spans="2:18">
      <c r="B57" t="s">
        <v>342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2080</v>
      </c>
    </row>
    <row r="3" spans="2:23" s="1" customFormat="1">
      <c r="B3" s="2" t="s">
        <v>2</v>
      </c>
      <c r="C3" s="26" t="s">
        <v>2081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1768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1769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863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253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2080</v>
      </c>
    </row>
    <row r="3" spans="2:68" s="1" customFormat="1">
      <c r="B3" s="2" t="s">
        <v>2</v>
      </c>
      <c r="C3" s="26" t="s">
        <v>2081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91">
        <v>0</v>
      </c>
      <c r="L14" t="s">
        <v>245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91">
        <v>0</v>
      </c>
      <c r="L16" t="s">
        <v>245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91">
        <v>0</v>
      </c>
      <c r="L18" t="s">
        <v>245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91">
        <v>0</v>
      </c>
      <c r="L21" t="s">
        <v>245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91">
        <v>0</v>
      </c>
      <c r="L23" t="s">
        <v>245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B28" t="s">
        <v>342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2080</v>
      </c>
    </row>
    <row r="3" spans="2:66" s="1" customFormat="1">
      <c r="B3" s="2" t="s">
        <v>2</v>
      </c>
      <c r="C3" s="26" t="s">
        <v>2081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4.3499999999999996</v>
      </c>
      <c r="L11" s="7"/>
      <c r="M11" s="7"/>
      <c r="N11" s="90">
        <v>1.04</v>
      </c>
      <c r="O11" s="90">
        <v>67849038.640000001</v>
      </c>
      <c r="P11" s="33"/>
      <c r="Q11" s="90">
        <v>117.18741</v>
      </c>
      <c r="R11" s="90">
        <v>77906.507507770002</v>
      </c>
      <c r="S11" s="7"/>
      <c r="T11" s="90">
        <v>100</v>
      </c>
      <c r="U11" s="90">
        <v>18.809999999999999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4.3499999999999996</v>
      </c>
      <c r="N12" s="93">
        <v>1.04</v>
      </c>
      <c r="O12" s="93">
        <v>67849038.640000001</v>
      </c>
      <c r="Q12" s="93">
        <v>117.18741</v>
      </c>
      <c r="R12" s="93">
        <v>77906.507507770002</v>
      </c>
      <c r="T12" s="93">
        <v>100</v>
      </c>
      <c r="U12" s="93">
        <v>18.809999999999999</v>
      </c>
    </row>
    <row r="13" spans="2:66">
      <c r="B13" s="92" t="s">
        <v>343</v>
      </c>
      <c r="C13" s="16"/>
      <c r="D13" s="16"/>
      <c r="E13" s="16"/>
      <c r="F13" s="16"/>
      <c r="K13" s="93">
        <v>4.41</v>
      </c>
      <c r="N13" s="93">
        <v>0.72</v>
      </c>
      <c r="O13" s="93">
        <v>55082464.490000002</v>
      </c>
      <c r="Q13" s="93">
        <v>91.703999999999994</v>
      </c>
      <c r="R13" s="93">
        <v>64783.576166813</v>
      </c>
      <c r="T13" s="93">
        <v>83.16</v>
      </c>
      <c r="U13" s="93">
        <v>15.64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231</v>
      </c>
      <c r="I14" t="s">
        <v>232</v>
      </c>
      <c r="J14" t="s">
        <v>265</v>
      </c>
      <c r="K14" s="91">
        <v>6.57</v>
      </c>
      <c r="L14" t="s">
        <v>105</v>
      </c>
      <c r="M14" s="91">
        <v>0.83</v>
      </c>
      <c r="N14" s="91">
        <v>0.77</v>
      </c>
      <c r="O14" s="91">
        <v>1853000</v>
      </c>
      <c r="P14" s="91">
        <v>100.83</v>
      </c>
      <c r="Q14" s="91">
        <v>0</v>
      </c>
      <c r="R14" s="91">
        <v>1868.3798999999999</v>
      </c>
      <c r="S14" s="91">
        <v>0.14000000000000001</v>
      </c>
      <c r="T14" s="91">
        <v>2.4</v>
      </c>
      <c r="U14" s="91">
        <v>0.45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349</v>
      </c>
      <c r="G15" t="s">
        <v>350</v>
      </c>
      <c r="H15" t="s">
        <v>231</v>
      </c>
      <c r="I15" t="s">
        <v>232</v>
      </c>
      <c r="J15" t="s">
        <v>353</v>
      </c>
      <c r="K15" s="91">
        <v>1.73</v>
      </c>
      <c r="L15" t="s">
        <v>105</v>
      </c>
      <c r="M15" s="91">
        <v>0.59</v>
      </c>
      <c r="N15" s="91">
        <v>-0.32</v>
      </c>
      <c r="O15" s="91">
        <v>2611516</v>
      </c>
      <c r="P15" s="91">
        <v>102.13</v>
      </c>
      <c r="Q15" s="91">
        <v>0</v>
      </c>
      <c r="R15" s="91">
        <v>2667.1412908000002</v>
      </c>
      <c r="S15" s="91">
        <v>0.05</v>
      </c>
      <c r="T15" s="91">
        <v>3.42</v>
      </c>
      <c r="U15" s="91">
        <v>0.64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356</v>
      </c>
      <c r="G16" t="s">
        <v>350</v>
      </c>
      <c r="H16" t="s">
        <v>231</v>
      </c>
      <c r="I16" t="s">
        <v>232</v>
      </c>
      <c r="J16" t="s">
        <v>357</v>
      </c>
      <c r="K16" s="91">
        <v>8.57</v>
      </c>
      <c r="L16" t="s">
        <v>105</v>
      </c>
      <c r="M16" s="91">
        <v>1.22</v>
      </c>
      <c r="N16" s="91">
        <v>1.19</v>
      </c>
      <c r="O16" s="91">
        <v>300000</v>
      </c>
      <c r="P16" s="91">
        <v>101.49</v>
      </c>
      <c r="Q16" s="91">
        <v>3.70383</v>
      </c>
      <c r="R16" s="91">
        <v>308.17383000000001</v>
      </c>
      <c r="S16" s="91">
        <v>0.04</v>
      </c>
      <c r="T16" s="91">
        <v>0.4</v>
      </c>
      <c r="U16" s="91">
        <v>7.0000000000000007E-2</v>
      </c>
    </row>
    <row r="17" spans="2:21">
      <c r="B17" t="s">
        <v>358</v>
      </c>
      <c r="C17" t="s">
        <v>359</v>
      </c>
      <c r="D17" t="s">
        <v>103</v>
      </c>
      <c r="E17" t="s">
        <v>126</v>
      </c>
      <c r="F17" t="s">
        <v>356</v>
      </c>
      <c r="G17" t="s">
        <v>350</v>
      </c>
      <c r="H17" t="s">
        <v>231</v>
      </c>
      <c r="I17" t="s">
        <v>232</v>
      </c>
      <c r="J17" t="s">
        <v>360</v>
      </c>
      <c r="K17" s="91">
        <v>3.92</v>
      </c>
      <c r="L17" t="s">
        <v>105</v>
      </c>
      <c r="M17" s="91">
        <v>0.99</v>
      </c>
      <c r="N17" s="91">
        <v>0.22</v>
      </c>
      <c r="O17" s="91">
        <v>3486747</v>
      </c>
      <c r="P17" s="91">
        <v>104.2</v>
      </c>
      <c r="Q17" s="91">
        <v>0</v>
      </c>
      <c r="R17" s="91">
        <v>3633.1903739999998</v>
      </c>
      <c r="S17" s="91">
        <v>0.12</v>
      </c>
      <c r="T17" s="91">
        <v>4.66</v>
      </c>
      <c r="U17" s="91">
        <v>0.88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356</v>
      </c>
      <c r="G18" t="s">
        <v>350</v>
      </c>
      <c r="H18" t="s">
        <v>231</v>
      </c>
      <c r="I18" t="s">
        <v>232</v>
      </c>
      <c r="J18" t="s">
        <v>363</v>
      </c>
      <c r="K18" s="91">
        <v>1.94</v>
      </c>
      <c r="L18" t="s">
        <v>105</v>
      </c>
      <c r="M18" s="91">
        <v>0.41</v>
      </c>
      <c r="N18" s="91">
        <v>-0.18</v>
      </c>
      <c r="O18" s="91">
        <v>126005.88</v>
      </c>
      <c r="P18" s="91">
        <v>101.06</v>
      </c>
      <c r="Q18" s="91">
        <v>0</v>
      </c>
      <c r="R18" s="91">
        <v>127.341542328</v>
      </c>
      <c r="S18" s="91">
        <v>0.01</v>
      </c>
      <c r="T18" s="91">
        <v>0.16</v>
      </c>
      <c r="U18" s="91">
        <v>0.03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356</v>
      </c>
      <c r="G19" t="s">
        <v>350</v>
      </c>
      <c r="H19" t="s">
        <v>231</v>
      </c>
      <c r="I19" t="s">
        <v>232</v>
      </c>
      <c r="J19" t="s">
        <v>366</v>
      </c>
      <c r="K19" s="91">
        <v>1.33</v>
      </c>
      <c r="L19" t="s">
        <v>105</v>
      </c>
      <c r="M19" s="91">
        <v>0.64</v>
      </c>
      <c r="N19" s="91">
        <v>-0.34</v>
      </c>
      <c r="O19" s="91">
        <v>1101432</v>
      </c>
      <c r="P19" s="91">
        <v>101.93</v>
      </c>
      <c r="Q19" s="91">
        <v>0</v>
      </c>
      <c r="R19" s="91">
        <v>1122.6896376</v>
      </c>
      <c r="S19" s="91">
        <v>0.03</v>
      </c>
      <c r="T19" s="91">
        <v>1.44</v>
      </c>
      <c r="U19" s="91">
        <v>0.27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356</v>
      </c>
      <c r="G20" t="s">
        <v>350</v>
      </c>
      <c r="H20" t="s">
        <v>231</v>
      </c>
      <c r="I20" t="s">
        <v>232</v>
      </c>
      <c r="J20" t="s">
        <v>369</v>
      </c>
      <c r="K20" s="91">
        <v>5.87</v>
      </c>
      <c r="L20" t="s">
        <v>105</v>
      </c>
      <c r="M20" s="91">
        <v>0.86</v>
      </c>
      <c r="N20" s="91">
        <v>0.72</v>
      </c>
      <c r="O20" s="91">
        <v>1000000</v>
      </c>
      <c r="P20" s="91">
        <v>102.01</v>
      </c>
      <c r="Q20" s="91">
        <v>8.7029899999999998</v>
      </c>
      <c r="R20" s="91">
        <v>1028.8029899999999</v>
      </c>
      <c r="S20" s="91">
        <v>0.04</v>
      </c>
      <c r="T20" s="91">
        <v>1.32</v>
      </c>
      <c r="U20" s="91">
        <v>0.25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356</v>
      </c>
      <c r="G21" t="s">
        <v>350</v>
      </c>
      <c r="H21" t="s">
        <v>231</v>
      </c>
      <c r="I21" t="s">
        <v>232</v>
      </c>
      <c r="J21" t="s">
        <v>372</v>
      </c>
      <c r="K21" s="91">
        <v>2.72</v>
      </c>
      <c r="L21" t="s">
        <v>105</v>
      </c>
      <c r="M21" s="91">
        <v>4</v>
      </c>
      <c r="N21" s="91">
        <v>-0.13</v>
      </c>
      <c r="O21" s="91">
        <v>379402</v>
      </c>
      <c r="P21" s="91">
        <v>114.32</v>
      </c>
      <c r="Q21" s="91">
        <v>0</v>
      </c>
      <c r="R21" s="91">
        <v>433.73236639999999</v>
      </c>
      <c r="S21" s="91">
        <v>0.02</v>
      </c>
      <c r="T21" s="91">
        <v>0.56000000000000005</v>
      </c>
      <c r="U21" s="91">
        <v>0.1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356</v>
      </c>
      <c r="G22" t="s">
        <v>350</v>
      </c>
      <c r="H22" t="s">
        <v>231</v>
      </c>
      <c r="I22" t="s">
        <v>232</v>
      </c>
      <c r="J22" t="s">
        <v>375</v>
      </c>
      <c r="K22" s="91">
        <v>11.17</v>
      </c>
      <c r="L22" t="s">
        <v>105</v>
      </c>
      <c r="M22" s="91">
        <v>0.47</v>
      </c>
      <c r="N22" s="91">
        <v>0.81</v>
      </c>
      <c r="O22" s="91">
        <v>442116</v>
      </c>
      <c r="P22" s="91">
        <v>102.15</v>
      </c>
      <c r="Q22" s="91">
        <v>0</v>
      </c>
      <c r="R22" s="91">
        <v>451.62149399999998</v>
      </c>
      <c r="S22" s="91">
        <v>0.06</v>
      </c>
      <c r="T22" s="91">
        <v>0.57999999999999996</v>
      </c>
      <c r="U22" s="91">
        <v>0.11</v>
      </c>
    </row>
    <row r="23" spans="2:21">
      <c r="B23" t="s">
        <v>376</v>
      </c>
      <c r="C23" t="s">
        <v>377</v>
      </c>
      <c r="D23" t="s">
        <v>103</v>
      </c>
      <c r="E23" t="s">
        <v>126</v>
      </c>
      <c r="F23" t="s">
        <v>378</v>
      </c>
      <c r="G23" t="s">
        <v>350</v>
      </c>
      <c r="H23" t="s">
        <v>231</v>
      </c>
      <c r="I23" t="s">
        <v>232</v>
      </c>
      <c r="J23" t="s">
        <v>265</v>
      </c>
      <c r="K23" s="91">
        <v>4.99</v>
      </c>
      <c r="L23" t="s">
        <v>105</v>
      </c>
      <c r="M23" s="91">
        <v>0.6</v>
      </c>
      <c r="N23" s="91">
        <v>0.53</v>
      </c>
      <c r="O23" s="91">
        <v>1578741</v>
      </c>
      <c r="P23" s="91">
        <v>101.6</v>
      </c>
      <c r="Q23" s="91">
        <v>0</v>
      </c>
      <c r="R23" s="91">
        <v>1604.0008560000001</v>
      </c>
      <c r="S23" s="91">
        <v>7.0000000000000007E-2</v>
      </c>
      <c r="T23" s="91">
        <v>2.06</v>
      </c>
      <c r="U23" s="91">
        <v>0.39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378</v>
      </c>
      <c r="G24" t="s">
        <v>350</v>
      </c>
      <c r="H24" t="s">
        <v>231</v>
      </c>
      <c r="I24" t="s">
        <v>232</v>
      </c>
      <c r="J24" t="s">
        <v>381</v>
      </c>
      <c r="K24" s="91">
        <v>3.57</v>
      </c>
      <c r="L24" t="s">
        <v>105</v>
      </c>
      <c r="M24" s="91">
        <v>5</v>
      </c>
      <c r="N24" s="91">
        <v>0.12</v>
      </c>
      <c r="O24" s="91">
        <v>977395</v>
      </c>
      <c r="P24" s="91">
        <v>123.62</v>
      </c>
      <c r="Q24" s="91">
        <v>0</v>
      </c>
      <c r="R24" s="91">
        <v>1208.255699</v>
      </c>
      <c r="S24" s="91">
        <v>0.03</v>
      </c>
      <c r="T24" s="91">
        <v>1.55</v>
      </c>
      <c r="U24" s="91">
        <v>0.28999999999999998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378</v>
      </c>
      <c r="G25" t="s">
        <v>350</v>
      </c>
      <c r="H25" t="s">
        <v>231</v>
      </c>
      <c r="I25" t="s">
        <v>232</v>
      </c>
      <c r="J25" t="s">
        <v>372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551716.13</v>
      </c>
      <c r="P25" s="91">
        <v>104.3</v>
      </c>
      <c r="Q25" s="91">
        <v>0</v>
      </c>
      <c r="R25" s="91">
        <v>575.43992359000003</v>
      </c>
      <c r="S25" s="91">
        <v>0.02</v>
      </c>
      <c r="T25" s="91">
        <v>0.74</v>
      </c>
      <c r="U25" s="91">
        <v>0.14000000000000001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387</v>
      </c>
      <c r="H26" t="s">
        <v>388</v>
      </c>
      <c r="I26" t="s">
        <v>232</v>
      </c>
      <c r="J26" t="s">
        <v>389</v>
      </c>
      <c r="K26" s="91">
        <v>4.58</v>
      </c>
      <c r="L26" t="s">
        <v>105</v>
      </c>
      <c r="M26" s="91">
        <v>1.64</v>
      </c>
      <c r="N26" s="91">
        <v>0.74</v>
      </c>
      <c r="O26" s="91">
        <v>900000</v>
      </c>
      <c r="P26" s="91">
        <v>104.78</v>
      </c>
      <c r="Q26" s="91">
        <v>0</v>
      </c>
      <c r="R26" s="91">
        <v>943.02</v>
      </c>
      <c r="S26" s="91">
        <v>0.08</v>
      </c>
      <c r="T26" s="91">
        <v>1.21</v>
      </c>
      <c r="U26" s="91">
        <v>0.23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386</v>
      </c>
      <c r="G27" t="s">
        <v>387</v>
      </c>
      <c r="H27" t="s">
        <v>392</v>
      </c>
      <c r="I27" t="s">
        <v>153</v>
      </c>
      <c r="J27" t="s">
        <v>393</v>
      </c>
      <c r="K27" s="91">
        <v>5.72</v>
      </c>
      <c r="L27" t="s">
        <v>105</v>
      </c>
      <c r="M27" s="91">
        <v>1.34</v>
      </c>
      <c r="N27" s="91">
        <v>1.23</v>
      </c>
      <c r="O27" s="91">
        <v>3737453.12</v>
      </c>
      <c r="P27" s="91">
        <v>102.49</v>
      </c>
      <c r="Q27" s="91">
        <v>0</v>
      </c>
      <c r="R27" s="91">
        <v>3830.5157026880001</v>
      </c>
      <c r="S27" s="91">
        <v>0.09</v>
      </c>
      <c r="T27" s="91">
        <v>4.92</v>
      </c>
      <c r="U27" s="91">
        <v>0.92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386</v>
      </c>
      <c r="G28" t="s">
        <v>387</v>
      </c>
      <c r="H28" t="s">
        <v>388</v>
      </c>
      <c r="I28" t="s">
        <v>232</v>
      </c>
      <c r="J28" t="s">
        <v>396</v>
      </c>
      <c r="K28" s="91">
        <v>3.47</v>
      </c>
      <c r="L28" t="s">
        <v>105</v>
      </c>
      <c r="M28" s="91">
        <v>0.65</v>
      </c>
      <c r="N28" s="91">
        <v>0.26</v>
      </c>
      <c r="O28" s="91">
        <v>163221.62</v>
      </c>
      <c r="P28" s="91">
        <v>101.56</v>
      </c>
      <c r="Q28" s="91">
        <v>0.53146000000000004</v>
      </c>
      <c r="R28" s="91">
        <v>166.299337272</v>
      </c>
      <c r="S28" s="91">
        <v>0.02</v>
      </c>
      <c r="T28" s="91">
        <v>0.21</v>
      </c>
      <c r="U28" s="91">
        <v>0.04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350</v>
      </c>
      <c r="H29" t="s">
        <v>388</v>
      </c>
      <c r="I29" t="s">
        <v>232</v>
      </c>
      <c r="J29" t="s">
        <v>400</v>
      </c>
      <c r="K29" s="91">
        <v>1.49</v>
      </c>
      <c r="L29" t="s">
        <v>105</v>
      </c>
      <c r="M29" s="91">
        <v>0.8</v>
      </c>
      <c r="N29" s="91">
        <v>-0.54</v>
      </c>
      <c r="O29" s="91">
        <v>395825</v>
      </c>
      <c r="P29" s="91">
        <v>104.27</v>
      </c>
      <c r="Q29" s="91">
        <v>0</v>
      </c>
      <c r="R29" s="91">
        <v>412.72672749999998</v>
      </c>
      <c r="S29" s="91">
        <v>0.06</v>
      </c>
      <c r="T29" s="91">
        <v>0.53</v>
      </c>
      <c r="U29" s="91">
        <v>0.1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349</v>
      </c>
      <c r="G30" t="s">
        <v>350</v>
      </c>
      <c r="H30" t="s">
        <v>388</v>
      </c>
      <c r="I30" t="s">
        <v>232</v>
      </c>
      <c r="J30" t="s">
        <v>403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2381493</v>
      </c>
      <c r="P30" s="91">
        <v>114.75</v>
      </c>
      <c r="Q30" s="91">
        <v>0</v>
      </c>
      <c r="R30" s="91">
        <v>2732.7632174999999</v>
      </c>
      <c r="S30" s="91">
        <v>0.13</v>
      </c>
      <c r="T30" s="91">
        <v>3.51</v>
      </c>
      <c r="U30" s="91">
        <v>0.66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356</v>
      </c>
      <c r="G31" t="s">
        <v>350</v>
      </c>
      <c r="H31" t="s">
        <v>388</v>
      </c>
      <c r="I31" t="s">
        <v>232</v>
      </c>
      <c r="J31" t="s">
        <v>406</v>
      </c>
      <c r="K31" s="91">
        <v>0.96</v>
      </c>
      <c r="L31" t="s">
        <v>105</v>
      </c>
      <c r="M31" s="91">
        <v>3</v>
      </c>
      <c r="N31" s="91">
        <v>-0.48</v>
      </c>
      <c r="O31" s="91">
        <v>250000</v>
      </c>
      <c r="P31" s="91">
        <v>110.52</v>
      </c>
      <c r="Q31" s="91">
        <v>0</v>
      </c>
      <c r="R31" s="91">
        <v>276.3</v>
      </c>
      <c r="S31" s="91">
        <v>0.05</v>
      </c>
      <c r="T31" s="91">
        <v>0.35</v>
      </c>
      <c r="U31" s="91">
        <v>7.0000000000000007E-2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409</v>
      </c>
      <c r="G32" t="s">
        <v>387</v>
      </c>
      <c r="H32" t="s">
        <v>392</v>
      </c>
      <c r="I32" t="s">
        <v>153</v>
      </c>
      <c r="J32" t="s">
        <v>410</v>
      </c>
      <c r="K32" s="91">
        <v>10.23</v>
      </c>
      <c r="L32" t="s">
        <v>105</v>
      </c>
      <c r="M32" s="91">
        <v>1.65</v>
      </c>
      <c r="N32" s="91">
        <v>1.74</v>
      </c>
      <c r="O32" s="91">
        <v>137000</v>
      </c>
      <c r="P32" s="91">
        <v>100.87</v>
      </c>
      <c r="Q32" s="91">
        <v>0</v>
      </c>
      <c r="R32" s="91">
        <v>138.1919</v>
      </c>
      <c r="S32" s="91">
        <v>0.03</v>
      </c>
      <c r="T32" s="91">
        <v>0.18</v>
      </c>
      <c r="U32" s="91">
        <v>0.03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409</v>
      </c>
      <c r="G33" t="s">
        <v>387</v>
      </c>
      <c r="H33" t="s">
        <v>392</v>
      </c>
      <c r="I33" t="s">
        <v>153</v>
      </c>
      <c r="J33" t="s">
        <v>410</v>
      </c>
      <c r="K33" s="91">
        <v>6.66</v>
      </c>
      <c r="L33" t="s">
        <v>105</v>
      </c>
      <c r="M33" s="91">
        <v>0.83</v>
      </c>
      <c r="N33" s="91">
        <v>1.01</v>
      </c>
      <c r="O33" s="91">
        <v>931000</v>
      </c>
      <c r="P33" s="91">
        <v>100.28</v>
      </c>
      <c r="Q33" s="91">
        <v>0</v>
      </c>
      <c r="R33" s="91">
        <v>933.60680000000002</v>
      </c>
      <c r="S33" s="91">
        <v>0.06</v>
      </c>
      <c r="T33" s="91">
        <v>1.2</v>
      </c>
      <c r="U33" s="91">
        <v>0.23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378</v>
      </c>
      <c r="G34" t="s">
        <v>350</v>
      </c>
      <c r="H34" t="s">
        <v>388</v>
      </c>
      <c r="I34" t="s">
        <v>232</v>
      </c>
      <c r="J34" t="s">
        <v>415</v>
      </c>
      <c r="K34" s="91">
        <v>3.45</v>
      </c>
      <c r="L34" t="s">
        <v>105</v>
      </c>
      <c r="M34" s="91">
        <v>4.2</v>
      </c>
      <c r="N34" s="91">
        <v>0.1</v>
      </c>
      <c r="O34" s="91">
        <v>200000</v>
      </c>
      <c r="P34" s="91">
        <v>118.95</v>
      </c>
      <c r="Q34" s="91">
        <v>0</v>
      </c>
      <c r="R34" s="91">
        <v>237.9</v>
      </c>
      <c r="S34" s="91">
        <v>0.02</v>
      </c>
      <c r="T34" s="91">
        <v>0.31</v>
      </c>
      <c r="U34" s="91">
        <v>0.06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378</v>
      </c>
      <c r="G35" t="s">
        <v>350</v>
      </c>
      <c r="H35" t="s">
        <v>388</v>
      </c>
      <c r="I35" t="s">
        <v>232</v>
      </c>
      <c r="J35" t="s">
        <v>418</v>
      </c>
      <c r="K35" s="91">
        <v>1.46</v>
      </c>
      <c r="L35" t="s">
        <v>105</v>
      </c>
      <c r="M35" s="91">
        <v>4.0999999999999996</v>
      </c>
      <c r="N35" s="91">
        <v>-0.2</v>
      </c>
      <c r="O35" s="91">
        <v>1435941.6</v>
      </c>
      <c r="P35" s="91">
        <v>131.94</v>
      </c>
      <c r="Q35" s="91">
        <v>0</v>
      </c>
      <c r="R35" s="91">
        <v>1894.5813470400001</v>
      </c>
      <c r="S35" s="91">
        <v>0.06</v>
      </c>
      <c r="T35" s="91">
        <v>2.4300000000000002</v>
      </c>
      <c r="U35" s="91">
        <v>0.46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378</v>
      </c>
      <c r="G36" t="s">
        <v>350</v>
      </c>
      <c r="H36" t="s">
        <v>388</v>
      </c>
      <c r="I36" t="s">
        <v>232</v>
      </c>
      <c r="J36" t="s">
        <v>403</v>
      </c>
      <c r="K36" s="91">
        <v>2.57</v>
      </c>
      <c r="L36" t="s">
        <v>105</v>
      </c>
      <c r="M36" s="91">
        <v>4</v>
      </c>
      <c r="N36" s="91">
        <v>-0.12</v>
      </c>
      <c r="O36" s="91">
        <v>2356583</v>
      </c>
      <c r="P36" s="91">
        <v>119.31</v>
      </c>
      <c r="Q36" s="91">
        <v>0</v>
      </c>
      <c r="R36" s="91">
        <v>2811.6391773</v>
      </c>
      <c r="S36" s="91">
        <v>0.08</v>
      </c>
      <c r="T36" s="91">
        <v>3.61</v>
      </c>
      <c r="U36" s="91">
        <v>0.68</v>
      </c>
    </row>
    <row r="37" spans="2:21">
      <c r="B37" t="s">
        <v>421</v>
      </c>
      <c r="C37" t="s">
        <v>422</v>
      </c>
      <c r="D37" t="s">
        <v>103</v>
      </c>
      <c r="E37" t="s">
        <v>126</v>
      </c>
      <c r="F37" t="s">
        <v>423</v>
      </c>
      <c r="G37" t="s">
        <v>387</v>
      </c>
      <c r="H37" t="s">
        <v>424</v>
      </c>
      <c r="I37" t="s">
        <v>232</v>
      </c>
      <c r="J37" t="s">
        <v>425</v>
      </c>
      <c r="K37" s="91">
        <v>5.43</v>
      </c>
      <c r="L37" t="s">
        <v>105</v>
      </c>
      <c r="M37" s="91">
        <v>2.34</v>
      </c>
      <c r="N37" s="91">
        <v>1.29</v>
      </c>
      <c r="O37" s="91">
        <v>2079686.96</v>
      </c>
      <c r="P37" s="91">
        <v>107.17</v>
      </c>
      <c r="Q37" s="91">
        <v>0</v>
      </c>
      <c r="R37" s="91">
        <v>2228.800515032</v>
      </c>
      <c r="S37" s="91">
        <v>0.1</v>
      </c>
      <c r="T37" s="91">
        <v>2.86</v>
      </c>
      <c r="U37" s="91">
        <v>0.54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428</v>
      </c>
      <c r="G38" t="s">
        <v>387</v>
      </c>
      <c r="H38" t="s">
        <v>424</v>
      </c>
      <c r="I38" t="s">
        <v>232</v>
      </c>
      <c r="J38" t="s">
        <v>429</v>
      </c>
      <c r="K38" s="91">
        <v>2.46</v>
      </c>
      <c r="L38" t="s">
        <v>105</v>
      </c>
      <c r="M38" s="91">
        <v>4.8</v>
      </c>
      <c r="N38" s="91">
        <v>0.04</v>
      </c>
      <c r="O38" s="91">
        <v>1285986</v>
      </c>
      <c r="P38" s="91">
        <v>115.81</v>
      </c>
      <c r="Q38" s="91">
        <v>0</v>
      </c>
      <c r="R38" s="91">
        <v>1489.3003865999999</v>
      </c>
      <c r="S38" s="91">
        <v>0.09</v>
      </c>
      <c r="T38" s="91">
        <v>1.91</v>
      </c>
      <c r="U38" s="91">
        <v>0.36</v>
      </c>
    </row>
    <row r="39" spans="2:21">
      <c r="B39" t="s">
        <v>430</v>
      </c>
      <c r="C39" t="s">
        <v>431</v>
      </c>
      <c r="D39" t="s">
        <v>103</v>
      </c>
      <c r="E39" t="s">
        <v>126</v>
      </c>
      <c r="F39" t="s">
        <v>428</v>
      </c>
      <c r="G39" t="s">
        <v>387</v>
      </c>
      <c r="H39" t="s">
        <v>424</v>
      </c>
      <c r="I39" t="s">
        <v>232</v>
      </c>
      <c r="J39" t="s">
        <v>432</v>
      </c>
      <c r="K39" s="91">
        <v>1.21</v>
      </c>
      <c r="L39" t="s">
        <v>105</v>
      </c>
      <c r="M39" s="91">
        <v>4.9000000000000004</v>
      </c>
      <c r="N39" s="91">
        <v>-0.19</v>
      </c>
      <c r="O39" s="91">
        <v>52942.5</v>
      </c>
      <c r="P39" s="91">
        <v>119.44</v>
      </c>
      <c r="Q39" s="91">
        <v>0</v>
      </c>
      <c r="R39" s="91">
        <v>63.234521999999998</v>
      </c>
      <c r="S39" s="91">
        <v>0.02</v>
      </c>
      <c r="T39" s="91">
        <v>0.08</v>
      </c>
      <c r="U39" s="91">
        <v>0.02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428</v>
      </c>
      <c r="G40" t="s">
        <v>387</v>
      </c>
      <c r="H40" t="s">
        <v>424</v>
      </c>
      <c r="I40" t="s">
        <v>232</v>
      </c>
      <c r="J40" t="s">
        <v>435</v>
      </c>
      <c r="K40" s="91">
        <v>6.42</v>
      </c>
      <c r="L40" t="s">
        <v>105</v>
      </c>
      <c r="M40" s="91">
        <v>3.2</v>
      </c>
      <c r="N40" s="91">
        <v>1.44</v>
      </c>
      <c r="O40" s="91">
        <v>1466139</v>
      </c>
      <c r="P40" s="91">
        <v>112.5</v>
      </c>
      <c r="Q40" s="91">
        <v>0</v>
      </c>
      <c r="R40" s="91">
        <v>1649.406375</v>
      </c>
      <c r="S40" s="91">
        <v>0.09</v>
      </c>
      <c r="T40" s="91">
        <v>2.12</v>
      </c>
      <c r="U40" s="91">
        <v>0.4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387</v>
      </c>
      <c r="H41" t="s">
        <v>424</v>
      </c>
      <c r="I41" t="s">
        <v>232</v>
      </c>
      <c r="J41" t="s">
        <v>403</v>
      </c>
      <c r="K41" s="91">
        <v>4.59</v>
      </c>
      <c r="L41" t="s">
        <v>105</v>
      </c>
      <c r="M41" s="91">
        <v>4.75</v>
      </c>
      <c r="N41" s="91">
        <v>0.9</v>
      </c>
      <c r="O41" s="91">
        <v>1804838</v>
      </c>
      <c r="P41" s="91">
        <v>144.4</v>
      </c>
      <c r="Q41" s="91">
        <v>52.113819999999997</v>
      </c>
      <c r="R41" s="91">
        <v>2658.299892</v>
      </c>
      <c r="S41" s="91">
        <v>0.1</v>
      </c>
      <c r="T41" s="91">
        <v>3.41</v>
      </c>
      <c r="U41" s="91">
        <v>0.64</v>
      </c>
    </row>
    <row r="42" spans="2:21">
      <c r="B42" t="s">
        <v>439</v>
      </c>
      <c r="C42" t="s">
        <v>440</v>
      </c>
      <c r="D42" t="s">
        <v>103</v>
      </c>
      <c r="E42" t="s">
        <v>126</v>
      </c>
      <c r="F42" t="s">
        <v>441</v>
      </c>
      <c r="G42" t="s">
        <v>387</v>
      </c>
      <c r="H42" t="s">
        <v>424</v>
      </c>
      <c r="I42" t="s">
        <v>232</v>
      </c>
      <c r="J42" t="s">
        <v>442</v>
      </c>
      <c r="K42" s="91">
        <v>6.43</v>
      </c>
      <c r="L42" t="s">
        <v>105</v>
      </c>
      <c r="M42" s="91">
        <v>2.15</v>
      </c>
      <c r="N42" s="91">
        <v>1.66</v>
      </c>
      <c r="O42" s="91">
        <v>1214852.49</v>
      </c>
      <c r="P42" s="91">
        <v>106.26</v>
      </c>
      <c r="Q42" s="91">
        <v>0</v>
      </c>
      <c r="R42" s="91">
        <v>1290.902255874</v>
      </c>
      <c r="S42" s="91">
        <v>0.15</v>
      </c>
      <c r="T42" s="91">
        <v>1.66</v>
      </c>
      <c r="U42" s="91">
        <v>0.31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441</v>
      </c>
      <c r="G43" t="s">
        <v>387</v>
      </c>
      <c r="H43" t="s">
        <v>424</v>
      </c>
      <c r="I43" t="s">
        <v>232</v>
      </c>
      <c r="J43" t="s">
        <v>445</v>
      </c>
      <c r="K43" s="91">
        <v>7.16</v>
      </c>
      <c r="L43" t="s">
        <v>105</v>
      </c>
      <c r="M43" s="91">
        <v>2.35</v>
      </c>
      <c r="N43" s="91">
        <v>1.8</v>
      </c>
      <c r="O43" s="91">
        <v>364582.26</v>
      </c>
      <c r="P43" s="91">
        <v>105.47</v>
      </c>
      <c r="Q43" s="91">
        <v>8.2399699999999996</v>
      </c>
      <c r="R43" s="91">
        <v>392.76487962200002</v>
      </c>
      <c r="S43" s="91">
        <v>0.05</v>
      </c>
      <c r="T43" s="91">
        <v>0.5</v>
      </c>
      <c r="U43" s="91">
        <v>0.09</v>
      </c>
    </row>
    <row r="44" spans="2:21">
      <c r="B44" t="s">
        <v>446</v>
      </c>
      <c r="C44" t="s">
        <v>447</v>
      </c>
      <c r="D44" t="s">
        <v>103</v>
      </c>
      <c r="E44" t="s">
        <v>126</v>
      </c>
      <c r="F44" t="s">
        <v>441</v>
      </c>
      <c r="G44" t="s">
        <v>387</v>
      </c>
      <c r="H44" t="s">
        <v>424</v>
      </c>
      <c r="I44" t="s">
        <v>232</v>
      </c>
      <c r="J44" t="s">
        <v>448</v>
      </c>
      <c r="K44" s="91">
        <v>5.95</v>
      </c>
      <c r="L44" t="s">
        <v>105</v>
      </c>
      <c r="M44" s="91">
        <v>1.76</v>
      </c>
      <c r="N44" s="91">
        <v>1.36</v>
      </c>
      <c r="O44" s="91">
        <v>296842.11</v>
      </c>
      <c r="P44" s="91">
        <v>104.69</v>
      </c>
      <c r="Q44" s="91">
        <v>0</v>
      </c>
      <c r="R44" s="91">
        <v>310.76400495899998</v>
      </c>
      <c r="S44" s="91">
        <v>0.03</v>
      </c>
      <c r="T44" s="91">
        <v>0.4</v>
      </c>
      <c r="U44" s="91">
        <v>0.08</v>
      </c>
    </row>
    <row r="45" spans="2:21">
      <c r="B45" t="s">
        <v>449</v>
      </c>
      <c r="C45" t="s">
        <v>450</v>
      </c>
      <c r="D45" t="s">
        <v>103</v>
      </c>
      <c r="E45" t="s">
        <v>126</v>
      </c>
      <c r="F45" t="s">
        <v>451</v>
      </c>
      <c r="G45" t="s">
        <v>387</v>
      </c>
      <c r="H45" t="s">
        <v>424</v>
      </c>
      <c r="I45" t="s">
        <v>232</v>
      </c>
      <c r="J45" t="s">
        <v>452</v>
      </c>
      <c r="K45" s="91">
        <v>4.0999999999999996</v>
      </c>
      <c r="L45" t="s">
        <v>105</v>
      </c>
      <c r="M45" s="91">
        <v>4</v>
      </c>
      <c r="N45" s="91">
        <v>0.44</v>
      </c>
      <c r="O45" s="91">
        <v>264725.34000000003</v>
      </c>
      <c r="P45" s="91">
        <v>115.51</v>
      </c>
      <c r="Q45" s="91">
        <v>0</v>
      </c>
      <c r="R45" s="91">
        <v>305.78424023399998</v>
      </c>
      <c r="S45" s="91">
        <v>0.04</v>
      </c>
      <c r="T45" s="91">
        <v>0.39</v>
      </c>
      <c r="U45" s="91">
        <v>7.0000000000000007E-2</v>
      </c>
    </row>
    <row r="46" spans="2:21">
      <c r="B46" t="s">
        <v>453</v>
      </c>
      <c r="C46" t="s">
        <v>454</v>
      </c>
      <c r="D46" t="s">
        <v>103</v>
      </c>
      <c r="E46" t="s">
        <v>126</v>
      </c>
      <c r="F46" t="s">
        <v>451</v>
      </c>
      <c r="G46" t="s">
        <v>387</v>
      </c>
      <c r="H46" t="s">
        <v>424</v>
      </c>
      <c r="I46" t="s">
        <v>232</v>
      </c>
      <c r="J46" t="s">
        <v>455</v>
      </c>
      <c r="K46" s="91">
        <v>8.15</v>
      </c>
      <c r="L46" t="s">
        <v>105</v>
      </c>
      <c r="M46" s="91">
        <v>3.5</v>
      </c>
      <c r="N46" s="91">
        <v>2.08</v>
      </c>
      <c r="O46" s="91">
        <v>260869.5</v>
      </c>
      <c r="P46" s="91">
        <v>114.24</v>
      </c>
      <c r="Q46" s="91">
        <v>0</v>
      </c>
      <c r="R46" s="91">
        <v>298.0173168</v>
      </c>
      <c r="S46" s="91">
        <v>0.1</v>
      </c>
      <c r="T46" s="91">
        <v>0.38</v>
      </c>
      <c r="U46" s="91">
        <v>7.0000000000000007E-2</v>
      </c>
    </row>
    <row r="47" spans="2:21">
      <c r="B47" t="s">
        <v>456</v>
      </c>
      <c r="C47" t="s">
        <v>457</v>
      </c>
      <c r="D47" t="s">
        <v>103</v>
      </c>
      <c r="E47" t="s">
        <v>126</v>
      </c>
      <c r="F47" t="s">
        <v>451</v>
      </c>
      <c r="G47" t="s">
        <v>387</v>
      </c>
      <c r="H47" t="s">
        <v>424</v>
      </c>
      <c r="I47" t="s">
        <v>232</v>
      </c>
      <c r="J47" t="s">
        <v>458</v>
      </c>
      <c r="K47" s="91">
        <v>6.8</v>
      </c>
      <c r="L47" t="s">
        <v>105</v>
      </c>
      <c r="M47" s="91">
        <v>4</v>
      </c>
      <c r="N47" s="91">
        <v>1.49</v>
      </c>
      <c r="O47" s="91">
        <v>549093.64</v>
      </c>
      <c r="P47" s="91">
        <v>119.27</v>
      </c>
      <c r="Q47" s="91">
        <v>0</v>
      </c>
      <c r="R47" s="91">
        <v>654.90398442799994</v>
      </c>
      <c r="S47" s="91">
        <v>0.08</v>
      </c>
      <c r="T47" s="91">
        <v>0.84</v>
      </c>
      <c r="U47" s="91">
        <v>0.16</v>
      </c>
    </row>
    <row r="48" spans="2:21">
      <c r="B48" t="s">
        <v>459</v>
      </c>
      <c r="C48" t="s">
        <v>460</v>
      </c>
      <c r="D48" t="s">
        <v>103</v>
      </c>
      <c r="E48" t="s">
        <v>126</v>
      </c>
      <c r="F48" t="s">
        <v>461</v>
      </c>
      <c r="G48" t="s">
        <v>135</v>
      </c>
      <c r="H48" t="s">
        <v>424</v>
      </c>
      <c r="I48" t="s">
        <v>232</v>
      </c>
      <c r="J48" t="s">
        <v>462</v>
      </c>
      <c r="K48" s="91">
        <v>5.59</v>
      </c>
      <c r="L48" t="s">
        <v>105</v>
      </c>
      <c r="M48" s="91">
        <v>2.2000000000000002</v>
      </c>
      <c r="N48" s="91">
        <v>1.31</v>
      </c>
      <c r="O48" s="91">
        <v>805645</v>
      </c>
      <c r="P48" s="91">
        <v>106.26</v>
      </c>
      <c r="Q48" s="91">
        <v>0</v>
      </c>
      <c r="R48" s="91">
        <v>856.07837700000005</v>
      </c>
      <c r="S48" s="91">
        <v>0.09</v>
      </c>
      <c r="T48" s="91">
        <v>1.1000000000000001</v>
      </c>
      <c r="U48" s="91">
        <v>0.21</v>
      </c>
    </row>
    <row r="49" spans="2:21">
      <c r="B49" t="s">
        <v>463</v>
      </c>
      <c r="C49" t="s">
        <v>464</v>
      </c>
      <c r="D49" t="s">
        <v>103</v>
      </c>
      <c r="E49" t="s">
        <v>126</v>
      </c>
      <c r="F49" t="s">
        <v>461</v>
      </c>
      <c r="G49" t="s">
        <v>135</v>
      </c>
      <c r="H49" t="s">
        <v>424</v>
      </c>
      <c r="I49" t="s">
        <v>232</v>
      </c>
      <c r="J49" t="s">
        <v>442</v>
      </c>
      <c r="K49" s="91">
        <v>2.11</v>
      </c>
      <c r="L49" t="s">
        <v>105</v>
      </c>
      <c r="M49" s="91">
        <v>3.7</v>
      </c>
      <c r="N49" s="91">
        <v>-0.01</v>
      </c>
      <c r="O49" s="91">
        <v>1349527</v>
      </c>
      <c r="P49" s="91">
        <v>113.5</v>
      </c>
      <c r="Q49" s="91">
        <v>0</v>
      </c>
      <c r="R49" s="91">
        <v>1531.7131449999999</v>
      </c>
      <c r="S49" s="91">
        <v>0.04</v>
      </c>
      <c r="T49" s="91">
        <v>1.97</v>
      </c>
      <c r="U49" s="91">
        <v>0.37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467</v>
      </c>
      <c r="G50" t="s">
        <v>387</v>
      </c>
      <c r="H50" t="s">
        <v>424</v>
      </c>
      <c r="I50" t="s">
        <v>232</v>
      </c>
      <c r="J50" t="s">
        <v>468</v>
      </c>
      <c r="K50" s="91">
        <v>6.97</v>
      </c>
      <c r="L50" t="s">
        <v>105</v>
      </c>
      <c r="M50" s="91">
        <v>1.82</v>
      </c>
      <c r="N50" s="91">
        <v>1.79</v>
      </c>
      <c r="O50" s="91">
        <v>221000</v>
      </c>
      <c r="P50" s="91">
        <v>100.65</v>
      </c>
      <c r="Q50" s="91">
        <v>0</v>
      </c>
      <c r="R50" s="91">
        <v>222.4365</v>
      </c>
      <c r="S50" s="91">
        <v>0.08</v>
      </c>
      <c r="T50" s="91">
        <v>0.28999999999999998</v>
      </c>
      <c r="U50" s="91">
        <v>0.05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399</v>
      </c>
      <c r="G51" t="s">
        <v>350</v>
      </c>
      <c r="H51" t="s">
        <v>424</v>
      </c>
      <c r="I51" t="s">
        <v>232</v>
      </c>
      <c r="J51" t="s">
        <v>471</v>
      </c>
      <c r="K51" s="91">
        <v>0.77</v>
      </c>
      <c r="L51" t="s">
        <v>105</v>
      </c>
      <c r="M51" s="91">
        <v>2.8</v>
      </c>
      <c r="N51" s="91">
        <v>-0.51</v>
      </c>
      <c r="O51" s="91">
        <v>359100</v>
      </c>
      <c r="P51" s="91">
        <v>105.47</v>
      </c>
      <c r="Q51" s="91">
        <v>0</v>
      </c>
      <c r="R51" s="91">
        <v>378.74277000000001</v>
      </c>
      <c r="S51" s="91">
        <v>0.04</v>
      </c>
      <c r="T51" s="91">
        <v>0.49</v>
      </c>
      <c r="U51" s="91">
        <v>0.09</v>
      </c>
    </row>
    <row r="52" spans="2:21">
      <c r="B52" t="s">
        <v>472</v>
      </c>
      <c r="C52" t="s">
        <v>473</v>
      </c>
      <c r="D52" t="s">
        <v>103</v>
      </c>
      <c r="E52" t="s">
        <v>126</v>
      </c>
      <c r="F52" t="s">
        <v>399</v>
      </c>
      <c r="G52" t="s">
        <v>350</v>
      </c>
      <c r="H52" t="s">
        <v>424</v>
      </c>
      <c r="I52" t="s">
        <v>232</v>
      </c>
      <c r="J52" t="s">
        <v>474</v>
      </c>
      <c r="K52" s="91">
        <v>1.3</v>
      </c>
      <c r="L52" t="s">
        <v>105</v>
      </c>
      <c r="M52" s="91">
        <v>3.1</v>
      </c>
      <c r="N52" s="91">
        <v>-0.43</v>
      </c>
      <c r="O52" s="91">
        <v>341288.4</v>
      </c>
      <c r="P52" s="91">
        <v>113.33</v>
      </c>
      <c r="Q52" s="91">
        <v>0</v>
      </c>
      <c r="R52" s="91">
        <v>386.78214372000002</v>
      </c>
      <c r="S52" s="91">
        <v>7.0000000000000007E-2</v>
      </c>
      <c r="T52" s="91">
        <v>0.5</v>
      </c>
      <c r="U52" s="91">
        <v>0.09</v>
      </c>
    </row>
    <row r="53" spans="2:21">
      <c r="B53" t="s">
        <v>475</v>
      </c>
      <c r="C53" t="s">
        <v>476</v>
      </c>
      <c r="D53" t="s">
        <v>103</v>
      </c>
      <c r="E53" t="s">
        <v>126</v>
      </c>
      <c r="F53" t="s">
        <v>349</v>
      </c>
      <c r="G53" t="s">
        <v>350</v>
      </c>
      <c r="H53" t="s">
        <v>424</v>
      </c>
      <c r="I53" t="s">
        <v>232</v>
      </c>
      <c r="J53" t="s">
        <v>477</v>
      </c>
      <c r="K53" s="91">
        <v>2.2400000000000002</v>
      </c>
      <c r="L53" t="s">
        <v>105</v>
      </c>
      <c r="M53" s="91">
        <v>4</v>
      </c>
      <c r="N53" s="91">
        <v>-0.19</v>
      </c>
      <c r="O53" s="91">
        <v>500000</v>
      </c>
      <c r="P53" s="91">
        <v>119.89</v>
      </c>
      <c r="Q53" s="91">
        <v>0</v>
      </c>
      <c r="R53" s="91">
        <v>599.45000000000005</v>
      </c>
      <c r="S53" s="91">
        <v>0.04</v>
      </c>
      <c r="T53" s="91">
        <v>0.77</v>
      </c>
      <c r="U53" s="91">
        <v>0.14000000000000001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480</v>
      </c>
      <c r="G54" t="s">
        <v>350</v>
      </c>
      <c r="H54" t="s">
        <v>424</v>
      </c>
      <c r="I54" t="s">
        <v>232</v>
      </c>
      <c r="J54" t="s">
        <v>481</v>
      </c>
      <c r="K54" s="91">
        <v>5.6</v>
      </c>
      <c r="L54" t="s">
        <v>105</v>
      </c>
      <c r="M54" s="91">
        <v>1.5</v>
      </c>
      <c r="N54" s="91">
        <v>0.63</v>
      </c>
      <c r="O54" s="91">
        <v>12167.32</v>
      </c>
      <c r="P54" s="91">
        <v>106.12</v>
      </c>
      <c r="Q54" s="91">
        <v>0</v>
      </c>
      <c r="R54" s="91">
        <v>12.911959983999999</v>
      </c>
      <c r="S54" s="91">
        <v>0</v>
      </c>
      <c r="T54" s="91">
        <v>0.02</v>
      </c>
      <c r="U54" s="91">
        <v>0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480</v>
      </c>
      <c r="G55" t="s">
        <v>350</v>
      </c>
      <c r="H55" t="s">
        <v>424</v>
      </c>
      <c r="I55" t="s">
        <v>232</v>
      </c>
      <c r="J55" t="s">
        <v>484</v>
      </c>
      <c r="K55" s="91">
        <v>2.77</v>
      </c>
      <c r="L55" t="s">
        <v>105</v>
      </c>
      <c r="M55" s="91">
        <v>3.55</v>
      </c>
      <c r="N55" s="91">
        <v>-0.13</v>
      </c>
      <c r="O55" s="91">
        <v>4214.37</v>
      </c>
      <c r="P55" s="91">
        <v>120.06</v>
      </c>
      <c r="Q55" s="91">
        <v>0</v>
      </c>
      <c r="R55" s="91">
        <v>5.0597726219999997</v>
      </c>
      <c r="S55" s="91">
        <v>0</v>
      </c>
      <c r="T55" s="91">
        <v>0.01</v>
      </c>
      <c r="U55" s="91">
        <v>0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480</v>
      </c>
      <c r="G56" t="s">
        <v>350</v>
      </c>
      <c r="H56" t="s">
        <v>424</v>
      </c>
      <c r="I56" t="s">
        <v>232</v>
      </c>
      <c r="J56" t="s">
        <v>487</v>
      </c>
      <c r="K56" s="91">
        <v>1.1599999999999999</v>
      </c>
      <c r="L56" t="s">
        <v>105</v>
      </c>
      <c r="M56" s="91">
        <v>4.6500000000000004</v>
      </c>
      <c r="N56" s="91">
        <v>-0.67</v>
      </c>
      <c r="O56" s="91">
        <v>72954.16</v>
      </c>
      <c r="P56" s="91">
        <v>132.82</v>
      </c>
      <c r="Q56" s="91">
        <v>0</v>
      </c>
      <c r="R56" s="91">
        <v>96.897715312000003</v>
      </c>
      <c r="S56" s="91">
        <v>0.02</v>
      </c>
      <c r="T56" s="91">
        <v>0.12</v>
      </c>
      <c r="U56" s="91">
        <v>0.02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490</v>
      </c>
      <c r="G57" t="s">
        <v>491</v>
      </c>
      <c r="H57" t="s">
        <v>492</v>
      </c>
      <c r="I57" t="s">
        <v>153</v>
      </c>
      <c r="J57" t="s">
        <v>493</v>
      </c>
      <c r="K57" s="91">
        <v>6.1</v>
      </c>
      <c r="L57" t="s">
        <v>105</v>
      </c>
      <c r="M57" s="91">
        <v>4.5</v>
      </c>
      <c r="N57" s="91">
        <v>1.19</v>
      </c>
      <c r="O57" s="91">
        <v>3468785</v>
      </c>
      <c r="P57" s="91">
        <v>124.25</v>
      </c>
      <c r="Q57" s="91">
        <v>0</v>
      </c>
      <c r="R57" s="91">
        <v>4309.9653625000001</v>
      </c>
      <c r="S57" s="91">
        <v>0.12</v>
      </c>
      <c r="T57" s="91">
        <v>5.53</v>
      </c>
      <c r="U57" s="91">
        <v>1.04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490</v>
      </c>
      <c r="G58" t="s">
        <v>491</v>
      </c>
      <c r="H58" t="s">
        <v>492</v>
      </c>
      <c r="I58" t="s">
        <v>153</v>
      </c>
      <c r="J58" t="s">
        <v>496</v>
      </c>
      <c r="K58" s="91">
        <v>8.02</v>
      </c>
      <c r="L58" t="s">
        <v>105</v>
      </c>
      <c r="M58" s="91">
        <v>3.85</v>
      </c>
      <c r="N58" s="91">
        <v>1.52</v>
      </c>
      <c r="O58" s="91">
        <v>273339.14</v>
      </c>
      <c r="P58" s="91">
        <v>122.89</v>
      </c>
      <c r="Q58" s="91">
        <v>0</v>
      </c>
      <c r="R58" s="91">
        <v>335.90646914600001</v>
      </c>
      <c r="S58" s="91">
        <v>0.01</v>
      </c>
      <c r="T58" s="91">
        <v>0.43</v>
      </c>
      <c r="U58" s="91">
        <v>0.08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499</v>
      </c>
      <c r="G59" t="s">
        <v>350</v>
      </c>
      <c r="H59" t="s">
        <v>424</v>
      </c>
      <c r="I59" t="s">
        <v>232</v>
      </c>
      <c r="J59" t="s">
        <v>500</v>
      </c>
      <c r="K59" s="91">
        <v>2.12</v>
      </c>
      <c r="L59" t="s">
        <v>105</v>
      </c>
      <c r="M59" s="91">
        <v>3.85</v>
      </c>
      <c r="N59" s="91">
        <v>-0.24</v>
      </c>
      <c r="O59" s="91">
        <v>13875</v>
      </c>
      <c r="P59" s="91">
        <v>119.12</v>
      </c>
      <c r="Q59" s="91">
        <v>0</v>
      </c>
      <c r="R59" s="91">
        <v>16.527899999999999</v>
      </c>
      <c r="S59" s="91">
        <v>0</v>
      </c>
      <c r="T59" s="91">
        <v>0.02</v>
      </c>
      <c r="U59" s="91">
        <v>0</v>
      </c>
    </row>
    <row r="60" spans="2:21">
      <c r="B60" t="s">
        <v>501</v>
      </c>
      <c r="C60" t="s">
        <v>502</v>
      </c>
      <c r="D60" t="s">
        <v>103</v>
      </c>
      <c r="E60" t="s">
        <v>126</v>
      </c>
      <c r="F60" t="s">
        <v>349</v>
      </c>
      <c r="G60" t="s">
        <v>350</v>
      </c>
      <c r="H60" t="s">
        <v>424</v>
      </c>
      <c r="I60" t="s">
        <v>232</v>
      </c>
      <c r="J60" t="s">
        <v>503</v>
      </c>
      <c r="K60" s="91">
        <v>4.63</v>
      </c>
      <c r="L60" t="s">
        <v>105</v>
      </c>
      <c r="M60" s="91">
        <v>1.64</v>
      </c>
      <c r="N60" s="91">
        <v>1.41</v>
      </c>
      <c r="O60" s="91">
        <v>11</v>
      </c>
      <c r="P60" s="91">
        <v>5085000</v>
      </c>
      <c r="Q60" s="91">
        <v>0</v>
      </c>
      <c r="R60" s="91">
        <v>559.35</v>
      </c>
      <c r="S60" s="91">
        <v>0</v>
      </c>
      <c r="T60" s="91">
        <v>0.72</v>
      </c>
      <c r="U60" s="91">
        <v>0.14000000000000001</v>
      </c>
    </row>
    <row r="61" spans="2:21">
      <c r="B61" t="s">
        <v>504</v>
      </c>
      <c r="C61" t="s">
        <v>505</v>
      </c>
      <c r="D61" t="s">
        <v>103</v>
      </c>
      <c r="E61" t="s">
        <v>126</v>
      </c>
      <c r="F61" t="s">
        <v>349</v>
      </c>
      <c r="G61" t="s">
        <v>350</v>
      </c>
      <c r="H61" t="s">
        <v>424</v>
      </c>
      <c r="I61" t="s">
        <v>232</v>
      </c>
      <c r="J61" t="s">
        <v>503</v>
      </c>
      <c r="K61" s="91">
        <v>8.59</v>
      </c>
      <c r="L61" t="s">
        <v>105</v>
      </c>
      <c r="M61" s="91">
        <v>2.78</v>
      </c>
      <c r="N61" s="91">
        <v>2.7</v>
      </c>
      <c r="O61" s="91">
        <v>3</v>
      </c>
      <c r="P61" s="91">
        <v>5086469</v>
      </c>
      <c r="Q61" s="91">
        <v>0</v>
      </c>
      <c r="R61" s="91">
        <v>152.59406999999999</v>
      </c>
      <c r="S61" s="91">
        <v>0</v>
      </c>
      <c r="T61" s="91">
        <v>0.2</v>
      </c>
      <c r="U61" s="91">
        <v>0.04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349</v>
      </c>
      <c r="G62" t="s">
        <v>350</v>
      </c>
      <c r="H62" t="s">
        <v>424</v>
      </c>
      <c r="I62" t="s">
        <v>232</v>
      </c>
      <c r="J62" t="s">
        <v>508</v>
      </c>
      <c r="K62" s="91">
        <v>1.78</v>
      </c>
      <c r="L62" t="s">
        <v>105</v>
      </c>
      <c r="M62" s="91">
        <v>5</v>
      </c>
      <c r="N62" s="91">
        <v>-0.25</v>
      </c>
      <c r="O62" s="91">
        <v>700000</v>
      </c>
      <c r="P62" s="91">
        <v>122.01</v>
      </c>
      <c r="Q62" s="91">
        <v>0</v>
      </c>
      <c r="R62" s="91">
        <v>854.07</v>
      </c>
      <c r="S62" s="91">
        <v>7.0000000000000007E-2</v>
      </c>
      <c r="T62" s="91">
        <v>1.1000000000000001</v>
      </c>
      <c r="U62" s="91">
        <v>0.21</v>
      </c>
    </row>
    <row r="63" spans="2:21">
      <c r="B63" t="s">
        <v>509</v>
      </c>
      <c r="C63" t="s">
        <v>510</v>
      </c>
      <c r="D63" t="s">
        <v>103</v>
      </c>
      <c r="E63" t="s">
        <v>126</v>
      </c>
      <c r="F63" t="s">
        <v>378</v>
      </c>
      <c r="G63" t="s">
        <v>350</v>
      </c>
      <c r="H63" t="s">
        <v>424</v>
      </c>
      <c r="I63" t="s">
        <v>232</v>
      </c>
      <c r="J63" t="s">
        <v>511</v>
      </c>
      <c r="K63" s="91">
        <v>1.67</v>
      </c>
      <c r="L63" t="s">
        <v>105</v>
      </c>
      <c r="M63" s="91">
        <v>6.5</v>
      </c>
      <c r="N63" s="91">
        <v>-0.27</v>
      </c>
      <c r="O63" s="91">
        <v>496268</v>
      </c>
      <c r="P63" s="91">
        <v>124.62</v>
      </c>
      <c r="Q63" s="91">
        <v>8.9827899999999996</v>
      </c>
      <c r="R63" s="91">
        <v>627.4319716</v>
      </c>
      <c r="S63" s="91">
        <v>0.03</v>
      </c>
      <c r="T63" s="91">
        <v>0.81</v>
      </c>
      <c r="U63" s="91">
        <v>0.15</v>
      </c>
    </row>
    <row r="64" spans="2:21">
      <c r="B64" t="s">
        <v>512</v>
      </c>
      <c r="C64" t="s">
        <v>513</v>
      </c>
      <c r="D64" t="s">
        <v>103</v>
      </c>
      <c r="E64" t="s">
        <v>126</v>
      </c>
      <c r="F64" t="s">
        <v>441</v>
      </c>
      <c r="G64" t="s">
        <v>387</v>
      </c>
      <c r="H64" t="s">
        <v>514</v>
      </c>
      <c r="I64" t="s">
        <v>232</v>
      </c>
      <c r="J64" t="s">
        <v>515</v>
      </c>
      <c r="K64" s="91">
        <v>2.2999999999999998</v>
      </c>
      <c r="L64" t="s">
        <v>105</v>
      </c>
      <c r="M64" s="91">
        <v>5.85</v>
      </c>
      <c r="N64" s="91">
        <v>0.34</v>
      </c>
      <c r="O64" s="91">
        <v>587014.87</v>
      </c>
      <c r="P64" s="91">
        <v>125.02</v>
      </c>
      <c r="Q64" s="91">
        <v>0</v>
      </c>
      <c r="R64" s="91">
        <v>733.88599047399998</v>
      </c>
      <c r="S64" s="91">
        <v>0.05</v>
      </c>
      <c r="T64" s="91">
        <v>0.94</v>
      </c>
      <c r="U64" s="91">
        <v>0.18</v>
      </c>
    </row>
    <row r="65" spans="2:21">
      <c r="B65" t="s">
        <v>516</v>
      </c>
      <c r="C65" t="s">
        <v>517</v>
      </c>
      <c r="D65" t="s">
        <v>103</v>
      </c>
      <c r="E65" t="s">
        <v>126</v>
      </c>
      <c r="F65" t="s">
        <v>441</v>
      </c>
      <c r="G65" t="s">
        <v>387</v>
      </c>
      <c r="H65" t="s">
        <v>514</v>
      </c>
      <c r="I65" t="s">
        <v>232</v>
      </c>
      <c r="J65" t="s">
        <v>306</v>
      </c>
      <c r="K65" s="91">
        <v>5.86</v>
      </c>
      <c r="L65" t="s">
        <v>105</v>
      </c>
      <c r="M65" s="91">
        <v>2.2999999999999998</v>
      </c>
      <c r="N65" s="91">
        <v>1.82</v>
      </c>
      <c r="O65" s="91">
        <v>1186759.32</v>
      </c>
      <c r="P65" s="91">
        <v>105.3</v>
      </c>
      <c r="Q65" s="91">
        <v>0</v>
      </c>
      <c r="R65" s="91">
        <v>1249.6575639600001</v>
      </c>
      <c r="S65" s="91">
        <v>0.08</v>
      </c>
      <c r="T65" s="91">
        <v>1.6</v>
      </c>
      <c r="U65" s="91">
        <v>0.3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441</v>
      </c>
      <c r="G66" t="s">
        <v>387</v>
      </c>
      <c r="H66" t="s">
        <v>514</v>
      </c>
      <c r="I66" t="s">
        <v>232</v>
      </c>
      <c r="J66" t="s">
        <v>520</v>
      </c>
      <c r="K66" s="91">
        <v>7.26</v>
      </c>
      <c r="L66" t="s">
        <v>105</v>
      </c>
      <c r="M66" s="91">
        <v>2.25</v>
      </c>
      <c r="N66" s="91">
        <v>2.42</v>
      </c>
      <c r="O66" s="91">
        <v>126000</v>
      </c>
      <c r="P66" s="91">
        <v>100.94</v>
      </c>
      <c r="Q66" s="91">
        <v>0</v>
      </c>
      <c r="R66" s="91">
        <v>127.1844</v>
      </c>
      <c r="S66" s="91">
        <v>7.0000000000000007E-2</v>
      </c>
      <c r="T66" s="91">
        <v>0.16</v>
      </c>
      <c r="U66" s="91">
        <v>0.03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523</v>
      </c>
      <c r="G67" t="s">
        <v>491</v>
      </c>
      <c r="H67" t="s">
        <v>514</v>
      </c>
      <c r="I67" t="s">
        <v>232</v>
      </c>
      <c r="J67" t="s">
        <v>524</v>
      </c>
      <c r="K67" s="91">
        <v>4.92</v>
      </c>
      <c r="L67" t="s">
        <v>105</v>
      </c>
      <c r="M67" s="91">
        <v>1.94</v>
      </c>
      <c r="N67" s="91">
        <v>0.89</v>
      </c>
      <c r="O67" s="91">
        <v>49152.54</v>
      </c>
      <c r="P67" s="91">
        <v>106.94</v>
      </c>
      <c r="Q67" s="91">
        <v>0</v>
      </c>
      <c r="R67" s="91">
        <v>52.563726275999997</v>
      </c>
      <c r="S67" s="91">
        <v>0.01</v>
      </c>
      <c r="T67" s="91">
        <v>7.0000000000000007E-2</v>
      </c>
      <c r="U67" s="91">
        <v>0.01</v>
      </c>
    </row>
    <row r="68" spans="2:21">
      <c r="B68" t="s">
        <v>525</v>
      </c>
      <c r="C68" t="s">
        <v>526</v>
      </c>
      <c r="D68" t="s">
        <v>103</v>
      </c>
      <c r="E68" t="s">
        <v>126</v>
      </c>
      <c r="F68" t="s">
        <v>523</v>
      </c>
      <c r="G68" t="s">
        <v>491</v>
      </c>
      <c r="H68" t="s">
        <v>514</v>
      </c>
      <c r="I68" t="s">
        <v>232</v>
      </c>
      <c r="J68" t="s">
        <v>527</v>
      </c>
      <c r="K68" s="91">
        <v>6.82</v>
      </c>
      <c r="L68" t="s">
        <v>105</v>
      </c>
      <c r="M68" s="91">
        <v>1.23</v>
      </c>
      <c r="N68" s="91">
        <v>1.4</v>
      </c>
      <c r="O68" s="91">
        <v>433887</v>
      </c>
      <c r="P68" s="91">
        <v>100.07</v>
      </c>
      <c r="Q68" s="91">
        <v>0</v>
      </c>
      <c r="R68" s="91">
        <v>434.19072089999997</v>
      </c>
      <c r="S68" s="91">
        <v>0.04</v>
      </c>
      <c r="T68" s="91">
        <v>0.56000000000000005</v>
      </c>
      <c r="U68" s="91">
        <v>0.1</v>
      </c>
    </row>
    <row r="69" spans="2:21">
      <c r="B69" t="s">
        <v>528</v>
      </c>
      <c r="C69" t="s">
        <v>529</v>
      </c>
      <c r="D69" t="s">
        <v>103</v>
      </c>
      <c r="E69" t="s">
        <v>126</v>
      </c>
      <c r="F69" t="s">
        <v>530</v>
      </c>
      <c r="G69" t="s">
        <v>531</v>
      </c>
      <c r="H69" t="s">
        <v>514</v>
      </c>
      <c r="I69" t="s">
        <v>232</v>
      </c>
      <c r="J69" t="s">
        <v>532</v>
      </c>
      <c r="K69" s="91">
        <v>8.18</v>
      </c>
      <c r="L69" t="s">
        <v>105</v>
      </c>
      <c r="M69" s="91">
        <v>5.15</v>
      </c>
      <c r="N69" s="91">
        <v>2.52</v>
      </c>
      <c r="O69" s="91">
        <v>1432267</v>
      </c>
      <c r="P69" s="91">
        <v>150.72999999999999</v>
      </c>
      <c r="Q69" s="91">
        <v>0</v>
      </c>
      <c r="R69" s="91">
        <v>2158.8560490999998</v>
      </c>
      <c r="S69" s="91">
        <v>0.04</v>
      </c>
      <c r="T69" s="91">
        <v>2.77</v>
      </c>
      <c r="U69" s="91">
        <v>0.52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467</v>
      </c>
      <c r="G70" t="s">
        <v>387</v>
      </c>
      <c r="H70" t="s">
        <v>535</v>
      </c>
      <c r="I70" t="s">
        <v>153</v>
      </c>
      <c r="J70" t="s">
        <v>536</v>
      </c>
      <c r="K70" s="91">
        <v>5.7</v>
      </c>
      <c r="L70" t="s">
        <v>105</v>
      </c>
      <c r="M70" s="91">
        <v>1.34</v>
      </c>
      <c r="N70" s="91">
        <v>1.25</v>
      </c>
      <c r="O70" s="91">
        <v>180966.6</v>
      </c>
      <c r="P70" s="91">
        <v>102.39</v>
      </c>
      <c r="Q70" s="91">
        <v>0</v>
      </c>
      <c r="R70" s="91">
        <v>185.29170174000001</v>
      </c>
      <c r="S70" s="91">
        <v>0.05</v>
      </c>
      <c r="T70" s="91">
        <v>0.24</v>
      </c>
      <c r="U70" s="91">
        <v>0.04</v>
      </c>
    </row>
    <row r="71" spans="2:21">
      <c r="B71" t="s">
        <v>537</v>
      </c>
      <c r="C71" t="s">
        <v>538</v>
      </c>
      <c r="D71" t="s">
        <v>103</v>
      </c>
      <c r="E71" t="s">
        <v>126</v>
      </c>
      <c r="F71" t="s">
        <v>467</v>
      </c>
      <c r="G71" t="s">
        <v>387</v>
      </c>
      <c r="H71" t="s">
        <v>535</v>
      </c>
      <c r="I71" t="s">
        <v>153</v>
      </c>
      <c r="J71" t="s">
        <v>539</v>
      </c>
      <c r="K71" s="91">
        <v>5.67</v>
      </c>
      <c r="L71" t="s">
        <v>105</v>
      </c>
      <c r="M71" s="91">
        <v>1.95</v>
      </c>
      <c r="N71" s="91">
        <v>1.58</v>
      </c>
      <c r="O71" s="91">
        <v>87951</v>
      </c>
      <c r="P71" s="91">
        <v>103.8</v>
      </c>
      <c r="Q71" s="91">
        <v>0</v>
      </c>
      <c r="R71" s="91">
        <v>91.293137999999999</v>
      </c>
      <c r="S71" s="91">
        <v>0.01</v>
      </c>
      <c r="T71" s="91">
        <v>0.12</v>
      </c>
      <c r="U71" s="91">
        <v>0.02</v>
      </c>
    </row>
    <row r="72" spans="2:21">
      <c r="B72" t="s">
        <v>540</v>
      </c>
      <c r="C72" t="s">
        <v>541</v>
      </c>
      <c r="D72" t="s">
        <v>103</v>
      </c>
      <c r="E72" t="s">
        <v>126</v>
      </c>
      <c r="F72" t="s">
        <v>467</v>
      </c>
      <c r="G72" t="s">
        <v>387</v>
      </c>
      <c r="H72" t="s">
        <v>514</v>
      </c>
      <c r="I72" t="s">
        <v>232</v>
      </c>
      <c r="J72" t="s">
        <v>542</v>
      </c>
      <c r="K72" s="91">
        <v>0.49</v>
      </c>
      <c r="L72" t="s">
        <v>105</v>
      </c>
      <c r="M72" s="91">
        <v>4.8499999999999996</v>
      </c>
      <c r="N72" s="91">
        <v>1.25</v>
      </c>
      <c r="O72" s="91">
        <v>589.66</v>
      </c>
      <c r="P72" s="91">
        <v>123.77</v>
      </c>
      <c r="Q72" s="91">
        <v>1.738E-2</v>
      </c>
      <c r="R72" s="91">
        <v>0.74720218199999999</v>
      </c>
      <c r="S72" s="91">
        <v>0</v>
      </c>
      <c r="T72" s="91">
        <v>0</v>
      </c>
      <c r="U72" s="91">
        <v>0</v>
      </c>
    </row>
    <row r="73" spans="2:21">
      <c r="B73" t="s">
        <v>543</v>
      </c>
      <c r="C73" t="s">
        <v>544</v>
      </c>
      <c r="D73" t="s">
        <v>103</v>
      </c>
      <c r="E73" t="s">
        <v>126</v>
      </c>
      <c r="F73" t="s">
        <v>467</v>
      </c>
      <c r="G73" t="s">
        <v>387</v>
      </c>
      <c r="H73" t="s">
        <v>535</v>
      </c>
      <c r="I73" t="s">
        <v>153</v>
      </c>
      <c r="J73" t="s">
        <v>545</v>
      </c>
      <c r="K73" s="91">
        <v>4.83</v>
      </c>
      <c r="L73" t="s">
        <v>105</v>
      </c>
      <c r="M73" s="91">
        <v>2.5</v>
      </c>
      <c r="N73" s="91">
        <v>1.2</v>
      </c>
      <c r="O73" s="91">
        <v>92701.46</v>
      </c>
      <c r="P73" s="91">
        <v>107.88</v>
      </c>
      <c r="Q73" s="91">
        <v>0</v>
      </c>
      <c r="R73" s="91">
        <v>100.006335048</v>
      </c>
      <c r="S73" s="91">
        <v>0.02</v>
      </c>
      <c r="T73" s="91">
        <v>0.13</v>
      </c>
      <c r="U73" s="91">
        <v>0.02</v>
      </c>
    </row>
    <row r="74" spans="2:21">
      <c r="B74" t="s">
        <v>546</v>
      </c>
      <c r="C74" t="s">
        <v>547</v>
      </c>
      <c r="D74" t="s">
        <v>103</v>
      </c>
      <c r="E74" t="s">
        <v>126</v>
      </c>
      <c r="F74" t="s">
        <v>467</v>
      </c>
      <c r="G74" t="s">
        <v>387</v>
      </c>
      <c r="H74" t="s">
        <v>514</v>
      </c>
      <c r="I74" t="s">
        <v>232</v>
      </c>
      <c r="J74" t="s">
        <v>410</v>
      </c>
      <c r="K74" s="91">
        <v>2.98</v>
      </c>
      <c r="L74" t="s">
        <v>105</v>
      </c>
      <c r="M74" s="91">
        <v>2.85</v>
      </c>
      <c r="N74" s="91">
        <v>0.52</v>
      </c>
      <c r="O74" s="91">
        <v>421875</v>
      </c>
      <c r="P74" s="91">
        <v>108.92</v>
      </c>
      <c r="Q74" s="91">
        <v>0</v>
      </c>
      <c r="R74" s="91">
        <v>459.50625000000002</v>
      </c>
      <c r="S74" s="91">
        <v>0.09</v>
      </c>
      <c r="T74" s="91">
        <v>0.59</v>
      </c>
      <c r="U74" s="91">
        <v>0.11</v>
      </c>
    </row>
    <row r="75" spans="2:21">
      <c r="B75" t="s">
        <v>548</v>
      </c>
      <c r="C75" t="s">
        <v>549</v>
      </c>
      <c r="D75" t="s">
        <v>103</v>
      </c>
      <c r="E75" t="s">
        <v>126</v>
      </c>
      <c r="F75" t="s">
        <v>550</v>
      </c>
      <c r="G75" t="s">
        <v>387</v>
      </c>
      <c r="H75" t="s">
        <v>535</v>
      </c>
      <c r="I75" t="s">
        <v>153</v>
      </c>
      <c r="J75" t="s">
        <v>551</v>
      </c>
      <c r="K75" s="91">
        <v>1.55</v>
      </c>
      <c r="L75" t="s">
        <v>105</v>
      </c>
      <c r="M75" s="91">
        <v>5.0999999999999996</v>
      </c>
      <c r="N75" s="91">
        <v>0.24</v>
      </c>
      <c r="O75" s="91">
        <v>565093</v>
      </c>
      <c r="P75" s="91">
        <v>131.21</v>
      </c>
      <c r="Q75" s="91">
        <v>0</v>
      </c>
      <c r="R75" s="91">
        <v>741.45852530000002</v>
      </c>
      <c r="S75" s="91">
        <v>0.03</v>
      </c>
      <c r="T75" s="91">
        <v>0.95</v>
      </c>
      <c r="U75" s="91">
        <v>0.18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550</v>
      </c>
      <c r="G76" t="s">
        <v>387</v>
      </c>
      <c r="H76" t="s">
        <v>535</v>
      </c>
      <c r="I76" t="s">
        <v>153</v>
      </c>
      <c r="J76" t="s">
        <v>554</v>
      </c>
      <c r="K76" s="91">
        <v>6.39</v>
      </c>
      <c r="L76" t="s">
        <v>105</v>
      </c>
      <c r="M76" s="91">
        <v>4</v>
      </c>
      <c r="N76" s="91">
        <v>2.3199999999999998</v>
      </c>
      <c r="O76" s="91">
        <v>121801</v>
      </c>
      <c r="P76" s="91">
        <v>112.32</v>
      </c>
      <c r="Q76" s="91">
        <v>0</v>
      </c>
      <c r="R76" s="91">
        <v>136.80688319999999</v>
      </c>
      <c r="S76" s="91">
        <v>0</v>
      </c>
      <c r="T76" s="91">
        <v>0.18</v>
      </c>
      <c r="U76" s="91">
        <v>0.03</v>
      </c>
    </row>
    <row r="77" spans="2:21">
      <c r="B77" t="s">
        <v>555</v>
      </c>
      <c r="C77" t="s">
        <v>556</v>
      </c>
      <c r="D77" t="s">
        <v>103</v>
      </c>
      <c r="E77" t="s">
        <v>126</v>
      </c>
      <c r="F77" t="s">
        <v>550</v>
      </c>
      <c r="G77" t="s">
        <v>387</v>
      </c>
      <c r="H77" t="s">
        <v>514</v>
      </c>
      <c r="I77" t="s">
        <v>232</v>
      </c>
      <c r="J77" t="s">
        <v>557</v>
      </c>
      <c r="K77" s="91">
        <v>6.69</v>
      </c>
      <c r="L77" t="s">
        <v>105</v>
      </c>
      <c r="M77" s="91">
        <v>2.78</v>
      </c>
      <c r="N77" s="91">
        <v>2.5299999999999998</v>
      </c>
      <c r="O77" s="91">
        <v>286924</v>
      </c>
      <c r="P77" s="91">
        <v>104.02</v>
      </c>
      <c r="Q77" s="91">
        <v>0</v>
      </c>
      <c r="R77" s="91">
        <v>298.45834480000002</v>
      </c>
      <c r="S77" s="91">
        <v>0.02</v>
      </c>
      <c r="T77" s="91">
        <v>0.38</v>
      </c>
      <c r="U77" s="91">
        <v>7.0000000000000007E-2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560</v>
      </c>
      <c r="G78" t="s">
        <v>561</v>
      </c>
      <c r="H78" t="s">
        <v>514</v>
      </c>
      <c r="I78" t="s">
        <v>232</v>
      </c>
      <c r="J78" t="s">
        <v>562</v>
      </c>
      <c r="K78" s="91">
        <v>4.29</v>
      </c>
      <c r="L78" t="s">
        <v>105</v>
      </c>
      <c r="M78" s="91">
        <v>3.85</v>
      </c>
      <c r="N78" s="91">
        <v>0.4</v>
      </c>
      <c r="O78" s="91">
        <v>11594</v>
      </c>
      <c r="P78" s="91">
        <v>121.27</v>
      </c>
      <c r="Q78" s="91">
        <v>0</v>
      </c>
      <c r="R78" s="91">
        <v>14.060043800000001</v>
      </c>
      <c r="S78" s="91">
        <v>0</v>
      </c>
      <c r="T78" s="91">
        <v>0.02</v>
      </c>
      <c r="U78" s="91">
        <v>0</v>
      </c>
    </row>
    <row r="79" spans="2:21">
      <c r="B79" t="s">
        <v>563</v>
      </c>
      <c r="C79" t="s">
        <v>564</v>
      </c>
      <c r="D79" t="s">
        <v>103</v>
      </c>
      <c r="E79" t="s">
        <v>126</v>
      </c>
      <c r="F79" t="s">
        <v>560</v>
      </c>
      <c r="G79" t="s">
        <v>561</v>
      </c>
      <c r="H79" t="s">
        <v>514</v>
      </c>
      <c r="I79" t="s">
        <v>232</v>
      </c>
      <c r="J79" t="s">
        <v>565</v>
      </c>
      <c r="K79" s="91">
        <v>5.13</v>
      </c>
      <c r="L79" t="s">
        <v>105</v>
      </c>
      <c r="M79" s="91">
        <v>3.85</v>
      </c>
      <c r="N79" s="91">
        <v>0.85</v>
      </c>
      <c r="O79" s="91">
        <v>7805</v>
      </c>
      <c r="P79" s="91">
        <v>121.97</v>
      </c>
      <c r="Q79" s="91">
        <v>0</v>
      </c>
      <c r="R79" s="91">
        <v>9.5197585</v>
      </c>
      <c r="S79" s="91">
        <v>0</v>
      </c>
      <c r="T79" s="91">
        <v>0.01</v>
      </c>
      <c r="U79" s="91">
        <v>0</v>
      </c>
    </row>
    <row r="80" spans="2:21">
      <c r="B80" t="s">
        <v>566</v>
      </c>
      <c r="C80" t="s">
        <v>567</v>
      </c>
      <c r="D80" t="s">
        <v>103</v>
      </c>
      <c r="E80" t="s">
        <v>126</v>
      </c>
      <c r="F80" t="s">
        <v>560</v>
      </c>
      <c r="G80" t="s">
        <v>561</v>
      </c>
      <c r="H80" t="s">
        <v>514</v>
      </c>
      <c r="I80" t="s">
        <v>232</v>
      </c>
      <c r="J80" t="s">
        <v>484</v>
      </c>
      <c r="K80" s="91">
        <v>2.5299999999999998</v>
      </c>
      <c r="L80" t="s">
        <v>105</v>
      </c>
      <c r="M80" s="91">
        <v>3.9</v>
      </c>
      <c r="N80" s="91">
        <v>0.1</v>
      </c>
      <c r="O80" s="91">
        <v>10661</v>
      </c>
      <c r="P80" s="91">
        <v>120.92</v>
      </c>
      <c r="Q80" s="91">
        <v>0</v>
      </c>
      <c r="R80" s="91">
        <v>12.8912812</v>
      </c>
      <c r="S80" s="91">
        <v>0</v>
      </c>
      <c r="T80" s="91">
        <v>0.02</v>
      </c>
      <c r="U80" s="91">
        <v>0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570</v>
      </c>
      <c r="G81" t="s">
        <v>387</v>
      </c>
      <c r="H81" t="s">
        <v>535</v>
      </c>
      <c r="I81" t="s">
        <v>153</v>
      </c>
      <c r="J81" t="s">
        <v>571</v>
      </c>
      <c r="K81" s="91">
        <v>6.24</v>
      </c>
      <c r="L81" t="s">
        <v>105</v>
      </c>
      <c r="M81" s="91">
        <v>1.58</v>
      </c>
      <c r="N81" s="91">
        <v>1.29</v>
      </c>
      <c r="O81" s="91">
        <v>235103.49</v>
      </c>
      <c r="P81" s="91">
        <v>103.65</v>
      </c>
      <c r="Q81" s="91">
        <v>0</v>
      </c>
      <c r="R81" s="91">
        <v>243.68476738499999</v>
      </c>
      <c r="S81" s="91">
        <v>0.06</v>
      </c>
      <c r="T81" s="91">
        <v>0.31</v>
      </c>
      <c r="U81" s="91">
        <v>0.06</v>
      </c>
    </row>
    <row r="82" spans="2:21">
      <c r="B82" t="s">
        <v>572</v>
      </c>
      <c r="C82" t="s">
        <v>573</v>
      </c>
      <c r="D82" t="s">
        <v>103</v>
      </c>
      <c r="E82" t="s">
        <v>126</v>
      </c>
      <c r="F82" t="s">
        <v>574</v>
      </c>
      <c r="G82" t="s">
        <v>561</v>
      </c>
      <c r="H82" t="s">
        <v>514</v>
      </c>
      <c r="I82" t="s">
        <v>232</v>
      </c>
      <c r="J82" t="s">
        <v>562</v>
      </c>
      <c r="K82" s="91">
        <v>2.7</v>
      </c>
      <c r="L82" t="s">
        <v>105</v>
      </c>
      <c r="M82" s="91">
        <v>3.75</v>
      </c>
      <c r="N82" s="91">
        <v>0.11</v>
      </c>
      <c r="O82" s="91">
        <v>83773</v>
      </c>
      <c r="P82" s="91">
        <v>119.58</v>
      </c>
      <c r="Q82" s="91">
        <v>0</v>
      </c>
      <c r="R82" s="91">
        <v>100.1757534</v>
      </c>
      <c r="S82" s="91">
        <v>0.01</v>
      </c>
      <c r="T82" s="91">
        <v>0.13</v>
      </c>
      <c r="U82" s="91">
        <v>0.02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574</v>
      </c>
      <c r="G83" t="s">
        <v>561</v>
      </c>
      <c r="H83" t="s">
        <v>535</v>
      </c>
      <c r="I83" t="s">
        <v>153</v>
      </c>
      <c r="J83" t="s">
        <v>577</v>
      </c>
      <c r="K83" s="91">
        <v>6.32</v>
      </c>
      <c r="L83" t="s">
        <v>105</v>
      </c>
      <c r="M83" s="91">
        <v>2.48</v>
      </c>
      <c r="N83" s="91">
        <v>1.28</v>
      </c>
      <c r="O83" s="91">
        <v>10231</v>
      </c>
      <c r="P83" s="91">
        <v>108.66</v>
      </c>
      <c r="Q83" s="91">
        <v>0</v>
      </c>
      <c r="R83" s="91">
        <v>11.1170046</v>
      </c>
      <c r="S83" s="91">
        <v>0</v>
      </c>
      <c r="T83" s="91">
        <v>0.01</v>
      </c>
      <c r="U83" s="91">
        <v>0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580</v>
      </c>
      <c r="G84" t="s">
        <v>387</v>
      </c>
      <c r="H84" t="s">
        <v>514</v>
      </c>
      <c r="I84" t="s">
        <v>232</v>
      </c>
      <c r="J84" t="s">
        <v>581</v>
      </c>
      <c r="K84" s="91">
        <v>4.88</v>
      </c>
      <c r="L84" t="s">
        <v>105</v>
      </c>
      <c r="M84" s="91">
        <v>2.85</v>
      </c>
      <c r="N84" s="91">
        <v>1.04</v>
      </c>
      <c r="O84" s="91">
        <v>287690</v>
      </c>
      <c r="P84" s="91">
        <v>112.89</v>
      </c>
      <c r="Q84" s="91">
        <v>0</v>
      </c>
      <c r="R84" s="91">
        <v>324.77324099999998</v>
      </c>
      <c r="S84" s="91">
        <v>0.04</v>
      </c>
      <c r="T84" s="91">
        <v>0.42</v>
      </c>
      <c r="U84" s="91">
        <v>0.08</v>
      </c>
    </row>
    <row r="85" spans="2:21">
      <c r="B85" t="s">
        <v>582</v>
      </c>
      <c r="C85" t="s">
        <v>583</v>
      </c>
      <c r="D85" t="s">
        <v>103</v>
      </c>
      <c r="E85" t="s">
        <v>126</v>
      </c>
      <c r="F85" t="s">
        <v>584</v>
      </c>
      <c r="G85" t="s">
        <v>387</v>
      </c>
      <c r="H85" t="s">
        <v>514</v>
      </c>
      <c r="I85" t="s">
        <v>232</v>
      </c>
      <c r="J85" t="s">
        <v>585</v>
      </c>
      <c r="K85" s="91">
        <v>6.95</v>
      </c>
      <c r="L85" t="s">
        <v>105</v>
      </c>
      <c r="M85" s="91">
        <v>1.4</v>
      </c>
      <c r="N85" s="91">
        <v>1.46</v>
      </c>
      <c r="O85" s="91">
        <v>197000</v>
      </c>
      <c r="P85" s="91">
        <v>100.34</v>
      </c>
      <c r="Q85" s="91">
        <v>0.82174999999999998</v>
      </c>
      <c r="R85" s="91">
        <v>198.49154999999999</v>
      </c>
      <c r="S85" s="91">
        <v>0.08</v>
      </c>
      <c r="T85" s="91">
        <v>0.25</v>
      </c>
      <c r="U85" s="91">
        <v>0.05</v>
      </c>
    </row>
    <row r="86" spans="2:21">
      <c r="B86" t="s">
        <v>586</v>
      </c>
      <c r="C86" t="s">
        <v>587</v>
      </c>
      <c r="D86" t="s">
        <v>103</v>
      </c>
      <c r="E86" t="s">
        <v>126</v>
      </c>
      <c r="F86" t="s">
        <v>356</v>
      </c>
      <c r="G86" t="s">
        <v>350</v>
      </c>
      <c r="H86" t="s">
        <v>514</v>
      </c>
      <c r="I86" t="s">
        <v>232</v>
      </c>
      <c r="J86" t="s">
        <v>588</v>
      </c>
      <c r="K86" s="91">
        <v>4.1100000000000003</v>
      </c>
      <c r="L86" t="s">
        <v>105</v>
      </c>
      <c r="M86" s="91">
        <v>1.06</v>
      </c>
      <c r="N86" s="91">
        <v>1.37</v>
      </c>
      <c r="O86" s="91">
        <v>6</v>
      </c>
      <c r="P86" s="91">
        <v>5033000</v>
      </c>
      <c r="Q86" s="91">
        <v>0</v>
      </c>
      <c r="R86" s="91">
        <v>301.98</v>
      </c>
      <c r="S86" s="91">
        <v>0</v>
      </c>
      <c r="T86" s="91">
        <v>0.39</v>
      </c>
      <c r="U86" s="91">
        <v>7.0000000000000007E-2</v>
      </c>
    </row>
    <row r="87" spans="2:21">
      <c r="B87" t="s">
        <v>589</v>
      </c>
      <c r="C87" t="s">
        <v>590</v>
      </c>
      <c r="D87" t="s">
        <v>103</v>
      </c>
      <c r="E87" t="s">
        <v>126</v>
      </c>
      <c r="F87" t="s">
        <v>591</v>
      </c>
      <c r="G87" t="s">
        <v>561</v>
      </c>
      <c r="H87" t="s">
        <v>535</v>
      </c>
      <c r="I87" t="s">
        <v>153</v>
      </c>
      <c r="J87" t="s">
        <v>592</v>
      </c>
      <c r="K87" s="91">
        <v>0.78</v>
      </c>
      <c r="L87" t="s">
        <v>105</v>
      </c>
      <c r="M87" s="91">
        <v>4.28</v>
      </c>
      <c r="N87" s="91">
        <v>0.45</v>
      </c>
      <c r="O87" s="91">
        <v>25000.17</v>
      </c>
      <c r="P87" s="91">
        <v>125.45</v>
      </c>
      <c r="Q87" s="91">
        <v>0</v>
      </c>
      <c r="R87" s="91">
        <v>31.362713265</v>
      </c>
      <c r="S87" s="91">
        <v>0.03</v>
      </c>
      <c r="T87" s="91">
        <v>0.04</v>
      </c>
      <c r="U87" s="91">
        <v>0.01</v>
      </c>
    </row>
    <row r="88" spans="2:21">
      <c r="B88" t="s">
        <v>593</v>
      </c>
      <c r="C88" t="s">
        <v>594</v>
      </c>
      <c r="D88" t="s">
        <v>103</v>
      </c>
      <c r="E88" t="s">
        <v>126</v>
      </c>
      <c r="F88" t="s">
        <v>595</v>
      </c>
      <c r="G88" t="s">
        <v>387</v>
      </c>
      <c r="H88" t="s">
        <v>535</v>
      </c>
      <c r="I88" t="s">
        <v>153</v>
      </c>
      <c r="J88" t="s">
        <v>596</v>
      </c>
      <c r="K88" s="91">
        <v>4.0999999999999996</v>
      </c>
      <c r="L88" t="s">
        <v>105</v>
      </c>
      <c r="M88" s="91">
        <v>2.74</v>
      </c>
      <c r="N88" s="91">
        <v>0.79</v>
      </c>
      <c r="O88" s="91">
        <v>11869.56</v>
      </c>
      <c r="P88" s="91">
        <v>108.86</v>
      </c>
      <c r="Q88" s="91">
        <v>0</v>
      </c>
      <c r="R88" s="91">
        <v>12.921203016</v>
      </c>
      <c r="S88" s="91">
        <v>0</v>
      </c>
      <c r="T88" s="91">
        <v>0.02</v>
      </c>
      <c r="U88" s="91">
        <v>0</v>
      </c>
    </row>
    <row r="89" spans="2:21">
      <c r="B89" t="s">
        <v>597</v>
      </c>
      <c r="C89" t="s">
        <v>598</v>
      </c>
      <c r="D89" t="s">
        <v>103</v>
      </c>
      <c r="E89" t="s">
        <v>126</v>
      </c>
      <c r="F89" t="s">
        <v>595</v>
      </c>
      <c r="G89" t="s">
        <v>387</v>
      </c>
      <c r="H89" t="s">
        <v>535</v>
      </c>
      <c r="I89" t="s">
        <v>153</v>
      </c>
      <c r="J89" t="s">
        <v>599</v>
      </c>
      <c r="K89" s="91">
        <v>6.89</v>
      </c>
      <c r="L89" t="s">
        <v>105</v>
      </c>
      <c r="M89" s="91">
        <v>1.96</v>
      </c>
      <c r="N89" s="91">
        <v>1.85</v>
      </c>
      <c r="O89" s="91">
        <v>345670.45</v>
      </c>
      <c r="P89" s="91">
        <v>102.53</v>
      </c>
      <c r="Q89" s="91">
        <v>0</v>
      </c>
      <c r="R89" s="91">
        <v>354.41591238500001</v>
      </c>
      <c r="S89" s="91">
        <v>0.05</v>
      </c>
      <c r="T89" s="91">
        <v>0.45</v>
      </c>
      <c r="U89" s="91">
        <v>0.09</v>
      </c>
    </row>
    <row r="90" spans="2:21">
      <c r="B90" t="s">
        <v>600</v>
      </c>
      <c r="C90" t="s">
        <v>601</v>
      </c>
      <c r="D90" t="s">
        <v>103</v>
      </c>
      <c r="E90" t="s">
        <v>126</v>
      </c>
      <c r="F90" t="s">
        <v>378</v>
      </c>
      <c r="G90" t="s">
        <v>350</v>
      </c>
      <c r="H90" t="s">
        <v>535</v>
      </c>
      <c r="I90" t="s">
        <v>153</v>
      </c>
      <c r="J90" t="s">
        <v>265</v>
      </c>
      <c r="K90" s="91">
        <v>4.4400000000000004</v>
      </c>
      <c r="L90" t="s">
        <v>105</v>
      </c>
      <c r="M90" s="91">
        <v>1.42</v>
      </c>
      <c r="N90" s="91">
        <v>1.44</v>
      </c>
      <c r="O90" s="91">
        <v>8</v>
      </c>
      <c r="P90" s="91">
        <v>5070000</v>
      </c>
      <c r="Q90" s="91">
        <v>0</v>
      </c>
      <c r="R90" s="91">
        <v>405.6</v>
      </c>
      <c r="S90" s="91">
        <v>0</v>
      </c>
      <c r="T90" s="91">
        <v>0.52</v>
      </c>
      <c r="U90" s="91">
        <v>0.1</v>
      </c>
    </row>
    <row r="91" spans="2:21">
      <c r="B91" t="s">
        <v>602</v>
      </c>
      <c r="C91" t="s">
        <v>603</v>
      </c>
      <c r="D91" t="s">
        <v>103</v>
      </c>
      <c r="E91" t="s">
        <v>126</v>
      </c>
      <c r="F91" t="s">
        <v>378</v>
      </c>
      <c r="G91" t="s">
        <v>350</v>
      </c>
      <c r="H91" t="s">
        <v>535</v>
      </c>
      <c r="I91" t="s">
        <v>153</v>
      </c>
      <c r="J91" t="s">
        <v>265</v>
      </c>
      <c r="K91" s="91">
        <v>5.05</v>
      </c>
      <c r="L91" t="s">
        <v>105</v>
      </c>
      <c r="M91" s="91">
        <v>1.59</v>
      </c>
      <c r="N91" s="91">
        <v>1.57</v>
      </c>
      <c r="O91" s="91">
        <v>9</v>
      </c>
      <c r="P91" s="91">
        <v>5039000</v>
      </c>
      <c r="Q91" s="91">
        <v>0</v>
      </c>
      <c r="R91" s="91">
        <v>453.51</v>
      </c>
      <c r="S91" s="91">
        <v>0</v>
      </c>
      <c r="T91" s="91">
        <v>0.57999999999999996</v>
      </c>
      <c r="U91" s="91">
        <v>0.11</v>
      </c>
    </row>
    <row r="92" spans="2:21">
      <c r="B92" t="s">
        <v>604</v>
      </c>
      <c r="C92" t="s">
        <v>605</v>
      </c>
      <c r="D92" t="s">
        <v>103</v>
      </c>
      <c r="E92" t="s">
        <v>126</v>
      </c>
      <c r="F92" t="s">
        <v>606</v>
      </c>
      <c r="G92" t="s">
        <v>561</v>
      </c>
      <c r="H92" t="s">
        <v>514</v>
      </c>
      <c r="I92" t="s">
        <v>232</v>
      </c>
      <c r="J92" t="s">
        <v>607</v>
      </c>
      <c r="K92" s="91">
        <v>0.99</v>
      </c>
      <c r="L92" t="s">
        <v>105</v>
      </c>
      <c r="M92" s="91">
        <v>3.6</v>
      </c>
      <c r="N92" s="91">
        <v>-1</v>
      </c>
      <c r="O92" s="91">
        <v>53691</v>
      </c>
      <c r="P92" s="91">
        <v>111.75</v>
      </c>
      <c r="Q92" s="91">
        <v>1.0322</v>
      </c>
      <c r="R92" s="91">
        <v>61.031892499999998</v>
      </c>
      <c r="S92" s="91">
        <v>0.01</v>
      </c>
      <c r="T92" s="91">
        <v>0.08</v>
      </c>
      <c r="U92" s="91">
        <v>0.01</v>
      </c>
    </row>
    <row r="93" spans="2:21">
      <c r="B93" t="s">
        <v>608</v>
      </c>
      <c r="C93" t="s">
        <v>609</v>
      </c>
      <c r="D93" t="s">
        <v>103</v>
      </c>
      <c r="E93" t="s">
        <v>126</v>
      </c>
      <c r="F93" t="s">
        <v>606</v>
      </c>
      <c r="G93" t="s">
        <v>561</v>
      </c>
      <c r="H93" t="s">
        <v>535</v>
      </c>
      <c r="I93" t="s">
        <v>153</v>
      </c>
      <c r="J93" t="s">
        <v>610</v>
      </c>
      <c r="K93" s="91">
        <v>7.39</v>
      </c>
      <c r="L93" t="s">
        <v>105</v>
      </c>
      <c r="M93" s="91">
        <v>2.25</v>
      </c>
      <c r="N93" s="91">
        <v>1.47</v>
      </c>
      <c r="O93" s="91">
        <v>57123</v>
      </c>
      <c r="P93" s="91">
        <v>108.5</v>
      </c>
      <c r="Q93" s="91">
        <v>0</v>
      </c>
      <c r="R93" s="91">
        <v>61.978454999999997</v>
      </c>
      <c r="S93" s="91">
        <v>0.01</v>
      </c>
      <c r="T93" s="91">
        <v>0.08</v>
      </c>
      <c r="U93" s="91">
        <v>0.01</v>
      </c>
    </row>
    <row r="94" spans="2:21">
      <c r="B94" t="s">
        <v>611</v>
      </c>
      <c r="C94" t="s">
        <v>612</v>
      </c>
      <c r="D94" t="s">
        <v>103</v>
      </c>
      <c r="E94" t="s">
        <v>126</v>
      </c>
      <c r="F94" t="s">
        <v>613</v>
      </c>
      <c r="G94" t="s">
        <v>350</v>
      </c>
      <c r="H94" t="s">
        <v>614</v>
      </c>
      <c r="I94" t="s">
        <v>232</v>
      </c>
      <c r="J94" t="s">
        <v>615</v>
      </c>
      <c r="K94" s="91">
        <v>5.47</v>
      </c>
      <c r="L94" t="s">
        <v>105</v>
      </c>
      <c r="M94" s="91">
        <v>0</v>
      </c>
      <c r="N94" s="91">
        <v>1.67</v>
      </c>
      <c r="O94" s="91">
        <v>3</v>
      </c>
      <c r="P94" s="91">
        <v>5177777</v>
      </c>
      <c r="Q94" s="91">
        <v>0</v>
      </c>
      <c r="R94" s="91">
        <v>155.33331000000001</v>
      </c>
      <c r="S94" s="91">
        <v>0</v>
      </c>
      <c r="T94" s="91">
        <v>0.2</v>
      </c>
      <c r="U94" s="91">
        <v>0.04</v>
      </c>
    </row>
    <row r="95" spans="2:21">
      <c r="B95" t="s">
        <v>616</v>
      </c>
      <c r="C95" t="s">
        <v>617</v>
      </c>
      <c r="D95" t="s">
        <v>103</v>
      </c>
      <c r="E95" t="s">
        <v>126</v>
      </c>
      <c r="F95" t="s">
        <v>399</v>
      </c>
      <c r="G95" t="s">
        <v>350</v>
      </c>
      <c r="H95" t="s">
        <v>614</v>
      </c>
      <c r="I95" t="s">
        <v>232</v>
      </c>
      <c r="J95" t="s">
        <v>618</v>
      </c>
      <c r="K95" s="91">
        <v>2.66</v>
      </c>
      <c r="L95" t="s">
        <v>105</v>
      </c>
      <c r="M95" s="91">
        <v>2.8</v>
      </c>
      <c r="N95" s="91">
        <v>1.02</v>
      </c>
      <c r="O95" s="91">
        <v>10</v>
      </c>
      <c r="P95" s="91">
        <v>5355000</v>
      </c>
      <c r="Q95" s="91">
        <v>0</v>
      </c>
      <c r="R95" s="91">
        <v>535.5</v>
      </c>
      <c r="S95" s="91">
        <v>0</v>
      </c>
      <c r="T95" s="91">
        <v>0.69</v>
      </c>
      <c r="U95" s="91">
        <v>0.13</v>
      </c>
    </row>
    <row r="96" spans="2:21">
      <c r="B96" t="s">
        <v>619</v>
      </c>
      <c r="C96" t="s">
        <v>620</v>
      </c>
      <c r="D96" t="s">
        <v>103</v>
      </c>
      <c r="E96" t="s">
        <v>126</v>
      </c>
      <c r="F96" t="s">
        <v>399</v>
      </c>
      <c r="G96" t="s">
        <v>350</v>
      </c>
      <c r="H96" t="s">
        <v>614</v>
      </c>
      <c r="I96" t="s">
        <v>232</v>
      </c>
      <c r="J96" t="s">
        <v>503</v>
      </c>
      <c r="K96" s="91">
        <v>3.91</v>
      </c>
      <c r="L96" t="s">
        <v>105</v>
      </c>
      <c r="M96" s="91">
        <v>1.49</v>
      </c>
      <c r="N96" s="91">
        <v>1.34</v>
      </c>
      <c r="O96" s="91">
        <v>1</v>
      </c>
      <c r="P96" s="91">
        <v>5089000</v>
      </c>
      <c r="Q96" s="91">
        <v>0.76217999999999997</v>
      </c>
      <c r="R96" s="91">
        <v>51.652180000000001</v>
      </c>
      <c r="S96" s="91">
        <v>0</v>
      </c>
      <c r="T96" s="91">
        <v>7.0000000000000007E-2</v>
      </c>
      <c r="U96" s="91">
        <v>0.01</v>
      </c>
    </row>
    <row r="97" spans="2:21">
      <c r="B97" t="s">
        <v>621</v>
      </c>
      <c r="C97" t="s">
        <v>622</v>
      </c>
      <c r="D97" t="s">
        <v>103</v>
      </c>
      <c r="E97" t="s">
        <v>126</v>
      </c>
      <c r="F97" t="s">
        <v>623</v>
      </c>
      <c r="G97" t="s">
        <v>350</v>
      </c>
      <c r="H97" t="s">
        <v>614</v>
      </c>
      <c r="I97" t="s">
        <v>232</v>
      </c>
      <c r="J97" t="s">
        <v>592</v>
      </c>
      <c r="K97" s="91">
        <v>1.73</v>
      </c>
      <c r="L97" t="s">
        <v>105</v>
      </c>
      <c r="M97" s="91">
        <v>2</v>
      </c>
      <c r="N97" s="91">
        <v>-0.06</v>
      </c>
      <c r="O97" s="91">
        <v>124238.39999999999</v>
      </c>
      <c r="P97" s="91">
        <v>107.21</v>
      </c>
      <c r="Q97" s="91">
        <v>0</v>
      </c>
      <c r="R97" s="91">
        <v>133.19598864</v>
      </c>
      <c r="S97" s="91">
        <v>0.02</v>
      </c>
      <c r="T97" s="91">
        <v>0.17</v>
      </c>
      <c r="U97" s="91">
        <v>0.03</v>
      </c>
    </row>
    <row r="98" spans="2:21">
      <c r="B98" t="s">
        <v>624</v>
      </c>
      <c r="C98" t="s">
        <v>625</v>
      </c>
      <c r="D98" t="s">
        <v>103</v>
      </c>
      <c r="E98" t="s">
        <v>126</v>
      </c>
      <c r="F98" t="s">
        <v>570</v>
      </c>
      <c r="G98" t="s">
        <v>387</v>
      </c>
      <c r="H98" t="s">
        <v>614</v>
      </c>
      <c r="I98" t="s">
        <v>232</v>
      </c>
      <c r="J98" t="s">
        <v>626</v>
      </c>
      <c r="K98" s="91">
        <v>7.14</v>
      </c>
      <c r="L98" t="s">
        <v>105</v>
      </c>
      <c r="M98" s="91">
        <v>2.4</v>
      </c>
      <c r="N98" s="91">
        <v>2.31</v>
      </c>
      <c r="O98" s="91">
        <v>374711</v>
      </c>
      <c r="P98" s="91">
        <v>102.27</v>
      </c>
      <c r="Q98" s="91">
        <v>0</v>
      </c>
      <c r="R98" s="91">
        <v>383.21693970000001</v>
      </c>
      <c r="S98" s="91">
        <v>0.08</v>
      </c>
      <c r="T98" s="91">
        <v>0.49</v>
      </c>
      <c r="U98" s="91">
        <v>0.09</v>
      </c>
    </row>
    <row r="99" spans="2:21">
      <c r="B99" t="s">
        <v>627</v>
      </c>
      <c r="C99" t="s">
        <v>628</v>
      </c>
      <c r="D99" t="s">
        <v>103</v>
      </c>
      <c r="E99" t="s">
        <v>126</v>
      </c>
      <c r="F99" t="s">
        <v>580</v>
      </c>
      <c r="G99" t="s">
        <v>387</v>
      </c>
      <c r="H99" t="s">
        <v>614</v>
      </c>
      <c r="I99" t="s">
        <v>232</v>
      </c>
      <c r="J99" t="s">
        <v>629</v>
      </c>
      <c r="K99" s="91">
        <v>7.04</v>
      </c>
      <c r="L99" t="s">
        <v>105</v>
      </c>
      <c r="M99" s="91">
        <v>2.81</v>
      </c>
      <c r="N99" s="91">
        <v>2.5099999999999998</v>
      </c>
      <c r="O99" s="91">
        <v>3594</v>
      </c>
      <c r="P99" s="91">
        <v>104.36</v>
      </c>
      <c r="Q99" s="91">
        <v>0</v>
      </c>
      <c r="R99" s="91">
        <v>3.7506984000000001</v>
      </c>
      <c r="S99" s="91">
        <v>0</v>
      </c>
      <c r="T99" s="91">
        <v>0</v>
      </c>
      <c r="U99" s="91">
        <v>0</v>
      </c>
    </row>
    <row r="100" spans="2:21">
      <c r="B100" t="s">
        <v>630</v>
      </c>
      <c r="C100" t="s">
        <v>631</v>
      </c>
      <c r="D100" t="s">
        <v>103</v>
      </c>
      <c r="E100" t="s">
        <v>126</v>
      </c>
      <c r="F100" t="s">
        <v>580</v>
      </c>
      <c r="G100" t="s">
        <v>387</v>
      </c>
      <c r="H100" t="s">
        <v>614</v>
      </c>
      <c r="I100" t="s">
        <v>232</v>
      </c>
      <c r="J100" t="s">
        <v>632</v>
      </c>
      <c r="K100" s="91">
        <v>5.18</v>
      </c>
      <c r="L100" t="s">
        <v>105</v>
      </c>
      <c r="M100" s="91">
        <v>3.7</v>
      </c>
      <c r="N100" s="91">
        <v>1.69</v>
      </c>
      <c r="O100" s="91">
        <v>177005.36</v>
      </c>
      <c r="P100" s="91">
        <v>112.06</v>
      </c>
      <c r="Q100" s="91">
        <v>0</v>
      </c>
      <c r="R100" s="91">
        <v>198.352206416</v>
      </c>
      <c r="S100" s="91">
        <v>0.03</v>
      </c>
      <c r="T100" s="91">
        <v>0.25</v>
      </c>
      <c r="U100" s="91">
        <v>0.05</v>
      </c>
    </row>
    <row r="101" spans="2:21">
      <c r="B101" t="s">
        <v>633</v>
      </c>
      <c r="C101" t="s">
        <v>634</v>
      </c>
      <c r="D101" t="s">
        <v>103</v>
      </c>
      <c r="E101" t="s">
        <v>126</v>
      </c>
      <c r="F101" t="s">
        <v>635</v>
      </c>
      <c r="G101" t="s">
        <v>350</v>
      </c>
      <c r="H101" t="s">
        <v>614</v>
      </c>
      <c r="I101" t="s">
        <v>232</v>
      </c>
      <c r="J101" t="s">
        <v>636</v>
      </c>
      <c r="K101" s="91">
        <v>3.06</v>
      </c>
      <c r="L101" t="s">
        <v>105</v>
      </c>
      <c r="M101" s="91">
        <v>4.5</v>
      </c>
      <c r="N101" s="91">
        <v>0.67</v>
      </c>
      <c r="O101" s="91">
        <v>500000</v>
      </c>
      <c r="P101" s="91">
        <v>135.66999999999999</v>
      </c>
      <c r="Q101" s="91">
        <v>6.7956300000000001</v>
      </c>
      <c r="R101" s="91">
        <v>685.14562999999998</v>
      </c>
      <c r="S101" s="91">
        <v>0.03</v>
      </c>
      <c r="T101" s="91">
        <v>0.88</v>
      </c>
      <c r="U101" s="91">
        <v>0.17</v>
      </c>
    </row>
    <row r="102" spans="2:21">
      <c r="B102" t="s">
        <v>637</v>
      </c>
      <c r="C102" t="s">
        <v>638</v>
      </c>
      <c r="D102" t="s">
        <v>103</v>
      </c>
      <c r="E102" t="s">
        <v>126</v>
      </c>
      <c r="F102" t="s">
        <v>639</v>
      </c>
      <c r="G102" t="s">
        <v>135</v>
      </c>
      <c r="H102" t="s">
        <v>614</v>
      </c>
      <c r="I102" t="s">
        <v>232</v>
      </c>
      <c r="J102" t="s">
        <v>640</v>
      </c>
      <c r="K102" s="91">
        <v>3.34</v>
      </c>
      <c r="L102" t="s">
        <v>105</v>
      </c>
      <c r="M102" s="91">
        <v>1.98</v>
      </c>
      <c r="N102" s="91">
        <v>0.55000000000000004</v>
      </c>
      <c r="O102" s="91">
        <v>205575.92</v>
      </c>
      <c r="P102" s="91">
        <v>105.63</v>
      </c>
      <c r="Q102" s="91">
        <v>0</v>
      </c>
      <c r="R102" s="91">
        <v>217.149844296</v>
      </c>
      <c r="S102" s="91">
        <v>0.02</v>
      </c>
      <c r="T102" s="91">
        <v>0.28000000000000003</v>
      </c>
      <c r="U102" s="91">
        <v>0.05</v>
      </c>
    </row>
    <row r="103" spans="2:21">
      <c r="B103" t="s">
        <v>641</v>
      </c>
      <c r="C103" t="s">
        <v>642</v>
      </c>
      <c r="D103" t="s">
        <v>103</v>
      </c>
      <c r="E103" t="s">
        <v>126</v>
      </c>
      <c r="F103" t="s">
        <v>643</v>
      </c>
      <c r="G103" t="s">
        <v>387</v>
      </c>
      <c r="H103" t="s">
        <v>644</v>
      </c>
      <c r="I103" t="s">
        <v>153</v>
      </c>
      <c r="J103" t="s">
        <v>645</v>
      </c>
      <c r="K103" s="91">
        <v>1.21</v>
      </c>
      <c r="L103" t="s">
        <v>105</v>
      </c>
      <c r="M103" s="91">
        <v>4.5</v>
      </c>
      <c r="N103" s="91">
        <v>-0.04</v>
      </c>
      <c r="O103" s="91">
        <v>136094.01</v>
      </c>
      <c r="P103" s="91">
        <v>115.48</v>
      </c>
      <c r="Q103" s="91">
        <v>0</v>
      </c>
      <c r="R103" s="91">
        <v>157.16136274799999</v>
      </c>
      <c r="S103" s="91">
        <v>0.04</v>
      </c>
      <c r="T103" s="91">
        <v>0.2</v>
      </c>
      <c r="U103" s="91">
        <v>0.04</v>
      </c>
    </row>
    <row r="104" spans="2:21">
      <c r="B104" t="s">
        <v>646</v>
      </c>
      <c r="C104" t="s">
        <v>647</v>
      </c>
      <c r="D104" t="s">
        <v>103</v>
      </c>
      <c r="E104" t="s">
        <v>126</v>
      </c>
      <c r="F104" t="s">
        <v>643</v>
      </c>
      <c r="G104" t="s">
        <v>387</v>
      </c>
      <c r="H104" t="s">
        <v>644</v>
      </c>
      <c r="I104" t="s">
        <v>153</v>
      </c>
      <c r="J104" t="s">
        <v>648</v>
      </c>
      <c r="K104" s="91">
        <v>5.43</v>
      </c>
      <c r="L104" t="s">
        <v>105</v>
      </c>
      <c r="M104" s="91">
        <v>1.6</v>
      </c>
      <c r="N104" s="91">
        <v>1.1200000000000001</v>
      </c>
      <c r="O104" s="91">
        <v>36445</v>
      </c>
      <c r="P104" s="91">
        <v>104.8</v>
      </c>
      <c r="Q104" s="91">
        <v>0</v>
      </c>
      <c r="R104" s="91">
        <v>38.194360000000003</v>
      </c>
      <c r="S104" s="91">
        <v>0.03</v>
      </c>
      <c r="T104" s="91">
        <v>0.05</v>
      </c>
      <c r="U104" s="91">
        <v>0.01</v>
      </c>
    </row>
    <row r="105" spans="2:21">
      <c r="B105" t="s">
        <v>649</v>
      </c>
      <c r="C105" t="s">
        <v>650</v>
      </c>
      <c r="D105" t="s">
        <v>103</v>
      </c>
      <c r="E105" t="s">
        <v>126</v>
      </c>
      <c r="F105" t="s">
        <v>651</v>
      </c>
      <c r="G105" t="s">
        <v>350</v>
      </c>
      <c r="H105" t="s">
        <v>614</v>
      </c>
      <c r="I105" t="s">
        <v>232</v>
      </c>
      <c r="J105" t="s">
        <v>652</v>
      </c>
      <c r="K105" s="91">
        <v>1.47</v>
      </c>
      <c r="L105" t="s">
        <v>105</v>
      </c>
      <c r="M105" s="91">
        <v>6.4</v>
      </c>
      <c r="N105" s="91">
        <v>-0.23</v>
      </c>
      <c r="O105" s="91">
        <v>400000</v>
      </c>
      <c r="P105" s="91">
        <v>126.64</v>
      </c>
      <c r="Q105" s="91">
        <v>0</v>
      </c>
      <c r="R105" s="91">
        <v>506.56</v>
      </c>
      <c r="S105" s="91">
        <v>0.03</v>
      </c>
      <c r="T105" s="91">
        <v>0.65</v>
      </c>
      <c r="U105" s="91">
        <v>0.12</v>
      </c>
    </row>
    <row r="106" spans="2:21">
      <c r="B106" t="s">
        <v>653</v>
      </c>
      <c r="C106" t="s">
        <v>654</v>
      </c>
      <c r="D106" t="s">
        <v>103</v>
      </c>
      <c r="E106" t="s">
        <v>126</v>
      </c>
      <c r="F106" t="s">
        <v>655</v>
      </c>
      <c r="G106" t="s">
        <v>387</v>
      </c>
      <c r="H106" t="s">
        <v>656</v>
      </c>
      <c r="I106" t="s">
        <v>232</v>
      </c>
      <c r="J106" t="s">
        <v>657</v>
      </c>
      <c r="K106" s="91">
        <v>2.08</v>
      </c>
      <c r="L106" t="s">
        <v>105</v>
      </c>
      <c r="M106" s="91">
        <v>4.5999999999999996</v>
      </c>
      <c r="N106" s="91">
        <v>0.48</v>
      </c>
      <c r="O106" s="91">
        <v>0.31</v>
      </c>
      <c r="P106" s="91">
        <v>112.06</v>
      </c>
      <c r="Q106" s="91">
        <v>0</v>
      </c>
      <c r="R106" s="91">
        <v>3.4738599999999998E-4</v>
      </c>
      <c r="S106" s="91">
        <v>0</v>
      </c>
      <c r="T106" s="91">
        <v>0</v>
      </c>
      <c r="U106" s="91">
        <v>0</v>
      </c>
    </row>
    <row r="107" spans="2:21">
      <c r="B107" t="s">
        <v>658</v>
      </c>
      <c r="C107" t="s">
        <v>659</v>
      </c>
      <c r="D107" t="s">
        <v>103</v>
      </c>
      <c r="E107" t="s">
        <v>126</v>
      </c>
      <c r="F107" t="s">
        <v>660</v>
      </c>
      <c r="G107" t="s">
        <v>387</v>
      </c>
      <c r="H107" t="s">
        <v>661</v>
      </c>
      <c r="I107" t="s">
        <v>153</v>
      </c>
      <c r="J107" t="s">
        <v>588</v>
      </c>
      <c r="K107" s="91">
        <v>7.13</v>
      </c>
      <c r="L107" t="s">
        <v>105</v>
      </c>
      <c r="M107" s="91">
        <v>1.9</v>
      </c>
      <c r="N107" s="91">
        <v>2.6</v>
      </c>
      <c r="O107" s="91">
        <v>265258</v>
      </c>
      <c r="P107" s="91">
        <v>96.48</v>
      </c>
      <c r="Q107" s="91">
        <v>0</v>
      </c>
      <c r="R107" s="91">
        <v>255.92091840000001</v>
      </c>
      <c r="S107" s="91">
        <v>0.1</v>
      </c>
      <c r="T107" s="91">
        <v>0.33</v>
      </c>
      <c r="U107" s="91">
        <v>0.06</v>
      </c>
    </row>
    <row r="108" spans="2:21">
      <c r="B108" t="s">
        <v>662</v>
      </c>
      <c r="C108" t="s">
        <v>663</v>
      </c>
      <c r="D108" t="s">
        <v>103</v>
      </c>
      <c r="E108" t="s">
        <v>126</v>
      </c>
      <c r="F108" t="s">
        <v>664</v>
      </c>
      <c r="G108" t="s">
        <v>387</v>
      </c>
      <c r="H108" t="s">
        <v>661</v>
      </c>
      <c r="I108" t="s">
        <v>153</v>
      </c>
      <c r="J108" t="s">
        <v>665</v>
      </c>
      <c r="K108" s="91">
        <v>7.02</v>
      </c>
      <c r="L108" t="s">
        <v>105</v>
      </c>
      <c r="M108" s="91">
        <v>2.6</v>
      </c>
      <c r="N108" s="91">
        <v>2.41</v>
      </c>
      <c r="O108" s="91">
        <v>145000</v>
      </c>
      <c r="P108" s="91">
        <v>102.8</v>
      </c>
      <c r="Q108" s="91">
        <v>0</v>
      </c>
      <c r="R108" s="91">
        <v>149.06</v>
      </c>
      <c r="S108" s="91">
        <v>0.02</v>
      </c>
      <c r="T108" s="91">
        <v>0.19</v>
      </c>
      <c r="U108" s="91">
        <v>0.04</v>
      </c>
    </row>
    <row r="109" spans="2:21">
      <c r="B109" t="s">
        <v>666</v>
      </c>
      <c r="C109" t="s">
        <v>667</v>
      </c>
      <c r="D109" t="s">
        <v>103</v>
      </c>
      <c r="E109" t="s">
        <v>126</v>
      </c>
      <c r="F109" t="s">
        <v>584</v>
      </c>
      <c r="G109" t="s">
        <v>387</v>
      </c>
      <c r="H109" t="s">
        <v>656</v>
      </c>
      <c r="I109" t="s">
        <v>232</v>
      </c>
      <c r="J109" t="s">
        <v>668</v>
      </c>
      <c r="K109" s="91">
        <v>4.8600000000000003</v>
      </c>
      <c r="L109" t="s">
        <v>105</v>
      </c>
      <c r="M109" s="91">
        <v>2.0499999999999998</v>
      </c>
      <c r="N109" s="91">
        <v>1.55</v>
      </c>
      <c r="O109" s="91">
        <v>17800</v>
      </c>
      <c r="P109" s="91">
        <v>104.55</v>
      </c>
      <c r="Q109" s="91">
        <v>0</v>
      </c>
      <c r="R109" s="91">
        <v>18.6099</v>
      </c>
      <c r="S109" s="91">
        <v>0</v>
      </c>
      <c r="T109" s="91">
        <v>0.02</v>
      </c>
      <c r="U109" s="91">
        <v>0</v>
      </c>
    </row>
    <row r="110" spans="2:21">
      <c r="B110" t="s">
        <v>669</v>
      </c>
      <c r="C110" t="s">
        <v>670</v>
      </c>
      <c r="D110" t="s">
        <v>103</v>
      </c>
      <c r="E110" t="s">
        <v>126</v>
      </c>
      <c r="F110" t="s">
        <v>671</v>
      </c>
      <c r="G110" t="s">
        <v>387</v>
      </c>
      <c r="H110" t="s">
        <v>672</v>
      </c>
      <c r="I110" t="s">
        <v>153</v>
      </c>
      <c r="J110" t="s">
        <v>673</v>
      </c>
      <c r="K110" s="91">
        <v>0.74</v>
      </c>
      <c r="L110" t="s">
        <v>105</v>
      </c>
      <c r="M110" s="91">
        <v>5.6</v>
      </c>
      <c r="N110" s="91">
        <v>0.77</v>
      </c>
      <c r="O110" s="91">
        <v>15544</v>
      </c>
      <c r="P110" s="91">
        <v>111.42</v>
      </c>
      <c r="Q110" s="91">
        <v>0</v>
      </c>
      <c r="R110" s="91">
        <v>17.319124800000001</v>
      </c>
      <c r="S110" s="91">
        <v>0.01</v>
      </c>
      <c r="T110" s="91">
        <v>0.02</v>
      </c>
      <c r="U110" s="91">
        <v>0</v>
      </c>
    </row>
    <row r="111" spans="2:21">
      <c r="B111" t="s">
        <v>674</v>
      </c>
      <c r="C111" t="s">
        <v>675</v>
      </c>
      <c r="D111" t="s">
        <v>103</v>
      </c>
      <c r="E111" t="s">
        <v>126</v>
      </c>
      <c r="F111" t="s">
        <v>676</v>
      </c>
      <c r="G111" t="s">
        <v>387</v>
      </c>
      <c r="H111" t="s">
        <v>677</v>
      </c>
      <c r="I111" t="s">
        <v>232</v>
      </c>
      <c r="J111" t="s">
        <v>539</v>
      </c>
      <c r="K111" s="91">
        <v>2.42</v>
      </c>
      <c r="L111" t="s">
        <v>105</v>
      </c>
      <c r="M111" s="91">
        <v>2.5</v>
      </c>
      <c r="N111" s="91">
        <v>4.3899999999999997</v>
      </c>
      <c r="O111" s="91">
        <v>109586.83</v>
      </c>
      <c r="P111" s="91">
        <v>97.15</v>
      </c>
      <c r="Q111" s="91">
        <v>0</v>
      </c>
      <c r="R111" s="91">
        <v>106.463605345</v>
      </c>
      <c r="S111" s="91">
        <v>0.02</v>
      </c>
      <c r="T111" s="91">
        <v>0.14000000000000001</v>
      </c>
      <c r="U111" s="91">
        <v>0.03</v>
      </c>
    </row>
    <row r="112" spans="2:21">
      <c r="B112" t="s">
        <v>678</v>
      </c>
      <c r="C112" t="s">
        <v>679</v>
      </c>
      <c r="D112" t="s">
        <v>103</v>
      </c>
      <c r="E112" t="s">
        <v>126</v>
      </c>
      <c r="F112" t="s">
        <v>623</v>
      </c>
      <c r="G112" t="s">
        <v>350</v>
      </c>
      <c r="H112" t="s">
        <v>677</v>
      </c>
      <c r="I112" t="s">
        <v>232</v>
      </c>
      <c r="J112" t="s">
        <v>484</v>
      </c>
      <c r="K112" s="91">
        <v>1.71</v>
      </c>
      <c r="L112" t="s">
        <v>105</v>
      </c>
      <c r="M112" s="91">
        <v>2.4</v>
      </c>
      <c r="N112" s="91">
        <v>0.19</v>
      </c>
      <c r="O112" s="91">
        <v>2143</v>
      </c>
      <c r="P112" s="91">
        <v>106.54</v>
      </c>
      <c r="Q112" s="91">
        <v>0</v>
      </c>
      <c r="R112" s="91">
        <v>2.2831522</v>
      </c>
      <c r="S112" s="91">
        <v>0</v>
      </c>
      <c r="T112" s="91">
        <v>0</v>
      </c>
      <c r="U112" s="91">
        <v>0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682</v>
      </c>
      <c r="G113" t="s">
        <v>130</v>
      </c>
      <c r="H113" t="s">
        <v>683</v>
      </c>
      <c r="I113" t="s">
        <v>153</v>
      </c>
      <c r="J113" t="s">
        <v>684</v>
      </c>
      <c r="K113" s="91">
        <v>1.99</v>
      </c>
      <c r="L113" t="s">
        <v>105</v>
      </c>
      <c r="M113" s="91">
        <v>2.85</v>
      </c>
      <c r="N113" s="91">
        <v>2.7</v>
      </c>
      <c r="O113" s="91">
        <v>103914</v>
      </c>
      <c r="P113" s="91">
        <v>102.85</v>
      </c>
      <c r="Q113" s="91">
        <v>0</v>
      </c>
      <c r="R113" s="91">
        <v>106.87554900000001</v>
      </c>
      <c r="S113" s="91">
        <v>0.03</v>
      </c>
      <c r="T113" s="91">
        <v>0.14000000000000001</v>
      </c>
      <c r="U113" s="91">
        <v>0.03</v>
      </c>
    </row>
    <row r="114" spans="2:21">
      <c r="B114" s="92" t="s">
        <v>289</v>
      </c>
      <c r="C114" s="16"/>
      <c r="D114" s="16"/>
      <c r="E114" s="16"/>
      <c r="F114" s="16"/>
      <c r="K114" s="93">
        <v>4.05</v>
      </c>
      <c r="N114" s="93">
        <v>2.19</v>
      </c>
      <c r="O114" s="93">
        <v>10990467.109999999</v>
      </c>
      <c r="Q114" s="93">
        <v>25.483409999999999</v>
      </c>
      <c r="R114" s="93">
        <v>11372.575518947</v>
      </c>
      <c r="T114" s="93">
        <v>14.6</v>
      </c>
      <c r="U114" s="93">
        <v>2.75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356</v>
      </c>
      <c r="G115" t="s">
        <v>350</v>
      </c>
      <c r="H115" t="s">
        <v>231</v>
      </c>
      <c r="I115" t="s">
        <v>232</v>
      </c>
      <c r="J115" t="s">
        <v>687</v>
      </c>
      <c r="K115" s="91">
        <v>3.54</v>
      </c>
      <c r="L115" t="s">
        <v>105</v>
      </c>
      <c r="M115" s="91">
        <v>2.4700000000000002</v>
      </c>
      <c r="N115" s="91">
        <v>1.56</v>
      </c>
      <c r="O115" s="91">
        <v>290000</v>
      </c>
      <c r="P115" s="91">
        <v>104.01</v>
      </c>
      <c r="Q115" s="91">
        <v>0</v>
      </c>
      <c r="R115" s="91">
        <v>301.62900000000002</v>
      </c>
      <c r="S115" s="91">
        <v>0.01</v>
      </c>
      <c r="T115" s="91">
        <v>0.39</v>
      </c>
      <c r="U115" s="91">
        <v>7.0000000000000007E-2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356</v>
      </c>
      <c r="G116" t="s">
        <v>350</v>
      </c>
      <c r="H116" t="s">
        <v>231</v>
      </c>
      <c r="I116" t="s">
        <v>232</v>
      </c>
      <c r="J116" t="s">
        <v>690</v>
      </c>
      <c r="K116" s="91">
        <v>6.12</v>
      </c>
      <c r="L116" t="s">
        <v>105</v>
      </c>
      <c r="M116" s="91">
        <v>2.98</v>
      </c>
      <c r="N116" s="91">
        <v>2.44</v>
      </c>
      <c r="O116" s="91">
        <v>925000</v>
      </c>
      <c r="P116" s="91">
        <v>104.22</v>
      </c>
      <c r="Q116" s="91">
        <v>0</v>
      </c>
      <c r="R116" s="91">
        <v>964.03499999999997</v>
      </c>
      <c r="S116" s="91">
        <v>0.04</v>
      </c>
      <c r="T116" s="91">
        <v>1.24</v>
      </c>
      <c r="U116" s="91">
        <v>0.23</v>
      </c>
    </row>
    <row r="117" spans="2:21">
      <c r="B117" t="s">
        <v>691</v>
      </c>
      <c r="C117" t="s">
        <v>692</v>
      </c>
      <c r="D117" t="s">
        <v>103</v>
      </c>
      <c r="E117" t="s">
        <v>126</v>
      </c>
      <c r="F117" t="s">
        <v>693</v>
      </c>
      <c r="G117" t="s">
        <v>387</v>
      </c>
      <c r="H117" t="s">
        <v>231</v>
      </c>
      <c r="I117" t="s">
        <v>232</v>
      </c>
      <c r="J117" t="s">
        <v>694</v>
      </c>
      <c r="K117" s="91">
        <v>4.76</v>
      </c>
      <c r="L117" t="s">
        <v>105</v>
      </c>
      <c r="M117" s="91">
        <v>1.44</v>
      </c>
      <c r="N117" s="91">
        <v>1.8</v>
      </c>
      <c r="O117" s="91">
        <v>258572.9</v>
      </c>
      <c r="P117" s="91">
        <v>98.35</v>
      </c>
      <c r="Q117" s="91">
        <v>15.767480000000001</v>
      </c>
      <c r="R117" s="91">
        <v>270.07392714999997</v>
      </c>
      <c r="S117" s="91">
        <v>0.03</v>
      </c>
      <c r="T117" s="91">
        <v>0.35</v>
      </c>
      <c r="U117" s="91">
        <v>7.0000000000000007E-2</v>
      </c>
    </row>
    <row r="118" spans="2:21">
      <c r="B118" t="s">
        <v>695</v>
      </c>
      <c r="C118" t="s">
        <v>696</v>
      </c>
      <c r="D118" t="s">
        <v>103</v>
      </c>
      <c r="E118" t="s">
        <v>126</v>
      </c>
      <c r="F118" t="s">
        <v>378</v>
      </c>
      <c r="G118" t="s">
        <v>350</v>
      </c>
      <c r="H118" t="s">
        <v>231</v>
      </c>
      <c r="I118" t="s">
        <v>232</v>
      </c>
      <c r="J118" t="s">
        <v>697</v>
      </c>
      <c r="K118" s="91">
        <v>0.64</v>
      </c>
      <c r="L118" t="s">
        <v>105</v>
      </c>
      <c r="M118" s="91">
        <v>5.9</v>
      </c>
      <c r="N118" s="91">
        <v>0.27</v>
      </c>
      <c r="O118" s="91">
        <v>13329</v>
      </c>
      <c r="P118" s="91">
        <v>105.72</v>
      </c>
      <c r="Q118" s="91">
        <v>0</v>
      </c>
      <c r="R118" s="91">
        <v>14.0914188</v>
      </c>
      <c r="S118" s="91">
        <v>0</v>
      </c>
      <c r="T118" s="91">
        <v>0.02</v>
      </c>
      <c r="U118" s="91">
        <v>0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399</v>
      </c>
      <c r="G119" t="s">
        <v>350</v>
      </c>
      <c r="H119" t="s">
        <v>388</v>
      </c>
      <c r="I119" t="s">
        <v>232</v>
      </c>
      <c r="J119" t="s">
        <v>700</v>
      </c>
      <c r="K119" s="91">
        <v>1.26</v>
      </c>
      <c r="L119" t="s">
        <v>105</v>
      </c>
      <c r="M119" s="91">
        <v>1.95</v>
      </c>
      <c r="N119" s="91">
        <v>0.68</v>
      </c>
      <c r="O119" s="91">
        <v>493683</v>
      </c>
      <c r="P119" s="91">
        <v>103.01</v>
      </c>
      <c r="Q119" s="91">
        <v>0</v>
      </c>
      <c r="R119" s="91">
        <v>508.54285829999998</v>
      </c>
      <c r="S119" s="91">
        <v>7.0000000000000007E-2</v>
      </c>
      <c r="T119" s="91">
        <v>0.65</v>
      </c>
      <c r="U119" s="91">
        <v>0.12</v>
      </c>
    </row>
    <row r="120" spans="2:21">
      <c r="B120" t="s">
        <v>701</v>
      </c>
      <c r="C120" t="s">
        <v>702</v>
      </c>
      <c r="D120" t="s">
        <v>103</v>
      </c>
      <c r="E120" t="s">
        <v>126</v>
      </c>
      <c r="F120" t="s">
        <v>409</v>
      </c>
      <c r="G120" t="s">
        <v>387</v>
      </c>
      <c r="H120" t="s">
        <v>392</v>
      </c>
      <c r="I120" t="s">
        <v>153</v>
      </c>
      <c r="J120" t="s">
        <v>410</v>
      </c>
      <c r="K120" s="91">
        <v>4.55</v>
      </c>
      <c r="L120" t="s">
        <v>105</v>
      </c>
      <c r="M120" s="91">
        <v>1.63</v>
      </c>
      <c r="N120" s="91">
        <v>1.81</v>
      </c>
      <c r="O120" s="91">
        <v>328000</v>
      </c>
      <c r="P120" s="91">
        <v>99.86</v>
      </c>
      <c r="Q120" s="91">
        <v>0</v>
      </c>
      <c r="R120" s="91">
        <v>327.54079999999999</v>
      </c>
      <c r="S120" s="91">
        <v>0.06</v>
      </c>
      <c r="T120" s="91">
        <v>0.42</v>
      </c>
      <c r="U120" s="91">
        <v>0.08</v>
      </c>
    </row>
    <row r="121" spans="2:21">
      <c r="B121" t="s">
        <v>703</v>
      </c>
      <c r="C121" t="s">
        <v>704</v>
      </c>
      <c r="D121" t="s">
        <v>103</v>
      </c>
      <c r="E121" t="s">
        <v>126</v>
      </c>
      <c r="F121" t="s">
        <v>378</v>
      </c>
      <c r="G121" t="s">
        <v>350</v>
      </c>
      <c r="H121" t="s">
        <v>388</v>
      </c>
      <c r="I121" t="s">
        <v>232</v>
      </c>
      <c r="J121" t="s">
        <v>705</v>
      </c>
      <c r="K121" s="91">
        <v>1.44</v>
      </c>
      <c r="L121" t="s">
        <v>105</v>
      </c>
      <c r="M121" s="91">
        <v>6.1</v>
      </c>
      <c r="N121" s="91">
        <v>0.7</v>
      </c>
      <c r="O121" s="91">
        <v>81238.2</v>
      </c>
      <c r="P121" s="91">
        <v>111.07</v>
      </c>
      <c r="Q121" s="91">
        <v>0</v>
      </c>
      <c r="R121" s="91">
        <v>90.231268740000004</v>
      </c>
      <c r="S121" s="91">
        <v>0.01</v>
      </c>
      <c r="T121" s="91">
        <v>0.12</v>
      </c>
      <c r="U121" s="91">
        <v>0.02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428</v>
      </c>
      <c r="G122" t="s">
        <v>387</v>
      </c>
      <c r="H122" t="s">
        <v>424</v>
      </c>
      <c r="I122" t="s">
        <v>232</v>
      </c>
      <c r="J122" t="s">
        <v>708</v>
      </c>
      <c r="K122" s="91">
        <v>4.7</v>
      </c>
      <c r="L122" t="s">
        <v>105</v>
      </c>
      <c r="M122" s="91">
        <v>3.39</v>
      </c>
      <c r="N122" s="91">
        <v>2.6</v>
      </c>
      <c r="O122" s="91">
        <v>233527</v>
      </c>
      <c r="P122" s="91">
        <v>106.27</v>
      </c>
      <c r="Q122" s="91">
        <v>0</v>
      </c>
      <c r="R122" s="91">
        <v>248.1691429</v>
      </c>
      <c r="S122" s="91">
        <v>0.02</v>
      </c>
      <c r="T122" s="91">
        <v>0.32</v>
      </c>
      <c r="U122" s="91">
        <v>0.06</v>
      </c>
    </row>
    <row r="123" spans="2:21">
      <c r="B123" t="s">
        <v>709</v>
      </c>
      <c r="C123" t="s">
        <v>710</v>
      </c>
      <c r="D123" t="s">
        <v>103</v>
      </c>
      <c r="E123" t="s">
        <v>126</v>
      </c>
      <c r="F123" t="s">
        <v>438</v>
      </c>
      <c r="G123" t="s">
        <v>387</v>
      </c>
      <c r="H123" t="s">
        <v>424</v>
      </c>
      <c r="I123" t="s">
        <v>232</v>
      </c>
      <c r="J123" t="s">
        <v>711</v>
      </c>
      <c r="K123" s="91">
        <v>5.97</v>
      </c>
      <c r="L123" t="s">
        <v>105</v>
      </c>
      <c r="M123" s="91">
        <v>2.5499999999999998</v>
      </c>
      <c r="N123" s="91">
        <v>3.09</v>
      </c>
      <c r="O123" s="91">
        <v>599000</v>
      </c>
      <c r="P123" s="91">
        <v>97.6</v>
      </c>
      <c r="Q123" s="91">
        <v>0</v>
      </c>
      <c r="R123" s="91">
        <v>584.62400000000002</v>
      </c>
      <c r="S123" s="91">
        <v>0.06</v>
      </c>
      <c r="T123" s="91">
        <v>0.75</v>
      </c>
      <c r="U123" s="91">
        <v>0.14000000000000001</v>
      </c>
    </row>
    <row r="124" spans="2:21">
      <c r="B124" t="s">
        <v>712</v>
      </c>
      <c r="C124" t="s">
        <v>713</v>
      </c>
      <c r="D124" t="s">
        <v>103</v>
      </c>
      <c r="E124" t="s">
        <v>126</v>
      </c>
      <c r="F124" t="s">
        <v>714</v>
      </c>
      <c r="G124" t="s">
        <v>715</v>
      </c>
      <c r="H124" t="s">
        <v>492</v>
      </c>
      <c r="I124" t="s">
        <v>153</v>
      </c>
      <c r="J124" t="s">
        <v>716</v>
      </c>
      <c r="K124" s="91">
        <v>5.91</v>
      </c>
      <c r="L124" t="s">
        <v>105</v>
      </c>
      <c r="M124" s="91">
        <v>2.61</v>
      </c>
      <c r="N124" s="91">
        <v>2.34</v>
      </c>
      <c r="O124" s="91">
        <v>110000</v>
      </c>
      <c r="P124" s="91">
        <v>102.36</v>
      </c>
      <c r="Q124" s="91">
        <v>0</v>
      </c>
      <c r="R124" s="91">
        <v>112.596</v>
      </c>
      <c r="S124" s="91">
        <v>0.03</v>
      </c>
      <c r="T124" s="91">
        <v>0.14000000000000001</v>
      </c>
      <c r="U124" s="91">
        <v>0.03</v>
      </c>
    </row>
    <row r="125" spans="2:21">
      <c r="B125" t="s">
        <v>717</v>
      </c>
      <c r="C125" t="s">
        <v>718</v>
      </c>
      <c r="D125" t="s">
        <v>103</v>
      </c>
      <c r="E125" t="s">
        <v>126</v>
      </c>
      <c r="F125" t="s">
        <v>461</v>
      </c>
      <c r="G125" t="s">
        <v>135</v>
      </c>
      <c r="H125" t="s">
        <v>424</v>
      </c>
      <c r="I125" t="s">
        <v>232</v>
      </c>
      <c r="J125" t="s">
        <v>418</v>
      </c>
      <c r="K125" s="91">
        <v>2.13</v>
      </c>
      <c r="L125" t="s">
        <v>105</v>
      </c>
      <c r="M125" s="91">
        <v>5.0199999999999996</v>
      </c>
      <c r="N125" s="91">
        <v>0.67</v>
      </c>
      <c r="O125" s="91">
        <v>50000</v>
      </c>
      <c r="P125" s="91">
        <v>102.14</v>
      </c>
      <c r="Q125" s="91">
        <v>0</v>
      </c>
      <c r="R125" s="91">
        <v>51.07</v>
      </c>
      <c r="S125" s="91">
        <v>0.01</v>
      </c>
      <c r="T125" s="91">
        <v>7.0000000000000007E-2</v>
      </c>
      <c r="U125" s="91">
        <v>0.01</v>
      </c>
    </row>
    <row r="126" spans="2:21">
      <c r="B126" t="s">
        <v>719</v>
      </c>
      <c r="C126" t="s">
        <v>720</v>
      </c>
      <c r="D126" t="s">
        <v>103</v>
      </c>
      <c r="E126" t="s">
        <v>126</v>
      </c>
      <c r="F126" t="s">
        <v>461</v>
      </c>
      <c r="G126" t="s">
        <v>135</v>
      </c>
      <c r="H126" t="s">
        <v>424</v>
      </c>
      <c r="I126" t="s">
        <v>232</v>
      </c>
      <c r="J126" t="s">
        <v>721</v>
      </c>
      <c r="K126" s="91">
        <v>5.36</v>
      </c>
      <c r="L126" t="s">
        <v>105</v>
      </c>
      <c r="M126" s="91">
        <v>3.65</v>
      </c>
      <c r="N126" s="91">
        <v>2.75</v>
      </c>
      <c r="O126" s="91">
        <v>350000</v>
      </c>
      <c r="P126" s="91">
        <v>106.22</v>
      </c>
      <c r="Q126" s="91">
        <v>0</v>
      </c>
      <c r="R126" s="91">
        <v>371.77</v>
      </c>
      <c r="S126" s="91">
        <v>0.02</v>
      </c>
      <c r="T126" s="91">
        <v>0.48</v>
      </c>
      <c r="U126" s="91">
        <v>0.09</v>
      </c>
    </row>
    <row r="127" spans="2:21">
      <c r="B127" t="s">
        <v>722</v>
      </c>
      <c r="C127" t="s">
        <v>723</v>
      </c>
      <c r="D127" t="s">
        <v>103</v>
      </c>
      <c r="E127" t="s">
        <v>126</v>
      </c>
      <c r="F127" t="s">
        <v>724</v>
      </c>
      <c r="G127" t="s">
        <v>387</v>
      </c>
      <c r="H127" t="s">
        <v>424</v>
      </c>
      <c r="I127" t="s">
        <v>232</v>
      </c>
      <c r="J127" t="s">
        <v>725</v>
      </c>
      <c r="K127" s="91">
        <v>4.91</v>
      </c>
      <c r="L127" t="s">
        <v>105</v>
      </c>
      <c r="M127" s="91">
        <v>3.15</v>
      </c>
      <c r="N127" s="91">
        <v>3.34</v>
      </c>
      <c r="O127" s="91">
        <v>35634</v>
      </c>
      <c r="P127" s="91">
        <v>99.55</v>
      </c>
      <c r="Q127" s="91">
        <v>0</v>
      </c>
      <c r="R127" s="91">
        <v>35.473647</v>
      </c>
      <c r="S127" s="91">
        <v>0.01</v>
      </c>
      <c r="T127" s="91">
        <v>0.05</v>
      </c>
      <c r="U127" s="91">
        <v>0.01</v>
      </c>
    </row>
    <row r="128" spans="2:21">
      <c r="B128" t="s">
        <v>726</v>
      </c>
      <c r="C128" t="s">
        <v>727</v>
      </c>
      <c r="D128" t="s">
        <v>103</v>
      </c>
      <c r="E128" t="s">
        <v>126</v>
      </c>
      <c r="F128" t="s">
        <v>490</v>
      </c>
      <c r="G128" t="s">
        <v>491</v>
      </c>
      <c r="H128" t="s">
        <v>492</v>
      </c>
      <c r="I128" t="s">
        <v>153</v>
      </c>
      <c r="J128" t="s">
        <v>496</v>
      </c>
      <c r="K128" s="91">
        <v>3.65</v>
      </c>
      <c r="L128" t="s">
        <v>105</v>
      </c>
      <c r="M128" s="91">
        <v>4.8</v>
      </c>
      <c r="N128" s="91">
        <v>1.63</v>
      </c>
      <c r="O128" s="91">
        <v>89882.27</v>
      </c>
      <c r="P128" s="91">
        <v>113.88</v>
      </c>
      <c r="Q128" s="91">
        <v>0</v>
      </c>
      <c r="R128" s="91">
        <v>102.357929076</v>
      </c>
      <c r="S128" s="91">
        <v>0</v>
      </c>
      <c r="T128" s="91">
        <v>0.13</v>
      </c>
      <c r="U128" s="91">
        <v>0.02</v>
      </c>
    </row>
    <row r="129" spans="2:21">
      <c r="B129" t="s">
        <v>728</v>
      </c>
      <c r="C129" t="s">
        <v>729</v>
      </c>
      <c r="D129" t="s">
        <v>103</v>
      </c>
      <c r="E129" t="s">
        <v>126</v>
      </c>
      <c r="F129" t="s">
        <v>499</v>
      </c>
      <c r="G129" t="s">
        <v>350</v>
      </c>
      <c r="H129" t="s">
        <v>424</v>
      </c>
      <c r="I129" t="s">
        <v>232</v>
      </c>
      <c r="J129" t="s">
        <v>592</v>
      </c>
      <c r="K129" s="91">
        <v>2.0699999999999998</v>
      </c>
      <c r="L129" t="s">
        <v>105</v>
      </c>
      <c r="M129" s="91">
        <v>6.4</v>
      </c>
      <c r="N129" s="91">
        <v>0.98</v>
      </c>
      <c r="O129" s="91">
        <v>40000</v>
      </c>
      <c r="P129" s="91">
        <v>113.68</v>
      </c>
      <c r="Q129" s="91">
        <v>0</v>
      </c>
      <c r="R129" s="91">
        <v>45.472000000000001</v>
      </c>
      <c r="S129" s="91">
        <v>0.01</v>
      </c>
      <c r="T129" s="91">
        <v>0.06</v>
      </c>
      <c r="U129" s="91">
        <v>0.01</v>
      </c>
    </row>
    <row r="130" spans="2:21">
      <c r="B130" t="s">
        <v>730</v>
      </c>
      <c r="C130" t="s">
        <v>731</v>
      </c>
      <c r="D130" t="s">
        <v>103</v>
      </c>
      <c r="E130" t="s">
        <v>126</v>
      </c>
      <c r="F130" t="s">
        <v>732</v>
      </c>
      <c r="G130" t="s">
        <v>531</v>
      </c>
      <c r="H130" t="s">
        <v>424</v>
      </c>
      <c r="I130" t="s">
        <v>232</v>
      </c>
      <c r="J130" t="s">
        <v>527</v>
      </c>
      <c r="K130" s="91">
        <v>3.82</v>
      </c>
      <c r="L130" t="s">
        <v>105</v>
      </c>
      <c r="M130" s="91">
        <v>2.4500000000000002</v>
      </c>
      <c r="N130" s="91">
        <v>1.95</v>
      </c>
      <c r="O130" s="91">
        <v>50275</v>
      </c>
      <c r="P130" s="91">
        <v>101.96</v>
      </c>
      <c r="Q130" s="91">
        <v>0.61587000000000003</v>
      </c>
      <c r="R130" s="91">
        <v>51.876260000000002</v>
      </c>
      <c r="S130" s="91">
        <v>0</v>
      </c>
      <c r="T130" s="91">
        <v>7.0000000000000007E-2</v>
      </c>
      <c r="U130" s="91">
        <v>0.01</v>
      </c>
    </row>
    <row r="131" spans="2:21">
      <c r="B131" t="s">
        <v>733</v>
      </c>
      <c r="C131" t="s">
        <v>734</v>
      </c>
      <c r="D131" t="s">
        <v>103</v>
      </c>
      <c r="E131" t="s">
        <v>126</v>
      </c>
      <c r="F131" t="s">
        <v>349</v>
      </c>
      <c r="G131" t="s">
        <v>350</v>
      </c>
      <c r="H131" t="s">
        <v>424</v>
      </c>
      <c r="I131" t="s">
        <v>232</v>
      </c>
      <c r="J131" t="s">
        <v>705</v>
      </c>
      <c r="K131" s="91">
        <v>1.82</v>
      </c>
      <c r="L131" t="s">
        <v>105</v>
      </c>
      <c r="M131" s="91">
        <v>2.1</v>
      </c>
      <c r="N131" s="91">
        <v>0.66</v>
      </c>
      <c r="O131" s="91">
        <v>1000000</v>
      </c>
      <c r="P131" s="91">
        <v>103.15</v>
      </c>
      <c r="Q131" s="91">
        <v>0</v>
      </c>
      <c r="R131" s="91">
        <v>1031.5</v>
      </c>
      <c r="S131" s="91">
        <v>0.1</v>
      </c>
      <c r="T131" s="91">
        <v>1.32</v>
      </c>
      <c r="U131" s="91">
        <v>0.25</v>
      </c>
    </row>
    <row r="132" spans="2:21">
      <c r="B132" t="s">
        <v>735</v>
      </c>
      <c r="C132" t="s">
        <v>736</v>
      </c>
      <c r="D132" t="s">
        <v>103</v>
      </c>
      <c r="E132" t="s">
        <v>126</v>
      </c>
      <c r="F132" t="s">
        <v>737</v>
      </c>
      <c r="G132" t="s">
        <v>387</v>
      </c>
      <c r="H132" t="s">
        <v>424</v>
      </c>
      <c r="I132" t="s">
        <v>232</v>
      </c>
      <c r="J132" t="s">
        <v>738</v>
      </c>
      <c r="K132" s="91">
        <v>4.3499999999999996</v>
      </c>
      <c r="L132" t="s">
        <v>105</v>
      </c>
      <c r="M132" s="91">
        <v>3.38</v>
      </c>
      <c r="N132" s="91">
        <v>3.43</v>
      </c>
      <c r="O132" s="91">
        <v>136797</v>
      </c>
      <c r="P132" s="91">
        <v>101.28</v>
      </c>
      <c r="Q132" s="91">
        <v>0</v>
      </c>
      <c r="R132" s="91">
        <v>138.54800159999999</v>
      </c>
      <c r="S132" s="91">
        <v>0.02</v>
      </c>
      <c r="T132" s="91">
        <v>0.18</v>
      </c>
      <c r="U132" s="91">
        <v>0.03</v>
      </c>
    </row>
    <row r="133" spans="2:21">
      <c r="B133" t="s">
        <v>739</v>
      </c>
      <c r="C133" t="s">
        <v>740</v>
      </c>
      <c r="D133" t="s">
        <v>103</v>
      </c>
      <c r="E133" t="s">
        <v>126</v>
      </c>
      <c r="F133" t="s">
        <v>741</v>
      </c>
      <c r="G133" t="s">
        <v>742</v>
      </c>
      <c r="H133" t="s">
        <v>424</v>
      </c>
      <c r="I133" t="s">
        <v>232</v>
      </c>
      <c r="J133" t="s">
        <v>668</v>
      </c>
      <c r="K133" s="91">
        <v>5.37</v>
      </c>
      <c r="L133" t="s">
        <v>105</v>
      </c>
      <c r="M133" s="91">
        <v>5.09</v>
      </c>
      <c r="N133" s="91">
        <v>2.63</v>
      </c>
      <c r="O133" s="91">
        <v>22477.58</v>
      </c>
      <c r="P133" s="91">
        <v>113.16</v>
      </c>
      <c r="Q133" s="91">
        <v>3.2915399999999999</v>
      </c>
      <c r="R133" s="91">
        <v>28.727169528000001</v>
      </c>
      <c r="S133" s="91">
        <v>0</v>
      </c>
      <c r="T133" s="91">
        <v>0.04</v>
      </c>
      <c r="U133" s="91">
        <v>0.01</v>
      </c>
    </row>
    <row r="134" spans="2:21">
      <c r="B134" t="s">
        <v>743</v>
      </c>
      <c r="C134" t="s">
        <v>744</v>
      </c>
      <c r="D134" t="s">
        <v>103</v>
      </c>
      <c r="E134" t="s">
        <v>126</v>
      </c>
      <c r="F134" t="s">
        <v>745</v>
      </c>
      <c r="G134" t="s">
        <v>746</v>
      </c>
      <c r="H134" t="s">
        <v>424</v>
      </c>
      <c r="I134" t="s">
        <v>232</v>
      </c>
      <c r="J134" t="s">
        <v>747</v>
      </c>
      <c r="K134" s="91">
        <v>4.07</v>
      </c>
      <c r="L134" t="s">
        <v>105</v>
      </c>
      <c r="M134" s="91">
        <v>1.05</v>
      </c>
      <c r="N134" s="91">
        <v>0.67</v>
      </c>
      <c r="O134" s="91">
        <v>85212</v>
      </c>
      <c r="P134" s="91">
        <v>101.93</v>
      </c>
      <c r="Q134" s="91">
        <v>0</v>
      </c>
      <c r="R134" s="91">
        <v>86.856591600000002</v>
      </c>
      <c r="S134" s="91">
        <v>0.02</v>
      </c>
      <c r="T134" s="91">
        <v>0.11</v>
      </c>
      <c r="U134" s="91">
        <v>0.02</v>
      </c>
    </row>
    <row r="135" spans="2:21">
      <c r="B135" t="s">
        <v>748</v>
      </c>
      <c r="C135" t="s">
        <v>749</v>
      </c>
      <c r="D135" t="s">
        <v>103</v>
      </c>
      <c r="E135" t="s">
        <v>126</v>
      </c>
      <c r="F135" t="s">
        <v>523</v>
      </c>
      <c r="G135" t="s">
        <v>491</v>
      </c>
      <c r="H135" t="s">
        <v>514</v>
      </c>
      <c r="I135" t="s">
        <v>232</v>
      </c>
      <c r="J135" t="s">
        <v>524</v>
      </c>
      <c r="K135" s="91">
        <v>3.92</v>
      </c>
      <c r="L135" t="s">
        <v>105</v>
      </c>
      <c r="M135" s="91">
        <v>2.95</v>
      </c>
      <c r="N135" s="91">
        <v>1.83</v>
      </c>
      <c r="O135" s="91">
        <v>46873</v>
      </c>
      <c r="P135" s="91">
        <v>105.54</v>
      </c>
      <c r="Q135" s="91">
        <v>0</v>
      </c>
      <c r="R135" s="91">
        <v>49.4697642</v>
      </c>
      <c r="S135" s="91">
        <v>0.01</v>
      </c>
      <c r="T135" s="91">
        <v>0.06</v>
      </c>
      <c r="U135" s="91">
        <v>0.01</v>
      </c>
    </row>
    <row r="136" spans="2:21">
      <c r="B136" t="s">
        <v>750</v>
      </c>
      <c r="C136" t="s">
        <v>751</v>
      </c>
      <c r="D136" t="s">
        <v>103</v>
      </c>
      <c r="E136" t="s">
        <v>126</v>
      </c>
      <c r="F136" t="s">
        <v>523</v>
      </c>
      <c r="G136" t="s">
        <v>491</v>
      </c>
      <c r="H136" t="s">
        <v>514</v>
      </c>
      <c r="I136" t="s">
        <v>232</v>
      </c>
      <c r="J136" t="s">
        <v>545</v>
      </c>
      <c r="K136" s="91">
        <v>0.64</v>
      </c>
      <c r="L136" t="s">
        <v>105</v>
      </c>
      <c r="M136" s="91">
        <v>2.2999999999999998</v>
      </c>
      <c r="N136" s="91">
        <v>0.6</v>
      </c>
      <c r="O136" s="91">
        <v>739842</v>
      </c>
      <c r="P136" s="91">
        <v>101.1</v>
      </c>
      <c r="Q136" s="91">
        <v>4.3013700000000004</v>
      </c>
      <c r="R136" s="91">
        <v>752.28163199999995</v>
      </c>
      <c r="S136" s="91">
        <v>0.02</v>
      </c>
      <c r="T136" s="91">
        <v>0.97</v>
      </c>
      <c r="U136" s="91">
        <v>0.18</v>
      </c>
    </row>
    <row r="137" spans="2:21">
      <c r="B137" t="s">
        <v>752</v>
      </c>
      <c r="C137" t="s">
        <v>753</v>
      </c>
      <c r="D137" t="s">
        <v>103</v>
      </c>
      <c r="E137" t="s">
        <v>126</v>
      </c>
      <c r="F137" t="s">
        <v>523</v>
      </c>
      <c r="G137" t="s">
        <v>491</v>
      </c>
      <c r="H137" t="s">
        <v>514</v>
      </c>
      <c r="I137" t="s">
        <v>232</v>
      </c>
      <c r="J137" t="s">
        <v>754</v>
      </c>
      <c r="K137" s="91">
        <v>5.4</v>
      </c>
      <c r="L137" t="s">
        <v>105</v>
      </c>
      <c r="M137" s="91">
        <v>1.75</v>
      </c>
      <c r="N137" s="91">
        <v>1.24</v>
      </c>
      <c r="O137" s="91">
        <v>1283876</v>
      </c>
      <c r="P137" s="91">
        <v>102.98</v>
      </c>
      <c r="Q137" s="91">
        <v>0</v>
      </c>
      <c r="R137" s="91">
        <v>1322.1355048</v>
      </c>
      <c r="S137" s="91">
        <v>0.09</v>
      </c>
      <c r="T137" s="91">
        <v>1.7</v>
      </c>
      <c r="U137" s="91">
        <v>0.32</v>
      </c>
    </row>
    <row r="138" spans="2:21">
      <c r="B138" t="s">
        <v>755</v>
      </c>
      <c r="C138" t="s">
        <v>756</v>
      </c>
      <c r="D138" t="s">
        <v>103</v>
      </c>
      <c r="E138" t="s">
        <v>126</v>
      </c>
      <c r="F138" t="s">
        <v>724</v>
      </c>
      <c r="G138" t="s">
        <v>387</v>
      </c>
      <c r="H138" t="s">
        <v>535</v>
      </c>
      <c r="I138" t="s">
        <v>153</v>
      </c>
      <c r="J138" t="s">
        <v>757</v>
      </c>
      <c r="K138" s="91">
        <v>4.28</v>
      </c>
      <c r="L138" t="s">
        <v>105</v>
      </c>
      <c r="M138" s="91">
        <v>4.3499999999999996</v>
      </c>
      <c r="N138" s="91">
        <v>4</v>
      </c>
      <c r="O138" s="91">
        <v>265637</v>
      </c>
      <c r="P138" s="91">
        <v>103.32</v>
      </c>
      <c r="Q138" s="91">
        <v>0</v>
      </c>
      <c r="R138" s="91">
        <v>274.45614840000002</v>
      </c>
      <c r="S138" s="91">
        <v>0.01</v>
      </c>
      <c r="T138" s="91">
        <v>0.35</v>
      </c>
      <c r="U138" s="91">
        <v>7.0000000000000007E-2</v>
      </c>
    </row>
    <row r="139" spans="2:21">
      <c r="B139" t="s">
        <v>758</v>
      </c>
      <c r="C139" t="s">
        <v>759</v>
      </c>
      <c r="D139" t="s">
        <v>103</v>
      </c>
      <c r="E139" t="s">
        <v>126</v>
      </c>
      <c r="F139" t="s">
        <v>560</v>
      </c>
      <c r="G139" t="s">
        <v>561</v>
      </c>
      <c r="H139" t="s">
        <v>514</v>
      </c>
      <c r="I139" t="s">
        <v>232</v>
      </c>
      <c r="J139" t="s">
        <v>320</v>
      </c>
      <c r="K139" s="91">
        <v>8.49</v>
      </c>
      <c r="L139" t="s">
        <v>105</v>
      </c>
      <c r="M139" s="91">
        <v>3.95</v>
      </c>
      <c r="N139" s="91">
        <v>3.47</v>
      </c>
      <c r="O139" s="91">
        <v>23863</v>
      </c>
      <c r="P139" s="91">
        <v>105.32</v>
      </c>
      <c r="Q139" s="91">
        <v>0</v>
      </c>
      <c r="R139" s="91">
        <v>25.132511600000001</v>
      </c>
      <c r="S139" s="91">
        <v>0.01</v>
      </c>
      <c r="T139" s="91">
        <v>0.03</v>
      </c>
      <c r="U139" s="91">
        <v>0.01</v>
      </c>
    </row>
    <row r="140" spans="2:21">
      <c r="B140" t="s">
        <v>760</v>
      </c>
      <c r="C140" t="s">
        <v>761</v>
      </c>
      <c r="D140" t="s">
        <v>103</v>
      </c>
      <c r="E140" t="s">
        <v>126</v>
      </c>
      <c r="F140" t="s">
        <v>762</v>
      </c>
      <c r="G140" t="s">
        <v>387</v>
      </c>
      <c r="H140" t="s">
        <v>514</v>
      </c>
      <c r="I140" t="s">
        <v>232</v>
      </c>
      <c r="J140" t="s">
        <v>763</v>
      </c>
      <c r="K140" s="91">
        <v>3.12</v>
      </c>
      <c r="L140" t="s">
        <v>105</v>
      </c>
      <c r="M140" s="91">
        <v>3.9</v>
      </c>
      <c r="N140" s="91">
        <v>4.5</v>
      </c>
      <c r="O140" s="91">
        <v>271457</v>
      </c>
      <c r="P140" s="91">
        <v>98.72</v>
      </c>
      <c r="Q140" s="91">
        <v>0</v>
      </c>
      <c r="R140" s="91">
        <v>267.98235039999997</v>
      </c>
      <c r="S140" s="91">
        <v>0.03</v>
      </c>
      <c r="T140" s="91">
        <v>0.34</v>
      </c>
      <c r="U140" s="91">
        <v>0.06</v>
      </c>
    </row>
    <row r="141" spans="2:21">
      <c r="B141" t="s">
        <v>764</v>
      </c>
      <c r="C141" t="s">
        <v>765</v>
      </c>
      <c r="D141" t="s">
        <v>103</v>
      </c>
      <c r="E141" t="s">
        <v>126</v>
      </c>
      <c r="F141" t="s">
        <v>570</v>
      </c>
      <c r="G141" t="s">
        <v>387</v>
      </c>
      <c r="H141" t="s">
        <v>535</v>
      </c>
      <c r="I141" t="s">
        <v>153</v>
      </c>
      <c r="J141" t="s">
        <v>551</v>
      </c>
      <c r="K141" s="91">
        <v>4.33</v>
      </c>
      <c r="L141" t="s">
        <v>105</v>
      </c>
      <c r="M141" s="91">
        <v>5.05</v>
      </c>
      <c r="N141" s="91">
        <v>2.82</v>
      </c>
      <c r="O141" s="91">
        <v>197916.67</v>
      </c>
      <c r="P141" s="91">
        <v>110.34</v>
      </c>
      <c r="Q141" s="91">
        <v>0</v>
      </c>
      <c r="R141" s="91">
        <v>218.38125367800001</v>
      </c>
      <c r="S141" s="91">
        <v>0.04</v>
      </c>
      <c r="T141" s="91">
        <v>0.28000000000000003</v>
      </c>
      <c r="U141" s="91">
        <v>0.05</v>
      </c>
    </row>
    <row r="142" spans="2:21">
      <c r="B142" t="s">
        <v>766</v>
      </c>
      <c r="C142" t="s">
        <v>767</v>
      </c>
      <c r="D142" t="s">
        <v>103</v>
      </c>
      <c r="E142" t="s">
        <v>126</v>
      </c>
      <c r="F142" t="s">
        <v>574</v>
      </c>
      <c r="G142" t="s">
        <v>561</v>
      </c>
      <c r="H142" t="s">
        <v>535</v>
      </c>
      <c r="I142" t="s">
        <v>153</v>
      </c>
      <c r="J142" t="s">
        <v>562</v>
      </c>
      <c r="K142" s="91">
        <v>5.26</v>
      </c>
      <c r="L142" t="s">
        <v>105</v>
      </c>
      <c r="M142" s="91">
        <v>3.92</v>
      </c>
      <c r="N142" s="91">
        <v>2.63</v>
      </c>
      <c r="O142" s="91">
        <v>5474</v>
      </c>
      <c r="P142" s="91">
        <v>107.68</v>
      </c>
      <c r="Q142" s="91">
        <v>0</v>
      </c>
      <c r="R142" s="91">
        <v>5.8944032000000002</v>
      </c>
      <c r="S142" s="91">
        <v>0</v>
      </c>
      <c r="T142" s="91">
        <v>0.01</v>
      </c>
      <c r="U142" s="91">
        <v>0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606</v>
      </c>
      <c r="G143" t="s">
        <v>561</v>
      </c>
      <c r="H143" t="s">
        <v>535</v>
      </c>
      <c r="I143" t="s">
        <v>153</v>
      </c>
      <c r="J143" t="s">
        <v>445</v>
      </c>
      <c r="K143" s="91">
        <v>6.1</v>
      </c>
      <c r="L143" t="s">
        <v>105</v>
      </c>
      <c r="M143" s="91">
        <v>3.61</v>
      </c>
      <c r="N143" s="91">
        <v>2.78</v>
      </c>
      <c r="O143" s="91">
        <v>223392</v>
      </c>
      <c r="P143" s="91">
        <v>105.85</v>
      </c>
      <c r="Q143" s="91">
        <v>0</v>
      </c>
      <c r="R143" s="91">
        <v>236.460432</v>
      </c>
      <c r="S143" s="91">
        <v>0.03</v>
      </c>
      <c r="T143" s="91">
        <v>0.3</v>
      </c>
      <c r="U143" s="91">
        <v>0.06</v>
      </c>
    </row>
    <row r="144" spans="2:21">
      <c r="B144" t="s">
        <v>770</v>
      </c>
      <c r="C144" t="s">
        <v>771</v>
      </c>
      <c r="D144" t="s">
        <v>103</v>
      </c>
      <c r="E144" t="s">
        <v>126</v>
      </c>
      <c r="F144" t="s">
        <v>772</v>
      </c>
      <c r="G144" t="s">
        <v>742</v>
      </c>
      <c r="H144" t="s">
        <v>535</v>
      </c>
      <c r="I144" t="s">
        <v>153</v>
      </c>
      <c r="J144" t="s">
        <v>773</v>
      </c>
      <c r="K144" s="91">
        <v>5.16</v>
      </c>
      <c r="L144" t="s">
        <v>105</v>
      </c>
      <c r="M144" s="91">
        <v>2.2999999999999998</v>
      </c>
      <c r="N144" s="91">
        <v>3.11</v>
      </c>
      <c r="O144" s="91">
        <v>311000</v>
      </c>
      <c r="P144" s="91">
        <v>96.23</v>
      </c>
      <c r="Q144" s="91">
        <v>0</v>
      </c>
      <c r="R144" s="91">
        <v>299.27530000000002</v>
      </c>
      <c r="S144" s="91">
        <v>0.1</v>
      </c>
      <c r="T144" s="91">
        <v>0.38</v>
      </c>
      <c r="U144" s="91">
        <v>7.0000000000000007E-2</v>
      </c>
    </row>
    <row r="145" spans="2:21">
      <c r="B145" t="s">
        <v>774</v>
      </c>
      <c r="C145" t="s">
        <v>775</v>
      </c>
      <c r="D145" t="s">
        <v>103</v>
      </c>
      <c r="E145" t="s">
        <v>126</v>
      </c>
      <c r="F145" t="s">
        <v>772</v>
      </c>
      <c r="G145" t="s">
        <v>742</v>
      </c>
      <c r="H145" t="s">
        <v>535</v>
      </c>
      <c r="I145" t="s">
        <v>153</v>
      </c>
      <c r="J145" t="s">
        <v>545</v>
      </c>
      <c r="K145" s="91">
        <v>3.92</v>
      </c>
      <c r="L145" t="s">
        <v>105</v>
      </c>
      <c r="M145" s="91">
        <v>2.75</v>
      </c>
      <c r="N145" s="91">
        <v>2.21</v>
      </c>
      <c r="O145" s="91">
        <v>193617.31</v>
      </c>
      <c r="P145" s="91">
        <v>102.38</v>
      </c>
      <c r="Q145" s="91">
        <v>0</v>
      </c>
      <c r="R145" s="91">
        <v>198.22540197800001</v>
      </c>
      <c r="S145" s="91">
        <v>0.04</v>
      </c>
      <c r="T145" s="91">
        <v>0.25</v>
      </c>
      <c r="U145" s="91">
        <v>0.05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499</v>
      </c>
      <c r="G146" t="s">
        <v>350</v>
      </c>
      <c r="H146" t="s">
        <v>614</v>
      </c>
      <c r="I146" t="s">
        <v>232</v>
      </c>
      <c r="J146" t="s">
        <v>778</v>
      </c>
      <c r="K146" s="91">
        <v>3.08</v>
      </c>
      <c r="L146" t="s">
        <v>105</v>
      </c>
      <c r="M146" s="91">
        <v>3.6</v>
      </c>
      <c r="N146" s="91">
        <v>2.31</v>
      </c>
      <c r="O146" s="91">
        <v>2</v>
      </c>
      <c r="P146" s="91">
        <v>5332000</v>
      </c>
      <c r="Q146" s="91">
        <v>0</v>
      </c>
      <c r="R146" s="91">
        <v>106.64</v>
      </c>
      <c r="S146" s="91">
        <v>0</v>
      </c>
      <c r="T146" s="91">
        <v>0.14000000000000001</v>
      </c>
      <c r="U146" s="91">
        <v>0.03</v>
      </c>
    </row>
    <row r="147" spans="2:21">
      <c r="B147" t="s">
        <v>779</v>
      </c>
      <c r="C147" t="s">
        <v>780</v>
      </c>
      <c r="D147" t="s">
        <v>103</v>
      </c>
      <c r="E147" t="s">
        <v>126</v>
      </c>
      <c r="F147" t="s">
        <v>781</v>
      </c>
      <c r="G147" t="s">
        <v>742</v>
      </c>
      <c r="H147" t="s">
        <v>614</v>
      </c>
      <c r="I147" t="s">
        <v>232</v>
      </c>
      <c r="J147" t="s">
        <v>782</v>
      </c>
      <c r="K147" s="91">
        <v>2.37</v>
      </c>
      <c r="L147" t="s">
        <v>105</v>
      </c>
      <c r="M147" s="91">
        <v>3.4</v>
      </c>
      <c r="N147" s="91">
        <v>2.27</v>
      </c>
      <c r="O147" s="91">
        <v>11047.28</v>
      </c>
      <c r="P147" s="91">
        <v>103.24</v>
      </c>
      <c r="Q147" s="91">
        <v>0</v>
      </c>
      <c r="R147" s="91">
        <v>11.405211872000001</v>
      </c>
      <c r="S147" s="91">
        <v>0</v>
      </c>
      <c r="T147" s="91">
        <v>0.01</v>
      </c>
      <c r="U147" s="91">
        <v>0</v>
      </c>
    </row>
    <row r="148" spans="2:21">
      <c r="B148" t="s">
        <v>783</v>
      </c>
      <c r="C148" t="s">
        <v>784</v>
      </c>
      <c r="D148" t="s">
        <v>103</v>
      </c>
      <c r="E148" t="s">
        <v>126</v>
      </c>
      <c r="F148" t="s">
        <v>785</v>
      </c>
      <c r="G148" t="s">
        <v>387</v>
      </c>
      <c r="H148" t="s">
        <v>614</v>
      </c>
      <c r="I148" t="s">
        <v>232</v>
      </c>
      <c r="J148" t="s">
        <v>757</v>
      </c>
      <c r="K148" s="91">
        <v>2.83</v>
      </c>
      <c r="L148" t="s">
        <v>105</v>
      </c>
      <c r="M148" s="91">
        <v>6.05</v>
      </c>
      <c r="N148" s="91">
        <v>3.96</v>
      </c>
      <c r="O148" s="91">
        <v>87196.65</v>
      </c>
      <c r="P148" s="91">
        <v>109.36</v>
      </c>
      <c r="Q148" s="91">
        <v>0</v>
      </c>
      <c r="R148" s="91">
        <v>95.358256440000005</v>
      </c>
      <c r="S148" s="91">
        <v>0.01</v>
      </c>
      <c r="T148" s="91">
        <v>0.12</v>
      </c>
      <c r="U148" s="91">
        <v>0.02</v>
      </c>
    </row>
    <row r="149" spans="2:21">
      <c r="B149" t="s">
        <v>786</v>
      </c>
      <c r="C149" t="s">
        <v>787</v>
      </c>
      <c r="D149" t="s">
        <v>103</v>
      </c>
      <c r="E149" t="s">
        <v>126</v>
      </c>
      <c r="F149" t="s">
        <v>584</v>
      </c>
      <c r="G149" t="s">
        <v>387</v>
      </c>
      <c r="H149" t="s">
        <v>614</v>
      </c>
      <c r="I149" t="s">
        <v>232</v>
      </c>
      <c r="J149" t="s">
        <v>788</v>
      </c>
      <c r="K149" s="91">
        <v>3.57</v>
      </c>
      <c r="L149" t="s">
        <v>105</v>
      </c>
      <c r="M149" s="91">
        <v>3.7</v>
      </c>
      <c r="N149" s="91">
        <v>2.13</v>
      </c>
      <c r="O149" s="91">
        <v>8141.6</v>
      </c>
      <c r="P149" s="91">
        <v>106.67</v>
      </c>
      <c r="Q149" s="91">
        <v>0</v>
      </c>
      <c r="R149" s="91">
        <v>8.6846447199999997</v>
      </c>
      <c r="S149" s="91">
        <v>0</v>
      </c>
      <c r="T149" s="91">
        <v>0.01</v>
      </c>
      <c r="U149" s="91">
        <v>0</v>
      </c>
    </row>
    <row r="150" spans="2:21">
      <c r="B150" t="s">
        <v>789</v>
      </c>
      <c r="C150" t="s">
        <v>790</v>
      </c>
      <c r="D150" t="s">
        <v>103</v>
      </c>
      <c r="E150" t="s">
        <v>126</v>
      </c>
      <c r="F150" t="s">
        <v>791</v>
      </c>
      <c r="G150" t="s">
        <v>387</v>
      </c>
      <c r="H150" t="s">
        <v>644</v>
      </c>
      <c r="I150" t="s">
        <v>153</v>
      </c>
      <c r="J150" t="s">
        <v>565</v>
      </c>
      <c r="K150" s="91">
        <v>2.27</v>
      </c>
      <c r="L150" t="s">
        <v>105</v>
      </c>
      <c r="M150" s="91">
        <v>4.2</v>
      </c>
      <c r="N150" s="91">
        <v>3.63</v>
      </c>
      <c r="O150" s="91">
        <v>0.2</v>
      </c>
      <c r="P150" s="91">
        <v>103.07</v>
      </c>
      <c r="Q150" s="91">
        <v>0</v>
      </c>
      <c r="R150" s="91">
        <v>2.0614E-4</v>
      </c>
      <c r="S150" s="91">
        <v>0</v>
      </c>
      <c r="T150" s="91">
        <v>0</v>
      </c>
      <c r="U150" s="91">
        <v>0</v>
      </c>
    </row>
    <row r="151" spans="2:21">
      <c r="B151" t="s">
        <v>792</v>
      </c>
      <c r="C151" t="s">
        <v>793</v>
      </c>
      <c r="D151" t="s">
        <v>103</v>
      </c>
      <c r="E151" t="s">
        <v>126</v>
      </c>
      <c r="F151" t="s">
        <v>794</v>
      </c>
      <c r="G151" t="s">
        <v>130</v>
      </c>
      <c r="H151" t="s">
        <v>614</v>
      </c>
      <c r="I151" t="s">
        <v>232</v>
      </c>
      <c r="J151" t="s">
        <v>435</v>
      </c>
      <c r="K151" s="91">
        <v>3.08</v>
      </c>
      <c r="L151" t="s">
        <v>105</v>
      </c>
      <c r="M151" s="91">
        <v>2.95</v>
      </c>
      <c r="N151" s="91">
        <v>2.15</v>
      </c>
      <c r="O151" s="91">
        <v>28294.12</v>
      </c>
      <c r="P151" s="91">
        <v>103.25</v>
      </c>
      <c r="Q151" s="91">
        <v>0</v>
      </c>
      <c r="R151" s="91">
        <v>29.213678900000001</v>
      </c>
      <c r="S151" s="91">
        <v>0.01</v>
      </c>
      <c r="T151" s="91">
        <v>0.04</v>
      </c>
      <c r="U151" s="91">
        <v>0.01</v>
      </c>
    </row>
    <row r="152" spans="2:21">
      <c r="B152" t="s">
        <v>795</v>
      </c>
      <c r="C152" t="s">
        <v>796</v>
      </c>
      <c r="D152" t="s">
        <v>103</v>
      </c>
      <c r="E152" t="s">
        <v>126</v>
      </c>
      <c r="F152" t="s">
        <v>797</v>
      </c>
      <c r="G152" t="s">
        <v>561</v>
      </c>
      <c r="H152" t="s">
        <v>614</v>
      </c>
      <c r="I152" t="s">
        <v>232</v>
      </c>
      <c r="J152" t="s">
        <v>798</v>
      </c>
      <c r="K152" s="91">
        <v>8.98</v>
      </c>
      <c r="L152" t="s">
        <v>105</v>
      </c>
      <c r="M152" s="91">
        <v>1.23</v>
      </c>
      <c r="N152" s="91">
        <v>3.69</v>
      </c>
      <c r="O152" s="91">
        <v>244083</v>
      </c>
      <c r="P152" s="91">
        <v>98.83</v>
      </c>
      <c r="Q152" s="91">
        <v>0</v>
      </c>
      <c r="R152" s="91">
        <v>241.2272289</v>
      </c>
      <c r="S152" s="91">
        <v>0.1</v>
      </c>
      <c r="T152" s="91">
        <v>0.31</v>
      </c>
      <c r="U152" s="91">
        <v>0.06</v>
      </c>
    </row>
    <row r="153" spans="2:21">
      <c r="B153" t="s">
        <v>799</v>
      </c>
      <c r="C153" t="s">
        <v>800</v>
      </c>
      <c r="D153" t="s">
        <v>103</v>
      </c>
      <c r="E153" t="s">
        <v>126</v>
      </c>
      <c r="F153" t="s">
        <v>639</v>
      </c>
      <c r="G153" t="s">
        <v>135</v>
      </c>
      <c r="H153" t="s">
        <v>614</v>
      </c>
      <c r="I153" t="s">
        <v>232</v>
      </c>
      <c r="J153" t="s">
        <v>801</v>
      </c>
      <c r="K153" s="91">
        <v>3.68</v>
      </c>
      <c r="L153" t="s">
        <v>105</v>
      </c>
      <c r="M153" s="91">
        <v>4.1399999999999997</v>
      </c>
      <c r="N153" s="91">
        <v>2.29</v>
      </c>
      <c r="O153" s="91">
        <v>107782.2</v>
      </c>
      <c r="P153" s="91">
        <v>107.99</v>
      </c>
      <c r="Q153" s="91">
        <v>0</v>
      </c>
      <c r="R153" s="91">
        <v>116.39399778000001</v>
      </c>
      <c r="S153" s="91">
        <v>0.01</v>
      </c>
      <c r="T153" s="91">
        <v>0.15</v>
      </c>
      <c r="U153" s="91">
        <v>0.03</v>
      </c>
    </row>
    <row r="154" spans="2:21">
      <c r="B154" t="s">
        <v>802</v>
      </c>
      <c r="C154" t="s">
        <v>803</v>
      </c>
      <c r="D154" t="s">
        <v>103</v>
      </c>
      <c r="E154" t="s">
        <v>126</v>
      </c>
      <c r="F154" t="s">
        <v>639</v>
      </c>
      <c r="G154" t="s">
        <v>135</v>
      </c>
      <c r="H154" t="s">
        <v>614</v>
      </c>
      <c r="I154" t="s">
        <v>232</v>
      </c>
      <c r="J154" t="s">
        <v>804</v>
      </c>
      <c r="K154" s="91">
        <v>6.27</v>
      </c>
      <c r="L154" t="s">
        <v>105</v>
      </c>
      <c r="M154" s="91">
        <v>2.5</v>
      </c>
      <c r="N154" s="91">
        <v>3.84</v>
      </c>
      <c r="O154" s="91">
        <v>45914</v>
      </c>
      <c r="P154" s="91">
        <v>93.71</v>
      </c>
      <c r="Q154" s="91">
        <v>0</v>
      </c>
      <c r="R154" s="91">
        <v>43.0260094</v>
      </c>
      <c r="S154" s="91">
        <v>0.01</v>
      </c>
      <c r="T154" s="91">
        <v>0.06</v>
      </c>
      <c r="U154" s="91">
        <v>0.01</v>
      </c>
    </row>
    <row r="155" spans="2:21">
      <c r="B155" t="s">
        <v>805</v>
      </c>
      <c r="C155" t="s">
        <v>806</v>
      </c>
      <c r="D155" t="s">
        <v>103</v>
      </c>
      <c r="E155" t="s">
        <v>126</v>
      </c>
      <c r="F155" t="s">
        <v>639</v>
      </c>
      <c r="G155" t="s">
        <v>135</v>
      </c>
      <c r="H155" t="s">
        <v>614</v>
      </c>
      <c r="I155" t="s">
        <v>232</v>
      </c>
      <c r="J155" t="s">
        <v>527</v>
      </c>
      <c r="K155" s="91">
        <v>4.9400000000000004</v>
      </c>
      <c r="L155" t="s">
        <v>105</v>
      </c>
      <c r="M155" s="91">
        <v>3.55</v>
      </c>
      <c r="N155" s="91">
        <v>3.2</v>
      </c>
      <c r="O155" s="91">
        <v>55376</v>
      </c>
      <c r="P155" s="91">
        <v>102.69</v>
      </c>
      <c r="Q155" s="91">
        <v>0</v>
      </c>
      <c r="R155" s="91">
        <v>56.865614399999998</v>
      </c>
      <c r="S155" s="91">
        <v>0.01</v>
      </c>
      <c r="T155" s="91">
        <v>7.0000000000000007E-2</v>
      </c>
      <c r="U155" s="91">
        <v>0.01</v>
      </c>
    </row>
    <row r="156" spans="2:21">
      <c r="B156" t="s">
        <v>807</v>
      </c>
      <c r="C156" t="s">
        <v>808</v>
      </c>
      <c r="D156" t="s">
        <v>103</v>
      </c>
      <c r="E156" t="s">
        <v>126</v>
      </c>
      <c r="F156" t="s">
        <v>809</v>
      </c>
      <c r="G156" t="s">
        <v>387</v>
      </c>
      <c r="H156" t="s">
        <v>614</v>
      </c>
      <c r="I156" t="s">
        <v>232</v>
      </c>
      <c r="J156" t="s">
        <v>810</v>
      </c>
      <c r="K156" s="91">
        <v>5.33</v>
      </c>
      <c r="L156" t="s">
        <v>105</v>
      </c>
      <c r="M156" s="91">
        <v>3.9</v>
      </c>
      <c r="N156" s="91">
        <v>4.2300000000000004</v>
      </c>
      <c r="O156" s="91">
        <v>192000</v>
      </c>
      <c r="P156" s="91">
        <v>99.78</v>
      </c>
      <c r="Q156" s="91">
        <v>0</v>
      </c>
      <c r="R156" s="91">
        <v>191.57759999999999</v>
      </c>
      <c r="S156" s="91">
        <v>0.05</v>
      </c>
      <c r="T156" s="91">
        <v>0.25</v>
      </c>
      <c r="U156" s="91">
        <v>0.05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813</v>
      </c>
      <c r="G157" t="s">
        <v>135</v>
      </c>
      <c r="H157" t="s">
        <v>614</v>
      </c>
      <c r="I157" t="s">
        <v>232</v>
      </c>
      <c r="J157" t="s">
        <v>262</v>
      </c>
      <c r="K157" s="91">
        <v>1.73</v>
      </c>
      <c r="L157" t="s">
        <v>105</v>
      </c>
      <c r="M157" s="91">
        <v>1.31</v>
      </c>
      <c r="N157" s="91">
        <v>0.57999999999999996</v>
      </c>
      <c r="O157" s="91">
        <v>159294</v>
      </c>
      <c r="P157" s="91">
        <v>101.46</v>
      </c>
      <c r="Q157" s="91">
        <v>0.55274999999999996</v>
      </c>
      <c r="R157" s="91">
        <v>162.17244239999999</v>
      </c>
      <c r="S157" s="91">
        <v>0.04</v>
      </c>
      <c r="T157" s="91">
        <v>0.21</v>
      </c>
      <c r="U157" s="91">
        <v>0.04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813</v>
      </c>
      <c r="G158" t="s">
        <v>135</v>
      </c>
      <c r="H158" t="s">
        <v>614</v>
      </c>
      <c r="I158" t="s">
        <v>232</v>
      </c>
      <c r="J158" t="s">
        <v>816</v>
      </c>
      <c r="K158" s="91">
        <v>3.56</v>
      </c>
      <c r="L158" t="s">
        <v>105</v>
      </c>
      <c r="M158" s="91">
        <v>2.16</v>
      </c>
      <c r="N158" s="91">
        <v>2.17</v>
      </c>
      <c r="O158" s="91">
        <v>128058</v>
      </c>
      <c r="P158" s="91">
        <v>100.6</v>
      </c>
      <c r="Q158" s="91">
        <v>0</v>
      </c>
      <c r="R158" s="91">
        <v>128.826348</v>
      </c>
      <c r="S158" s="91">
        <v>0.02</v>
      </c>
      <c r="T158" s="91">
        <v>0.17</v>
      </c>
      <c r="U158" s="91">
        <v>0.03</v>
      </c>
    </row>
    <row r="159" spans="2:21">
      <c r="B159" t="s">
        <v>817</v>
      </c>
      <c r="C159" t="s">
        <v>818</v>
      </c>
      <c r="D159" t="s">
        <v>103</v>
      </c>
      <c r="E159" t="s">
        <v>126</v>
      </c>
      <c r="F159" t="s">
        <v>772</v>
      </c>
      <c r="G159" t="s">
        <v>742</v>
      </c>
      <c r="H159" t="s">
        <v>644</v>
      </c>
      <c r="I159" t="s">
        <v>153</v>
      </c>
      <c r="J159" t="s">
        <v>819</v>
      </c>
      <c r="K159" s="91">
        <v>2.8</v>
      </c>
      <c r="L159" t="s">
        <v>105</v>
      </c>
      <c r="M159" s="91">
        <v>2.4</v>
      </c>
      <c r="N159" s="91">
        <v>2.06</v>
      </c>
      <c r="O159" s="91">
        <v>90744.55</v>
      </c>
      <c r="P159" s="91">
        <v>101.19</v>
      </c>
      <c r="Q159" s="91">
        <v>0</v>
      </c>
      <c r="R159" s="91">
        <v>91.824410145000002</v>
      </c>
      <c r="S159" s="91">
        <v>0.02</v>
      </c>
      <c r="T159" s="91">
        <v>0.12</v>
      </c>
      <c r="U159" s="91">
        <v>0.02</v>
      </c>
    </row>
    <row r="160" spans="2:21">
      <c r="B160" t="s">
        <v>820</v>
      </c>
      <c r="C160" t="s">
        <v>821</v>
      </c>
      <c r="D160" t="s">
        <v>103</v>
      </c>
      <c r="E160" t="s">
        <v>126</v>
      </c>
      <c r="F160" t="s">
        <v>822</v>
      </c>
      <c r="G160" t="s">
        <v>387</v>
      </c>
      <c r="H160" t="s">
        <v>661</v>
      </c>
      <c r="I160" t="s">
        <v>153</v>
      </c>
      <c r="J160" t="s">
        <v>823</v>
      </c>
      <c r="K160" s="91">
        <v>4.5999999999999996</v>
      </c>
      <c r="L160" t="s">
        <v>105</v>
      </c>
      <c r="M160" s="91">
        <v>3.95</v>
      </c>
      <c r="N160" s="91">
        <v>4.24</v>
      </c>
      <c r="O160" s="91">
        <v>172810.52</v>
      </c>
      <c r="P160" s="91">
        <v>99.27</v>
      </c>
      <c r="Q160" s="91">
        <v>0</v>
      </c>
      <c r="R160" s="91">
        <v>171.549003204</v>
      </c>
      <c r="S160" s="91">
        <v>0.03</v>
      </c>
      <c r="T160" s="91">
        <v>0.22</v>
      </c>
      <c r="U160" s="91">
        <v>0.04</v>
      </c>
    </row>
    <row r="161" spans="2:21">
      <c r="B161" t="s">
        <v>824</v>
      </c>
      <c r="C161" t="s">
        <v>825</v>
      </c>
      <c r="D161" t="s">
        <v>103</v>
      </c>
      <c r="E161" t="s">
        <v>126</v>
      </c>
      <c r="F161" t="s">
        <v>822</v>
      </c>
      <c r="G161" t="s">
        <v>387</v>
      </c>
      <c r="H161" t="s">
        <v>661</v>
      </c>
      <c r="I161" t="s">
        <v>153</v>
      </c>
      <c r="J161" t="s">
        <v>626</v>
      </c>
      <c r="K161" s="91">
        <v>5.2</v>
      </c>
      <c r="L161" t="s">
        <v>105</v>
      </c>
      <c r="M161" s="91">
        <v>3</v>
      </c>
      <c r="N161" s="91">
        <v>4.3099999999999996</v>
      </c>
      <c r="O161" s="91">
        <v>262555</v>
      </c>
      <c r="P161" s="91">
        <v>94.19</v>
      </c>
      <c r="Q161" s="91">
        <v>0</v>
      </c>
      <c r="R161" s="91">
        <v>247.3005545</v>
      </c>
      <c r="S161" s="91">
        <v>0.03</v>
      </c>
      <c r="T161" s="91">
        <v>0.32</v>
      </c>
      <c r="U161" s="91">
        <v>0.06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828</v>
      </c>
      <c r="G162" t="s">
        <v>491</v>
      </c>
      <c r="H162" t="s">
        <v>677</v>
      </c>
      <c r="I162" t="s">
        <v>232</v>
      </c>
      <c r="J162" t="s">
        <v>829</v>
      </c>
      <c r="K162" s="91">
        <v>5.76</v>
      </c>
      <c r="L162" t="s">
        <v>105</v>
      </c>
      <c r="M162" s="91">
        <v>4.57</v>
      </c>
      <c r="N162" s="91">
        <v>3.72</v>
      </c>
      <c r="O162" s="91">
        <v>71410</v>
      </c>
      <c r="P162" s="91">
        <v>105.57</v>
      </c>
      <c r="Q162" s="91">
        <v>0</v>
      </c>
      <c r="R162" s="91">
        <v>75.387536999999995</v>
      </c>
      <c r="S162" s="91">
        <v>0.02</v>
      </c>
      <c r="T162" s="91">
        <v>0.1</v>
      </c>
      <c r="U162" s="91">
        <v>0.02</v>
      </c>
    </row>
    <row r="163" spans="2:21">
      <c r="B163" t="s">
        <v>830</v>
      </c>
      <c r="C163" t="s">
        <v>831</v>
      </c>
      <c r="D163" t="s">
        <v>103</v>
      </c>
      <c r="E163" t="s">
        <v>126</v>
      </c>
      <c r="F163" t="s">
        <v>832</v>
      </c>
      <c r="G163" t="s">
        <v>130</v>
      </c>
      <c r="H163" t="s">
        <v>672</v>
      </c>
      <c r="I163" t="s">
        <v>153</v>
      </c>
      <c r="J163" t="s">
        <v>833</v>
      </c>
      <c r="K163" s="91">
        <v>1.57</v>
      </c>
      <c r="L163" t="s">
        <v>105</v>
      </c>
      <c r="M163" s="91">
        <v>3.3</v>
      </c>
      <c r="N163" s="91">
        <v>2.41</v>
      </c>
      <c r="O163" s="91">
        <v>82002.100000000006</v>
      </c>
      <c r="P163" s="91">
        <v>101.86</v>
      </c>
      <c r="Q163" s="91">
        <v>0</v>
      </c>
      <c r="R163" s="91">
        <v>83.527339060000003</v>
      </c>
      <c r="S163" s="91">
        <v>0.02</v>
      </c>
      <c r="T163" s="91">
        <v>0.11</v>
      </c>
      <c r="U163" s="91">
        <v>0.02</v>
      </c>
    </row>
    <row r="164" spans="2:21">
      <c r="B164" t="s">
        <v>834</v>
      </c>
      <c r="C164" t="s">
        <v>835</v>
      </c>
      <c r="D164" t="s">
        <v>103</v>
      </c>
      <c r="E164" t="s">
        <v>126</v>
      </c>
      <c r="F164" t="s">
        <v>836</v>
      </c>
      <c r="G164" t="s">
        <v>531</v>
      </c>
      <c r="H164" t="s">
        <v>677</v>
      </c>
      <c r="I164" t="s">
        <v>232</v>
      </c>
      <c r="J164" t="s">
        <v>524</v>
      </c>
      <c r="K164" s="91">
        <v>1.68</v>
      </c>
      <c r="L164" t="s">
        <v>105</v>
      </c>
      <c r="M164" s="91">
        <v>6</v>
      </c>
      <c r="N164" s="91">
        <v>1.78</v>
      </c>
      <c r="O164" s="91">
        <v>2413.6</v>
      </c>
      <c r="P164" s="91">
        <v>108.72</v>
      </c>
      <c r="Q164" s="91">
        <v>0</v>
      </c>
      <c r="R164" s="91">
        <v>2.6240659200000001</v>
      </c>
      <c r="S164" s="91">
        <v>0</v>
      </c>
      <c r="T164" s="91">
        <v>0</v>
      </c>
      <c r="U164" s="91">
        <v>0</v>
      </c>
    </row>
    <row r="165" spans="2:21">
      <c r="B165" t="s">
        <v>837</v>
      </c>
      <c r="C165" t="s">
        <v>838</v>
      </c>
      <c r="D165" t="s">
        <v>103</v>
      </c>
      <c r="E165" t="s">
        <v>126</v>
      </c>
      <c r="F165" t="s">
        <v>836</v>
      </c>
      <c r="G165" t="s">
        <v>531</v>
      </c>
      <c r="H165" t="s">
        <v>677</v>
      </c>
      <c r="I165" t="s">
        <v>232</v>
      </c>
      <c r="J165" t="s">
        <v>565</v>
      </c>
      <c r="K165" s="91">
        <v>3.64</v>
      </c>
      <c r="L165" t="s">
        <v>105</v>
      </c>
      <c r="M165" s="91">
        <v>5.9</v>
      </c>
      <c r="N165" s="91">
        <v>2.73</v>
      </c>
      <c r="O165" s="91">
        <v>1484</v>
      </c>
      <c r="P165" s="91">
        <v>113.55</v>
      </c>
      <c r="Q165" s="91">
        <v>0</v>
      </c>
      <c r="R165" s="91">
        <v>1.685082</v>
      </c>
      <c r="S165" s="91">
        <v>0</v>
      </c>
      <c r="T165" s="91">
        <v>0</v>
      </c>
      <c r="U165" s="91">
        <v>0</v>
      </c>
    </row>
    <row r="166" spans="2:21">
      <c r="B166" t="s">
        <v>839</v>
      </c>
      <c r="C166" t="s">
        <v>840</v>
      </c>
      <c r="D166" t="s">
        <v>103</v>
      </c>
      <c r="E166" t="s">
        <v>126</v>
      </c>
      <c r="F166" t="s">
        <v>676</v>
      </c>
      <c r="G166" t="s">
        <v>387</v>
      </c>
      <c r="H166" t="s">
        <v>677</v>
      </c>
      <c r="I166" t="s">
        <v>232</v>
      </c>
      <c r="J166" t="s">
        <v>841</v>
      </c>
      <c r="K166" s="91">
        <v>4.0999999999999996</v>
      </c>
      <c r="L166" t="s">
        <v>105</v>
      </c>
      <c r="M166" s="91">
        <v>6.9</v>
      </c>
      <c r="N166" s="91">
        <v>8.09</v>
      </c>
      <c r="O166" s="91">
        <v>20579</v>
      </c>
      <c r="P166" s="91">
        <v>98.51</v>
      </c>
      <c r="Q166" s="91">
        <v>0</v>
      </c>
      <c r="R166" s="91">
        <v>20.272372900000001</v>
      </c>
      <c r="S166" s="91">
        <v>0</v>
      </c>
      <c r="T166" s="91">
        <v>0.03</v>
      </c>
      <c r="U166" s="91">
        <v>0</v>
      </c>
    </row>
    <row r="167" spans="2:21">
      <c r="B167" t="s">
        <v>842</v>
      </c>
      <c r="C167" t="s">
        <v>843</v>
      </c>
      <c r="D167" t="s">
        <v>103</v>
      </c>
      <c r="E167" t="s">
        <v>126</v>
      </c>
      <c r="F167" t="s">
        <v>844</v>
      </c>
      <c r="G167" t="s">
        <v>387</v>
      </c>
      <c r="H167" t="s">
        <v>672</v>
      </c>
      <c r="I167" t="s">
        <v>153</v>
      </c>
      <c r="J167" t="s">
        <v>845</v>
      </c>
      <c r="K167" s="91">
        <v>4.03</v>
      </c>
      <c r="L167" t="s">
        <v>105</v>
      </c>
      <c r="M167" s="91">
        <v>4.5999999999999996</v>
      </c>
      <c r="N167" s="91">
        <v>5.32</v>
      </c>
      <c r="O167" s="91">
        <v>11954.84</v>
      </c>
      <c r="P167" s="91">
        <v>97.5</v>
      </c>
      <c r="Q167" s="91">
        <v>0.95440000000000003</v>
      </c>
      <c r="R167" s="91">
        <v>12.610369</v>
      </c>
      <c r="S167" s="91">
        <v>0.01</v>
      </c>
      <c r="T167" s="91">
        <v>0.02</v>
      </c>
      <c r="U167" s="91">
        <v>0</v>
      </c>
    </row>
    <row r="168" spans="2:21">
      <c r="B168" t="s">
        <v>846</v>
      </c>
      <c r="C168" t="s">
        <v>847</v>
      </c>
      <c r="D168" t="s">
        <v>103</v>
      </c>
      <c r="E168" t="s">
        <v>126</v>
      </c>
      <c r="F168" t="s">
        <v>682</v>
      </c>
      <c r="G168" t="s">
        <v>130</v>
      </c>
      <c r="H168" t="s">
        <v>683</v>
      </c>
      <c r="I168" t="s">
        <v>153</v>
      </c>
      <c r="J168" t="s">
        <v>848</v>
      </c>
      <c r="K168" s="91">
        <v>1.37</v>
      </c>
      <c r="L168" t="s">
        <v>105</v>
      </c>
      <c r="M168" s="91">
        <v>4.3</v>
      </c>
      <c r="N168" s="91">
        <v>3.18</v>
      </c>
      <c r="O168" s="91">
        <v>156638.39999999999</v>
      </c>
      <c r="P168" s="91">
        <v>101.96</v>
      </c>
      <c r="Q168" s="91">
        <v>0</v>
      </c>
      <c r="R168" s="91">
        <v>159.70851264000001</v>
      </c>
      <c r="S168" s="91">
        <v>0.04</v>
      </c>
      <c r="T168" s="91">
        <v>0.21</v>
      </c>
      <c r="U168" s="91">
        <v>0.04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682</v>
      </c>
      <c r="G169" t="s">
        <v>130</v>
      </c>
      <c r="H169" t="s">
        <v>683</v>
      </c>
      <c r="I169" t="s">
        <v>153</v>
      </c>
      <c r="J169" t="s">
        <v>577</v>
      </c>
      <c r="K169" s="91">
        <v>2.0499999999999998</v>
      </c>
      <c r="L169" t="s">
        <v>105</v>
      </c>
      <c r="M169" s="91">
        <v>4.25</v>
      </c>
      <c r="N169" s="91">
        <v>3.8</v>
      </c>
      <c r="O169" s="91">
        <v>102506.12</v>
      </c>
      <c r="P169" s="91">
        <v>102.73</v>
      </c>
      <c r="Q169" s="91">
        <v>0</v>
      </c>
      <c r="R169" s="91">
        <v>105.304537076</v>
      </c>
      <c r="S169" s="91">
        <v>0.02</v>
      </c>
      <c r="T169" s="91">
        <v>0.14000000000000001</v>
      </c>
      <c r="U169" s="91">
        <v>0.03</v>
      </c>
    </row>
    <row r="170" spans="2:21">
      <c r="B170" t="s">
        <v>851</v>
      </c>
      <c r="C170" t="s">
        <v>852</v>
      </c>
      <c r="D170" t="s">
        <v>103</v>
      </c>
      <c r="E170" t="s">
        <v>126</v>
      </c>
      <c r="F170" t="s">
        <v>682</v>
      </c>
      <c r="G170" t="s">
        <v>130</v>
      </c>
      <c r="H170" t="s">
        <v>853</v>
      </c>
      <c r="I170" t="s">
        <v>232</v>
      </c>
      <c r="J170" t="s">
        <v>823</v>
      </c>
      <c r="K170" s="91">
        <v>1.95</v>
      </c>
      <c r="L170" t="s">
        <v>105</v>
      </c>
      <c r="M170" s="91">
        <v>3.7</v>
      </c>
      <c r="N170" s="91">
        <v>4.03</v>
      </c>
      <c r="O170" s="91">
        <v>192604</v>
      </c>
      <c r="P170" s="91">
        <v>100.99</v>
      </c>
      <c r="Q170" s="91">
        <v>0</v>
      </c>
      <c r="R170" s="91">
        <v>194.51077960000001</v>
      </c>
      <c r="S170" s="91">
        <v>0.06</v>
      </c>
      <c r="T170" s="91">
        <v>0.25</v>
      </c>
      <c r="U170" s="91">
        <v>0.05</v>
      </c>
    </row>
    <row r="171" spans="2:21">
      <c r="B171" s="92" t="s">
        <v>344</v>
      </c>
      <c r="C171" s="16"/>
      <c r="D171" s="16"/>
      <c r="E171" s="16"/>
      <c r="F171" s="16"/>
      <c r="K171" s="93">
        <v>4.01</v>
      </c>
      <c r="N171" s="93">
        <v>5.32</v>
      </c>
      <c r="O171" s="93">
        <v>1776107.04</v>
      </c>
      <c r="Q171" s="93">
        <v>0</v>
      </c>
      <c r="R171" s="93">
        <v>1750.3558220100001</v>
      </c>
      <c r="T171" s="93">
        <v>2.25</v>
      </c>
      <c r="U171" s="93">
        <v>0.42</v>
      </c>
    </row>
    <row r="172" spans="2:21">
      <c r="B172" t="s">
        <v>854</v>
      </c>
      <c r="C172" t="s">
        <v>855</v>
      </c>
      <c r="D172" t="s">
        <v>103</v>
      </c>
      <c r="E172" t="s">
        <v>126</v>
      </c>
      <c r="F172" t="s">
        <v>856</v>
      </c>
      <c r="G172" t="s">
        <v>857</v>
      </c>
      <c r="H172" t="s">
        <v>424</v>
      </c>
      <c r="I172" t="s">
        <v>232</v>
      </c>
      <c r="J172" t="s">
        <v>858</v>
      </c>
      <c r="K172" s="91">
        <v>3.62</v>
      </c>
      <c r="L172" t="s">
        <v>105</v>
      </c>
      <c r="M172" s="91">
        <v>3.49</v>
      </c>
      <c r="N172" s="91">
        <v>4.4400000000000004</v>
      </c>
      <c r="O172" s="91">
        <v>858653.7</v>
      </c>
      <c r="P172" s="91">
        <v>98.39</v>
      </c>
      <c r="Q172" s="91">
        <v>0</v>
      </c>
      <c r="R172" s="91">
        <v>844.82937543000003</v>
      </c>
      <c r="S172" s="91">
        <v>0.04</v>
      </c>
      <c r="T172" s="91">
        <v>1.08</v>
      </c>
      <c r="U172" s="91">
        <v>0.2</v>
      </c>
    </row>
    <row r="173" spans="2:21">
      <c r="B173" t="s">
        <v>859</v>
      </c>
      <c r="C173" t="s">
        <v>860</v>
      </c>
      <c r="D173" t="s">
        <v>103</v>
      </c>
      <c r="E173" t="s">
        <v>126</v>
      </c>
      <c r="F173" t="s">
        <v>861</v>
      </c>
      <c r="G173" t="s">
        <v>857</v>
      </c>
      <c r="H173" t="s">
        <v>644</v>
      </c>
      <c r="I173" t="s">
        <v>153</v>
      </c>
      <c r="J173" t="s">
        <v>862</v>
      </c>
      <c r="K173" s="91">
        <v>4.38</v>
      </c>
      <c r="L173" t="s">
        <v>105</v>
      </c>
      <c r="M173" s="91">
        <v>4.6900000000000004</v>
      </c>
      <c r="N173" s="91">
        <v>6.15</v>
      </c>
      <c r="O173" s="91">
        <v>917453.34</v>
      </c>
      <c r="P173" s="91">
        <v>98.7</v>
      </c>
      <c r="Q173" s="91">
        <v>0</v>
      </c>
      <c r="R173" s="91">
        <v>905.52644657999997</v>
      </c>
      <c r="S173" s="91">
        <v>0.05</v>
      </c>
      <c r="T173" s="91">
        <v>1.1599999999999999</v>
      </c>
      <c r="U173" s="91">
        <v>0.22</v>
      </c>
    </row>
    <row r="174" spans="2:21">
      <c r="B174" s="92" t="s">
        <v>863</v>
      </c>
      <c r="C174" s="16"/>
      <c r="D174" s="16"/>
      <c r="E174" s="16"/>
      <c r="F174" s="16"/>
      <c r="K174" s="93">
        <v>0</v>
      </c>
      <c r="N174" s="93">
        <v>0</v>
      </c>
      <c r="O174" s="93">
        <v>0</v>
      </c>
      <c r="Q174" s="93">
        <v>0</v>
      </c>
      <c r="R174" s="93">
        <v>0</v>
      </c>
      <c r="T174" s="93">
        <v>0</v>
      </c>
      <c r="U174" s="93">
        <v>0</v>
      </c>
    </row>
    <row r="175" spans="2:21">
      <c r="B175" t="s">
        <v>245</v>
      </c>
      <c r="C175" t="s">
        <v>245</v>
      </c>
      <c r="D175" s="16"/>
      <c r="E175" s="16"/>
      <c r="F175" s="16"/>
      <c r="G175" t="s">
        <v>245</v>
      </c>
      <c r="H175" t="s">
        <v>245</v>
      </c>
      <c r="K175" s="91">
        <v>0</v>
      </c>
      <c r="L175" t="s">
        <v>245</v>
      </c>
      <c r="M175" s="91">
        <v>0</v>
      </c>
      <c r="N175" s="91">
        <v>0</v>
      </c>
      <c r="O175" s="91">
        <v>0</v>
      </c>
      <c r="P175" s="91">
        <v>0</v>
      </c>
      <c r="R175" s="91">
        <v>0</v>
      </c>
      <c r="S175" s="91">
        <v>0</v>
      </c>
      <c r="T175" s="91">
        <v>0</v>
      </c>
      <c r="U175" s="91">
        <v>0</v>
      </c>
    </row>
    <row r="176" spans="2:21">
      <c r="B176" s="92" t="s">
        <v>251</v>
      </c>
      <c r="C176" s="16"/>
      <c r="D176" s="16"/>
      <c r="E176" s="16"/>
      <c r="F176" s="16"/>
      <c r="K176" s="93">
        <v>0</v>
      </c>
      <c r="N176" s="93">
        <v>0</v>
      </c>
      <c r="O176" s="93">
        <v>0</v>
      </c>
      <c r="Q176" s="93">
        <v>0</v>
      </c>
      <c r="R176" s="93">
        <v>0</v>
      </c>
      <c r="T176" s="93">
        <v>0</v>
      </c>
      <c r="U176" s="93">
        <v>0</v>
      </c>
    </row>
    <row r="177" spans="2:21">
      <c r="B177" s="92" t="s">
        <v>345</v>
      </c>
      <c r="C177" s="16"/>
      <c r="D177" s="16"/>
      <c r="E177" s="16"/>
      <c r="F177" s="16"/>
      <c r="K177" s="93">
        <v>0</v>
      </c>
      <c r="N177" s="93">
        <v>0</v>
      </c>
      <c r="O177" s="93">
        <v>0</v>
      </c>
      <c r="Q177" s="93">
        <v>0</v>
      </c>
      <c r="R177" s="93">
        <v>0</v>
      </c>
      <c r="T177" s="93">
        <v>0</v>
      </c>
      <c r="U177" s="93">
        <v>0</v>
      </c>
    </row>
    <row r="178" spans="2:21">
      <c r="B178" t="s">
        <v>245</v>
      </c>
      <c r="C178" t="s">
        <v>245</v>
      </c>
      <c r="D178" s="16"/>
      <c r="E178" s="16"/>
      <c r="F178" s="16"/>
      <c r="G178" t="s">
        <v>245</v>
      </c>
      <c r="H178" t="s">
        <v>245</v>
      </c>
      <c r="K178" s="91">
        <v>0</v>
      </c>
      <c r="L178" t="s">
        <v>245</v>
      </c>
      <c r="M178" s="91">
        <v>0</v>
      </c>
      <c r="N178" s="91">
        <v>0</v>
      </c>
      <c r="O178" s="91">
        <v>0</v>
      </c>
      <c r="P178" s="91">
        <v>0</v>
      </c>
      <c r="R178" s="91">
        <v>0</v>
      </c>
      <c r="S178" s="91">
        <v>0</v>
      </c>
      <c r="T178" s="91">
        <v>0</v>
      </c>
      <c r="U178" s="91">
        <v>0</v>
      </c>
    </row>
    <row r="179" spans="2:21">
      <c r="B179" s="92" t="s">
        <v>346</v>
      </c>
      <c r="C179" s="16"/>
      <c r="D179" s="16"/>
      <c r="E179" s="16"/>
      <c r="F179" s="16"/>
      <c r="K179" s="93">
        <v>0</v>
      </c>
      <c r="N179" s="93">
        <v>0</v>
      </c>
      <c r="O179" s="93">
        <v>0</v>
      </c>
      <c r="Q179" s="93">
        <v>0</v>
      </c>
      <c r="R179" s="93">
        <v>0</v>
      </c>
      <c r="T179" s="93">
        <v>0</v>
      </c>
      <c r="U179" s="93">
        <v>0</v>
      </c>
    </row>
    <row r="180" spans="2:21">
      <c r="B180" t="s">
        <v>245</v>
      </c>
      <c r="C180" t="s">
        <v>245</v>
      </c>
      <c r="D180" s="16"/>
      <c r="E180" s="16"/>
      <c r="F180" s="16"/>
      <c r="G180" t="s">
        <v>245</v>
      </c>
      <c r="H180" t="s">
        <v>245</v>
      </c>
      <c r="K180" s="91">
        <v>0</v>
      </c>
      <c r="L180" t="s">
        <v>245</v>
      </c>
      <c r="M180" s="91">
        <v>0</v>
      </c>
      <c r="N180" s="91">
        <v>0</v>
      </c>
      <c r="O180" s="91">
        <v>0</v>
      </c>
      <c r="P180" s="91">
        <v>0</v>
      </c>
      <c r="R180" s="91">
        <v>0</v>
      </c>
      <c r="S180" s="91">
        <v>0</v>
      </c>
      <c r="T180" s="91">
        <v>0</v>
      </c>
      <c r="U180" s="91">
        <v>0</v>
      </c>
    </row>
    <row r="181" spans="2:21">
      <c r="B181" t="s">
        <v>253</v>
      </c>
      <c r="C181" s="16"/>
      <c r="D181" s="16"/>
      <c r="E181" s="16"/>
      <c r="F181" s="16"/>
    </row>
    <row r="182" spans="2:21">
      <c r="B182" t="s">
        <v>339</v>
      </c>
      <c r="C182" s="16"/>
      <c r="D182" s="16"/>
      <c r="E182" s="16"/>
      <c r="F182" s="16"/>
    </row>
    <row r="183" spans="2:21">
      <c r="B183" t="s">
        <v>340</v>
      </c>
      <c r="C183" s="16"/>
      <c r="D183" s="16"/>
      <c r="E183" s="16"/>
      <c r="F183" s="16"/>
    </row>
    <row r="184" spans="2:21">
      <c r="B184" t="s">
        <v>341</v>
      </c>
      <c r="C184" s="16"/>
      <c r="D184" s="16"/>
      <c r="E184" s="16"/>
      <c r="F184" s="16"/>
    </row>
    <row r="185" spans="2:21">
      <c r="B185" t="s">
        <v>342</v>
      </c>
      <c r="C185" s="16"/>
      <c r="D185" s="16"/>
      <c r="E185" s="16"/>
      <c r="F185" s="16"/>
    </row>
    <row r="186" spans="2:21"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1"/>
  <sheetViews>
    <sheetView rightToLeft="1" topLeftCell="C6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2080</v>
      </c>
    </row>
    <row r="3" spans="2:62" s="1" customFormat="1">
      <c r="B3" s="2" t="s">
        <v>2</v>
      </c>
      <c r="C3" s="26" t="s">
        <v>2081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7956699.6299999999</v>
      </c>
      <c r="J11" s="7"/>
      <c r="K11" s="90">
        <v>53.84622324</v>
      </c>
      <c r="L11" s="90">
        <f>L12+L95</f>
        <v>66301.760859626796</v>
      </c>
      <c r="M11" s="7"/>
      <c r="N11" s="90">
        <f>L11/$L$11*100</f>
        <v>100</v>
      </c>
      <c r="O11" s="90">
        <f>L11/'סכום נכסי הקרן'!$C$42*100</f>
        <v>16.004766279303752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7835729.6299999999</v>
      </c>
      <c r="K12" s="93">
        <v>52.530700000000003</v>
      </c>
      <c r="L12" s="93">
        <v>53575.908843190002</v>
      </c>
      <c r="N12" s="93">
        <f t="shared" ref="N12:N75" si="0">L12/$L$11*100</f>
        <v>80.806162835735535</v>
      </c>
      <c r="O12" s="93">
        <f>L12/'סכום נכסי הקרן'!$C$42*100</f>
        <v>12.932837501133085</v>
      </c>
    </row>
    <row r="13" spans="2:62">
      <c r="B13" s="92" t="s">
        <v>864</v>
      </c>
      <c r="E13" s="16"/>
      <c r="F13" s="16"/>
      <c r="G13" s="16"/>
      <c r="I13" s="93">
        <v>7128134</v>
      </c>
      <c r="K13" s="93">
        <v>39.41057</v>
      </c>
      <c r="L13" s="93">
        <v>41078.402911999998</v>
      </c>
      <c r="N13" s="93">
        <f t="shared" si="0"/>
        <v>61.956729926028117</v>
      </c>
      <c r="O13" s="93">
        <f>L13/'סכום נכסי הקרן'!$C$42*100</f>
        <v>9.9160298189602472</v>
      </c>
    </row>
    <row r="14" spans="2:62">
      <c r="B14" t="s">
        <v>865</v>
      </c>
      <c r="C14" t="s">
        <v>866</v>
      </c>
      <c r="D14" t="s">
        <v>103</v>
      </c>
      <c r="E14" t="s">
        <v>126</v>
      </c>
      <c r="F14" t="s">
        <v>836</v>
      </c>
      <c r="G14" t="s">
        <v>491</v>
      </c>
      <c r="H14" t="s">
        <v>105</v>
      </c>
      <c r="I14" s="91">
        <v>196060</v>
      </c>
      <c r="J14" s="91">
        <v>181.2</v>
      </c>
      <c r="K14" s="91">
        <v>0</v>
      </c>
      <c r="L14" s="91">
        <v>355.26071999999999</v>
      </c>
      <c r="M14" s="91">
        <v>0.01</v>
      </c>
      <c r="N14" s="91">
        <f t="shared" si="0"/>
        <v>0.53582395911347402</v>
      </c>
      <c r="O14" s="91">
        <f>L14/'סכום נכסי הקרן'!$C$42*100</f>
        <v>8.5757372324623618E-2</v>
      </c>
    </row>
    <row r="15" spans="2:62">
      <c r="B15" t="s">
        <v>867</v>
      </c>
      <c r="C15" t="s">
        <v>868</v>
      </c>
      <c r="D15" t="s">
        <v>103</v>
      </c>
      <c r="E15" t="s">
        <v>126</v>
      </c>
      <c r="F15" t="s">
        <v>523</v>
      </c>
      <c r="G15" t="s">
        <v>491</v>
      </c>
      <c r="H15" t="s">
        <v>105</v>
      </c>
      <c r="I15" s="91">
        <v>2401</v>
      </c>
      <c r="J15" s="91">
        <v>57050</v>
      </c>
      <c r="K15" s="91">
        <v>0</v>
      </c>
      <c r="L15" s="91">
        <v>1369.7705000000001</v>
      </c>
      <c r="M15" s="91">
        <v>0.02</v>
      </c>
      <c r="N15" s="91">
        <f t="shared" si="0"/>
        <v>2.0659639838224808</v>
      </c>
      <c r="O15" s="91">
        <f>L15/'סכום נכסי הקרן'!$C$42*100</f>
        <v>0.33065270702538091</v>
      </c>
    </row>
    <row r="16" spans="2:62">
      <c r="B16" t="s">
        <v>869</v>
      </c>
      <c r="C16" t="s">
        <v>870</v>
      </c>
      <c r="D16" t="s">
        <v>103</v>
      </c>
      <c r="E16" t="s">
        <v>126</v>
      </c>
      <c r="F16" t="s">
        <v>871</v>
      </c>
      <c r="G16" t="s">
        <v>872</v>
      </c>
      <c r="H16" t="s">
        <v>105</v>
      </c>
      <c r="I16" s="91">
        <v>12786</v>
      </c>
      <c r="J16" s="91">
        <v>7973</v>
      </c>
      <c r="K16" s="91">
        <v>0</v>
      </c>
      <c r="L16" s="91">
        <v>1019.42778</v>
      </c>
      <c r="M16" s="91">
        <v>0</v>
      </c>
      <c r="N16" s="91">
        <f t="shared" si="0"/>
        <v>1.5375576255935628</v>
      </c>
      <c r="O16" s="91">
        <f>L16/'סכום נכסי הקרן'!$C$42*100</f>
        <v>0.24608250438586202</v>
      </c>
    </row>
    <row r="17" spans="2:15">
      <c r="B17" t="s">
        <v>873</v>
      </c>
      <c r="C17" t="s">
        <v>874</v>
      </c>
      <c r="D17" t="s">
        <v>103</v>
      </c>
      <c r="E17" t="s">
        <v>126</v>
      </c>
      <c r="F17" t="s">
        <v>875</v>
      </c>
      <c r="G17" t="s">
        <v>872</v>
      </c>
      <c r="H17" t="s">
        <v>105</v>
      </c>
      <c r="I17" s="91">
        <v>3696</v>
      </c>
      <c r="J17" s="91">
        <v>26080</v>
      </c>
      <c r="K17" s="91">
        <v>0</v>
      </c>
      <c r="L17" s="91">
        <v>963.91679999999997</v>
      </c>
      <c r="M17" s="91">
        <v>0</v>
      </c>
      <c r="N17" s="91">
        <f t="shared" si="0"/>
        <v>1.4538328809106469</v>
      </c>
      <c r="O17" s="91">
        <f>L17/'סכום נכסי הקרן'!$C$42*100</f>
        <v>0.23268255468141755</v>
      </c>
    </row>
    <row r="18" spans="2:15">
      <c r="B18" t="s">
        <v>876</v>
      </c>
      <c r="C18" t="s">
        <v>877</v>
      </c>
      <c r="D18" t="s">
        <v>103</v>
      </c>
      <c r="E18" t="s">
        <v>126</v>
      </c>
      <c r="F18" t="s">
        <v>878</v>
      </c>
      <c r="G18" t="s">
        <v>561</v>
      </c>
      <c r="H18" t="s">
        <v>105</v>
      </c>
      <c r="I18" s="91">
        <v>24781</v>
      </c>
      <c r="J18" s="91">
        <v>2198</v>
      </c>
      <c r="K18" s="91">
        <v>0</v>
      </c>
      <c r="L18" s="91">
        <v>544.68637999999999</v>
      </c>
      <c r="M18" s="91">
        <v>0.01</v>
      </c>
      <c r="N18" s="91">
        <f t="shared" si="0"/>
        <v>0.82152626557415676</v>
      </c>
      <c r="O18" s="91">
        <f>L18/'סכום נכסי הקרן'!$C$42*100</f>
        <v>0.13148335872823605</v>
      </c>
    </row>
    <row r="19" spans="2:15">
      <c r="B19" t="s">
        <v>879</v>
      </c>
      <c r="C19" t="s">
        <v>880</v>
      </c>
      <c r="D19" t="s">
        <v>103</v>
      </c>
      <c r="E19" t="s">
        <v>126</v>
      </c>
      <c r="F19" t="s">
        <v>881</v>
      </c>
      <c r="G19" t="s">
        <v>561</v>
      </c>
      <c r="H19" t="s">
        <v>105</v>
      </c>
      <c r="I19" s="91">
        <v>20558</v>
      </c>
      <c r="J19" s="91">
        <v>2796</v>
      </c>
      <c r="K19" s="91">
        <v>0</v>
      </c>
      <c r="L19" s="91">
        <v>574.80168000000003</v>
      </c>
      <c r="M19" s="91">
        <v>0.01</v>
      </c>
      <c r="N19" s="91">
        <f t="shared" si="0"/>
        <v>0.86694783448808022</v>
      </c>
      <c r="O19" s="91">
        <f>L19/'סכום נכסי הקרן'!$C$42*100</f>
        <v>0.13875297467330236</v>
      </c>
    </row>
    <row r="20" spans="2:15">
      <c r="B20" t="s">
        <v>882</v>
      </c>
      <c r="C20" t="s">
        <v>883</v>
      </c>
      <c r="D20" t="s">
        <v>103</v>
      </c>
      <c r="E20" t="s">
        <v>126</v>
      </c>
      <c r="F20" t="s">
        <v>884</v>
      </c>
      <c r="G20" t="s">
        <v>746</v>
      </c>
      <c r="H20" t="s">
        <v>105</v>
      </c>
      <c r="I20" s="91">
        <v>3164</v>
      </c>
      <c r="J20" s="91">
        <v>46120</v>
      </c>
      <c r="K20" s="91">
        <v>0</v>
      </c>
      <c r="L20" s="91">
        <v>1459.2367999999999</v>
      </c>
      <c r="M20" s="91">
        <v>0.01</v>
      </c>
      <c r="N20" s="91">
        <f t="shared" si="0"/>
        <v>2.2009020289664352</v>
      </c>
      <c r="O20" s="91">
        <f>L20/'סכום נכסי הקרן'!$C$42*100</f>
        <v>0.35224922577253215</v>
      </c>
    </row>
    <row r="21" spans="2:15">
      <c r="B21" t="s">
        <v>885</v>
      </c>
      <c r="C21" t="s">
        <v>886</v>
      </c>
      <c r="D21" t="s">
        <v>103</v>
      </c>
      <c r="E21" t="s">
        <v>126</v>
      </c>
      <c r="F21" t="s">
        <v>499</v>
      </c>
      <c r="G21" t="s">
        <v>350</v>
      </c>
      <c r="H21" t="s">
        <v>105</v>
      </c>
      <c r="I21" s="91">
        <v>128713</v>
      </c>
      <c r="J21" s="91">
        <v>1213</v>
      </c>
      <c r="K21" s="91">
        <v>0</v>
      </c>
      <c r="L21" s="91">
        <v>1561.2886900000001</v>
      </c>
      <c r="M21" s="91">
        <v>0.01</v>
      </c>
      <c r="N21" s="91">
        <f t="shared" si="0"/>
        <v>2.3548223603073524</v>
      </c>
      <c r="O21" s="91">
        <f>L21/'סכום נכסי הקרן'!$C$42*100</f>
        <v>0.37688381505997587</v>
      </c>
    </row>
    <row r="22" spans="2:15">
      <c r="B22" t="s">
        <v>887</v>
      </c>
      <c r="C22" t="s">
        <v>888</v>
      </c>
      <c r="D22" t="s">
        <v>103</v>
      </c>
      <c r="E22" t="s">
        <v>126</v>
      </c>
      <c r="F22" t="s">
        <v>889</v>
      </c>
      <c r="G22" t="s">
        <v>350</v>
      </c>
      <c r="H22" t="s">
        <v>105</v>
      </c>
      <c r="I22" s="91">
        <v>166221</v>
      </c>
      <c r="J22" s="91">
        <v>2664</v>
      </c>
      <c r="K22" s="91">
        <v>0</v>
      </c>
      <c r="L22" s="91">
        <v>4428.1274400000002</v>
      </c>
      <c r="M22" s="91">
        <v>0.01</v>
      </c>
      <c r="N22" s="91">
        <f t="shared" si="0"/>
        <v>6.6787478682129917</v>
      </c>
      <c r="O22" s="91">
        <f>L22/'סכום נכסי הקרן'!$C$42*100</f>
        <v>1.0689179866914711</v>
      </c>
    </row>
    <row r="23" spans="2:15">
      <c r="B23" t="s">
        <v>890</v>
      </c>
      <c r="C23" t="s">
        <v>891</v>
      </c>
      <c r="D23" t="s">
        <v>103</v>
      </c>
      <c r="E23" t="s">
        <v>126</v>
      </c>
      <c r="F23" t="s">
        <v>349</v>
      </c>
      <c r="G23" t="s">
        <v>350</v>
      </c>
      <c r="H23" t="s">
        <v>105</v>
      </c>
      <c r="I23" s="91">
        <v>197237</v>
      </c>
      <c r="J23" s="91">
        <v>2399</v>
      </c>
      <c r="K23" s="91">
        <v>0</v>
      </c>
      <c r="L23" s="91">
        <v>4731.7156299999997</v>
      </c>
      <c r="M23" s="91">
        <v>0.01</v>
      </c>
      <c r="N23" s="91">
        <f t="shared" si="0"/>
        <v>7.1366364462294216</v>
      </c>
      <c r="O23" s="91">
        <f>L23/'סכום נכסי הקרן'!$C$42*100</f>
        <v>1.1422019834226285</v>
      </c>
    </row>
    <row r="24" spans="2:15">
      <c r="B24" t="s">
        <v>892</v>
      </c>
      <c r="C24" t="s">
        <v>893</v>
      </c>
      <c r="D24" t="s">
        <v>103</v>
      </c>
      <c r="E24" t="s">
        <v>126</v>
      </c>
      <c r="F24" t="s">
        <v>635</v>
      </c>
      <c r="G24" t="s">
        <v>350</v>
      </c>
      <c r="H24" t="s">
        <v>105</v>
      </c>
      <c r="I24" s="91">
        <v>28646</v>
      </c>
      <c r="J24" s="91">
        <v>6372</v>
      </c>
      <c r="K24" s="91">
        <v>0</v>
      </c>
      <c r="L24" s="91">
        <v>1825.32312</v>
      </c>
      <c r="M24" s="91">
        <v>0.01</v>
      </c>
      <c r="N24" s="91">
        <f t="shared" si="0"/>
        <v>2.7530537595593421</v>
      </c>
      <c r="O24" s="91">
        <f>L24/'סכום נכסי הקרן'!$C$42*100</f>
        <v>0.44061981976105791</v>
      </c>
    </row>
    <row r="25" spans="2:15">
      <c r="B25" t="s">
        <v>894</v>
      </c>
      <c r="C25" t="s">
        <v>895</v>
      </c>
      <c r="D25" t="s">
        <v>103</v>
      </c>
      <c r="E25" t="s">
        <v>126</v>
      </c>
      <c r="F25" t="s">
        <v>613</v>
      </c>
      <c r="G25" t="s">
        <v>350</v>
      </c>
      <c r="H25" t="s">
        <v>105</v>
      </c>
      <c r="I25" s="91">
        <v>10551</v>
      </c>
      <c r="J25" s="91">
        <v>8209</v>
      </c>
      <c r="K25" s="91">
        <v>0</v>
      </c>
      <c r="L25" s="91">
        <v>866.13158999999996</v>
      </c>
      <c r="M25" s="91">
        <v>0.01</v>
      </c>
      <c r="N25" s="91">
        <f t="shared" si="0"/>
        <v>1.3063477934375864</v>
      </c>
      <c r="O25" s="91">
        <f>L25/'סכום נכסי הקרן'!$C$42*100</f>
        <v>0.20907791113452748</v>
      </c>
    </row>
    <row r="26" spans="2:15">
      <c r="B26" t="s">
        <v>896</v>
      </c>
      <c r="C26" t="s">
        <v>897</v>
      </c>
      <c r="D26" t="s">
        <v>103</v>
      </c>
      <c r="E26" t="s">
        <v>126</v>
      </c>
      <c r="F26" t="s">
        <v>898</v>
      </c>
      <c r="G26" t="s">
        <v>899</v>
      </c>
      <c r="H26" t="s">
        <v>105</v>
      </c>
      <c r="I26" s="91">
        <v>335</v>
      </c>
      <c r="J26" s="91">
        <v>116900</v>
      </c>
      <c r="K26" s="91">
        <v>0</v>
      </c>
      <c r="L26" s="91">
        <v>391.61500000000001</v>
      </c>
      <c r="M26" s="91">
        <v>0</v>
      </c>
      <c r="N26" s="91">
        <f t="shared" si="0"/>
        <v>0.59065550435247416</v>
      </c>
      <c r="O26" s="91">
        <f>L26/'סכום נכסי הקרן'!$C$42*100</f>
        <v>9.4533032987456314E-2</v>
      </c>
    </row>
    <row r="27" spans="2:15">
      <c r="B27" t="s">
        <v>900</v>
      </c>
      <c r="C27" t="s">
        <v>901</v>
      </c>
      <c r="D27" t="s">
        <v>103</v>
      </c>
      <c r="E27" t="s">
        <v>126</v>
      </c>
      <c r="F27" t="s">
        <v>902</v>
      </c>
      <c r="G27" t="s">
        <v>857</v>
      </c>
      <c r="H27" t="s">
        <v>105</v>
      </c>
      <c r="I27" s="91">
        <v>180249</v>
      </c>
      <c r="J27" s="91">
        <v>1079</v>
      </c>
      <c r="K27" s="91">
        <v>0</v>
      </c>
      <c r="L27" s="91">
        <v>1944.88671</v>
      </c>
      <c r="M27" s="91">
        <v>0.02</v>
      </c>
      <c r="N27" s="91">
        <f t="shared" si="0"/>
        <v>2.9333862099344361</v>
      </c>
      <c r="O27" s="91">
        <f>L27/'סכום נכסי הקרן'!$C$42*100</f>
        <v>0.46948160696933311</v>
      </c>
    </row>
    <row r="28" spans="2:15">
      <c r="B28" t="s">
        <v>903</v>
      </c>
      <c r="C28" t="s">
        <v>904</v>
      </c>
      <c r="D28" t="s">
        <v>103</v>
      </c>
      <c r="E28" t="s">
        <v>126</v>
      </c>
      <c r="F28" t="s">
        <v>856</v>
      </c>
      <c r="G28" t="s">
        <v>857</v>
      </c>
      <c r="H28" t="s">
        <v>105</v>
      </c>
      <c r="I28" s="91">
        <v>5573300</v>
      </c>
      <c r="J28" s="91">
        <v>42.5</v>
      </c>
      <c r="K28" s="91">
        <v>0</v>
      </c>
      <c r="L28" s="91">
        <v>2368.6525000000001</v>
      </c>
      <c r="M28" s="91">
        <v>0.04</v>
      </c>
      <c r="N28" s="91">
        <f t="shared" si="0"/>
        <v>3.5725333223274114</v>
      </c>
      <c r="O28" s="91">
        <f>L28/'סכום נכסי הקרן'!$C$42*100</f>
        <v>0.57177560848874753</v>
      </c>
    </row>
    <row r="29" spans="2:15">
      <c r="B29" t="s">
        <v>905</v>
      </c>
      <c r="C29" t="s">
        <v>906</v>
      </c>
      <c r="D29" t="s">
        <v>103</v>
      </c>
      <c r="E29" t="s">
        <v>126</v>
      </c>
      <c r="F29" t="s">
        <v>732</v>
      </c>
      <c r="G29" t="s">
        <v>531</v>
      </c>
      <c r="H29" t="s">
        <v>105</v>
      </c>
      <c r="I29" s="91">
        <v>125511</v>
      </c>
      <c r="J29" s="91">
        <v>2220</v>
      </c>
      <c r="K29" s="91">
        <v>0</v>
      </c>
      <c r="L29" s="91">
        <v>2786.3442</v>
      </c>
      <c r="M29" s="91">
        <v>0.01</v>
      </c>
      <c r="N29" s="91">
        <f t="shared" si="0"/>
        <v>4.2025191546559535</v>
      </c>
      <c r="O29" s="91">
        <f>L29/'סכום נכסי הקרן'!$C$42*100</f>
        <v>0.67260336854565728</v>
      </c>
    </row>
    <row r="30" spans="2:15">
      <c r="B30" t="s">
        <v>907</v>
      </c>
      <c r="C30" t="s">
        <v>908</v>
      </c>
      <c r="D30" t="s">
        <v>103</v>
      </c>
      <c r="E30" t="s">
        <v>126</v>
      </c>
      <c r="F30" t="s">
        <v>909</v>
      </c>
      <c r="G30" t="s">
        <v>910</v>
      </c>
      <c r="H30" t="s">
        <v>105</v>
      </c>
      <c r="I30" s="91">
        <v>5362</v>
      </c>
      <c r="J30" s="91">
        <v>7920</v>
      </c>
      <c r="K30" s="91">
        <v>0</v>
      </c>
      <c r="L30" s="91">
        <v>424.67039999999997</v>
      </c>
      <c r="M30" s="91">
        <v>0.01</v>
      </c>
      <c r="N30" s="91">
        <f t="shared" si="0"/>
        <v>0.64051149546255115</v>
      </c>
      <c r="O30" s="91">
        <f>L30/'סכום נכסי הקרן'!$C$42*100</f>
        <v>0.10251236784085457</v>
      </c>
    </row>
    <row r="31" spans="2:15">
      <c r="B31" t="s">
        <v>911</v>
      </c>
      <c r="C31" t="s">
        <v>912</v>
      </c>
      <c r="D31" t="s">
        <v>103</v>
      </c>
      <c r="E31" t="s">
        <v>126</v>
      </c>
      <c r="F31" t="s">
        <v>913</v>
      </c>
      <c r="G31" t="s">
        <v>715</v>
      </c>
      <c r="H31" t="s">
        <v>105</v>
      </c>
      <c r="I31" s="91">
        <v>5321</v>
      </c>
      <c r="J31" s="91">
        <v>37650</v>
      </c>
      <c r="K31" s="91">
        <v>0</v>
      </c>
      <c r="L31" s="91">
        <v>2003.3565000000001</v>
      </c>
      <c r="M31" s="91">
        <v>0.01</v>
      </c>
      <c r="N31" s="91">
        <f t="shared" si="0"/>
        <v>3.0215735962751875</v>
      </c>
      <c r="O31" s="91">
        <f>L31/'סכום נכסי הקרן'!$C$42*100</f>
        <v>0.48359579204099695</v>
      </c>
    </row>
    <row r="32" spans="2:15">
      <c r="B32" t="s">
        <v>914</v>
      </c>
      <c r="C32" t="s">
        <v>915</v>
      </c>
      <c r="D32" t="s">
        <v>103</v>
      </c>
      <c r="E32" t="s">
        <v>126</v>
      </c>
      <c r="F32" t="s">
        <v>714</v>
      </c>
      <c r="G32" t="s">
        <v>715</v>
      </c>
      <c r="H32" t="s">
        <v>105</v>
      </c>
      <c r="I32" s="91">
        <v>17822</v>
      </c>
      <c r="J32" s="91">
        <v>7999</v>
      </c>
      <c r="K32" s="91">
        <v>0</v>
      </c>
      <c r="L32" s="91">
        <v>1425.58178</v>
      </c>
      <c r="M32" s="91">
        <v>0.02</v>
      </c>
      <c r="N32" s="91">
        <f t="shared" si="0"/>
        <v>2.1501416576525361</v>
      </c>
      <c r="O32" s="91">
        <f>L32/'סכום נכסי הקרן'!$C$42*100</f>
        <v>0.34412514698123586</v>
      </c>
    </row>
    <row r="33" spans="2:15">
      <c r="B33" t="s">
        <v>916</v>
      </c>
      <c r="C33" t="s">
        <v>917</v>
      </c>
      <c r="D33" t="s">
        <v>103</v>
      </c>
      <c r="E33" t="s">
        <v>126</v>
      </c>
      <c r="F33" t="s">
        <v>918</v>
      </c>
      <c r="G33" t="s">
        <v>919</v>
      </c>
      <c r="H33" t="s">
        <v>105</v>
      </c>
      <c r="I33" s="91">
        <v>4559</v>
      </c>
      <c r="J33" s="91">
        <v>10450</v>
      </c>
      <c r="K33" s="91">
        <v>0</v>
      </c>
      <c r="L33" s="91">
        <v>476.41550000000001</v>
      </c>
      <c r="M33" s="91">
        <v>0.01</v>
      </c>
      <c r="N33" s="91">
        <f t="shared" si="0"/>
        <v>0.7185563306661803</v>
      </c>
      <c r="O33" s="91">
        <f>L33/'סכום נכסי הקרן'!$C$42*100</f>
        <v>0.1150032613082632</v>
      </c>
    </row>
    <row r="34" spans="2:15">
      <c r="B34" t="s">
        <v>920</v>
      </c>
      <c r="C34" t="s">
        <v>921</v>
      </c>
      <c r="D34" t="s">
        <v>103</v>
      </c>
      <c r="E34" t="s">
        <v>126</v>
      </c>
      <c r="F34" t="s">
        <v>741</v>
      </c>
      <c r="G34" t="s">
        <v>742</v>
      </c>
      <c r="H34" t="s">
        <v>105</v>
      </c>
      <c r="I34" s="91">
        <v>22152</v>
      </c>
      <c r="J34" s="91">
        <v>2330</v>
      </c>
      <c r="K34" s="91">
        <v>0</v>
      </c>
      <c r="L34" s="91">
        <v>516.14160000000004</v>
      </c>
      <c r="M34" s="91">
        <v>0.01</v>
      </c>
      <c r="N34" s="91">
        <f t="shared" si="0"/>
        <v>0.7784734421952505</v>
      </c>
      <c r="O34" s="91">
        <f>L34/'סכום נכסי הקרן'!$C$42*100</f>
        <v>0.12459285496980066</v>
      </c>
    </row>
    <row r="35" spans="2:15">
      <c r="B35" t="s">
        <v>922</v>
      </c>
      <c r="C35" t="s">
        <v>923</v>
      </c>
      <c r="D35" t="s">
        <v>103</v>
      </c>
      <c r="E35" t="s">
        <v>126</v>
      </c>
      <c r="F35" t="s">
        <v>423</v>
      </c>
      <c r="G35" t="s">
        <v>387</v>
      </c>
      <c r="H35" t="s">
        <v>105</v>
      </c>
      <c r="I35" s="91">
        <v>6304</v>
      </c>
      <c r="J35" s="91">
        <v>4440</v>
      </c>
      <c r="K35" s="91">
        <v>0</v>
      </c>
      <c r="L35" s="91">
        <v>279.89760000000001</v>
      </c>
      <c r="M35" s="91">
        <v>0</v>
      </c>
      <c r="N35" s="91">
        <f t="shared" si="0"/>
        <v>0.42215711373427245</v>
      </c>
      <c r="O35" s="91">
        <f>L35/'סכום נכסי הקרן'!$C$42*100</f>
        <v>6.7565259384624834E-2</v>
      </c>
    </row>
    <row r="36" spans="2:15">
      <c r="B36" t="s">
        <v>924</v>
      </c>
      <c r="C36" t="s">
        <v>925</v>
      </c>
      <c r="D36" t="s">
        <v>103</v>
      </c>
      <c r="E36" t="s">
        <v>126</v>
      </c>
      <c r="F36" t="s">
        <v>428</v>
      </c>
      <c r="G36" t="s">
        <v>387</v>
      </c>
      <c r="H36" t="s">
        <v>105</v>
      </c>
      <c r="I36" s="91">
        <v>16442</v>
      </c>
      <c r="J36" s="91">
        <v>1920</v>
      </c>
      <c r="K36" s="91">
        <v>0</v>
      </c>
      <c r="L36" s="91">
        <v>315.68639999999999</v>
      </c>
      <c r="M36" s="91">
        <v>0</v>
      </c>
      <c r="N36" s="91">
        <f t="shared" si="0"/>
        <v>0.47613577061454981</v>
      </c>
      <c r="O36" s="91">
        <f>L36/'סכום נכסי הקרן'!$C$42*100</f>
        <v>7.6204417259020538E-2</v>
      </c>
    </row>
    <row r="37" spans="2:15">
      <c r="B37" t="s">
        <v>926</v>
      </c>
      <c r="C37" t="s">
        <v>927</v>
      </c>
      <c r="D37" t="s">
        <v>103</v>
      </c>
      <c r="E37" t="s">
        <v>126</v>
      </c>
      <c r="F37" t="s">
        <v>441</v>
      </c>
      <c r="G37" t="s">
        <v>387</v>
      </c>
      <c r="H37" t="s">
        <v>105</v>
      </c>
      <c r="I37" s="91">
        <v>6717</v>
      </c>
      <c r="J37" s="91">
        <v>15810</v>
      </c>
      <c r="K37" s="91">
        <v>0</v>
      </c>
      <c r="L37" s="91">
        <v>1061.9576999999999</v>
      </c>
      <c r="M37" s="91">
        <v>0.02</v>
      </c>
      <c r="N37" s="91">
        <f t="shared" si="0"/>
        <v>1.6017036142499483</v>
      </c>
      <c r="O37" s="91">
        <f>L37/'סכום נכסי הקרן'!$C$42*100</f>
        <v>0.25634891994786518</v>
      </c>
    </row>
    <row r="38" spans="2:15">
      <c r="B38" t="s">
        <v>928</v>
      </c>
      <c r="C38" t="s">
        <v>929</v>
      </c>
      <c r="D38" t="s">
        <v>103</v>
      </c>
      <c r="E38" t="s">
        <v>126</v>
      </c>
      <c r="F38" t="s">
        <v>386</v>
      </c>
      <c r="G38" t="s">
        <v>387</v>
      </c>
      <c r="H38" t="s">
        <v>105</v>
      </c>
      <c r="I38" s="91">
        <v>13858</v>
      </c>
      <c r="J38" s="91">
        <v>18680</v>
      </c>
      <c r="K38" s="91">
        <v>0</v>
      </c>
      <c r="L38" s="91">
        <v>2588.6743999999999</v>
      </c>
      <c r="M38" s="91">
        <v>0.01</v>
      </c>
      <c r="N38" s="91">
        <f t="shared" si="0"/>
        <v>3.9043825781350008</v>
      </c>
      <c r="O38" s="91">
        <f>L38/'סכום נכסי הקרן'!$C$42*100</f>
        <v>0.62488730628036127</v>
      </c>
    </row>
    <row r="39" spans="2:15">
      <c r="B39" t="s">
        <v>930</v>
      </c>
      <c r="C39" t="s">
        <v>931</v>
      </c>
      <c r="D39" t="s">
        <v>103</v>
      </c>
      <c r="E39" t="s">
        <v>126</v>
      </c>
      <c r="F39" t="s">
        <v>932</v>
      </c>
      <c r="G39" t="s">
        <v>128</v>
      </c>
      <c r="H39" t="s">
        <v>105</v>
      </c>
      <c r="I39" s="91">
        <v>8562</v>
      </c>
      <c r="J39" s="91">
        <v>19130</v>
      </c>
      <c r="K39" s="91">
        <v>0</v>
      </c>
      <c r="L39" s="91">
        <v>1637.9105999999999</v>
      </c>
      <c r="M39" s="91">
        <v>0.02</v>
      </c>
      <c r="N39" s="91">
        <f t="shared" si="0"/>
        <v>2.4703877827132863</v>
      </c>
      <c r="O39" s="91">
        <f>L39/'סכום נכסי הקרן'!$C$42*100</f>
        <v>0.39537979081573577</v>
      </c>
    </row>
    <row r="40" spans="2:15">
      <c r="B40" t="s">
        <v>933</v>
      </c>
      <c r="C40" t="s">
        <v>934</v>
      </c>
      <c r="D40" t="s">
        <v>103</v>
      </c>
      <c r="E40" t="s">
        <v>126</v>
      </c>
      <c r="F40" t="s">
        <v>935</v>
      </c>
      <c r="G40" t="s">
        <v>132</v>
      </c>
      <c r="H40" t="s">
        <v>105</v>
      </c>
      <c r="I40" s="91">
        <v>4092</v>
      </c>
      <c r="J40" s="91">
        <v>41150</v>
      </c>
      <c r="K40" s="91">
        <v>0</v>
      </c>
      <c r="L40" s="91">
        <v>1683.8579999999999</v>
      </c>
      <c r="M40" s="91">
        <v>0.01</v>
      </c>
      <c r="N40" s="91">
        <f t="shared" si="0"/>
        <v>2.539688204608987</v>
      </c>
      <c r="O40" s="91">
        <f>L40/'סכום נכסי הקרן'!$C$42*100</f>
        <v>0.4064711613707141</v>
      </c>
    </row>
    <row r="41" spans="2:15">
      <c r="B41" t="s">
        <v>936</v>
      </c>
      <c r="C41" t="s">
        <v>937</v>
      </c>
      <c r="D41" t="s">
        <v>103</v>
      </c>
      <c r="E41" t="s">
        <v>126</v>
      </c>
      <c r="F41" t="s">
        <v>461</v>
      </c>
      <c r="G41" t="s">
        <v>135</v>
      </c>
      <c r="H41" t="s">
        <v>105</v>
      </c>
      <c r="I41" s="91">
        <v>342734</v>
      </c>
      <c r="J41" s="91">
        <v>418.3</v>
      </c>
      <c r="K41" s="91">
        <v>39.41057</v>
      </c>
      <c r="L41" s="91">
        <v>1473.0668920000001</v>
      </c>
      <c r="M41" s="91">
        <v>0.01</v>
      </c>
      <c r="N41" s="91">
        <f t="shared" si="0"/>
        <v>2.2217613422345717</v>
      </c>
      <c r="O41" s="91">
        <f>L41/'סכום נכסי הקרן'!$C$42*100</f>
        <v>0.35558771010856516</v>
      </c>
    </row>
    <row r="42" spans="2:15">
      <c r="B42" s="92" t="s">
        <v>938</v>
      </c>
      <c r="E42" s="16"/>
      <c r="F42" s="16"/>
      <c r="G42" s="16"/>
      <c r="I42" s="93">
        <v>630632.63</v>
      </c>
      <c r="K42" s="93">
        <v>13.12013</v>
      </c>
      <c r="L42" s="93">
        <v>11954.33096019</v>
      </c>
      <c r="N42" s="93">
        <f t="shared" si="0"/>
        <v>18.030186235173375</v>
      </c>
      <c r="O42" s="93">
        <f>L42/'סכום נכסי הקרן'!$C$42*100</f>
        <v>2.8856891666626954</v>
      </c>
    </row>
    <row r="43" spans="2:15">
      <c r="B43" t="s">
        <v>939</v>
      </c>
      <c r="C43" t="s">
        <v>940</v>
      </c>
      <c r="D43" t="s">
        <v>103</v>
      </c>
      <c r="E43" t="s">
        <v>126</v>
      </c>
      <c r="F43" t="s">
        <v>941</v>
      </c>
      <c r="G43" t="s">
        <v>942</v>
      </c>
      <c r="H43" t="s">
        <v>105</v>
      </c>
      <c r="I43" s="91">
        <v>4704</v>
      </c>
      <c r="J43" s="91">
        <v>4196</v>
      </c>
      <c r="K43" s="91">
        <v>0</v>
      </c>
      <c r="L43" s="91">
        <v>197.37984</v>
      </c>
      <c r="M43" s="91">
        <v>0.02</v>
      </c>
      <c r="N43" s="91">
        <f t="shared" si="0"/>
        <v>0.2976992427363882</v>
      </c>
      <c r="O43" s="91">
        <f>L43/'סכום נכסי הקרן'!$C$42*100</f>
        <v>4.7646068015216092E-2</v>
      </c>
    </row>
    <row r="44" spans="2:15">
      <c r="B44" t="s">
        <v>943</v>
      </c>
      <c r="C44" t="s">
        <v>944</v>
      </c>
      <c r="D44" t="s">
        <v>103</v>
      </c>
      <c r="E44" t="s">
        <v>126</v>
      </c>
      <c r="F44" t="s">
        <v>945</v>
      </c>
      <c r="G44" t="s">
        <v>942</v>
      </c>
      <c r="H44" t="s">
        <v>105</v>
      </c>
      <c r="I44" s="91">
        <v>27136</v>
      </c>
      <c r="J44" s="91">
        <v>2362</v>
      </c>
      <c r="K44" s="91">
        <v>0</v>
      </c>
      <c r="L44" s="91">
        <v>640.95231999999999</v>
      </c>
      <c r="M44" s="91">
        <v>0.03</v>
      </c>
      <c r="N44" s="91">
        <f t="shared" si="0"/>
        <v>0.96671990561007226</v>
      </c>
      <c r="O44" s="91">
        <f>L44/'סכום נכסי הקרן'!$C$42*100</f>
        <v>0.1547212614683979</v>
      </c>
    </row>
    <row r="45" spans="2:15">
      <c r="B45" t="s">
        <v>946</v>
      </c>
      <c r="C45" t="s">
        <v>947</v>
      </c>
      <c r="D45" t="s">
        <v>103</v>
      </c>
      <c r="E45" t="s">
        <v>126</v>
      </c>
      <c r="F45" t="s">
        <v>828</v>
      </c>
      <c r="G45" t="s">
        <v>491</v>
      </c>
      <c r="H45" t="s">
        <v>105</v>
      </c>
      <c r="I45" s="91">
        <v>25085</v>
      </c>
      <c r="J45" s="91">
        <v>2000</v>
      </c>
      <c r="K45" s="91">
        <v>0</v>
      </c>
      <c r="L45" s="91">
        <v>501.7</v>
      </c>
      <c r="M45" s="91">
        <v>0.02</v>
      </c>
      <c r="N45" s="91">
        <f t="shared" si="0"/>
        <v>0.75669181858109702</v>
      </c>
      <c r="O45" s="91">
        <f>L45/'סכום נכסי הקרן'!$C$42*100</f>
        <v>0.12110675701851774</v>
      </c>
    </row>
    <row r="46" spans="2:15">
      <c r="B46" t="s">
        <v>948</v>
      </c>
      <c r="C46" t="s">
        <v>949</v>
      </c>
      <c r="D46" t="s">
        <v>103</v>
      </c>
      <c r="E46" t="s">
        <v>126</v>
      </c>
      <c r="F46" t="s">
        <v>950</v>
      </c>
      <c r="G46" t="s">
        <v>872</v>
      </c>
      <c r="H46" t="s">
        <v>105</v>
      </c>
      <c r="I46" s="91">
        <v>2081</v>
      </c>
      <c r="J46" s="91">
        <v>2245</v>
      </c>
      <c r="K46" s="91">
        <v>0</v>
      </c>
      <c r="L46" s="91">
        <v>46.718449999999997</v>
      </c>
      <c r="M46" s="91">
        <v>0.01</v>
      </c>
      <c r="N46" s="91">
        <f t="shared" si="0"/>
        <v>7.0463362351584707E-2</v>
      </c>
      <c r="O46" s="91">
        <f>L46/'סכום נכסי הקרן'!$C$42*100</f>
        <v>1.1277496456910048E-2</v>
      </c>
    </row>
    <row r="47" spans="2:15">
      <c r="B47" t="s">
        <v>951</v>
      </c>
      <c r="C47" t="s">
        <v>952</v>
      </c>
      <c r="D47" t="s">
        <v>103</v>
      </c>
      <c r="E47" t="s">
        <v>126</v>
      </c>
      <c r="F47" t="s">
        <v>953</v>
      </c>
      <c r="G47" t="s">
        <v>561</v>
      </c>
      <c r="H47" t="s">
        <v>105</v>
      </c>
      <c r="I47" s="91">
        <v>2030</v>
      </c>
      <c r="J47" s="91">
        <v>22400</v>
      </c>
      <c r="K47" s="91">
        <v>0</v>
      </c>
      <c r="L47" s="91">
        <v>454.72</v>
      </c>
      <c r="M47" s="91">
        <v>0.01</v>
      </c>
      <c r="N47" s="91">
        <f t="shared" si="0"/>
        <v>0.68583397198564178</v>
      </c>
      <c r="O47" s="91">
        <f>L47/'סכום נכסי הקרן'!$C$42*100</f>
        <v>0.10976612428036754</v>
      </c>
    </row>
    <row r="48" spans="2:15">
      <c r="B48" t="s">
        <v>954</v>
      </c>
      <c r="C48" t="s">
        <v>955</v>
      </c>
      <c r="D48" t="s">
        <v>103</v>
      </c>
      <c r="E48" t="s">
        <v>126</v>
      </c>
      <c r="F48" t="s">
        <v>956</v>
      </c>
      <c r="G48" t="s">
        <v>561</v>
      </c>
      <c r="H48" t="s">
        <v>105</v>
      </c>
      <c r="I48" s="91">
        <v>6006</v>
      </c>
      <c r="J48" s="91">
        <v>6850</v>
      </c>
      <c r="K48" s="91">
        <v>0</v>
      </c>
      <c r="L48" s="91">
        <v>411.411</v>
      </c>
      <c r="M48" s="91">
        <v>0.01</v>
      </c>
      <c r="N48" s="91">
        <f t="shared" si="0"/>
        <v>0.6205129315811595</v>
      </c>
      <c r="O48" s="91">
        <f>L48/'סכום נכסי הקרן'!$C$42*100</f>
        <v>9.931164443242059E-2</v>
      </c>
    </row>
    <row r="49" spans="2:15">
      <c r="B49" t="s">
        <v>957</v>
      </c>
      <c r="C49" t="s">
        <v>958</v>
      </c>
      <c r="D49" t="s">
        <v>103</v>
      </c>
      <c r="E49" t="s">
        <v>126</v>
      </c>
      <c r="F49" t="s">
        <v>591</v>
      </c>
      <c r="G49" t="s">
        <v>561</v>
      </c>
      <c r="H49" t="s">
        <v>105</v>
      </c>
      <c r="I49" s="91">
        <v>5845</v>
      </c>
      <c r="J49" s="91">
        <v>4128</v>
      </c>
      <c r="K49" s="91">
        <v>0</v>
      </c>
      <c r="L49" s="91">
        <v>241.2816</v>
      </c>
      <c r="M49" s="91">
        <v>0.01</v>
      </c>
      <c r="N49" s="91">
        <f t="shared" si="0"/>
        <v>0.36391431671149455</v>
      </c>
      <c r="O49" s="91">
        <f>L49/'סכום נכסי הקרן'!$C$42*100</f>
        <v>5.8243635846599945E-2</v>
      </c>
    </row>
    <row r="50" spans="2:15">
      <c r="B50" t="s">
        <v>959</v>
      </c>
      <c r="C50" t="s">
        <v>960</v>
      </c>
      <c r="D50" t="s">
        <v>103</v>
      </c>
      <c r="E50" t="s">
        <v>126</v>
      </c>
      <c r="F50" t="s">
        <v>961</v>
      </c>
      <c r="G50" t="s">
        <v>899</v>
      </c>
      <c r="H50" t="s">
        <v>105</v>
      </c>
      <c r="I50" s="91">
        <v>844</v>
      </c>
      <c r="J50" s="91">
        <v>89680</v>
      </c>
      <c r="K50" s="91">
        <v>7.7211299999999996</v>
      </c>
      <c r="L50" s="91">
        <v>764.62032999999997</v>
      </c>
      <c r="M50" s="91">
        <v>0.02</v>
      </c>
      <c r="N50" s="91">
        <f t="shared" si="0"/>
        <v>1.1532428703045217</v>
      </c>
      <c r="O50" s="91">
        <f>L50/'סכום נכסי הקרן'!$C$42*100</f>
        <v>0.1845738260249728</v>
      </c>
    </row>
    <row r="51" spans="2:15">
      <c r="B51" t="s">
        <v>962</v>
      </c>
      <c r="C51" t="s">
        <v>963</v>
      </c>
      <c r="D51" t="s">
        <v>103</v>
      </c>
      <c r="E51" t="s">
        <v>126</v>
      </c>
      <c r="F51" t="s">
        <v>964</v>
      </c>
      <c r="G51" t="s">
        <v>899</v>
      </c>
      <c r="H51" t="s">
        <v>105</v>
      </c>
      <c r="I51" s="91">
        <v>927</v>
      </c>
      <c r="J51" s="91">
        <v>22370</v>
      </c>
      <c r="K51" s="91">
        <v>0</v>
      </c>
      <c r="L51" s="91">
        <v>207.3699</v>
      </c>
      <c r="M51" s="91">
        <v>0.01</v>
      </c>
      <c r="N51" s="91">
        <f t="shared" si="0"/>
        <v>0.31276680635834214</v>
      </c>
      <c r="O51" s="91">
        <f>L51/'סכום נכסי הקרן'!$C$42*100</f>
        <v>5.0057596356895204E-2</v>
      </c>
    </row>
    <row r="52" spans="2:15">
      <c r="B52" t="s">
        <v>965</v>
      </c>
      <c r="C52" t="s">
        <v>966</v>
      </c>
      <c r="D52" t="s">
        <v>103</v>
      </c>
      <c r="E52" t="s">
        <v>126</v>
      </c>
      <c r="F52" t="s">
        <v>967</v>
      </c>
      <c r="G52" t="s">
        <v>857</v>
      </c>
      <c r="H52" t="s">
        <v>105</v>
      </c>
      <c r="I52" s="91">
        <v>17796</v>
      </c>
      <c r="J52" s="91">
        <v>2494</v>
      </c>
      <c r="K52" s="91">
        <v>0</v>
      </c>
      <c r="L52" s="91">
        <v>443.83224000000001</v>
      </c>
      <c r="M52" s="91">
        <v>0.02</v>
      </c>
      <c r="N52" s="91">
        <f t="shared" si="0"/>
        <v>0.66941244734008754</v>
      </c>
      <c r="O52" s="91">
        <f>L52/'סכום נכסי הקרן'!$C$42*100</f>
        <v>0.10713789764134833</v>
      </c>
    </row>
    <row r="53" spans="2:15">
      <c r="B53" t="s">
        <v>968</v>
      </c>
      <c r="C53" t="s">
        <v>969</v>
      </c>
      <c r="D53" t="s">
        <v>103</v>
      </c>
      <c r="E53" t="s">
        <v>126</v>
      </c>
      <c r="F53" t="s">
        <v>970</v>
      </c>
      <c r="G53" t="s">
        <v>857</v>
      </c>
      <c r="H53" t="s">
        <v>105</v>
      </c>
      <c r="I53" s="91">
        <v>187728.63</v>
      </c>
      <c r="J53" s="91">
        <v>271.3</v>
      </c>
      <c r="K53" s="91">
        <v>0</v>
      </c>
      <c r="L53" s="91">
        <v>509.30777318999998</v>
      </c>
      <c r="M53" s="91">
        <v>0.02</v>
      </c>
      <c r="N53" s="91">
        <f t="shared" si="0"/>
        <v>0.76816628485674698</v>
      </c>
      <c r="O53" s="91">
        <f>L53/'סכום נכסי הקרן'!$C$42*100</f>
        <v>0.12294321852773307</v>
      </c>
    </row>
    <row r="54" spans="2:15">
      <c r="B54" t="s">
        <v>971</v>
      </c>
      <c r="C54" t="s">
        <v>972</v>
      </c>
      <c r="D54" t="s">
        <v>103</v>
      </c>
      <c r="E54" t="s">
        <v>126</v>
      </c>
      <c r="F54" t="s">
        <v>973</v>
      </c>
      <c r="G54" t="s">
        <v>974</v>
      </c>
      <c r="H54" t="s">
        <v>105</v>
      </c>
      <c r="I54" s="91">
        <v>733</v>
      </c>
      <c r="J54" s="91">
        <v>15190</v>
      </c>
      <c r="K54" s="91">
        <v>0</v>
      </c>
      <c r="L54" s="91">
        <v>111.34269999999999</v>
      </c>
      <c r="M54" s="91">
        <v>0.02</v>
      </c>
      <c r="N54" s="91">
        <f t="shared" si="0"/>
        <v>0.16793324725678593</v>
      </c>
      <c r="O54" s="91">
        <f>L54/'סכום נכסי הקרן'!$C$42*100</f>
        <v>2.6877323728693871E-2</v>
      </c>
    </row>
    <row r="55" spans="2:15">
      <c r="B55" t="s">
        <v>975</v>
      </c>
      <c r="C55" t="s">
        <v>976</v>
      </c>
      <c r="D55" t="s">
        <v>103</v>
      </c>
      <c r="E55" t="s">
        <v>126</v>
      </c>
      <c r="F55" t="s">
        <v>977</v>
      </c>
      <c r="G55" t="s">
        <v>531</v>
      </c>
      <c r="H55" t="s">
        <v>105</v>
      </c>
      <c r="I55" s="91">
        <v>1235</v>
      </c>
      <c r="J55" s="91">
        <v>18000</v>
      </c>
      <c r="K55" s="91">
        <v>0</v>
      </c>
      <c r="L55" s="91">
        <v>222.3</v>
      </c>
      <c r="M55" s="91">
        <v>0.01</v>
      </c>
      <c r="N55" s="91">
        <f t="shared" si="0"/>
        <v>0.33528521281757601</v>
      </c>
      <c r="O55" s="91">
        <f>L55/'סכום נכסי הקרן'!$C$42*100</f>
        <v>5.3661614680519235E-2</v>
      </c>
    </row>
    <row r="56" spans="2:15">
      <c r="B56" t="s">
        <v>978</v>
      </c>
      <c r="C56" t="s">
        <v>979</v>
      </c>
      <c r="D56" t="s">
        <v>103</v>
      </c>
      <c r="E56" t="s">
        <v>126</v>
      </c>
      <c r="F56" t="s">
        <v>980</v>
      </c>
      <c r="G56" t="s">
        <v>910</v>
      </c>
      <c r="H56" t="s">
        <v>105</v>
      </c>
      <c r="I56" s="91">
        <v>3101</v>
      </c>
      <c r="J56" s="91">
        <v>9411</v>
      </c>
      <c r="K56" s="91">
        <v>0</v>
      </c>
      <c r="L56" s="91">
        <v>291.83510999999999</v>
      </c>
      <c r="M56" s="91">
        <v>0.01</v>
      </c>
      <c r="N56" s="91">
        <f t="shared" si="0"/>
        <v>0.44016192966257622</v>
      </c>
      <c r="O56" s="91">
        <f>L56/'סכום נכסי הקרן'!$C$42*100</f>
        <v>7.0446888092968701E-2</v>
      </c>
    </row>
    <row r="57" spans="2:15">
      <c r="B57" t="s">
        <v>981</v>
      </c>
      <c r="C57" t="s">
        <v>982</v>
      </c>
      <c r="D57" t="s">
        <v>103</v>
      </c>
      <c r="E57" t="s">
        <v>126</v>
      </c>
      <c r="F57" t="s">
        <v>983</v>
      </c>
      <c r="G57" t="s">
        <v>715</v>
      </c>
      <c r="H57" t="s">
        <v>105</v>
      </c>
      <c r="I57" s="91">
        <v>2249</v>
      </c>
      <c r="J57" s="91">
        <v>9761</v>
      </c>
      <c r="K57" s="91">
        <v>0</v>
      </c>
      <c r="L57" s="91">
        <v>219.52489</v>
      </c>
      <c r="M57" s="91">
        <v>0.02</v>
      </c>
      <c r="N57" s="91">
        <f t="shared" si="0"/>
        <v>0.33109963770762468</v>
      </c>
      <c r="O57" s="91">
        <f>L57/'סכום נכסי הקרן'!$C$42*100</f>
        <v>5.2991723166726803E-2</v>
      </c>
    </row>
    <row r="58" spans="2:15">
      <c r="B58" t="s">
        <v>984</v>
      </c>
      <c r="C58" t="s">
        <v>985</v>
      </c>
      <c r="D58" t="s">
        <v>103</v>
      </c>
      <c r="E58" t="s">
        <v>126</v>
      </c>
      <c r="F58" t="s">
        <v>986</v>
      </c>
      <c r="G58" t="s">
        <v>742</v>
      </c>
      <c r="H58" t="s">
        <v>105</v>
      </c>
      <c r="I58" s="91">
        <v>1480</v>
      </c>
      <c r="J58" s="91">
        <v>3981</v>
      </c>
      <c r="K58" s="91">
        <v>0</v>
      </c>
      <c r="L58" s="91">
        <v>58.918799999999997</v>
      </c>
      <c r="M58" s="91">
        <v>0.01</v>
      </c>
      <c r="N58" s="91">
        <f t="shared" si="0"/>
        <v>8.8864608173442175E-2</v>
      </c>
      <c r="O58" s="91">
        <f>L58/'סכום נכסי הקרן'!$C$42*100</f>
        <v>1.4222572843178481E-2</v>
      </c>
    </row>
    <row r="59" spans="2:15">
      <c r="B59" t="s">
        <v>987</v>
      </c>
      <c r="C59" t="s">
        <v>988</v>
      </c>
      <c r="D59" t="s">
        <v>103</v>
      </c>
      <c r="E59" t="s">
        <v>126</v>
      </c>
      <c r="F59" t="s">
        <v>989</v>
      </c>
      <c r="G59" t="s">
        <v>742</v>
      </c>
      <c r="H59" t="s">
        <v>105</v>
      </c>
      <c r="I59" s="91">
        <v>2385</v>
      </c>
      <c r="J59" s="91">
        <v>10700</v>
      </c>
      <c r="K59" s="91">
        <v>0</v>
      </c>
      <c r="L59" s="91">
        <v>255.19499999999999</v>
      </c>
      <c r="M59" s="91">
        <v>0.02</v>
      </c>
      <c r="N59" s="91">
        <f t="shared" si="0"/>
        <v>0.38489927973450877</v>
      </c>
      <c r="O59" s="91">
        <f>L59/'סכום נכסי הקרן'!$C$42*100</f>
        <v>6.1602230132231685E-2</v>
      </c>
    </row>
    <row r="60" spans="2:15">
      <c r="B60" t="s">
        <v>990</v>
      </c>
      <c r="C60" t="s">
        <v>991</v>
      </c>
      <c r="D60" t="s">
        <v>103</v>
      </c>
      <c r="E60" t="s">
        <v>126</v>
      </c>
      <c r="F60" t="s">
        <v>992</v>
      </c>
      <c r="G60" t="s">
        <v>742</v>
      </c>
      <c r="H60" t="s">
        <v>105</v>
      </c>
      <c r="I60" s="91">
        <v>1201</v>
      </c>
      <c r="J60" s="91">
        <v>17200</v>
      </c>
      <c r="K60" s="91">
        <v>0</v>
      </c>
      <c r="L60" s="91">
        <v>206.572</v>
      </c>
      <c r="M60" s="91">
        <v>0.01</v>
      </c>
      <c r="N60" s="91">
        <f t="shared" si="0"/>
        <v>0.31156336924045125</v>
      </c>
      <c r="O60" s="91">
        <f>L60/'סכום נכסי הקרן'!$C$42*100</f>
        <v>4.9864989058858375E-2</v>
      </c>
    </row>
    <row r="61" spans="2:15">
      <c r="B61" t="s">
        <v>993</v>
      </c>
      <c r="C61" t="s">
        <v>994</v>
      </c>
      <c r="D61" t="s">
        <v>103</v>
      </c>
      <c r="E61" t="s">
        <v>126</v>
      </c>
      <c r="F61" t="s">
        <v>995</v>
      </c>
      <c r="G61" t="s">
        <v>996</v>
      </c>
      <c r="H61" t="s">
        <v>105</v>
      </c>
      <c r="I61" s="91">
        <v>23766</v>
      </c>
      <c r="J61" s="91">
        <v>1375</v>
      </c>
      <c r="K61" s="91">
        <v>0</v>
      </c>
      <c r="L61" s="91">
        <v>326.78250000000003</v>
      </c>
      <c r="M61" s="91">
        <v>0.02</v>
      </c>
      <c r="N61" s="91">
        <f t="shared" si="0"/>
        <v>0.49287152522518907</v>
      </c>
      <c r="O61" s="91">
        <f>L61/'סכום נכסי הקרן'!$C$42*100</f>
        <v>7.8882935669531154E-2</v>
      </c>
    </row>
    <row r="62" spans="2:15">
      <c r="B62" t="s">
        <v>997</v>
      </c>
      <c r="C62" t="s">
        <v>998</v>
      </c>
      <c r="D62" t="s">
        <v>103</v>
      </c>
      <c r="E62" t="s">
        <v>126</v>
      </c>
      <c r="F62" t="s">
        <v>999</v>
      </c>
      <c r="G62" t="s">
        <v>996</v>
      </c>
      <c r="H62" t="s">
        <v>105</v>
      </c>
      <c r="I62" s="91">
        <v>2186</v>
      </c>
      <c r="J62" s="91">
        <v>10240</v>
      </c>
      <c r="K62" s="91">
        <v>0</v>
      </c>
      <c r="L62" s="91">
        <v>223.84639999999999</v>
      </c>
      <c r="M62" s="91">
        <v>0.02</v>
      </c>
      <c r="N62" s="91">
        <f t="shared" si="0"/>
        <v>0.33761757922828717</v>
      </c>
      <c r="O62" s="91">
        <f>L62/'סכום נכסי הקרן'!$C$42*100</f>
        <v>5.4034904473330536E-2</v>
      </c>
    </row>
    <row r="63" spans="2:15">
      <c r="B63" t="s">
        <v>1000</v>
      </c>
      <c r="C63" t="s">
        <v>1001</v>
      </c>
      <c r="D63" t="s">
        <v>103</v>
      </c>
      <c r="E63" t="s">
        <v>126</v>
      </c>
      <c r="F63" t="s">
        <v>1002</v>
      </c>
      <c r="G63" t="s">
        <v>996</v>
      </c>
      <c r="H63" t="s">
        <v>105</v>
      </c>
      <c r="I63" s="91">
        <v>365</v>
      </c>
      <c r="J63" s="91">
        <v>33530</v>
      </c>
      <c r="K63" s="91">
        <v>0</v>
      </c>
      <c r="L63" s="91">
        <v>122.3845</v>
      </c>
      <c r="M63" s="91">
        <v>0.01</v>
      </c>
      <c r="N63" s="91">
        <f t="shared" si="0"/>
        <v>0.1845871035900703</v>
      </c>
      <c r="O63" s="91">
        <f>L63/'סכום נכסי הקרן'!$C$42*100</f>
        <v>2.9542734511327062E-2</v>
      </c>
    </row>
    <row r="64" spans="2:15">
      <c r="B64" t="s">
        <v>1003</v>
      </c>
      <c r="C64" t="s">
        <v>1004</v>
      </c>
      <c r="D64" t="s">
        <v>103</v>
      </c>
      <c r="E64" t="s">
        <v>126</v>
      </c>
      <c r="F64" t="s">
        <v>1005</v>
      </c>
      <c r="G64" t="s">
        <v>996</v>
      </c>
      <c r="H64" t="s">
        <v>105</v>
      </c>
      <c r="I64" s="91">
        <v>30959</v>
      </c>
      <c r="J64" s="91">
        <v>1281</v>
      </c>
      <c r="K64" s="91">
        <v>0</v>
      </c>
      <c r="L64" s="91">
        <v>396.58479</v>
      </c>
      <c r="M64" s="91">
        <v>0.01</v>
      </c>
      <c r="N64" s="91">
        <f t="shared" si="0"/>
        <v>0.59815121779290903</v>
      </c>
      <c r="O64" s="91">
        <f>L64/'סכום נכסי הקרן'!$C$42*100</f>
        <v>9.5732704404564259E-2</v>
      </c>
    </row>
    <row r="65" spans="2:15">
      <c r="B65" t="s">
        <v>1006</v>
      </c>
      <c r="C65" t="s">
        <v>1007</v>
      </c>
      <c r="D65" t="s">
        <v>103</v>
      </c>
      <c r="E65" t="s">
        <v>126</v>
      </c>
      <c r="F65" t="s">
        <v>438</v>
      </c>
      <c r="G65" t="s">
        <v>387</v>
      </c>
      <c r="H65" t="s">
        <v>105</v>
      </c>
      <c r="I65" s="91">
        <v>540</v>
      </c>
      <c r="J65" s="91">
        <v>169200</v>
      </c>
      <c r="K65" s="91">
        <v>0</v>
      </c>
      <c r="L65" s="91">
        <v>913.68</v>
      </c>
      <c r="M65" s="91">
        <v>0.03</v>
      </c>
      <c r="N65" s="91">
        <f t="shared" si="0"/>
        <v>1.3780629475805795</v>
      </c>
      <c r="O65" s="91">
        <f>L65/'סכום נכסי הקרן'!$C$42*100</f>
        <v>0.22055575394195592</v>
      </c>
    </row>
    <row r="66" spans="2:15">
      <c r="B66" t="s">
        <v>1008</v>
      </c>
      <c r="C66" t="s">
        <v>1009</v>
      </c>
      <c r="D66" t="s">
        <v>103</v>
      </c>
      <c r="E66" t="s">
        <v>126</v>
      </c>
      <c r="F66" t="s">
        <v>1010</v>
      </c>
      <c r="G66" t="s">
        <v>387</v>
      </c>
      <c r="H66" t="s">
        <v>105</v>
      </c>
      <c r="I66" s="91">
        <v>2103</v>
      </c>
      <c r="J66" s="91">
        <v>5843</v>
      </c>
      <c r="K66" s="91">
        <v>0</v>
      </c>
      <c r="L66" s="91">
        <v>122.87829000000001</v>
      </c>
      <c r="M66" s="91">
        <v>0.01</v>
      </c>
      <c r="N66" s="91">
        <f t="shared" si="0"/>
        <v>0.18533186510710672</v>
      </c>
      <c r="O66" s="91">
        <f>L66/'סכום נכסי הקרן'!$C$42*100</f>
        <v>2.9661931851466938E-2</v>
      </c>
    </row>
    <row r="67" spans="2:15">
      <c r="B67" t="s">
        <v>1011</v>
      </c>
      <c r="C67" t="s">
        <v>1012</v>
      </c>
      <c r="D67" t="s">
        <v>103</v>
      </c>
      <c r="E67" t="s">
        <v>126</v>
      </c>
      <c r="F67" t="s">
        <v>570</v>
      </c>
      <c r="G67" t="s">
        <v>387</v>
      </c>
      <c r="H67" t="s">
        <v>105</v>
      </c>
      <c r="I67" s="91">
        <v>469</v>
      </c>
      <c r="J67" s="91">
        <v>42890</v>
      </c>
      <c r="K67" s="91">
        <v>0</v>
      </c>
      <c r="L67" s="91">
        <v>201.1541</v>
      </c>
      <c r="M67" s="91">
        <v>0.01</v>
      </c>
      <c r="N67" s="91">
        <f t="shared" si="0"/>
        <v>0.30339179139733674</v>
      </c>
      <c r="O67" s="91">
        <f>L67/'סכום נכסי הקרן'!$C$42*100</f>
        <v>4.8557147123736537E-2</v>
      </c>
    </row>
    <row r="68" spans="2:15">
      <c r="B68" t="s">
        <v>1013</v>
      </c>
      <c r="C68" t="s">
        <v>1014</v>
      </c>
      <c r="D68" t="s">
        <v>103</v>
      </c>
      <c r="E68" t="s">
        <v>126</v>
      </c>
      <c r="F68" t="s">
        <v>451</v>
      </c>
      <c r="G68" t="s">
        <v>387</v>
      </c>
      <c r="H68" t="s">
        <v>105</v>
      </c>
      <c r="I68" s="91">
        <v>24533</v>
      </c>
      <c r="J68" s="91">
        <v>1478</v>
      </c>
      <c r="K68" s="91">
        <v>0</v>
      </c>
      <c r="L68" s="91">
        <v>362.59773999999999</v>
      </c>
      <c r="M68" s="91">
        <v>0.01</v>
      </c>
      <c r="N68" s="91">
        <f t="shared" si="0"/>
        <v>0.54689006038269039</v>
      </c>
      <c r="O68" s="91">
        <f>L68/'סכום נכסי הקרן'!$C$42*100</f>
        <v>8.7528475968992769E-2</v>
      </c>
    </row>
    <row r="69" spans="2:15">
      <c r="B69" t="s">
        <v>1015</v>
      </c>
      <c r="C69" t="s">
        <v>1016</v>
      </c>
      <c r="D69" t="s">
        <v>103</v>
      </c>
      <c r="E69" t="s">
        <v>126</v>
      </c>
      <c r="F69" t="s">
        <v>1017</v>
      </c>
      <c r="G69" t="s">
        <v>387</v>
      </c>
      <c r="H69" t="s">
        <v>105</v>
      </c>
      <c r="I69" s="91">
        <v>65389</v>
      </c>
      <c r="J69" s="91">
        <v>747</v>
      </c>
      <c r="K69" s="91">
        <v>0</v>
      </c>
      <c r="L69" s="91">
        <v>488.45582999999999</v>
      </c>
      <c r="M69" s="91">
        <v>0.02</v>
      </c>
      <c r="N69" s="91">
        <f t="shared" si="0"/>
        <v>0.73671622543200954</v>
      </c>
      <c r="O69" s="91">
        <f>L69/'סכום נכסי הקרן'!$C$42*100</f>
        <v>0.11790971002210168</v>
      </c>
    </row>
    <row r="70" spans="2:15">
      <c r="B70" t="s">
        <v>1018</v>
      </c>
      <c r="C70" t="s">
        <v>1019</v>
      </c>
      <c r="D70" t="s">
        <v>103</v>
      </c>
      <c r="E70" t="s">
        <v>126</v>
      </c>
      <c r="F70" t="s">
        <v>1020</v>
      </c>
      <c r="G70" t="s">
        <v>1021</v>
      </c>
      <c r="H70" t="s">
        <v>105</v>
      </c>
      <c r="I70" s="91">
        <v>59553</v>
      </c>
      <c r="J70" s="91">
        <v>402.7</v>
      </c>
      <c r="K70" s="91">
        <v>0</v>
      </c>
      <c r="L70" s="91">
        <v>239.819931</v>
      </c>
      <c r="M70" s="91">
        <v>0.02</v>
      </c>
      <c r="N70" s="91">
        <f t="shared" si="0"/>
        <v>0.36170974630333508</v>
      </c>
      <c r="O70" s="91">
        <f>L70/'סכום נכסי הקרן'!$C$42*100</f>
        <v>5.7890799505311327E-2</v>
      </c>
    </row>
    <row r="71" spans="2:15">
      <c r="B71" t="s">
        <v>1022</v>
      </c>
      <c r="C71" t="s">
        <v>1023</v>
      </c>
      <c r="D71" t="s">
        <v>103</v>
      </c>
      <c r="E71" t="s">
        <v>126</v>
      </c>
      <c r="F71" t="s">
        <v>1024</v>
      </c>
      <c r="G71" t="s">
        <v>128</v>
      </c>
      <c r="H71" t="s">
        <v>105</v>
      </c>
      <c r="I71" s="91">
        <v>28633</v>
      </c>
      <c r="J71" s="91">
        <v>190</v>
      </c>
      <c r="K71" s="91">
        <v>0</v>
      </c>
      <c r="L71" s="91">
        <v>54.402700000000003</v>
      </c>
      <c r="M71" s="91">
        <v>0.01</v>
      </c>
      <c r="N71" s="91">
        <f t="shared" si="0"/>
        <v>8.2053175201757728E-2</v>
      </c>
      <c r="O71" s="91">
        <f>L71/'סכום נכסי הקרן'!$C$42*100</f>
        <v>1.3132418915788951E-2</v>
      </c>
    </row>
    <row r="72" spans="2:15">
      <c r="B72" t="s">
        <v>1025</v>
      </c>
      <c r="C72" t="s">
        <v>1026</v>
      </c>
      <c r="D72" t="s">
        <v>103</v>
      </c>
      <c r="E72" t="s">
        <v>126</v>
      </c>
      <c r="F72" t="s">
        <v>1027</v>
      </c>
      <c r="G72" t="s">
        <v>128</v>
      </c>
      <c r="H72" t="s">
        <v>105</v>
      </c>
      <c r="I72" s="91">
        <v>39708</v>
      </c>
      <c r="J72" s="91">
        <v>419.2</v>
      </c>
      <c r="K72" s="91">
        <v>0</v>
      </c>
      <c r="L72" s="91">
        <v>166.45593600000001</v>
      </c>
      <c r="M72" s="91">
        <v>0.01</v>
      </c>
      <c r="N72" s="91">
        <f t="shared" si="0"/>
        <v>0.25105809233697174</v>
      </c>
      <c r="O72" s="91">
        <f>L72/'סכום נכסי הקרן'!$C$42*100</f>
        <v>4.0181260903810932E-2</v>
      </c>
    </row>
    <row r="73" spans="2:15">
      <c r="B73" t="s">
        <v>1028</v>
      </c>
      <c r="C73" t="s">
        <v>1029</v>
      </c>
      <c r="D73" t="s">
        <v>103</v>
      </c>
      <c r="E73" t="s">
        <v>126</v>
      </c>
      <c r="F73" t="s">
        <v>1030</v>
      </c>
      <c r="G73" t="s">
        <v>1031</v>
      </c>
      <c r="H73" t="s">
        <v>105</v>
      </c>
      <c r="I73" s="91">
        <v>1072</v>
      </c>
      <c r="J73" s="91">
        <v>14600</v>
      </c>
      <c r="K73" s="91">
        <v>0</v>
      </c>
      <c r="L73" s="91">
        <v>156.512</v>
      </c>
      <c r="M73" s="91">
        <v>0.02</v>
      </c>
      <c r="N73" s="91">
        <f t="shared" si="0"/>
        <v>0.23606009549484686</v>
      </c>
      <c r="O73" s="91">
        <f>L73/'סכום נכסי הקרן'!$C$42*100</f>
        <v>3.7780866562651491E-2</v>
      </c>
    </row>
    <row r="74" spans="2:15">
      <c r="B74" t="s">
        <v>1032</v>
      </c>
      <c r="C74" t="s">
        <v>1033</v>
      </c>
      <c r="D74" t="s">
        <v>103</v>
      </c>
      <c r="E74" t="s">
        <v>126</v>
      </c>
      <c r="F74" t="s">
        <v>1034</v>
      </c>
      <c r="G74" t="s">
        <v>1031</v>
      </c>
      <c r="H74" t="s">
        <v>105</v>
      </c>
      <c r="I74" s="91">
        <v>5399</v>
      </c>
      <c r="J74" s="91">
        <v>9054</v>
      </c>
      <c r="K74" s="91">
        <v>5.399</v>
      </c>
      <c r="L74" s="91">
        <v>494.22446000000002</v>
      </c>
      <c r="M74" s="91">
        <v>0.02</v>
      </c>
      <c r="N74" s="91">
        <f t="shared" si="0"/>
        <v>0.74541679375056935</v>
      </c>
      <c r="O74" s="91">
        <f>L74/'סכום נכסי הקרן'!$C$42*100</f>
        <v>0.11930221564645835</v>
      </c>
    </row>
    <row r="75" spans="2:15">
      <c r="B75" t="s">
        <v>1035</v>
      </c>
      <c r="C75" t="s">
        <v>1036</v>
      </c>
      <c r="D75" t="s">
        <v>103</v>
      </c>
      <c r="E75" t="s">
        <v>126</v>
      </c>
      <c r="F75" t="s">
        <v>1037</v>
      </c>
      <c r="G75" t="s">
        <v>1031</v>
      </c>
      <c r="H75" t="s">
        <v>105</v>
      </c>
      <c r="I75" s="91">
        <v>15566</v>
      </c>
      <c r="J75" s="91">
        <v>4355</v>
      </c>
      <c r="K75" s="91">
        <v>0</v>
      </c>
      <c r="L75" s="91">
        <v>677.89930000000004</v>
      </c>
      <c r="M75" s="91">
        <v>0.02</v>
      </c>
      <c r="N75" s="91">
        <f t="shared" si="0"/>
        <v>1.0224453939243625</v>
      </c>
      <c r="O75" s="91">
        <f>L75/'סכום נכסי הקרן'!$C$42*100</f>
        <v>0.16363999563110082</v>
      </c>
    </row>
    <row r="76" spans="2:15">
      <c r="B76" t="s">
        <v>1038</v>
      </c>
      <c r="C76" t="s">
        <v>1039</v>
      </c>
      <c r="D76" t="s">
        <v>103</v>
      </c>
      <c r="E76" t="s">
        <v>126</v>
      </c>
      <c r="F76" t="s">
        <v>1040</v>
      </c>
      <c r="G76" t="s">
        <v>130</v>
      </c>
      <c r="H76" t="s">
        <v>105</v>
      </c>
      <c r="I76" s="91">
        <v>1670</v>
      </c>
      <c r="J76" s="91">
        <v>19400</v>
      </c>
      <c r="K76" s="91">
        <v>0</v>
      </c>
      <c r="L76" s="91">
        <v>323.98</v>
      </c>
      <c r="M76" s="91">
        <v>0.03</v>
      </c>
      <c r="N76" s="91">
        <f t="shared" ref="N76:N139" si="1">L76/$L$11*100</f>
        <v>0.48864463899522387</v>
      </c>
      <c r="O76" s="91">
        <f>L76/'סכום נכסי הקרן'!$C$42*100</f>
        <v>7.8206432407533152E-2</v>
      </c>
    </row>
    <row r="77" spans="2:15">
      <c r="B77" t="s">
        <v>1041</v>
      </c>
      <c r="C77" t="s">
        <v>1042</v>
      </c>
      <c r="D77" t="s">
        <v>103</v>
      </c>
      <c r="E77" t="s">
        <v>126</v>
      </c>
      <c r="F77" t="s">
        <v>1043</v>
      </c>
      <c r="G77" t="s">
        <v>132</v>
      </c>
      <c r="H77" t="s">
        <v>105</v>
      </c>
      <c r="I77" s="91">
        <v>5815</v>
      </c>
      <c r="J77" s="91">
        <v>4299</v>
      </c>
      <c r="K77" s="91">
        <v>0</v>
      </c>
      <c r="L77" s="91">
        <v>249.98685</v>
      </c>
      <c r="M77" s="91">
        <v>0.01</v>
      </c>
      <c r="N77" s="91">
        <f t="shared" si="1"/>
        <v>0.37704405849683065</v>
      </c>
      <c r="O77" s="91">
        <f>L77/'סכום נכסי הקרן'!$C$42*100</f>
        <v>6.0345020332419064E-2</v>
      </c>
    </row>
    <row r="78" spans="2:15">
      <c r="B78" t="s">
        <v>1044</v>
      </c>
      <c r="C78" t="s">
        <v>1045</v>
      </c>
      <c r="D78" t="s">
        <v>103</v>
      </c>
      <c r="E78" t="s">
        <v>126</v>
      </c>
      <c r="F78" t="s">
        <v>813</v>
      </c>
      <c r="G78" t="s">
        <v>135</v>
      </c>
      <c r="H78" t="s">
        <v>105</v>
      </c>
      <c r="I78" s="91">
        <v>18644</v>
      </c>
      <c r="J78" s="91">
        <v>1912</v>
      </c>
      <c r="K78" s="91">
        <v>0</v>
      </c>
      <c r="L78" s="91">
        <v>356.47327999999999</v>
      </c>
      <c r="M78" s="91">
        <v>0.01</v>
      </c>
      <c r="N78" s="91">
        <f t="shared" si="1"/>
        <v>0.53765280948528726</v>
      </c>
      <c r="O78" s="91">
        <f>L78/'סכום נכסי הקרן'!$C$42*100</f>
        <v>8.6050075552230501E-2</v>
      </c>
    </row>
    <row r="79" spans="2:15">
      <c r="B79" t="s">
        <v>1046</v>
      </c>
      <c r="C79" t="s">
        <v>1047</v>
      </c>
      <c r="D79" t="s">
        <v>103</v>
      </c>
      <c r="E79" t="s">
        <v>126</v>
      </c>
      <c r="F79" t="s">
        <v>639</v>
      </c>
      <c r="G79" t="s">
        <v>135</v>
      </c>
      <c r="H79" t="s">
        <v>105</v>
      </c>
      <c r="I79" s="91">
        <v>11696</v>
      </c>
      <c r="J79" s="91">
        <v>2490</v>
      </c>
      <c r="K79" s="91">
        <v>0</v>
      </c>
      <c r="L79" s="91">
        <v>291.23039999999997</v>
      </c>
      <c r="M79" s="91">
        <v>0.01</v>
      </c>
      <c r="N79" s="91">
        <f t="shared" si="1"/>
        <v>0.43924987243791175</v>
      </c>
      <c r="O79" s="91">
        <f>L79/'סכום נכסי הקרן'!$C$42*100</f>
        <v>7.0300915465827646E-2</v>
      </c>
    </row>
    <row r="80" spans="2:15">
      <c r="B80" s="92" t="s">
        <v>1048</v>
      </c>
      <c r="E80" s="16"/>
      <c r="F80" s="16"/>
      <c r="G80" s="16"/>
      <c r="I80" s="93">
        <v>76963</v>
      </c>
      <c r="K80" s="93">
        <v>0</v>
      </c>
      <c r="L80" s="93">
        <v>543.17497100000003</v>
      </c>
      <c r="N80" s="93">
        <f t="shared" si="1"/>
        <v>0.81924667453403355</v>
      </c>
      <c r="O80" s="93">
        <f>L80/'סכום נכסי הקרן'!$C$42*100</f>
        <v>0.13111851551014039</v>
      </c>
    </row>
    <row r="81" spans="2:15">
      <c r="B81" t="s">
        <v>1049</v>
      </c>
      <c r="C81" t="s">
        <v>1050</v>
      </c>
      <c r="D81" t="s">
        <v>103</v>
      </c>
      <c r="E81" t="s">
        <v>126</v>
      </c>
      <c r="F81" t="s">
        <v>1051</v>
      </c>
      <c r="G81" t="s">
        <v>104</v>
      </c>
      <c r="H81" t="s">
        <v>105</v>
      </c>
      <c r="I81" s="91">
        <v>679</v>
      </c>
      <c r="J81" s="91">
        <v>10350</v>
      </c>
      <c r="K81" s="91">
        <v>0</v>
      </c>
      <c r="L81" s="91">
        <v>70.276499999999999</v>
      </c>
      <c r="M81" s="91">
        <v>0.01</v>
      </c>
      <c r="N81" s="91">
        <f t="shared" si="1"/>
        <v>0.10599492244073044</v>
      </c>
      <c r="O81" s="91">
        <f>L81/'סכום נכסי הקרן'!$C$42*100</f>
        <v>1.6964239604568193E-2</v>
      </c>
    </row>
    <row r="82" spans="2:15">
      <c r="B82" t="s">
        <v>1052</v>
      </c>
      <c r="C82" t="s">
        <v>1053</v>
      </c>
      <c r="D82" t="s">
        <v>103</v>
      </c>
      <c r="E82" t="s">
        <v>126</v>
      </c>
      <c r="F82" t="s">
        <v>1054</v>
      </c>
      <c r="G82" t="s">
        <v>491</v>
      </c>
      <c r="H82" t="s">
        <v>105</v>
      </c>
      <c r="I82" s="91">
        <v>3872</v>
      </c>
      <c r="J82" s="91">
        <v>1088</v>
      </c>
      <c r="K82" s="91">
        <v>0</v>
      </c>
      <c r="L82" s="91">
        <v>42.127360000000003</v>
      </c>
      <c r="M82" s="91">
        <v>0.03</v>
      </c>
      <c r="N82" s="91">
        <f t="shared" si="1"/>
        <v>6.3538825294838674E-2</v>
      </c>
      <c r="O82" s="91">
        <f>L82/'סכום נכסי הקרן'!$C$42*100</f>
        <v>1.0169240485054066E-2</v>
      </c>
    </row>
    <row r="83" spans="2:15">
      <c r="B83" t="s">
        <v>1055</v>
      </c>
      <c r="C83" t="s">
        <v>1056</v>
      </c>
      <c r="D83" t="s">
        <v>103</v>
      </c>
      <c r="E83" t="s">
        <v>126</v>
      </c>
      <c r="F83" t="s">
        <v>1057</v>
      </c>
      <c r="G83" t="s">
        <v>491</v>
      </c>
      <c r="H83" t="s">
        <v>105</v>
      </c>
      <c r="I83" s="91">
        <v>4314</v>
      </c>
      <c r="J83" s="91">
        <v>1117</v>
      </c>
      <c r="K83" s="91">
        <v>0</v>
      </c>
      <c r="L83" s="91">
        <v>48.187379999999997</v>
      </c>
      <c r="M83" s="91">
        <v>0.02</v>
      </c>
      <c r="N83" s="91">
        <f t="shared" si="1"/>
        <v>7.2678884203425109E-2</v>
      </c>
      <c r="O83" s="91">
        <f>L83/'סכום נכסי הקרן'!$C$42*100</f>
        <v>1.1632085551164005E-2</v>
      </c>
    </row>
    <row r="84" spans="2:15">
      <c r="B84" t="s">
        <v>1058</v>
      </c>
      <c r="C84" t="s">
        <v>1059</v>
      </c>
      <c r="D84" t="s">
        <v>103</v>
      </c>
      <c r="E84" t="s">
        <v>126</v>
      </c>
      <c r="F84" t="s">
        <v>1060</v>
      </c>
      <c r="G84" t="s">
        <v>872</v>
      </c>
      <c r="H84" t="s">
        <v>105</v>
      </c>
      <c r="I84" s="91">
        <v>5388</v>
      </c>
      <c r="J84" s="91">
        <v>292.8</v>
      </c>
      <c r="K84" s="91">
        <v>0</v>
      </c>
      <c r="L84" s="91">
        <v>15.776064</v>
      </c>
      <c r="M84" s="91">
        <v>0</v>
      </c>
      <c r="N84" s="91">
        <f t="shared" si="1"/>
        <v>2.3794336372756179E-2</v>
      </c>
      <c r="O84" s="91">
        <f>L84/'סכום נכסי הקרן'!$C$42*100</f>
        <v>3.8082279241709893E-3</v>
      </c>
    </row>
    <row r="85" spans="2:15">
      <c r="B85" t="s">
        <v>1061</v>
      </c>
      <c r="C85" t="s">
        <v>1062</v>
      </c>
      <c r="D85" t="s">
        <v>103</v>
      </c>
      <c r="E85" t="s">
        <v>126</v>
      </c>
      <c r="F85" t="s">
        <v>1063</v>
      </c>
      <c r="G85" t="s">
        <v>746</v>
      </c>
      <c r="H85" t="s">
        <v>105</v>
      </c>
      <c r="I85" s="91">
        <v>5603</v>
      </c>
      <c r="J85" s="91">
        <v>843.4</v>
      </c>
      <c r="K85" s="91">
        <v>0</v>
      </c>
      <c r="L85" s="91">
        <v>47.255701999999999</v>
      </c>
      <c r="M85" s="91">
        <v>0.01</v>
      </c>
      <c r="N85" s="91">
        <f t="shared" si="1"/>
        <v>7.1273675672127529E-2</v>
      </c>
      <c r="O85" s="91">
        <f>L85/'סכום נכסי הקרן'!$C$42*100</f>
        <v>1.140718520999299E-2</v>
      </c>
    </row>
    <row r="86" spans="2:15">
      <c r="B86" t="s">
        <v>1064</v>
      </c>
      <c r="C86" t="s">
        <v>1065</v>
      </c>
      <c r="D86" t="s">
        <v>103</v>
      </c>
      <c r="E86" t="s">
        <v>126</v>
      </c>
      <c r="F86" t="s">
        <v>1066</v>
      </c>
      <c r="G86" t="s">
        <v>899</v>
      </c>
      <c r="H86" t="s">
        <v>105</v>
      </c>
      <c r="I86" s="91">
        <v>3350</v>
      </c>
      <c r="J86" s="91">
        <v>2552</v>
      </c>
      <c r="K86" s="91">
        <v>0</v>
      </c>
      <c r="L86" s="91">
        <v>85.492000000000004</v>
      </c>
      <c r="M86" s="91">
        <v>0.01</v>
      </c>
      <c r="N86" s="91">
        <f t="shared" si="1"/>
        <v>0.12894378503913723</v>
      </c>
      <c r="O86" s="91">
        <f>L86/'סכום נכסי הקרן'!$C$42*100</f>
        <v>2.0637151427201756E-2</v>
      </c>
    </row>
    <row r="87" spans="2:15">
      <c r="B87" t="s">
        <v>1067</v>
      </c>
      <c r="C87" t="s">
        <v>1068</v>
      </c>
      <c r="D87" t="s">
        <v>103</v>
      </c>
      <c r="E87" t="s">
        <v>126</v>
      </c>
      <c r="F87" t="s">
        <v>1069</v>
      </c>
      <c r="G87" t="s">
        <v>531</v>
      </c>
      <c r="H87" t="s">
        <v>105</v>
      </c>
      <c r="I87" s="91">
        <v>3184</v>
      </c>
      <c r="J87" s="91">
        <v>2357</v>
      </c>
      <c r="K87" s="91">
        <v>0</v>
      </c>
      <c r="L87" s="91">
        <v>75.046880000000002</v>
      </c>
      <c r="M87" s="91">
        <v>0.01</v>
      </c>
      <c r="N87" s="91">
        <f t="shared" si="1"/>
        <v>0.11318987463830449</v>
      </c>
      <c r="O87" s="91">
        <f>L87/'סכום נכסי הקרן'!$C$42*100</f>
        <v>1.8115774887697549E-2</v>
      </c>
    </row>
    <row r="88" spans="2:15">
      <c r="B88" t="s">
        <v>1070</v>
      </c>
      <c r="C88" t="s">
        <v>1071</v>
      </c>
      <c r="D88" t="s">
        <v>103</v>
      </c>
      <c r="E88" t="s">
        <v>126</v>
      </c>
      <c r="F88" t="s">
        <v>1072</v>
      </c>
      <c r="G88" t="s">
        <v>531</v>
      </c>
      <c r="H88" t="s">
        <v>105</v>
      </c>
      <c r="I88" s="91">
        <v>7763</v>
      </c>
      <c r="J88" s="91">
        <v>567.5</v>
      </c>
      <c r="K88" s="91">
        <v>0</v>
      </c>
      <c r="L88" s="91">
        <v>44.055025000000001</v>
      </c>
      <c r="M88" s="91">
        <v>0.01</v>
      </c>
      <c r="N88" s="91">
        <f t="shared" si="1"/>
        <v>6.6446236764771169E-2</v>
      </c>
      <c r="O88" s="91">
        <f>L88/'סכום נכסי הקרן'!$C$42*100</f>
        <v>1.0634564895594429E-2</v>
      </c>
    </row>
    <row r="89" spans="2:15">
      <c r="B89" t="s">
        <v>1073</v>
      </c>
      <c r="C89" t="s">
        <v>1074</v>
      </c>
      <c r="D89" t="s">
        <v>103</v>
      </c>
      <c r="E89" t="s">
        <v>126</v>
      </c>
      <c r="F89" t="s">
        <v>1075</v>
      </c>
      <c r="G89" t="s">
        <v>130</v>
      </c>
      <c r="H89" t="s">
        <v>105</v>
      </c>
      <c r="I89" s="91">
        <v>11293</v>
      </c>
      <c r="J89" s="91">
        <v>546.6</v>
      </c>
      <c r="K89" s="91">
        <v>0</v>
      </c>
      <c r="L89" s="91">
        <v>61.727538000000003</v>
      </c>
      <c r="M89" s="91">
        <v>0.02</v>
      </c>
      <c r="N89" s="91">
        <f t="shared" si="1"/>
        <v>9.3100902901641969E-2</v>
      </c>
      <c r="O89" s="91">
        <f>L89/'סכום נכסי הקרן'!$C$42*100</f>
        <v>1.4900581913329325E-2</v>
      </c>
    </row>
    <row r="90" spans="2:15">
      <c r="B90" t="s">
        <v>1076</v>
      </c>
      <c r="C90" t="s">
        <v>1077</v>
      </c>
      <c r="D90" t="s">
        <v>103</v>
      </c>
      <c r="E90" t="s">
        <v>126</v>
      </c>
      <c r="F90" t="s">
        <v>1078</v>
      </c>
      <c r="G90" t="s">
        <v>130</v>
      </c>
      <c r="H90" t="s">
        <v>105</v>
      </c>
      <c r="I90" s="91">
        <v>575</v>
      </c>
      <c r="J90" s="91">
        <v>1977</v>
      </c>
      <c r="K90" s="91">
        <v>0</v>
      </c>
      <c r="L90" s="91">
        <v>11.367749999999999</v>
      </c>
      <c r="M90" s="91">
        <v>0</v>
      </c>
      <c r="N90" s="91">
        <f t="shared" si="1"/>
        <v>1.7145472235748981E-2</v>
      </c>
      <c r="O90" s="91">
        <f>L90/'סכום נכסי הקרן'!$C$42*100</f>
        <v>2.7440927588145408E-3</v>
      </c>
    </row>
    <row r="91" spans="2:15">
      <c r="B91" t="s">
        <v>1079</v>
      </c>
      <c r="C91" t="s">
        <v>1080</v>
      </c>
      <c r="D91" t="s">
        <v>103</v>
      </c>
      <c r="E91" t="s">
        <v>126</v>
      </c>
      <c r="F91" t="s">
        <v>1081</v>
      </c>
      <c r="G91" t="s">
        <v>130</v>
      </c>
      <c r="H91" t="s">
        <v>105</v>
      </c>
      <c r="I91" s="91">
        <v>30932</v>
      </c>
      <c r="J91" s="91">
        <v>134.6</v>
      </c>
      <c r="K91" s="91">
        <v>0</v>
      </c>
      <c r="L91" s="91">
        <v>41.634472000000002</v>
      </c>
      <c r="M91" s="91">
        <v>0.01</v>
      </c>
      <c r="N91" s="91">
        <f t="shared" si="1"/>
        <v>6.2795424224324825E-2</v>
      </c>
      <c r="O91" s="91">
        <f>L91/'סכום נכסי הקרן'!$C$42*100</f>
        <v>1.0050260881200481E-2</v>
      </c>
    </row>
    <row r="92" spans="2:15">
      <c r="B92" t="s">
        <v>1082</v>
      </c>
      <c r="C92" t="s">
        <v>1083</v>
      </c>
      <c r="D92" t="s">
        <v>103</v>
      </c>
      <c r="E92" t="s">
        <v>126</v>
      </c>
      <c r="F92" t="s">
        <v>1084</v>
      </c>
      <c r="G92" t="s">
        <v>132</v>
      </c>
      <c r="H92" t="s">
        <v>105</v>
      </c>
      <c r="I92" s="91">
        <v>10</v>
      </c>
      <c r="J92" s="91">
        <v>2283</v>
      </c>
      <c r="K92" s="91">
        <v>0</v>
      </c>
      <c r="L92" s="91">
        <v>0.2283</v>
      </c>
      <c r="M92" s="91">
        <v>0</v>
      </c>
      <c r="N92" s="91">
        <f t="shared" si="1"/>
        <v>3.4433474622695725E-4</v>
      </c>
      <c r="O92" s="91">
        <f>L92/'סכום נכסי הקרן'!$C$42*100</f>
        <v>5.5109971352058213E-5</v>
      </c>
    </row>
    <row r="93" spans="2:15">
      <c r="B93" s="92" t="s">
        <v>1085</v>
      </c>
      <c r="E93" s="16"/>
      <c r="F93" s="16"/>
      <c r="G93" s="16"/>
      <c r="I93" s="93">
        <v>0</v>
      </c>
      <c r="K93" s="93">
        <v>0</v>
      </c>
      <c r="L93" s="93">
        <v>0</v>
      </c>
      <c r="N93" s="93">
        <f t="shared" si="1"/>
        <v>0</v>
      </c>
      <c r="O93" s="93">
        <f>L93/'סכום נכסי הקרן'!$C$42*100</f>
        <v>0</v>
      </c>
    </row>
    <row r="94" spans="2:15">
      <c r="B94" t="s">
        <v>245</v>
      </c>
      <c r="C94" t="s">
        <v>245</v>
      </c>
      <c r="E94" s="16"/>
      <c r="F94" s="16"/>
      <c r="G94" t="s">
        <v>245</v>
      </c>
      <c r="H94" t="s">
        <v>245</v>
      </c>
      <c r="I94" s="91">
        <v>0</v>
      </c>
      <c r="J94" s="91">
        <v>0</v>
      </c>
      <c r="L94" s="91">
        <v>0</v>
      </c>
      <c r="M94" s="91">
        <v>0</v>
      </c>
      <c r="N94" s="91">
        <f t="shared" si="1"/>
        <v>0</v>
      </c>
      <c r="O94" s="91">
        <f>L94/'סכום נכסי הקרן'!$C$42*100</f>
        <v>0</v>
      </c>
    </row>
    <row r="95" spans="2:15">
      <c r="B95" s="92" t="s">
        <v>251</v>
      </c>
      <c r="E95" s="16"/>
      <c r="F95" s="16"/>
      <c r="G95" s="16"/>
      <c r="I95" s="93">
        <v>120970</v>
      </c>
      <c r="K95" s="93">
        <v>1.3155232400000001</v>
      </c>
      <c r="L95" s="93">
        <f>L96+L112</f>
        <v>12725.852016436795</v>
      </c>
      <c r="N95" s="93">
        <f t="shared" si="1"/>
        <v>19.193837164264458</v>
      </c>
      <c r="O95" s="93">
        <f>L95/'סכום נכסי הקרן'!$C$42*100</f>
        <v>3.0719287781706699</v>
      </c>
    </row>
    <row r="96" spans="2:15">
      <c r="B96" s="92" t="s">
        <v>345</v>
      </c>
      <c r="E96" s="16"/>
      <c r="F96" s="16"/>
      <c r="G96" s="16"/>
      <c r="I96" s="93">
        <v>15617</v>
      </c>
      <c r="K96" s="93">
        <v>0</v>
      </c>
      <c r="L96" s="93">
        <v>1655.9879675300001</v>
      </c>
      <c r="N96" s="93">
        <f t="shared" si="1"/>
        <v>2.4976530729493533</v>
      </c>
      <c r="O96" s="93">
        <f>L96/'סכום נכסי הקרן'!$C$42*100</f>
        <v>0.39974353679339208</v>
      </c>
    </row>
    <row r="97" spans="2:15">
      <c r="B97" t="s">
        <v>1086</v>
      </c>
      <c r="C97" t="s">
        <v>1087</v>
      </c>
      <c r="D97" t="s">
        <v>1088</v>
      </c>
      <c r="E97" t="s">
        <v>1089</v>
      </c>
      <c r="F97" t="s">
        <v>918</v>
      </c>
      <c r="G97" t="s">
        <v>1090</v>
      </c>
      <c r="H97" t="s">
        <v>109</v>
      </c>
      <c r="I97" s="91">
        <v>332</v>
      </c>
      <c r="J97" s="91">
        <v>5825</v>
      </c>
      <c r="K97" s="91">
        <v>0</v>
      </c>
      <c r="L97" s="91">
        <v>69.601061000000001</v>
      </c>
      <c r="M97" s="91">
        <v>0</v>
      </c>
      <c r="N97" s="91">
        <f t="shared" si="1"/>
        <v>0.10497618780798061</v>
      </c>
      <c r="O97" s="91">
        <f>L97/'סכום נכסי הקרן'!$C$42*100</f>
        <v>1.680119350759026E-2</v>
      </c>
    </row>
    <row r="98" spans="2:15">
      <c r="B98" t="s">
        <v>1091</v>
      </c>
      <c r="C98" t="s">
        <v>1092</v>
      </c>
      <c r="D98" t="s">
        <v>1088</v>
      </c>
      <c r="E98" t="s">
        <v>1089</v>
      </c>
      <c r="F98" t="s">
        <v>1093</v>
      </c>
      <c r="G98" t="s">
        <v>1094</v>
      </c>
      <c r="H98" t="s">
        <v>109</v>
      </c>
      <c r="I98" s="91">
        <v>4600</v>
      </c>
      <c r="J98" s="91">
        <v>640</v>
      </c>
      <c r="K98" s="91">
        <v>0</v>
      </c>
      <c r="L98" s="91">
        <v>105.95456</v>
      </c>
      <c r="M98" s="91">
        <v>0.02</v>
      </c>
      <c r="N98" s="91">
        <f t="shared" si="1"/>
        <v>0.15980655509938202</v>
      </c>
      <c r="O98" s="91">
        <f>L98/'סכום נכסי הקרן'!$C$42*100</f>
        <v>2.5576665642662869E-2</v>
      </c>
    </row>
    <row r="99" spans="2:15">
      <c r="B99" t="s">
        <v>1095</v>
      </c>
      <c r="C99" t="s">
        <v>1096</v>
      </c>
      <c r="D99" t="s">
        <v>1088</v>
      </c>
      <c r="E99" t="s">
        <v>1089</v>
      </c>
      <c r="F99" t="s">
        <v>1097</v>
      </c>
      <c r="G99" t="s">
        <v>1094</v>
      </c>
      <c r="H99" t="s">
        <v>109</v>
      </c>
      <c r="I99" s="91">
        <v>277</v>
      </c>
      <c r="J99" s="91">
        <v>866</v>
      </c>
      <c r="K99" s="91">
        <v>0</v>
      </c>
      <c r="L99" s="91">
        <v>8.6333531800000003</v>
      </c>
      <c r="M99" s="91">
        <v>0</v>
      </c>
      <c r="N99" s="91">
        <f t="shared" si="1"/>
        <v>1.3021303006233002E-2</v>
      </c>
      <c r="O99" s="91">
        <f>L99/'סכום נכסי הקרן'!$C$42*100</f>
        <v>2.0840291126675453E-3</v>
      </c>
    </row>
    <row r="100" spans="2:15">
      <c r="B100" t="s">
        <v>1098</v>
      </c>
      <c r="C100" t="s">
        <v>1099</v>
      </c>
      <c r="D100" t="s">
        <v>1088</v>
      </c>
      <c r="E100" t="s">
        <v>1089</v>
      </c>
      <c r="F100" t="s">
        <v>1100</v>
      </c>
      <c r="G100" t="s">
        <v>1094</v>
      </c>
      <c r="H100" t="s">
        <v>109</v>
      </c>
      <c r="I100" s="91">
        <v>1245</v>
      </c>
      <c r="J100" s="91">
        <v>525</v>
      </c>
      <c r="K100" s="91">
        <v>0</v>
      </c>
      <c r="L100" s="91">
        <v>23.52396375</v>
      </c>
      <c r="M100" s="91">
        <v>0</v>
      </c>
      <c r="N100" s="91">
        <f t="shared" si="1"/>
        <v>3.5480149312783142E-2</v>
      </c>
      <c r="O100" s="91">
        <f>L100/'סכום נכסי הקרן'!$C$42*100</f>
        <v>5.6785149730589389E-3</v>
      </c>
    </row>
    <row r="101" spans="2:15">
      <c r="B101" t="s">
        <v>1101</v>
      </c>
      <c r="C101" t="s">
        <v>1102</v>
      </c>
      <c r="D101" t="s">
        <v>1103</v>
      </c>
      <c r="E101" t="s">
        <v>1089</v>
      </c>
      <c r="F101" t="s">
        <v>871</v>
      </c>
      <c r="G101" t="s">
        <v>1094</v>
      </c>
      <c r="H101" t="s">
        <v>109</v>
      </c>
      <c r="I101" s="91">
        <v>1701</v>
      </c>
      <c r="J101" s="91">
        <v>2124</v>
      </c>
      <c r="K101" s="91">
        <v>0</v>
      </c>
      <c r="L101" s="91">
        <v>130.02913476000001</v>
      </c>
      <c r="M101" s="91">
        <v>0</v>
      </c>
      <c r="N101" s="91">
        <f t="shared" si="1"/>
        <v>0.19611716653392652</v>
      </c>
      <c r="O101" s="91">
        <f>L101/'סכום נכסי הקרן'!$C$42*100</f>
        <v>3.1388094137347861E-2</v>
      </c>
    </row>
    <row r="102" spans="2:15">
      <c r="B102" t="s">
        <v>1104</v>
      </c>
      <c r="C102" t="s">
        <v>1105</v>
      </c>
      <c r="D102" t="s">
        <v>1088</v>
      </c>
      <c r="E102" t="s">
        <v>1089</v>
      </c>
      <c r="F102" t="s">
        <v>909</v>
      </c>
      <c r="G102" t="s">
        <v>1106</v>
      </c>
      <c r="H102" t="s">
        <v>109</v>
      </c>
      <c r="I102" s="91">
        <v>140</v>
      </c>
      <c r="J102" s="91">
        <v>2209</v>
      </c>
      <c r="K102" s="91">
        <v>0</v>
      </c>
      <c r="L102" s="91">
        <v>11.130267399999999</v>
      </c>
      <c r="M102" s="91">
        <v>0</v>
      </c>
      <c r="N102" s="91">
        <f t="shared" si="1"/>
        <v>1.6787287781941194E-2</v>
      </c>
      <c r="O102" s="91">
        <f>L102/'סכום נכסי הקרן'!$C$42*100</f>
        <v>2.6867661741338035E-3</v>
      </c>
    </row>
    <row r="103" spans="2:15">
      <c r="B103" t="s">
        <v>1107</v>
      </c>
      <c r="C103" t="s">
        <v>1108</v>
      </c>
      <c r="D103" t="s">
        <v>1088</v>
      </c>
      <c r="E103" t="s">
        <v>1089</v>
      </c>
      <c r="F103" t="s">
        <v>1109</v>
      </c>
      <c r="G103" t="s">
        <v>1106</v>
      </c>
      <c r="H103" t="s">
        <v>109</v>
      </c>
      <c r="I103" s="91">
        <v>403</v>
      </c>
      <c r="J103" s="91">
        <v>7280</v>
      </c>
      <c r="K103" s="91">
        <v>0</v>
      </c>
      <c r="L103" s="91">
        <v>105.5889016</v>
      </c>
      <c r="M103" s="91">
        <v>0</v>
      </c>
      <c r="N103" s="91">
        <f t="shared" si="1"/>
        <v>0.15925504878151187</v>
      </c>
      <c r="O103" s="91">
        <f>L103/'סכום נכסי הקרן'!$C$42*100</f>
        <v>2.5488398345472153E-2</v>
      </c>
    </row>
    <row r="104" spans="2:15">
      <c r="B104" t="s">
        <v>1110</v>
      </c>
      <c r="C104" t="s">
        <v>1111</v>
      </c>
      <c r="D104" t="s">
        <v>1088</v>
      </c>
      <c r="E104" t="s">
        <v>1089</v>
      </c>
      <c r="F104" t="s">
        <v>980</v>
      </c>
      <c r="G104" t="s">
        <v>1106</v>
      </c>
      <c r="H104" t="s">
        <v>109</v>
      </c>
      <c r="I104" s="91">
        <v>862</v>
      </c>
      <c r="J104" s="91">
        <v>2626</v>
      </c>
      <c r="K104" s="91">
        <v>0</v>
      </c>
      <c r="L104" s="91">
        <v>81.467395879999998</v>
      </c>
      <c r="M104" s="91">
        <v>0</v>
      </c>
      <c r="N104" s="91">
        <f t="shared" si="1"/>
        <v>0.12287365346522498</v>
      </c>
      <c r="O104" s="91">
        <f>L104/'סכום נכסי הקרן'!$C$42*100</f>
        <v>1.9665641055950873E-2</v>
      </c>
    </row>
    <row r="105" spans="2:15">
      <c r="B105" t="s">
        <v>1112</v>
      </c>
      <c r="C105" t="s">
        <v>1113</v>
      </c>
      <c r="D105" t="s">
        <v>1088</v>
      </c>
      <c r="E105" t="s">
        <v>1089</v>
      </c>
      <c r="F105" t="s">
        <v>1114</v>
      </c>
      <c r="G105" t="s">
        <v>1115</v>
      </c>
      <c r="H105" t="s">
        <v>109</v>
      </c>
      <c r="I105" s="91">
        <v>1018</v>
      </c>
      <c r="J105" s="91">
        <v>6597</v>
      </c>
      <c r="K105" s="91">
        <v>0</v>
      </c>
      <c r="L105" s="91">
        <v>241.69969854000001</v>
      </c>
      <c r="M105" s="91">
        <v>0</v>
      </c>
      <c r="N105" s="91">
        <f t="shared" si="1"/>
        <v>0.3645449161625185</v>
      </c>
      <c r="O105" s="91">
        <f>L105/'סכום נכסי הקרן'!$C$42*100</f>
        <v>5.8344561814894905E-2</v>
      </c>
    </row>
    <row r="106" spans="2:15">
      <c r="B106" t="s">
        <v>1116</v>
      </c>
      <c r="C106" t="s">
        <v>1117</v>
      </c>
      <c r="D106" t="s">
        <v>1088</v>
      </c>
      <c r="E106" t="s">
        <v>1089</v>
      </c>
      <c r="F106" t="s">
        <v>1118</v>
      </c>
      <c r="G106" t="s">
        <v>1115</v>
      </c>
      <c r="H106" t="s">
        <v>109</v>
      </c>
      <c r="I106" s="91">
        <v>356</v>
      </c>
      <c r="J106" s="91">
        <v>11900</v>
      </c>
      <c r="K106" s="91">
        <v>0</v>
      </c>
      <c r="L106" s="91">
        <v>152.46803600000001</v>
      </c>
      <c r="M106" s="91">
        <v>0</v>
      </c>
      <c r="N106" s="91">
        <f t="shared" si="1"/>
        <v>0.22996076427412435</v>
      </c>
      <c r="O106" s="91">
        <f>L106/'סכום נכסי הקרן'!$C$42*100</f>
        <v>3.6804682856174248E-2</v>
      </c>
    </row>
    <row r="107" spans="2:15">
      <c r="B107" t="s">
        <v>1119</v>
      </c>
      <c r="C107" t="s">
        <v>1120</v>
      </c>
      <c r="D107" t="s">
        <v>1088</v>
      </c>
      <c r="E107" t="s">
        <v>1089</v>
      </c>
      <c r="F107" t="s">
        <v>1121</v>
      </c>
      <c r="G107" t="s">
        <v>1115</v>
      </c>
      <c r="H107" t="s">
        <v>109</v>
      </c>
      <c r="I107" s="91">
        <v>723</v>
      </c>
      <c r="J107" s="91">
        <v>11811</v>
      </c>
      <c r="K107" s="91">
        <v>0</v>
      </c>
      <c r="L107" s="91">
        <v>307.33131447</v>
      </c>
      <c r="M107" s="91">
        <v>0</v>
      </c>
      <c r="N107" s="91">
        <f t="shared" si="1"/>
        <v>0.46353416634088757</v>
      </c>
      <c r="O107" s="91">
        <f>L107/'סכום נכסי הקרן'!$C$42*100</f>
        <v>7.4187559947578155E-2</v>
      </c>
    </row>
    <row r="108" spans="2:15">
      <c r="B108" t="s">
        <v>1122</v>
      </c>
      <c r="C108" t="s">
        <v>1123</v>
      </c>
      <c r="D108" t="s">
        <v>1088</v>
      </c>
      <c r="E108" t="s">
        <v>1089</v>
      </c>
      <c r="F108" t="s">
        <v>1124</v>
      </c>
      <c r="G108" t="s">
        <v>1125</v>
      </c>
      <c r="H108" t="s">
        <v>109</v>
      </c>
      <c r="I108" s="91">
        <v>1897</v>
      </c>
      <c r="J108" s="91">
        <v>2170</v>
      </c>
      <c r="K108" s="91">
        <v>0</v>
      </c>
      <c r="L108" s="91">
        <v>148.1524751</v>
      </c>
      <c r="M108" s="91">
        <v>0.01</v>
      </c>
      <c r="N108" s="91">
        <f t="shared" si="1"/>
        <v>0.22345179551666272</v>
      </c>
      <c r="O108" s="91">
        <f>L108/'סכום נכסי הקרן'!$C$42*100</f>
        <v>3.5762937619349615E-2</v>
      </c>
    </row>
    <row r="109" spans="2:15">
      <c r="B109" t="s">
        <v>1126</v>
      </c>
      <c r="C109" t="s">
        <v>1127</v>
      </c>
      <c r="D109" t="s">
        <v>1088</v>
      </c>
      <c r="E109" t="s">
        <v>1089</v>
      </c>
      <c r="F109" t="s">
        <v>1128</v>
      </c>
      <c r="G109" t="s">
        <v>1125</v>
      </c>
      <c r="H109" t="s">
        <v>109</v>
      </c>
      <c r="I109" s="91">
        <v>289</v>
      </c>
      <c r="J109" s="91">
        <v>3405</v>
      </c>
      <c r="K109" s="91">
        <v>0</v>
      </c>
      <c r="L109" s="91">
        <v>35.415779550000003</v>
      </c>
      <c r="M109" s="91">
        <v>0</v>
      </c>
      <c r="N109" s="91">
        <f t="shared" si="1"/>
        <v>5.3416046709501154E-2</v>
      </c>
      <c r="O109" s="91">
        <f>L109/'סכום נכסי הקרן'!$C$42*100</f>
        <v>8.5491134314993836E-3</v>
      </c>
    </row>
    <row r="110" spans="2:15">
      <c r="B110" t="s">
        <v>1129</v>
      </c>
      <c r="C110" t="s">
        <v>1127</v>
      </c>
      <c r="D110" t="s">
        <v>1088</v>
      </c>
      <c r="E110" t="s">
        <v>1089</v>
      </c>
      <c r="F110" t="s">
        <v>1128</v>
      </c>
      <c r="G110" t="s">
        <v>1125</v>
      </c>
      <c r="H110" t="s">
        <v>109</v>
      </c>
      <c r="I110" s="91">
        <v>614</v>
      </c>
      <c r="J110" s="91">
        <v>3455</v>
      </c>
      <c r="K110" s="91">
        <v>0</v>
      </c>
      <c r="L110" s="91">
        <v>76.348106299999998</v>
      </c>
      <c r="M110" s="91">
        <v>0</v>
      </c>
      <c r="N110" s="91">
        <f t="shared" si="1"/>
        <v>0.11515245645080709</v>
      </c>
      <c r="O110" s="91">
        <f>L110/'סכום נכסי הקרן'!$C$42*100</f>
        <v>1.842988151982871E-2</v>
      </c>
    </row>
    <row r="111" spans="2:15">
      <c r="B111" t="s">
        <v>1130</v>
      </c>
      <c r="C111" t="s">
        <v>1131</v>
      </c>
      <c r="D111" t="s">
        <v>1088</v>
      </c>
      <c r="E111" t="s">
        <v>1089</v>
      </c>
      <c r="F111" t="s">
        <v>1132</v>
      </c>
      <c r="G111" t="s">
        <v>1133</v>
      </c>
      <c r="H111" t="s">
        <v>109</v>
      </c>
      <c r="I111" s="91">
        <v>1160</v>
      </c>
      <c r="J111" s="91">
        <v>3800</v>
      </c>
      <c r="K111" s="91">
        <v>0</v>
      </c>
      <c r="L111" s="91">
        <v>158.64392000000001</v>
      </c>
      <c r="M111" s="91">
        <v>0</v>
      </c>
      <c r="N111" s="91">
        <f t="shared" si="1"/>
        <v>0.23927557570586822</v>
      </c>
      <c r="O111" s="91">
        <f>L111/'סכום נכסי הקרן'!$C$42*100</f>
        <v>3.8295496655182719E-2</v>
      </c>
    </row>
    <row r="112" spans="2:15">
      <c r="B112" s="92" t="s">
        <v>346</v>
      </c>
      <c r="E112" s="16"/>
      <c r="F112" s="16"/>
      <c r="G112" s="16"/>
      <c r="I112" s="93">
        <v>105353</v>
      </c>
      <c r="K112" s="93">
        <v>1.3155232400000001</v>
      </c>
      <c r="L112" s="93">
        <f>SUM(L113:L206)</f>
        <v>11069.864048906795</v>
      </c>
      <c r="N112" s="93">
        <f t="shared" si="1"/>
        <v>16.696184091315107</v>
      </c>
      <c r="O112" s="93">
        <f>L112/'סכום נכסי הקרן'!$C$42*100</f>
        <v>2.672185241377278</v>
      </c>
    </row>
    <row r="113" spans="2:15">
      <c r="B113" t="s">
        <v>1134</v>
      </c>
      <c r="C113" t="s">
        <v>1135</v>
      </c>
      <c r="D113" t="s">
        <v>1088</v>
      </c>
      <c r="E113" t="s">
        <v>1089</v>
      </c>
      <c r="F113" t="s">
        <v>1136</v>
      </c>
      <c r="G113" t="s">
        <v>1137</v>
      </c>
      <c r="H113" t="s">
        <v>109</v>
      </c>
      <c r="I113" s="91">
        <v>751</v>
      </c>
      <c r="J113" s="91">
        <v>8414</v>
      </c>
      <c r="K113" s="91">
        <v>0</v>
      </c>
      <c r="L113" s="91">
        <v>227.41771485999999</v>
      </c>
      <c r="M113" s="91">
        <v>0</v>
      </c>
      <c r="N113" s="91">
        <f t="shared" si="1"/>
        <v>0.34300403475178542</v>
      </c>
      <c r="O113" s="91">
        <f>L113/'סכום נכסי הקרן'!$C$42*100</f>
        <v>5.4896994090605097E-2</v>
      </c>
    </row>
    <row r="114" spans="2:15">
      <c r="B114" t="s">
        <v>1138</v>
      </c>
      <c r="C114" t="s">
        <v>1139</v>
      </c>
      <c r="D114" t="s">
        <v>1140</v>
      </c>
      <c r="E114" t="s">
        <v>1089</v>
      </c>
      <c r="F114" t="s">
        <v>1141</v>
      </c>
      <c r="G114" t="s">
        <v>1137</v>
      </c>
      <c r="H114" t="s">
        <v>113</v>
      </c>
      <c r="I114" s="91">
        <v>37</v>
      </c>
      <c r="J114" s="91">
        <v>15322</v>
      </c>
      <c r="K114" s="91">
        <v>0</v>
      </c>
      <c r="L114" s="91">
        <v>23.897692756000001</v>
      </c>
      <c r="M114" s="91">
        <v>0</v>
      </c>
      <c r="N114" s="91">
        <f t="shared" si="1"/>
        <v>3.6043828167091785E-2</v>
      </c>
      <c r="O114" s="91">
        <f>L114/'סכום נכסי הקרן'!$C$42*100</f>
        <v>5.7687304562568948E-3</v>
      </c>
    </row>
    <row r="115" spans="2:15">
      <c r="B115" t="s">
        <v>1142</v>
      </c>
      <c r="C115" t="s">
        <v>1143</v>
      </c>
      <c r="D115" t="s">
        <v>1088</v>
      </c>
      <c r="E115" t="s">
        <v>1089</v>
      </c>
      <c r="F115" t="s">
        <v>1144</v>
      </c>
      <c r="G115" t="s">
        <v>1145</v>
      </c>
      <c r="H115" t="s">
        <v>113</v>
      </c>
      <c r="I115" s="91">
        <v>1074</v>
      </c>
      <c r="J115" s="91">
        <v>1294.8</v>
      </c>
      <c r="K115" s="91">
        <v>0</v>
      </c>
      <c r="L115" s="91">
        <v>58.619993140799998</v>
      </c>
      <c r="M115" s="91">
        <v>0</v>
      </c>
      <c r="N115" s="91">
        <f t="shared" si="1"/>
        <v>8.8413931064228402E-2</v>
      </c>
      <c r="O115" s="91">
        <f>L115/'סכום נכסי הקרן'!$C$42*100</f>
        <v>1.4150443025174493E-2</v>
      </c>
    </row>
    <row r="116" spans="2:15">
      <c r="B116" t="s">
        <v>1146</v>
      </c>
      <c r="C116" t="s">
        <v>1147</v>
      </c>
      <c r="D116" t="s">
        <v>1088</v>
      </c>
      <c r="E116" t="s">
        <v>1089</v>
      </c>
      <c r="F116" t="s">
        <v>1148</v>
      </c>
      <c r="G116" t="s">
        <v>1145</v>
      </c>
      <c r="H116" t="s">
        <v>109</v>
      </c>
      <c r="I116" s="91">
        <v>3426</v>
      </c>
      <c r="J116" s="91">
        <v>2994</v>
      </c>
      <c r="K116" s="91">
        <v>0</v>
      </c>
      <c r="L116" s="91">
        <v>369.16540956</v>
      </c>
      <c r="M116" s="91">
        <v>0</v>
      </c>
      <c r="N116" s="91">
        <f t="shared" si="1"/>
        <v>0.55679578456685652</v>
      </c>
      <c r="O116" s="91">
        <f>L116/'סכום נכסי הקרן'!$C$42*100</f>
        <v>8.9113863972941021E-2</v>
      </c>
    </row>
    <row r="117" spans="2:15">
      <c r="B117" t="s">
        <v>1149</v>
      </c>
      <c r="C117" t="s">
        <v>1150</v>
      </c>
      <c r="D117" t="s">
        <v>1088</v>
      </c>
      <c r="E117" t="s">
        <v>1089</v>
      </c>
      <c r="F117" t="s">
        <v>1151</v>
      </c>
      <c r="G117" t="s">
        <v>1145</v>
      </c>
      <c r="H117" t="s">
        <v>113</v>
      </c>
      <c r="I117" s="91">
        <v>475</v>
      </c>
      <c r="J117" s="91">
        <v>5447</v>
      </c>
      <c r="K117" s="91">
        <v>0</v>
      </c>
      <c r="L117" s="91">
        <v>109.06609804999999</v>
      </c>
      <c r="M117" s="91">
        <v>0</v>
      </c>
      <c r="N117" s="91">
        <f t="shared" si="1"/>
        <v>0.1644995496890547</v>
      </c>
      <c r="O117" s="91">
        <f>L117/'סכום נכסי הקרן'!$C$42*100</f>
        <v>2.632776845824035E-2</v>
      </c>
    </row>
    <row r="118" spans="2:15">
      <c r="B118" t="s">
        <v>1152</v>
      </c>
      <c r="C118" t="s">
        <v>1153</v>
      </c>
      <c r="D118" t="s">
        <v>1088</v>
      </c>
      <c r="E118" t="s">
        <v>1089</v>
      </c>
      <c r="F118" t="s">
        <v>1154</v>
      </c>
      <c r="G118" t="s">
        <v>1145</v>
      </c>
      <c r="H118" t="s">
        <v>109</v>
      </c>
      <c r="I118" s="91">
        <v>467</v>
      </c>
      <c r="J118" s="91">
        <v>7295</v>
      </c>
      <c r="K118" s="91">
        <v>0</v>
      </c>
      <c r="L118" s="91">
        <v>122.60947235</v>
      </c>
      <c r="M118" s="91">
        <v>0</v>
      </c>
      <c r="N118" s="91">
        <f t="shared" si="1"/>
        <v>0.18492641938965562</v>
      </c>
      <c r="O118" s="91">
        <f>L118/'סכום נכסי הקרן'!$C$42*100</f>
        <v>2.9597041211999443E-2</v>
      </c>
    </row>
    <row r="119" spans="2:15">
      <c r="B119" t="s">
        <v>1155</v>
      </c>
      <c r="C119" t="s">
        <v>1156</v>
      </c>
      <c r="D119" t="s">
        <v>1103</v>
      </c>
      <c r="E119" t="s">
        <v>1089</v>
      </c>
      <c r="F119" t="s">
        <v>1157</v>
      </c>
      <c r="G119" t="s">
        <v>1145</v>
      </c>
      <c r="H119" t="s">
        <v>109</v>
      </c>
      <c r="I119" s="91">
        <v>175</v>
      </c>
      <c r="J119" s="91">
        <v>11452</v>
      </c>
      <c r="K119" s="91">
        <v>0</v>
      </c>
      <c r="L119" s="91">
        <v>72.127559000000005</v>
      </c>
      <c r="M119" s="91">
        <v>0</v>
      </c>
      <c r="N119" s="91">
        <f t="shared" si="1"/>
        <v>0.10878679248460311</v>
      </c>
      <c r="O119" s="91">
        <f>L119/'סכום נכסי הקרן'!$C$42*100</f>
        <v>1.7411071879911907E-2</v>
      </c>
    </row>
    <row r="120" spans="2:15">
      <c r="B120" t="s">
        <v>1158</v>
      </c>
      <c r="C120" t="s">
        <v>1159</v>
      </c>
      <c r="D120" t="s">
        <v>1088</v>
      </c>
      <c r="E120" t="s">
        <v>1089</v>
      </c>
      <c r="F120" t="s">
        <v>1160</v>
      </c>
      <c r="G120" t="s">
        <v>1145</v>
      </c>
      <c r="H120" t="s">
        <v>113</v>
      </c>
      <c r="I120" s="91">
        <v>1754</v>
      </c>
      <c r="J120" s="91">
        <v>602.79999999999995</v>
      </c>
      <c r="K120" s="91">
        <v>0</v>
      </c>
      <c r="L120" s="91">
        <v>44.569896324799998</v>
      </c>
      <c r="M120" s="91">
        <v>0</v>
      </c>
      <c r="N120" s="91">
        <f t="shared" si="1"/>
        <v>6.7222794307322836E-2</v>
      </c>
      <c r="O120" s="91">
        <f>L120/'סכום נכסי הקרן'!$C$42*100</f>
        <v>1.0758851115304129E-2</v>
      </c>
    </row>
    <row r="121" spans="2:15">
      <c r="B121" t="s">
        <v>1161</v>
      </c>
      <c r="C121" t="s">
        <v>1162</v>
      </c>
      <c r="D121" t="s">
        <v>1088</v>
      </c>
      <c r="E121" t="s">
        <v>1089</v>
      </c>
      <c r="F121" t="s">
        <v>1163</v>
      </c>
      <c r="G121" t="s">
        <v>1145</v>
      </c>
      <c r="H121" t="s">
        <v>113</v>
      </c>
      <c r="I121" s="91">
        <v>497</v>
      </c>
      <c r="J121" s="91">
        <v>3804</v>
      </c>
      <c r="K121" s="91">
        <v>0</v>
      </c>
      <c r="L121" s="91">
        <v>79.695846552000006</v>
      </c>
      <c r="M121" s="91">
        <v>0</v>
      </c>
      <c r="N121" s="91">
        <f t="shared" si="1"/>
        <v>0.12020170432687451</v>
      </c>
      <c r="O121" s="91">
        <f>L121/'סכום נכסי הקרן'!$C$42*100</f>
        <v>1.923800184125601E-2</v>
      </c>
    </row>
    <row r="122" spans="2:15">
      <c r="B122" t="s">
        <v>1164</v>
      </c>
      <c r="C122" t="s">
        <v>1165</v>
      </c>
      <c r="D122" t="s">
        <v>1088</v>
      </c>
      <c r="E122" t="s">
        <v>1089</v>
      </c>
      <c r="F122" t="s">
        <v>1166</v>
      </c>
      <c r="G122" t="s">
        <v>1145</v>
      </c>
      <c r="H122" t="s">
        <v>109</v>
      </c>
      <c r="I122" s="91">
        <v>465</v>
      </c>
      <c r="J122" s="91">
        <v>5293</v>
      </c>
      <c r="K122" s="91">
        <v>0</v>
      </c>
      <c r="L122" s="91">
        <v>88.580207549999997</v>
      </c>
      <c r="M122" s="91">
        <v>0</v>
      </c>
      <c r="N122" s="91">
        <f t="shared" si="1"/>
        <v>0.13360159127227531</v>
      </c>
      <c r="O122" s="91">
        <f>L122/'סכום נכסי הקרן'!$C$42*100</f>
        <v>2.1382622428558345E-2</v>
      </c>
    </row>
    <row r="123" spans="2:15">
      <c r="B123" t="s">
        <v>1167</v>
      </c>
      <c r="C123" t="s">
        <v>1168</v>
      </c>
      <c r="D123" t="s">
        <v>1088</v>
      </c>
      <c r="E123" t="s">
        <v>1089</v>
      </c>
      <c r="F123" t="s">
        <v>1169</v>
      </c>
      <c r="G123" t="s">
        <v>1145</v>
      </c>
      <c r="H123" t="s">
        <v>109</v>
      </c>
      <c r="I123" s="91">
        <v>895</v>
      </c>
      <c r="J123" s="91">
        <v>5282</v>
      </c>
      <c r="K123" s="91">
        <v>0</v>
      </c>
      <c r="L123" s="91">
        <v>170.1387661</v>
      </c>
      <c r="M123" s="91">
        <v>0</v>
      </c>
      <c r="N123" s="91">
        <f t="shared" si="1"/>
        <v>0.25661274134214251</v>
      </c>
      <c r="O123" s="91">
        <f>L123/'סכום נכסי הקרן'!$C$42*100</f>
        <v>4.1070269494724185E-2</v>
      </c>
    </row>
    <row r="124" spans="2:15">
      <c r="B124" t="s">
        <v>1170</v>
      </c>
      <c r="C124" t="s">
        <v>1171</v>
      </c>
      <c r="D124" t="s">
        <v>1103</v>
      </c>
      <c r="E124" t="s">
        <v>1089</v>
      </c>
      <c r="F124" t="s">
        <v>1172</v>
      </c>
      <c r="G124" t="s">
        <v>1145</v>
      </c>
      <c r="H124" t="s">
        <v>109</v>
      </c>
      <c r="I124" s="91">
        <v>131</v>
      </c>
      <c r="J124" s="91">
        <v>22774</v>
      </c>
      <c r="K124" s="91">
        <v>0.37717519999999999</v>
      </c>
      <c r="L124" s="91">
        <v>107.74952526</v>
      </c>
      <c r="M124" s="91">
        <v>0</v>
      </c>
      <c r="N124" s="91">
        <f t="shared" si="1"/>
        <v>0.1625138214475568</v>
      </c>
      <c r="O124" s="91">
        <f>L124/'סכום נכסי הקרן'!$C$42*100</f>
        <v>2.6009957294246482E-2</v>
      </c>
    </row>
    <row r="125" spans="2:15">
      <c r="B125" t="s">
        <v>1173</v>
      </c>
      <c r="C125" t="s">
        <v>1174</v>
      </c>
      <c r="D125" t="s">
        <v>1088</v>
      </c>
      <c r="E125" t="s">
        <v>1089</v>
      </c>
      <c r="F125" t="s">
        <v>1175</v>
      </c>
      <c r="G125" t="s">
        <v>1176</v>
      </c>
      <c r="H125" t="s">
        <v>222</v>
      </c>
      <c r="I125" s="91">
        <v>1150</v>
      </c>
      <c r="J125" s="91">
        <v>2326</v>
      </c>
      <c r="K125" s="91">
        <v>0</v>
      </c>
      <c r="L125" s="91">
        <v>99.335086399999994</v>
      </c>
      <c r="M125" s="91">
        <v>0</v>
      </c>
      <c r="N125" s="91">
        <f t="shared" si="1"/>
        <v>0.14982269718342914</v>
      </c>
      <c r="O125" s="91">
        <f>L125/'סכום נכסי הקרן'!$C$42*100</f>
        <v>2.397877251755684E-2</v>
      </c>
    </row>
    <row r="126" spans="2:15">
      <c r="B126" t="s">
        <v>1177</v>
      </c>
      <c r="C126" t="s">
        <v>1178</v>
      </c>
      <c r="D126" t="s">
        <v>1179</v>
      </c>
      <c r="E126" t="s">
        <v>1089</v>
      </c>
      <c r="F126" t="s">
        <v>1180</v>
      </c>
      <c r="G126" t="s">
        <v>1176</v>
      </c>
      <c r="H126" t="s">
        <v>113</v>
      </c>
      <c r="I126" s="91">
        <v>402</v>
      </c>
      <c r="J126" s="91">
        <v>10890</v>
      </c>
      <c r="K126" s="91">
        <v>0</v>
      </c>
      <c r="L126" s="91">
        <v>184.54093811999999</v>
      </c>
      <c r="M126" s="91">
        <v>0</v>
      </c>
      <c r="N126" s="91">
        <f t="shared" si="1"/>
        <v>0.27833489748591689</v>
      </c>
      <c r="O126" s="91">
        <f>L126/'סכום נכסי הקרן'!$C$42*100</f>
        <v>4.4546849816360694E-2</v>
      </c>
    </row>
    <row r="127" spans="2:15">
      <c r="B127" t="s">
        <v>1181</v>
      </c>
      <c r="C127" t="s">
        <v>1182</v>
      </c>
      <c r="D127" t="s">
        <v>1088</v>
      </c>
      <c r="E127" t="s">
        <v>1089</v>
      </c>
      <c r="F127" t="s">
        <v>1183</v>
      </c>
      <c r="G127" t="s">
        <v>1176</v>
      </c>
      <c r="H127" t="s">
        <v>116</v>
      </c>
      <c r="I127" s="91">
        <v>2859</v>
      </c>
      <c r="J127" s="91">
        <v>624.4</v>
      </c>
      <c r="K127" s="91">
        <v>0</v>
      </c>
      <c r="L127" s="91">
        <v>84.330939504</v>
      </c>
      <c r="M127" s="91">
        <v>0</v>
      </c>
      <c r="N127" s="91">
        <f t="shared" si="1"/>
        <v>0.12719260908099311</v>
      </c>
      <c r="O127" s="91">
        <f>L127/'סכום נכסי הקרן'!$C$42*100</f>
        <v>2.0356879807961428E-2</v>
      </c>
    </row>
    <row r="128" spans="2:15">
      <c r="B128" t="s">
        <v>1184</v>
      </c>
      <c r="C128" t="s">
        <v>1185</v>
      </c>
      <c r="D128" t="s">
        <v>1179</v>
      </c>
      <c r="E128" t="s">
        <v>1089</v>
      </c>
      <c r="F128" t="s">
        <v>1186</v>
      </c>
      <c r="G128" t="s">
        <v>1176</v>
      </c>
      <c r="H128" t="s">
        <v>113</v>
      </c>
      <c r="I128" s="91">
        <v>627</v>
      </c>
      <c r="J128" s="91">
        <v>3710.5</v>
      </c>
      <c r="K128" s="91">
        <v>0</v>
      </c>
      <c r="L128" s="91">
        <v>98.070585459</v>
      </c>
      <c r="M128" s="91">
        <v>0</v>
      </c>
      <c r="N128" s="91">
        <f t="shared" si="1"/>
        <v>0.14791550659813354</v>
      </c>
      <c r="O128" s="91">
        <f>L128/'סכום נכסי הקרן'!$C$42*100</f>
        <v>2.3673531121879397E-2</v>
      </c>
    </row>
    <row r="129" spans="2:15">
      <c r="B129" t="s">
        <v>1187</v>
      </c>
      <c r="C129" t="s">
        <v>1188</v>
      </c>
      <c r="D129" t="s">
        <v>1088</v>
      </c>
      <c r="E129" t="s">
        <v>1089</v>
      </c>
      <c r="F129" t="s">
        <v>1189</v>
      </c>
      <c r="G129" t="s">
        <v>1176</v>
      </c>
      <c r="H129" t="s">
        <v>113</v>
      </c>
      <c r="I129" s="91">
        <v>348</v>
      </c>
      <c r="J129" s="91">
        <v>9712</v>
      </c>
      <c r="K129" s="91">
        <v>0</v>
      </c>
      <c r="L129" s="91">
        <v>142.47107750399999</v>
      </c>
      <c r="M129" s="91">
        <v>0</v>
      </c>
      <c r="N129" s="91">
        <f t="shared" si="1"/>
        <v>0.21488279595716597</v>
      </c>
      <c r="O129" s="91">
        <f>L129/'סכום נכסי הקרן'!$C$42*100</f>
        <v>3.4391489267377597E-2</v>
      </c>
    </row>
    <row r="130" spans="2:15">
      <c r="B130" t="s">
        <v>1190</v>
      </c>
      <c r="C130" t="s">
        <v>1191</v>
      </c>
      <c r="D130" t="s">
        <v>1088</v>
      </c>
      <c r="E130" t="s">
        <v>1089</v>
      </c>
      <c r="F130" t="s">
        <v>1192</v>
      </c>
      <c r="G130" t="s">
        <v>1176</v>
      </c>
      <c r="H130" t="s">
        <v>109</v>
      </c>
      <c r="I130" s="91">
        <v>123</v>
      </c>
      <c r="J130" s="91">
        <v>20208</v>
      </c>
      <c r="K130" s="91">
        <v>0</v>
      </c>
      <c r="L130" s="91">
        <v>89.456168160000004</v>
      </c>
      <c r="M130" s="91">
        <v>0</v>
      </c>
      <c r="N130" s="91">
        <f t="shared" si="1"/>
        <v>0.13492276373985815</v>
      </c>
      <c r="O130" s="91">
        <f>L130/'סכום נכסי הקרן'!$C$42*100</f>
        <v>2.159407299414149E-2</v>
      </c>
    </row>
    <row r="131" spans="2:15">
      <c r="B131" t="s">
        <v>1193</v>
      </c>
      <c r="C131" t="s">
        <v>1194</v>
      </c>
      <c r="D131" t="s">
        <v>1088</v>
      </c>
      <c r="E131" t="s">
        <v>1089</v>
      </c>
      <c r="F131" t="s">
        <v>1195</v>
      </c>
      <c r="G131" t="s">
        <v>1176</v>
      </c>
      <c r="H131" t="s">
        <v>109</v>
      </c>
      <c r="I131" s="91">
        <v>84</v>
      </c>
      <c r="J131" s="91">
        <v>34605</v>
      </c>
      <c r="K131" s="91">
        <v>0</v>
      </c>
      <c r="L131" s="91">
        <v>104.61645179999999</v>
      </c>
      <c r="M131" s="91">
        <v>0</v>
      </c>
      <c r="N131" s="91">
        <f t="shared" si="1"/>
        <v>0.15778834595583752</v>
      </c>
      <c r="O131" s="91">
        <f>L131/'סכום נכסי הקרן'!$C$42*100</f>
        <v>2.5253655986211033E-2</v>
      </c>
    </row>
    <row r="132" spans="2:15">
      <c r="B132" t="s">
        <v>1196</v>
      </c>
      <c r="C132" t="s">
        <v>1197</v>
      </c>
      <c r="D132" t="s">
        <v>1088</v>
      </c>
      <c r="E132" t="s">
        <v>1089</v>
      </c>
      <c r="F132" t="s">
        <v>1198</v>
      </c>
      <c r="G132" t="s">
        <v>1176</v>
      </c>
      <c r="H132" t="s">
        <v>109</v>
      </c>
      <c r="I132" s="91">
        <v>80</v>
      </c>
      <c r="J132" s="91">
        <v>31677</v>
      </c>
      <c r="K132" s="91">
        <v>0</v>
      </c>
      <c r="L132" s="91">
        <v>91.204418399999994</v>
      </c>
      <c r="M132" s="91">
        <v>0</v>
      </c>
      <c r="N132" s="91">
        <f t="shared" si="1"/>
        <v>0.13755957189899795</v>
      </c>
      <c r="O132" s="91">
        <f>L132/'סכום נכסי הקרן'!$C$42*100</f>
        <v>2.2016087977245424E-2</v>
      </c>
    </row>
    <row r="133" spans="2:15">
      <c r="B133" t="s">
        <v>1199</v>
      </c>
      <c r="C133" t="s">
        <v>1200</v>
      </c>
      <c r="D133" t="s">
        <v>1088</v>
      </c>
      <c r="E133" t="s">
        <v>1089</v>
      </c>
      <c r="F133" t="s">
        <v>1201</v>
      </c>
      <c r="G133" t="s">
        <v>1176</v>
      </c>
      <c r="H133" t="s">
        <v>109</v>
      </c>
      <c r="I133" s="91">
        <v>130</v>
      </c>
      <c r="J133" s="91">
        <v>20594</v>
      </c>
      <c r="K133" s="91">
        <v>0</v>
      </c>
      <c r="L133" s="91">
        <v>96.353147800000002</v>
      </c>
      <c r="M133" s="91">
        <v>0</v>
      </c>
      <c r="N133" s="91">
        <f t="shared" si="1"/>
        <v>0.14532517168585854</v>
      </c>
      <c r="O133" s="91">
        <f>L133/'סכום נכסי הקרן'!$C$42*100</f>
        <v>2.3258954073318575E-2</v>
      </c>
    </row>
    <row r="134" spans="2:15">
      <c r="B134" t="s">
        <v>1202</v>
      </c>
      <c r="C134" t="s">
        <v>1203</v>
      </c>
      <c r="D134" t="s">
        <v>1140</v>
      </c>
      <c r="E134" t="s">
        <v>1089</v>
      </c>
      <c r="F134" t="s">
        <v>1204</v>
      </c>
      <c r="G134" t="s">
        <v>1176</v>
      </c>
      <c r="H134" t="s">
        <v>113</v>
      </c>
      <c r="I134" s="91">
        <v>157</v>
      </c>
      <c r="J134" s="91">
        <v>11116</v>
      </c>
      <c r="K134" s="91">
        <v>0</v>
      </c>
      <c r="L134" s="91">
        <v>73.567666647999999</v>
      </c>
      <c r="M134" s="91">
        <v>0</v>
      </c>
      <c r="N134" s="91">
        <f t="shared" si="1"/>
        <v>0.11095884286355</v>
      </c>
      <c r="O134" s="91">
        <f>L134/'סכום נכסי הקרן'!$C$42*100</f>
        <v>1.7758703466531092E-2</v>
      </c>
    </row>
    <row r="135" spans="2:15">
      <c r="B135" t="s">
        <v>1205</v>
      </c>
      <c r="C135" t="s">
        <v>1206</v>
      </c>
      <c r="D135" t="s">
        <v>1088</v>
      </c>
      <c r="E135" t="s">
        <v>1089</v>
      </c>
      <c r="F135" t="s">
        <v>1207</v>
      </c>
      <c r="G135" t="s">
        <v>1176</v>
      </c>
      <c r="H135" t="s">
        <v>113</v>
      </c>
      <c r="I135" s="91">
        <v>214</v>
      </c>
      <c r="J135" s="91">
        <v>12260</v>
      </c>
      <c r="K135" s="91">
        <v>0</v>
      </c>
      <c r="L135" s="91">
        <v>110.59692056</v>
      </c>
      <c r="M135" s="91">
        <v>0</v>
      </c>
      <c r="N135" s="91">
        <f t="shared" si="1"/>
        <v>0.16680842126373435</v>
      </c>
      <c r="O135" s="91">
        <f>L135/'סכום נכסי הקרן'!$C$42*100</f>
        <v>2.6697297957457108E-2</v>
      </c>
    </row>
    <row r="136" spans="2:15">
      <c r="B136" t="s">
        <v>1472</v>
      </c>
      <c r="C136" t="s">
        <v>1473</v>
      </c>
      <c r="D136" t="s">
        <v>1179</v>
      </c>
      <c r="E136" t="s">
        <v>1089</v>
      </c>
      <c r="F136" t="s">
        <v>1474</v>
      </c>
      <c r="G136" t="s">
        <v>1176</v>
      </c>
      <c r="H136" t="s">
        <v>113</v>
      </c>
      <c r="I136" s="91">
        <v>771</v>
      </c>
      <c r="J136" s="91">
        <v>8240</v>
      </c>
      <c r="K136" s="91">
        <v>0</v>
      </c>
      <c r="L136" s="91">
        <v>267.80604815999999</v>
      </c>
      <c r="M136" s="91">
        <v>0</v>
      </c>
      <c r="N136" s="91">
        <f t="shared" si="1"/>
        <v>0.40391996334304808</v>
      </c>
      <c r="O136" s="91">
        <f>L136/'סכום נכסי הקרן'!$C$42*100</f>
        <v>6.4646446088504256E-2</v>
      </c>
    </row>
    <row r="137" spans="2:15">
      <c r="B137" t="s">
        <v>1208</v>
      </c>
      <c r="C137" t="s">
        <v>1209</v>
      </c>
      <c r="D137" t="s">
        <v>1088</v>
      </c>
      <c r="E137" t="s">
        <v>1089</v>
      </c>
      <c r="F137" t="s">
        <v>1210</v>
      </c>
      <c r="G137" t="s">
        <v>1211</v>
      </c>
      <c r="H137" t="s">
        <v>113</v>
      </c>
      <c r="I137" s="91">
        <v>131</v>
      </c>
      <c r="J137" s="91">
        <v>21100</v>
      </c>
      <c r="K137" s="91">
        <v>0</v>
      </c>
      <c r="L137" s="91">
        <v>116.5178714</v>
      </c>
      <c r="M137" s="91">
        <v>0</v>
      </c>
      <c r="N137" s="91">
        <f t="shared" si="1"/>
        <v>0.17573872833738172</v>
      </c>
      <c r="O137" s="91">
        <f>L137/'סכום נכסי הקרן'!$C$42*100</f>
        <v>2.8126572732618496E-2</v>
      </c>
    </row>
    <row r="138" spans="2:15">
      <c r="B138" t="s">
        <v>1212</v>
      </c>
      <c r="C138" t="s">
        <v>1213</v>
      </c>
      <c r="D138" t="s">
        <v>1088</v>
      </c>
      <c r="E138" t="s">
        <v>1089</v>
      </c>
      <c r="F138" t="s">
        <v>1214</v>
      </c>
      <c r="G138" t="s">
        <v>1211</v>
      </c>
      <c r="H138" t="s">
        <v>113</v>
      </c>
      <c r="I138" s="91">
        <v>193</v>
      </c>
      <c r="J138" s="91">
        <v>6713</v>
      </c>
      <c r="K138" s="91">
        <v>0</v>
      </c>
      <c r="L138" s="91">
        <v>54.615101785999997</v>
      </c>
      <c r="M138" s="91">
        <v>0</v>
      </c>
      <c r="N138" s="91">
        <f t="shared" si="1"/>
        <v>8.2373531378194254E-2</v>
      </c>
      <c r="O138" s="91">
        <f>L138/'סכום נכסי הקרן'!$C$42*100</f>
        <v>1.3183691173088929E-2</v>
      </c>
    </row>
    <row r="139" spans="2:15">
      <c r="B139" t="s">
        <v>1215</v>
      </c>
      <c r="C139" t="s">
        <v>1216</v>
      </c>
      <c r="D139" t="s">
        <v>1088</v>
      </c>
      <c r="E139" t="s">
        <v>1089</v>
      </c>
      <c r="F139" t="s">
        <v>1217</v>
      </c>
      <c r="G139" t="s">
        <v>1211</v>
      </c>
      <c r="H139" t="s">
        <v>109</v>
      </c>
      <c r="I139" s="91">
        <v>154</v>
      </c>
      <c r="J139" s="91">
        <v>8454</v>
      </c>
      <c r="K139" s="91">
        <v>0</v>
      </c>
      <c r="L139" s="91">
        <v>46.855956839999997</v>
      </c>
      <c r="M139" s="91">
        <v>0</v>
      </c>
      <c r="N139" s="91">
        <f t="shared" si="1"/>
        <v>7.0670757808684453E-2</v>
      </c>
      <c r="O139" s="91">
        <f>L139/'סכום נכסי הקרן'!$C$42*100</f>
        <v>1.1310689615092753E-2</v>
      </c>
    </row>
    <row r="140" spans="2:15">
      <c r="B140" t="s">
        <v>1218</v>
      </c>
      <c r="C140" t="s">
        <v>1219</v>
      </c>
      <c r="D140" t="s">
        <v>1088</v>
      </c>
      <c r="E140" t="s">
        <v>1089</v>
      </c>
      <c r="F140" t="s">
        <v>1220</v>
      </c>
      <c r="G140" t="s">
        <v>1211</v>
      </c>
      <c r="H140" t="s">
        <v>109</v>
      </c>
      <c r="I140" s="91">
        <v>82</v>
      </c>
      <c r="J140" s="91">
        <v>8834</v>
      </c>
      <c r="K140" s="91">
        <v>0</v>
      </c>
      <c r="L140" s="91">
        <v>26.070724120000001</v>
      </c>
      <c r="M140" s="91">
        <v>0</v>
      </c>
      <c r="N140" s="91">
        <f t="shared" ref="N140:N203" si="2">L140/$L$11*100</f>
        <v>3.9321314821783679E-2</v>
      </c>
      <c r="O140" s="91">
        <f>L140/'סכום נכסי הקרן'!$C$42*100</f>
        <v>6.2932845351757029E-3</v>
      </c>
    </row>
    <row r="141" spans="2:15">
      <c r="B141" t="s">
        <v>1221</v>
      </c>
      <c r="C141" t="s">
        <v>1222</v>
      </c>
      <c r="D141" t="s">
        <v>1088</v>
      </c>
      <c r="E141" t="s">
        <v>1089</v>
      </c>
      <c r="F141" t="s">
        <v>1223</v>
      </c>
      <c r="G141" t="s">
        <v>1224</v>
      </c>
      <c r="H141" t="s">
        <v>109</v>
      </c>
      <c r="I141" s="91">
        <v>306</v>
      </c>
      <c r="J141" s="91">
        <v>10785</v>
      </c>
      <c r="K141" s="91">
        <v>0</v>
      </c>
      <c r="L141" s="91">
        <v>118.7745579</v>
      </c>
      <c r="M141" s="91">
        <v>0</v>
      </c>
      <c r="N141" s="91">
        <f t="shared" si="2"/>
        <v>0.17914238831675666</v>
      </c>
      <c r="O141" s="91">
        <f>L141/'סכום נכסי הקרן'!$C$42*100</f>
        <v>2.8671320557259655E-2</v>
      </c>
    </row>
    <row r="142" spans="2:15">
      <c r="B142" t="s">
        <v>1225</v>
      </c>
      <c r="C142" t="s">
        <v>1226</v>
      </c>
      <c r="D142" t="s">
        <v>1088</v>
      </c>
      <c r="E142" t="s">
        <v>1089</v>
      </c>
      <c r="F142" t="s">
        <v>1227</v>
      </c>
      <c r="G142" t="s">
        <v>1224</v>
      </c>
      <c r="H142" t="s">
        <v>109</v>
      </c>
      <c r="I142" s="91">
        <v>34</v>
      </c>
      <c r="J142" s="91">
        <v>47789</v>
      </c>
      <c r="K142" s="91">
        <v>0</v>
      </c>
      <c r="L142" s="91">
        <v>58.477487740000001</v>
      </c>
      <c r="M142" s="91">
        <v>0</v>
      </c>
      <c r="N142" s="91">
        <f t="shared" si="2"/>
        <v>8.8198996499968929E-2</v>
      </c>
      <c r="O142" s="91">
        <f>L142/'סכום נכסי הקרן'!$C$42*100</f>
        <v>1.4116043250511322E-2</v>
      </c>
    </row>
    <row r="143" spans="2:15">
      <c r="B143" t="s">
        <v>1228</v>
      </c>
      <c r="C143" t="s">
        <v>1229</v>
      </c>
      <c r="D143" t="s">
        <v>1088</v>
      </c>
      <c r="E143" t="s">
        <v>1089</v>
      </c>
      <c r="F143" t="s">
        <v>1230</v>
      </c>
      <c r="G143" t="s">
        <v>1224</v>
      </c>
      <c r="H143" t="s">
        <v>109</v>
      </c>
      <c r="I143" s="91">
        <v>83</v>
      </c>
      <c r="J143" s="91">
        <v>17346</v>
      </c>
      <c r="K143" s="91">
        <v>0</v>
      </c>
      <c r="L143" s="91">
        <v>51.815450820000002</v>
      </c>
      <c r="M143" s="91">
        <v>0</v>
      </c>
      <c r="N143" s="91">
        <f t="shared" si="2"/>
        <v>7.8150942219623667E-2</v>
      </c>
      <c r="O143" s="91">
        <f>L143/'סכום נכסי הקרן'!$C$42*100</f>
        <v>1.2507875647324489E-2</v>
      </c>
    </row>
    <row r="144" spans="2:15">
      <c r="B144" t="s">
        <v>1231</v>
      </c>
      <c r="C144" t="s">
        <v>1232</v>
      </c>
      <c r="D144" t="s">
        <v>1088</v>
      </c>
      <c r="E144" t="s">
        <v>1089</v>
      </c>
      <c r="F144" t="s">
        <v>1233</v>
      </c>
      <c r="G144" t="s">
        <v>1224</v>
      </c>
      <c r="H144" t="s">
        <v>109</v>
      </c>
      <c r="I144" s="91">
        <v>77</v>
      </c>
      <c r="J144" s="91">
        <v>20403</v>
      </c>
      <c r="K144" s="91">
        <v>0</v>
      </c>
      <c r="L144" s="91">
        <v>56.541405689999998</v>
      </c>
      <c r="M144" s="91">
        <v>0</v>
      </c>
      <c r="N144" s="91">
        <f t="shared" si="2"/>
        <v>8.527888996750585E-2</v>
      </c>
      <c r="O144" s="91">
        <f>L144/'סכום נכסי הקרן'!$C$42*100</f>
        <v>1.3648687024883928E-2</v>
      </c>
    </row>
    <row r="145" spans="2:15">
      <c r="B145" t="s">
        <v>1234</v>
      </c>
      <c r="C145" t="s">
        <v>1235</v>
      </c>
      <c r="D145" t="s">
        <v>1088</v>
      </c>
      <c r="E145" t="s">
        <v>1089</v>
      </c>
      <c r="F145" t="s">
        <v>1236</v>
      </c>
      <c r="G145" t="s">
        <v>1224</v>
      </c>
      <c r="H145" t="s">
        <v>113</v>
      </c>
      <c r="I145" s="91">
        <v>549</v>
      </c>
      <c r="J145" s="91">
        <v>3376</v>
      </c>
      <c r="K145" s="91">
        <v>0</v>
      </c>
      <c r="L145" s="91">
        <v>78.129235296000004</v>
      </c>
      <c r="M145" s="91">
        <v>0</v>
      </c>
      <c r="N145" s="91">
        <f t="shared" si="2"/>
        <v>0.11783885417676038</v>
      </c>
      <c r="O145" s="91">
        <f>L145/'סכום נכסי הקרן'!$C$42*100</f>
        <v>1.8859833197200068E-2</v>
      </c>
    </row>
    <row r="146" spans="2:15">
      <c r="B146" t="s">
        <v>1237</v>
      </c>
      <c r="C146" t="s">
        <v>1238</v>
      </c>
      <c r="D146" t="s">
        <v>1239</v>
      </c>
      <c r="E146" t="s">
        <v>1089</v>
      </c>
      <c r="F146" t="s">
        <v>1240</v>
      </c>
      <c r="G146" t="s">
        <v>1241</v>
      </c>
      <c r="H146" t="s">
        <v>116</v>
      </c>
      <c r="I146" s="91">
        <v>890</v>
      </c>
      <c r="J146" s="91">
        <v>593.29999999999995</v>
      </c>
      <c r="K146" s="91">
        <v>0</v>
      </c>
      <c r="L146" s="91">
        <v>24.944467880000001</v>
      </c>
      <c r="M146" s="91">
        <v>0</v>
      </c>
      <c r="N146" s="91">
        <f t="shared" si="2"/>
        <v>3.7622632576549658E-2</v>
      </c>
      <c r="O146" s="91">
        <f>L146/'סכום נכסי הקרן'!$C$42*100</f>
        <v>6.0214144119979688E-3</v>
      </c>
    </row>
    <row r="147" spans="2:15">
      <c r="B147" t="s">
        <v>1242</v>
      </c>
      <c r="C147" t="s">
        <v>1243</v>
      </c>
      <c r="D147" t="s">
        <v>1088</v>
      </c>
      <c r="E147" t="s">
        <v>1089</v>
      </c>
      <c r="F147" t="s">
        <v>1244</v>
      </c>
      <c r="G147" t="s">
        <v>1241</v>
      </c>
      <c r="H147" t="s">
        <v>109</v>
      </c>
      <c r="I147" s="91">
        <v>387</v>
      </c>
      <c r="J147" s="91">
        <v>6950</v>
      </c>
      <c r="K147" s="91">
        <v>0</v>
      </c>
      <c r="L147" s="91">
        <v>96.800503500000005</v>
      </c>
      <c r="M147" s="91">
        <v>0</v>
      </c>
      <c r="N147" s="91">
        <f t="shared" si="2"/>
        <v>0.14599989841136307</v>
      </c>
      <c r="O147" s="91">
        <f>L147/'סכום נכסי הקרן'!$C$42*100</f>
        <v>2.3366942508759574E-2</v>
      </c>
    </row>
    <row r="148" spans="2:15">
      <c r="B148" t="s">
        <v>1245</v>
      </c>
      <c r="C148" t="s">
        <v>1246</v>
      </c>
      <c r="D148" t="s">
        <v>1088</v>
      </c>
      <c r="E148" t="s">
        <v>1089</v>
      </c>
      <c r="F148" t="s">
        <v>1247</v>
      </c>
      <c r="G148" t="s">
        <v>1241</v>
      </c>
      <c r="H148" t="s">
        <v>109</v>
      </c>
      <c r="I148" s="91">
        <v>420</v>
      </c>
      <c r="J148" s="91">
        <v>12247</v>
      </c>
      <c r="K148" s="91">
        <v>0</v>
      </c>
      <c r="L148" s="91">
        <v>185.12320260000001</v>
      </c>
      <c r="M148" s="91">
        <v>0</v>
      </c>
      <c r="N148" s="91">
        <f t="shared" si="2"/>
        <v>0.27921310113005959</v>
      </c>
      <c r="O148" s="91">
        <f>L148/'סכום נכסי הקרן'!$C$42*100</f>
        <v>4.4687404257062066E-2</v>
      </c>
    </row>
    <row r="149" spans="2:15">
      <c r="B149" t="s">
        <v>1248</v>
      </c>
      <c r="C149" t="s">
        <v>1249</v>
      </c>
      <c r="D149" t="s">
        <v>1088</v>
      </c>
      <c r="E149" t="s">
        <v>1089</v>
      </c>
      <c r="F149" t="s">
        <v>1250</v>
      </c>
      <c r="G149" t="s">
        <v>1241</v>
      </c>
      <c r="H149" t="s">
        <v>226</v>
      </c>
      <c r="I149" s="91">
        <v>13011</v>
      </c>
      <c r="J149" s="91">
        <v>769</v>
      </c>
      <c r="K149" s="91">
        <v>0</v>
      </c>
      <c r="L149" s="91">
        <v>46.105155072000002</v>
      </c>
      <c r="M149" s="91">
        <v>0</v>
      </c>
      <c r="N149" s="91">
        <f t="shared" si="2"/>
        <v>6.9538356861461384E-2</v>
      </c>
      <c r="O149" s="91">
        <f>L149/'סכום נכסי הקרן'!$C$42*100</f>
        <v>1.1129451490145078E-2</v>
      </c>
    </row>
    <row r="150" spans="2:15">
      <c r="B150" t="s">
        <v>1251</v>
      </c>
      <c r="C150" t="s">
        <v>1252</v>
      </c>
      <c r="D150" t="s">
        <v>1088</v>
      </c>
      <c r="E150" t="s">
        <v>1089</v>
      </c>
      <c r="F150" t="s">
        <v>1253</v>
      </c>
      <c r="G150" t="s">
        <v>1241</v>
      </c>
      <c r="H150" t="s">
        <v>226</v>
      </c>
      <c r="I150" s="91">
        <v>7654</v>
      </c>
      <c r="J150" s="91">
        <v>1494</v>
      </c>
      <c r="K150" s="91">
        <v>0</v>
      </c>
      <c r="L150" s="91">
        <v>52.692830207999997</v>
      </c>
      <c r="M150" s="91">
        <v>0</v>
      </c>
      <c r="N150" s="91">
        <f t="shared" si="2"/>
        <v>7.9474254567025088E-2</v>
      </c>
      <c r="O150" s="91">
        <f>L150/'סכום נכסי הקרן'!$C$42*100</f>
        <v>1.2719668695671253E-2</v>
      </c>
    </row>
    <row r="151" spans="2:15">
      <c r="B151" t="s">
        <v>1254</v>
      </c>
      <c r="C151" t="s">
        <v>1255</v>
      </c>
      <c r="D151" t="s">
        <v>1088</v>
      </c>
      <c r="E151" t="s">
        <v>1089</v>
      </c>
      <c r="F151" t="s">
        <v>1256</v>
      </c>
      <c r="G151" t="s">
        <v>1241</v>
      </c>
      <c r="H151" t="s">
        <v>116</v>
      </c>
      <c r="I151" s="91">
        <v>5589</v>
      </c>
      <c r="J151" s="91">
        <v>594</v>
      </c>
      <c r="K151" s="91">
        <v>0</v>
      </c>
      <c r="L151" s="91">
        <v>156.83046984000001</v>
      </c>
      <c r="M151" s="91">
        <v>0</v>
      </c>
      <c r="N151" s="91">
        <f t="shared" si="2"/>
        <v>0.23654042940434022</v>
      </c>
      <c r="O151" s="91">
        <f>L151/'סכום נכסי הקרן'!$C$42*100</f>
        <v>3.7857742882226146E-2</v>
      </c>
    </row>
    <row r="152" spans="2:15">
      <c r="B152" t="s">
        <v>1257</v>
      </c>
      <c r="C152" t="s">
        <v>1258</v>
      </c>
      <c r="D152" t="s">
        <v>1088</v>
      </c>
      <c r="E152" t="s">
        <v>1089</v>
      </c>
      <c r="F152" t="s">
        <v>1259</v>
      </c>
      <c r="G152" t="s">
        <v>1241</v>
      </c>
      <c r="H152" t="s">
        <v>113</v>
      </c>
      <c r="I152" s="91">
        <v>1889</v>
      </c>
      <c r="J152" s="91">
        <v>1653.2</v>
      </c>
      <c r="K152" s="91">
        <v>0</v>
      </c>
      <c r="L152" s="91">
        <v>131.64250739920001</v>
      </c>
      <c r="M152" s="91">
        <v>0</v>
      </c>
      <c r="N152" s="91">
        <f t="shared" si="2"/>
        <v>0.1985505448006302</v>
      </c>
      <c r="O152" s="91">
        <f>L152/'סכום נכסי הקרן'!$C$42*100</f>
        <v>3.1777550641625157E-2</v>
      </c>
    </row>
    <row r="153" spans="2:15">
      <c r="B153" t="s">
        <v>1260</v>
      </c>
      <c r="C153" t="s">
        <v>1261</v>
      </c>
      <c r="D153" t="s">
        <v>1088</v>
      </c>
      <c r="E153" t="s">
        <v>1089</v>
      </c>
      <c r="F153" t="s">
        <v>1262</v>
      </c>
      <c r="G153" t="s">
        <v>1241</v>
      </c>
      <c r="H153" t="s">
        <v>109</v>
      </c>
      <c r="I153" s="91">
        <v>504</v>
      </c>
      <c r="J153" s="91">
        <v>8577</v>
      </c>
      <c r="K153" s="91">
        <v>0</v>
      </c>
      <c r="L153" s="91">
        <v>155.57785992000001</v>
      </c>
      <c r="M153" s="91">
        <v>0</v>
      </c>
      <c r="N153" s="91">
        <f t="shared" si="2"/>
        <v>0.23465117351767983</v>
      </c>
      <c r="O153" s="91">
        <f>L153/'סכום נכסי הקרן'!$C$42*100</f>
        <v>3.7555371893148164E-2</v>
      </c>
    </row>
    <row r="154" spans="2:15">
      <c r="B154" t="s">
        <v>1263</v>
      </c>
      <c r="C154" t="s">
        <v>1264</v>
      </c>
      <c r="D154" t="s">
        <v>1088</v>
      </c>
      <c r="E154" t="s">
        <v>1089</v>
      </c>
      <c r="F154" t="s">
        <v>1265</v>
      </c>
      <c r="G154" t="s">
        <v>1241</v>
      </c>
      <c r="H154" t="s">
        <v>223</v>
      </c>
      <c r="I154" s="91">
        <v>2436</v>
      </c>
      <c r="J154" s="91">
        <v>141700</v>
      </c>
      <c r="K154" s="91">
        <v>0</v>
      </c>
      <c r="L154" s="91">
        <v>110.223260784</v>
      </c>
      <c r="M154" s="91">
        <v>0.01</v>
      </c>
      <c r="N154" s="91">
        <f t="shared" si="2"/>
        <v>0.16624484682595869</v>
      </c>
      <c r="O154" s="91">
        <f>L154/'סכום נכסי הקרן'!$C$42*100</f>
        <v>2.6607099185881212E-2</v>
      </c>
    </row>
    <row r="155" spans="2:15">
      <c r="B155" t="s">
        <v>1266</v>
      </c>
      <c r="C155" t="s">
        <v>1267</v>
      </c>
      <c r="D155" t="s">
        <v>1088</v>
      </c>
      <c r="E155" t="s">
        <v>1089</v>
      </c>
      <c r="F155" t="s">
        <v>1268</v>
      </c>
      <c r="G155" t="s">
        <v>1241</v>
      </c>
      <c r="H155" t="s">
        <v>226</v>
      </c>
      <c r="I155" s="91">
        <v>17466</v>
      </c>
      <c r="J155" s="91">
        <v>623</v>
      </c>
      <c r="K155" s="91">
        <v>0</v>
      </c>
      <c r="L155" s="91">
        <v>50.141113343999997</v>
      </c>
      <c r="M155" s="91">
        <v>0</v>
      </c>
      <c r="N155" s="91">
        <f t="shared" si="2"/>
        <v>7.5625613398350139E-2</v>
      </c>
      <c r="O155" s="91">
        <f>L155/'סכום נכסי הקרן'!$C$42*100</f>
        <v>1.2103702671695766E-2</v>
      </c>
    </row>
    <row r="156" spans="2:15">
      <c r="B156" t="s">
        <v>1269</v>
      </c>
      <c r="C156" t="s">
        <v>1270</v>
      </c>
      <c r="D156" t="s">
        <v>1239</v>
      </c>
      <c r="E156" t="s">
        <v>1089</v>
      </c>
      <c r="F156" t="s">
        <v>1271</v>
      </c>
      <c r="G156" t="s">
        <v>1241</v>
      </c>
      <c r="H156" t="s">
        <v>116</v>
      </c>
      <c r="I156" s="91">
        <v>1475</v>
      </c>
      <c r="J156" s="91">
        <v>2629.5</v>
      </c>
      <c r="K156" s="91">
        <v>0</v>
      </c>
      <c r="L156" s="91">
        <v>183.22093050000001</v>
      </c>
      <c r="M156" s="91">
        <v>0</v>
      </c>
      <c r="N156" s="91">
        <f t="shared" si="2"/>
        <v>0.27634398864294557</v>
      </c>
      <c r="O156" s="91">
        <f>L156/'סכום נכסי הקרן'!$C$42*100</f>
        <v>4.4228209509209152E-2</v>
      </c>
    </row>
    <row r="157" spans="2:15">
      <c r="B157" t="s">
        <v>1272</v>
      </c>
      <c r="C157" t="s">
        <v>1273</v>
      </c>
      <c r="D157" t="s">
        <v>1088</v>
      </c>
      <c r="E157" t="s">
        <v>1089</v>
      </c>
      <c r="F157" t="s">
        <v>1274</v>
      </c>
      <c r="G157" t="s">
        <v>1241</v>
      </c>
      <c r="H157" t="s">
        <v>113</v>
      </c>
      <c r="I157" s="91">
        <v>563</v>
      </c>
      <c r="J157" s="91">
        <v>5602</v>
      </c>
      <c r="K157" s="91">
        <v>0</v>
      </c>
      <c r="L157" s="91">
        <v>132.950596604</v>
      </c>
      <c r="M157" s="91">
        <v>0</v>
      </c>
      <c r="N157" s="91">
        <f t="shared" si="2"/>
        <v>0.2005234776275116</v>
      </c>
      <c r="O157" s="91">
        <f>L157/'סכום נכסי הקרן'!$C$42*100</f>
        <v>3.2093313929415189E-2</v>
      </c>
    </row>
    <row r="158" spans="2:15">
      <c r="B158" t="s">
        <v>1275</v>
      </c>
      <c r="C158" t="s">
        <v>1276</v>
      </c>
      <c r="D158" t="s">
        <v>1088</v>
      </c>
      <c r="E158" t="s">
        <v>1089</v>
      </c>
      <c r="F158" t="s">
        <v>1277</v>
      </c>
      <c r="G158" t="s">
        <v>1241</v>
      </c>
      <c r="H158" t="s">
        <v>123</v>
      </c>
      <c r="I158" s="91">
        <v>978</v>
      </c>
      <c r="J158" s="91">
        <v>3864</v>
      </c>
      <c r="K158" s="91">
        <v>0</v>
      </c>
      <c r="L158" s="91">
        <v>98.352045791999998</v>
      </c>
      <c r="M158" s="91">
        <v>0</v>
      </c>
      <c r="N158" s="91">
        <f t="shared" si="2"/>
        <v>0.14834002071261673</v>
      </c>
      <c r="O158" s="91">
        <f>L158/'סכום נכסי הקרן'!$C$42*100</f>
        <v>2.3741473613725084E-2</v>
      </c>
    </row>
    <row r="159" spans="2:15">
      <c r="B159" t="s">
        <v>1278</v>
      </c>
      <c r="C159" t="s">
        <v>1279</v>
      </c>
      <c r="D159" t="s">
        <v>1088</v>
      </c>
      <c r="E159" t="s">
        <v>1089</v>
      </c>
      <c r="F159" t="s">
        <v>1280</v>
      </c>
      <c r="G159" t="s">
        <v>1281</v>
      </c>
      <c r="H159" t="s">
        <v>113</v>
      </c>
      <c r="I159" s="91">
        <v>868</v>
      </c>
      <c r="J159" s="91">
        <v>1652.5</v>
      </c>
      <c r="K159" s="91">
        <v>0</v>
      </c>
      <c r="L159" s="91">
        <v>60.464432979999998</v>
      </c>
      <c r="M159" s="91">
        <v>0</v>
      </c>
      <c r="N159" s="91">
        <f t="shared" si="2"/>
        <v>9.1195817721967429E-2</v>
      </c>
      <c r="O159" s="91">
        <f>L159/'סכום נכסי הקרן'!$C$42*100</f>
        <v>1.4595677482900761E-2</v>
      </c>
    </row>
    <row r="160" spans="2:15">
      <c r="B160" t="s">
        <v>1282</v>
      </c>
      <c r="C160" t="s">
        <v>1283</v>
      </c>
      <c r="D160" t="s">
        <v>1088</v>
      </c>
      <c r="E160" t="s">
        <v>1089</v>
      </c>
      <c r="F160" t="s">
        <v>1284</v>
      </c>
      <c r="G160" t="s">
        <v>1281</v>
      </c>
      <c r="H160" t="s">
        <v>109</v>
      </c>
      <c r="I160" s="91">
        <v>545</v>
      </c>
      <c r="J160" s="91">
        <v>9413</v>
      </c>
      <c r="K160" s="91">
        <v>0</v>
      </c>
      <c r="L160" s="91">
        <v>184.63175914999999</v>
      </c>
      <c r="M160" s="91">
        <v>0</v>
      </c>
      <c r="N160" s="91">
        <f t="shared" si="2"/>
        <v>0.27847187881012675</v>
      </c>
      <c r="O160" s="91">
        <f>L160/'סכום נכסי הקרן'!$C$42*100</f>
        <v>4.4568773357146783E-2</v>
      </c>
    </row>
    <row r="161" spans="2:15">
      <c r="B161" t="s">
        <v>1285</v>
      </c>
      <c r="C161" t="s">
        <v>1286</v>
      </c>
      <c r="D161" t="s">
        <v>1088</v>
      </c>
      <c r="E161" t="s">
        <v>1089</v>
      </c>
      <c r="F161" t="s">
        <v>1287</v>
      </c>
      <c r="G161" t="s">
        <v>1090</v>
      </c>
      <c r="H161" t="s">
        <v>109</v>
      </c>
      <c r="I161" s="91">
        <v>119</v>
      </c>
      <c r="J161" s="91">
        <v>25999</v>
      </c>
      <c r="K161" s="91">
        <v>0</v>
      </c>
      <c r="L161" s="91">
        <v>111.34877719000001</v>
      </c>
      <c r="M161" s="91">
        <v>0</v>
      </c>
      <c r="N161" s="91">
        <f t="shared" si="2"/>
        <v>0.16794241321244266</v>
      </c>
      <c r="O161" s="91">
        <f>L161/'סכום נכסי הקרן'!$C$42*100</f>
        <v>2.6878790718473995E-2</v>
      </c>
    </row>
    <row r="162" spans="2:15">
      <c r="B162" t="s">
        <v>1288</v>
      </c>
      <c r="C162" t="s">
        <v>1289</v>
      </c>
      <c r="D162" t="s">
        <v>1088</v>
      </c>
      <c r="E162" t="s">
        <v>1089</v>
      </c>
      <c r="F162" t="s">
        <v>1290</v>
      </c>
      <c r="G162" t="s">
        <v>1291</v>
      </c>
      <c r="H162" t="s">
        <v>109</v>
      </c>
      <c r="I162" s="91">
        <v>305</v>
      </c>
      <c r="J162" s="91">
        <v>5377</v>
      </c>
      <c r="K162" s="91">
        <v>0</v>
      </c>
      <c r="L162" s="91">
        <v>59.023060149999999</v>
      </c>
      <c r="M162" s="91">
        <v>0</v>
      </c>
      <c r="N162" s="91">
        <f t="shared" si="2"/>
        <v>8.9021859125224201E-2</v>
      </c>
      <c r="O162" s="91">
        <f>L162/'סכום נכסי הקרן'!$C$42*100</f>
        <v>1.4247740490483173E-2</v>
      </c>
    </row>
    <row r="163" spans="2:15">
      <c r="B163" t="s">
        <v>1292</v>
      </c>
      <c r="C163" t="s">
        <v>1293</v>
      </c>
      <c r="D163" t="s">
        <v>1088</v>
      </c>
      <c r="E163" t="s">
        <v>1089</v>
      </c>
      <c r="F163" t="s">
        <v>1294</v>
      </c>
      <c r="G163" t="s">
        <v>1291</v>
      </c>
      <c r="H163" t="s">
        <v>109</v>
      </c>
      <c r="I163" s="91">
        <v>448</v>
      </c>
      <c r="J163" s="91">
        <v>3227</v>
      </c>
      <c r="K163" s="91">
        <v>0</v>
      </c>
      <c r="L163" s="91">
        <v>52.030599039999998</v>
      </c>
      <c r="M163" s="91">
        <v>0</v>
      </c>
      <c r="N163" s="91">
        <f t="shared" si="2"/>
        <v>7.8475440720433484E-2</v>
      </c>
      <c r="O163" s="91">
        <f>L163/'סכום נכסי הקרן'!$C$42*100</f>
        <v>1.2559810873958945E-2</v>
      </c>
    </row>
    <row r="164" spans="2:15">
      <c r="B164" t="s">
        <v>1295</v>
      </c>
      <c r="C164" t="s">
        <v>1296</v>
      </c>
      <c r="D164" t="s">
        <v>1088</v>
      </c>
      <c r="E164" t="s">
        <v>1089</v>
      </c>
      <c r="F164" t="s">
        <v>1297</v>
      </c>
      <c r="G164" t="s">
        <v>1291</v>
      </c>
      <c r="H164" t="s">
        <v>109</v>
      </c>
      <c r="I164" s="91">
        <v>245</v>
      </c>
      <c r="J164" s="91">
        <v>5725</v>
      </c>
      <c r="K164" s="91">
        <v>0</v>
      </c>
      <c r="L164" s="91">
        <v>50.480473750000002</v>
      </c>
      <c r="M164" s="91">
        <v>0</v>
      </c>
      <c r="N164" s="91">
        <f t="shared" si="2"/>
        <v>7.6137455620336525E-2</v>
      </c>
      <c r="O164" s="91">
        <f>L164/'סכום נכסי הקרן'!$C$42*100</f>
        <v>1.218562182304348E-2</v>
      </c>
    </row>
    <row r="165" spans="2:15">
      <c r="B165" t="s">
        <v>1298</v>
      </c>
      <c r="C165" t="s">
        <v>1299</v>
      </c>
      <c r="D165" t="s">
        <v>1088</v>
      </c>
      <c r="E165" t="s">
        <v>1089</v>
      </c>
      <c r="F165" t="s">
        <v>1300</v>
      </c>
      <c r="G165" t="s">
        <v>1301</v>
      </c>
      <c r="H165" t="s">
        <v>113</v>
      </c>
      <c r="I165" s="91">
        <v>195</v>
      </c>
      <c r="J165" s="91">
        <v>5184</v>
      </c>
      <c r="K165" s="91">
        <v>0</v>
      </c>
      <c r="L165" s="91">
        <v>42.612635519999998</v>
      </c>
      <c r="M165" s="91">
        <v>0</v>
      </c>
      <c r="N165" s="91">
        <f t="shared" si="2"/>
        <v>6.4270744800004484E-2</v>
      </c>
      <c r="O165" s="91">
        <f>L165/'סכום נכסי הקרן'!$C$42*100</f>
        <v>1.0286382491208489E-2</v>
      </c>
    </row>
    <row r="166" spans="2:15">
      <c r="B166" t="s">
        <v>1302</v>
      </c>
      <c r="C166" t="s">
        <v>1303</v>
      </c>
      <c r="D166" t="s">
        <v>1088</v>
      </c>
      <c r="E166" t="s">
        <v>1089</v>
      </c>
      <c r="F166" t="s">
        <v>1304</v>
      </c>
      <c r="G166" t="s">
        <v>1301</v>
      </c>
      <c r="H166" t="s">
        <v>116</v>
      </c>
      <c r="I166" s="91">
        <v>661</v>
      </c>
      <c r="J166" s="91">
        <v>1147</v>
      </c>
      <c r="K166" s="91">
        <v>0</v>
      </c>
      <c r="L166" s="91">
        <v>35.815809080000001</v>
      </c>
      <c r="M166" s="91">
        <v>0</v>
      </c>
      <c r="N166" s="91">
        <f t="shared" si="2"/>
        <v>5.4019393475580164E-2</v>
      </c>
      <c r="O166" s="91">
        <f>L166/'סכום נכסי הקרן'!$C$42*100</f>
        <v>8.6456776712640661E-3</v>
      </c>
    </row>
    <row r="167" spans="2:15">
      <c r="B167" t="s">
        <v>1305</v>
      </c>
      <c r="C167" t="s">
        <v>1306</v>
      </c>
      <c r="D167" t="s">
        <v>1088</v>
      </c>
      <c r="E167" t="s">
        <v>1089</v>
      </c>
      <c r="F167" t="s">
        <v>1307</v>
      </c>
      <c r="G167" t="s">
        <v>1094</v>
      </c>
      <c r="H167" t="s">
        <v>109</v>
      </c>
      <c r="I167" s="91">
        <v>238</v>
      </c>
      <c r="J167" s="91">
        <v>7072</v>
      </c>
      <c r="K167" s="91">
        <v>0</v>
      </c>
      <c r="L167" s="91">
        <v>60.576064639999998</v>
      </c>
      <c r="M167" s="91">
        <v>0</v>
      </c>
      <c r="N167" s="91">
        <f t="shared" si="2"/>
        <v>9.1364186794753208E-2</v>
      </c>
      <c r="O167" s="91">
        <f>L167/'סכום נכסי הקרן'!$C$42*100</f>
        <v>1.4622624559486756E-2</v>
      </c>
    </row>
    <row r="168" spans="2:15">
      <c r="B168" t="s">
        <v>1308</v>
      </c>
      <c r="C168" t="s">
        <v>1309</v>
      </c>
      <c r="D168" t="s">
        <v>1088</v>
      </c>
      <c r="E168" t="s">
        <v>1089</v>
      </c>
      <c r="F168" t="s">
        <v>1310</v>
      </c>
      <c r="G168" t="s">
        <v>1094</v>
      </c>
      <c r="H168" t="s">
        <v>109</v>
      </c>
      <c r="I168" s="91">
        <v>1835</v>
      </c>
      <c r="J168" s="91">
        <v>3707</v>
      </c>
      <c r="K168" s="91">
        <v>0</v>
      </c>
      <c r="L168" s="91">
        <v>244.81639655000001</v>
      </c>
      <c r="M168" s="91">
        <v>0</v>
      </c>
      <c r="N168" s="91">
        <f t="shared" si="2"/>
        <v>0.36924569329059304</v>
      </c>
      <c r="O168" s="91">
        <f>L168/'סכום נכסי הקרן'!$C$42*100</f>
        <v>5.9096910207554192E-2</v>
      </c>
    </row>
    <row r="169" spans="2:15">
      <c r="B169" t="s">
        <v>1311</v>
      </c>
      <c r="C169" t="s">
        <v>1312</v>
      </c>
      <c r="D169" t="s">
        <v>1103</v>
      </c>
      <c r="E169" t="s">
        <v>1089</v>
      </c>
      <c r="F169" t="s">
        <v>1313</v>
      </c>
      <c r="G169" t="s">
        <v>1094</v>
      </c>
      <c r="H169" t="s">
        <v>109</v>
      </c>
      <c r="I169" s="91">
        <v>1103</v>
      </c>
      <c r="J169" s="91">
        <v>4390</v>
      </c>
      <c r="K169" s="91">
        <v>0</v>
      </c>
      <c r="L169" s="91">
        <v>174.26969829999999</v>
      </c>
      <c r="M169" s="91">
        <v>0</v>
      </c>
      <c r="N169" s="91">
        <f t="shared" si="2"/>
        <v>0.26284324283477395</v>
      </c>
      <c r="O169" s="91">
        <f>L169/'סכום נכסי הקרן'!$C$42*100</f>
        <v>4.2067446696648386E-2</v>
      </c>
    </row>
    <row r="170" spans="2:15">
      <c r="B170" t="s">
        <v>1314</v>
      </c>
      <c r="C170" t="s">
        <v>1315</v>
      </c>
      <c r="D170" t="s">
        <v>1088</v>
      </c>
      <c r="E170" t="s">
        <v>1089</v>
      </c>
      <c r="F170" t="s">
        <v>1316</v>
      </c>
      <c r="G170" t="s">
        <v>1317</v>
      </c>
      <c r="H170" t="s">
        <v>109</v>
      </c>
      <c r="I170" s="91">
        <v>82</v>
      </c>
      <c r="J170" s="91">
        <v>12273</v>
      </c>
      <c r="K170" s="91">
        <v>0</v>
      </c>
      <c r="L170" s="91">
        <v>36.219832140000001</v>
      </c>
      <c r="M170" s="91">
        <v>0</v>
      </c>
      <c r="N170" s="91">
        <f t="shared" si="2"/>
        <v>5.4628763505518575E-2</v>
      </c>
      <c r="O170" s="91">
        <f>L170/'סכום נכסי הקרן'!$C$42*100</f>
        <v>8.743205920331832E-3</v>
      </c>
    </row>
    <row r="171" spans="2:15">
      <c r="B171" t="s">
        <v>1318</v>
      </c>
      <c r="C171" t="s">
        <v>1319</v>
      </c>
      <c r="D171" t="s">
        <v>1088</v>
      </c>
      <c r="E171" t="s">
        <v>1089</v>
      </c>
      <c r="F171" t="s">
        <v>1320</v>
      </c>
      <c r="G171" t="s">
        <v>1317</v>
      </c>
      <c r="H171" t="s">
        <v>109</v>
      </c>
      <c r="I171" s="91">
        <v>83</v>
      </c>
      <c r="J171" s="91">
        <v>12072</v>
      </c>
      <c r="K171" s="91">
        <v>0</v>
      </c>
      <c r="L171" s="91">
        <v>36.061116239999997</v>
      </c>
      <c r="M171" s="91">
        <v>0</v>
      </c>
      <c r="N171" s="91">
        <f t="shared" si="2"/>
        <v>5.4389379365576897E-2</v>
      </c>
      <c r="O171" s="91">
        <f>L171/'סכום נכסי הקרן'!$C$42*100</f>
        <v>8.7048930482244453E-3</v>
      </c>
    </row>
    <row r="172" spans="2:15">
      <c r="B172" t="s">
        <v>1321</v>
      </c>
      <c r="C172" t="s">
        <v>1322</v>
      </c>
      <c r="D172" t="s">
        <v>1088</v>
      </c>
      <c r="E172" t="s">
        <v>1089</v>
      </c>
      <c r="F172" t="s">
        <v>1323</v>
      </c>
      <c r="G172" t="s">
        <v>1317</v>
      </c>
      <c r="H172" t="s">
        <v>116</v>
      </c>
      <c r="I172" s="91">
        <v>2616</v>
      </c>
      <c r="J172" s="91">
        <v>620.4</v>
      </c>
      <c r="K172" s="91">
        <v>0</v>
      </c>
      <c r="L172" s="91">
        <v>76.668932736000002</v>
      </c>
      <c r="M172" s="91">
        <v>0</v>
      </c>
      <c r="N172" s="91">
        <f t="shared" si="2"/>
        <v>0.11563634470933953</v>
      </c>
      <c r="O172" s="91">
        <f>L172/'סכום נכסי הקרן'!$C$42*100</f>
        <v>1.8507326704659825E-2</v>
      </c>
    </row>
    <row r="173" spans="2:15">
      <c r="B173" t="s">
        <v>1324</v>
      </c>
      <c r="C173" t="s">
        <v>1325</v>
      </c>
      <c r="D173" t="s">
        <v>1140</v>
      </c>
      <c r="E173" t="s">
        <v>1089</v>
      </c>
      <c r="F173" t="s">
        <v>1326</v>
      </c>
      <c r="G173" t="s">
        <v>1317</v>
      </c>
      <c r="H173" t="s">
        <v>113</v>
      </c>
      <c r="I173" s="91">
        <v>616</v>
      </c>
      <c r="J173" s="91">
        <v>4187</v>
      </c>
      <c r="K173" s="91">
        <v>0</v>
      </c>
      <c r="L173" s="91">
        <v>108.723259568</v>
      </c>
      <c r="M173" s="91">
        <v>0</v>
      </c>
      <c r="N173" s="91">
        <f t="shared" si="2"/>
        <v>0.16398246163957461</v>
      </c>
      <c r="O173" s="91">
        <f>L173/'סכום נכסי הקרן'!$C$42*100</f>
        <v>2.6245009724462847E-2</v>
      </c>
    </row>
    <row r="174" spans="2:15">
      <c r="B174" t="s">
        <v>1327</v>
      </c>
      <c r="C174" t="s">
        <v>1328</v>
      </c>
      <c r="D174" t="s">
        <v>1088</v>
      </c>
      <c r="E174" t="s">
        <v>1089</v>
      </c>
      <c r="F174" t="s">
        <v>1329</v>
      </c>
      <c r="G174" t="s">
        <v>1317</v>
      </c>
      <c r="H174" t="s">
        <v>113</v>
      </c>
      <c r="I174" s="91">
        <v>582</v>
      </c>
      <c r="J174" s="91">
        <v>4105</v>
      </c>
      <c r="K174" s="91">
        <v>0</v>
      </c>
      <c r="L174" s="91">
        <v>100.71054294</v>
      </c>
      <c r="M174" s="91">
        <v>0</v>
      </c>
      <c r="N174" s="91">
        <f t="shared" si="2"/>
        <v>0.15189723716874279</v>
      </c>
      <c r="O174" s="91">
        <f>L174/'סכום נכסי הקרן'!$C$42*100</f>
        <v>2.4310797793576994E-2</v>
      </c>
    </row>
    <row r="175" spans="2:15">
      <c r="B175" t="s">
        <v>1330</v>
      </c>
      <c r="C175" t="s">
        <v>1331</v>
      </c>
      <c r="D175" t="s">
        <v>1088</v>
      </c>
      <c r="E175" t="s">
        <v>1089</v>
      </c>
      <c r="F175" t="s">
        <v>1332</v>
      </c>
      <c r="G175" t="s">
        <v>1317</v>
      </c>
      <c r="H175" t="s">
        <v>113</v>
      </c>
      <c r="I175" s="91">
        <v>131</v>
      </c>
      <c r="J175" s="91">
        <v>14670</v>
      </c>
      <c r="K175" s="91">
        <v>0.93834804000000005</v>
      </c>
      <c r="L175" s="91">
        <v>81.948640620000006</v>
      </c>
      <c r="M175" s="91">
        <v>0</v>
      </c>
      <c r="N175" s="91">
        <f t="shared" si="2"/>
        <v>0.12359949352401149</v>
      </c>
      <c r="O175" s="91">
        <f>L175/'סכום נכסי הקרן'!$C$42*100</f>
        <v>1.9781810060921216E-2</v>
      </c>
    </row>
    <row r="176" spans="2:15">
      <c r="B176" t="s">
        <v>1333</v>
      </c>
      <c r="C176" t="s">
        <v>1334</v>
      </c>
      <c r="D176" t="s">
        <v>1088</v>
      </c>
      <c r="E176" t="s">
        <v>1089</v>
      </c>
      <c r="F176" t="s">
        <v>1335</v>
      </c>
      <c r="G176" t="s">
        <v>1317</v>
      </c>
      <c r="H176" t="s">
        <v>116</v>
      </c>
      <c r="I176" s="91">
        <v>2529</v>
      </c>
      <c r="J176" s="91">
        <v>636.79999999999995</v>
      </c>
      <c r="K176" s="91">
        <v>0</v>
      </c>
      <c r="L176" s="91">
        <v>76.078470527999997</v>
      </c>
      <c r="M176" s="91">
        <v>0</v>
      </c>
      <c r="N176" s="91">
        <f t="shared" si="2"/>
        <v>0.11474577679629401</v>
      </c>
      <c r="O176" s="91">
        <f>L176/'סכום נכסי הקרן'!$C$42*100</f>
        <v>1.8364793391618416E-2</v>
      </c>
    </row>
    <row r="177" spans="2:15">
      <c r="B177" t="s">
        <v>1336</v>
      </c>
      <c r="C177" t="s">
        <v>1337</v>
      </c>
      <c r="D177" t="s">
        <v>1088</v>
      </c>
      <c r="E177" t="s">
        <v>1089</v>
      </c>
      <c r="F177" t="s">
        <v>1338</v>
      </c>
      <c r="G177" t="s">
        <v>1317</v>
      </c>
      <c r="H177" t="s">
        <v>109</v>
      </c>
      <c r="I177" s="91">
        <v>180</v>
      </c>
      <c r="J177" s="91">
        <v>17547</v>
      </c>
      <c r="K177" s="91">
        <v>0</v>
      </c>
      <c r="L177" s="91">
        <v>113.6729754</v>
      </c>
      <c r="M177" s="91">
        <v>0</v>
      </c>
      <c r="N177" s="91">
        <f t="shared" si="2"/>
        <v>0.17144789810434582</v>
      </c>
      <c r="O177" s="91">
        <f>L177/'סכום נכסי הקרן'!$C$42*100</f>
        <v>2.7439835382379402E-2</v>
      </c>
    </row>
    <row r="178" spans="2:15">
      <c r="B178" t="s">
        <v>1339</v>
      </c>
      <c r="C178" t="s">
        <v>1340</v>
      </c>
      <c r="D178" t="s">
        <v>1088</v>
      </c>
      <c r="E178" t="s">
        <v>1089</v>
      </c>
      <c r="F178" t="s">
        <v>1341</v>
      </c>
      <c r="G178" t="s">
        <v>1317</v>
      </c>
      <c r="H178" t="s">
        <v>109</v>
      </c>
      <c r="I178" s="91">
        <v>106</v>
      </c>
      <c r="J178" s="91">
        <v>9638</v>
      </c>
      <c r="K178" s="91">
        <v>0</v>
      </c>
      <c r="L178" s="91">
        <v>36.768391719999997</v>
      </c>
      <c r="M178" s="91">
        <v>0</v>
      </c>
      <c r="N178" s="91">
        <f t="shared" si="2"/>
        <v>5.5456131546559588E-2</v>
      </c>
      <c r="O178" s="91">
        <f>L178/'סכום נכסי הקרן'!$C$42*100</f>
        <v>8.8756242415701011E-3</v>
      </c>
    </row>
    <row r="179" spans="2:15">
      <c r="B179" t="s">
        <v>1342</v>
      </c>
      <c r="C179" t="s">
        <v>1343</v>
      </c>
      <c r="D179" t="s">
        <v>1103</v>
      </c>
      <c r="E179" t="s">
        <v>1089</v>
      </c>
      <c r="F179" t="s">
        <v>1344</v>
      </c>
      <c r="G179" t="s">
        <v>1345</v>
      </c>
      <c r="H179" t="s">
        <v>109</v>
      </c>
      <c r="I179" s="91">
        <v>227</v>
      </c>
      <c r="J179" s="91">
        <v>16632</v>
      </c>
      <c r="K179" s="91">
        <v>0</v>
      </c>
      <c r="L179" s="91">
        <v>135.87894936000001</v>
      </c>
      <c r="M179" s="91">
        <v>0</v>
      </c>
      <c r="N179" s="91">
        <f t="shared" si="2"/>
        <v>0.20494018197749092</v>
      </c>
      <c r="O179" s="91">
        <f>L179/'סכום נכסי הקרן'!$C$42*100</f>
        <v>3.2800197137877213E-2</v>
      </c>
    </row>
    <row r="180" spans="2:15">
      <c r="B180" t="s">
        <v>1346</v>
      </c>
      <c r="C180" t="s">
        <v>1347</v>
      </c>
      <c r="D180" t="s">
        <v>1088</v>
      </c>
      <c r="E180" t="s">
        <v>1089</v>
      </c>
      <c r="F180" t="s">
        <v>1348</v>
      </c>
      <c r="G180" t="s">
        <v>1345</v>
      </c>
      <c r="H180" t="s">
        <v>109</v>
      </c>
      <c r="I180" s="91">
        <v>58</v>
      </c>
      <c r="J180" s="91">
        <v>201298</v>
      </c>
      <c r="K180" s="91">
        <v>0</v>
      </c>
      <c r="L180" s="91">
        <v>420.19347116</v>
      </c>
      <c r="M180" s="91">
        <v>0</v>
      </c>
      <c r="N180" s="91">
        <f t="shared" si="2"/>
        <v>0.63375914261105071</v>
      </c>
      <c r="O180" s="91">
        <f>L180/'סכום נכסי הקרן'!$C$42*100</f>
        <v>0.10143166954861803</v>
      </c>
    </row>
    <row r="181" spans="2:15">
      <c r="B181" t="s">
        <v>1349</v>
      </c>
      <c r="C181" t="s">
        <v>1350</v>
      </c>
      <c r="D181" t="s">
        <v>1088</v>
      </c>
      <c r="E181" t="s">
        <v>1089</v>
      </c>
      <c r="F181" t="s">
        <v>1351</v>
      </c>
      <c r="G181" t="s">
        <v>1345</v>
      </c>
      <c r="H181" t="s">
        <v>116</v>
      </c>
      <c r="I181" s="91">
        <v>542</v>
      </c>
      <c r="J181" s="91">
        <v>5698</v>
      </c>
      <c r="K181" s="91">
        <v>0</v>
      </c>
      <c r="L181" s="91">
        <v>145.89204784</v>
      </c>
      <c r="M181" s="91">
        <v>0</v>
      </c>
      <c r="N181" s="91">
        <f t="shared" si="2"/>
        <v>0.22004249351518837</v>
      </c>
      <c r="O181" s="91">
        <f>L181/'סכום נכסי הקרן'!$C$42*100</f>
        <v>3.5217286802258017E-2</v>
      </c>
    </row>
    <row r="182" spans="2:15">
      <c r="B182" t="s">
        <v>1352</v>
      </c>
      <c r="C182" t="s">
        <v>1353</v>
      </c>
      <c r="D182" t="s">
        <v>1088</v>
      </c>
      <c r="E182" t="s">
        <v>1089</v>
      </c>
      <c r="F182" t="s">
        <v>1354</v>
      </c>
      <c r="G182" t="s">
        <v>1345</v>
      </c>
      <c r="H182" t="s">
        <v>109</v>
      </c>
      <c r="I182" s="91">
        <v>298</v>
      </c>
      <c r="J182" s="91">
        <v>3812</v>
      </c>
      <c r="K182" s="91">
        <v>0</v>
      </c>
      <c r="L182" s="91">
        <v>40.883776240000003</v>
      </c>
      <c r="M182" s="91">
        <v>0</v>
      </c>
      <c r="N182" s="91">
        <f t="shared" si="2"/>
        <v>6.166318316425802E-2</v>
      </c>
      <c r="O182" s="91">
        <f>L182/'סכום נכסי הקרן'!$C$42*100</f>
        <v>9.8690483458184781E-3</v>
      </c>
    </row>
    <row r="183" spans="2:15">
      <c r="B183" t="s">
        <v>1355</v>
      </c>
      <c r="C183" t="s">
        <v>1356</v>
      </c>
      <c r="D183" t="s">
        <v>1088</v>
      </c>
      <c r="E183" t="s">
        <v>1089</v>
      </c>
      <c r="F183" t="s">
        <v>1357</v>
      </c>
      <c r="G183" t="s">
        <v>1345</v>
      </c>
      <c r="H183" t="s">
        <v>109</v>
      </c>
      <c r="I183" s="91">
        <v>121</v>
      </c>
      <c r="J183" s="91">
        <v>13150</v>
      </c>
      <c r="K183" s="91">
        <v>0</v>
      </c>
      <c r="L183" s="91">
        <v>57.265488499999996</v>
      </c>
      <c r="M183" s="91">
        <v>0</v>
      </c>
      <c r="N183" s="91">
        <f t="shared" si="2"/>
        <v>8.6370991897548127E-2</v>
      </c>
      <c r="O183" s="91">
        <f>L183/'סכום נכסי הקרן'!$C$42*100</f>
        <v>1.3823475386318961E-2</v>
      </c>
    </row>
    <row r="184" spans="2:15">
      <c r="B184" t="s">
        <v>1358</v>
      </c>
      <c r="C184" t="s">
        <v>1359</v>
      </c>
      <c r="D184" t="s">
        <v>1088</v>
      </c>
      <c r="E184" t="s">
        <v>1089</v>
      </c>
      <c r="F184" t="s">
        <v>1360</v>
      </c>
      <c r="G184" t="s">
        <v>1345</v>
      </c>
      <c r="H184" t="s">
        <v>109</v>
      </c>
      <c r="I184" s="91">
        <v>132</v>
      </c>
      <c r="J184" s="91">
        <v>38071</v>
      </c>
      <c r="K184" s="91">
        <v>0</v>
      </c>
      <c r="L184" s="91">
        <v>180.86313827999999</v>
      </c>
      <c r="M184" s="91">
        <v>0</v>
      </c>
      <c r="N184" s="91">
        <f t="shared" si="2"/>
        <v>0.27278783539840068</v>
      </c>
      <c r="O184" s="91">
        <f>L184/'סכום נכסי הקרן'!$C$42*100</f>
        <v>4.3659055493885858E-2</v>
      </c>
    </row>
    <row r="185" spans="2:15">
      <c r="B185" t="s">
        <v>1361</v>
      </c>
      <c r="C185" t="s">
        <v>1362</v>
      </c>
      <c r="D185" t="s">
        <v>1103</v>
      </c>
      <c r="E185" t="s">
        <v>1089</v>
      </c>
      <c r="F185" t="s">
        <v>1363</v>
      </c>
      <c r="G185" t="s">
        <v>1345</v>
      </c>
      <c r="H185" t="s">
        <v>109</v>
      </c>
      <c r="I185" s="91">
        <v>10</v>
      </c>
      <c r="J185" s="91">
        <v>196934</v>
      </c>
      <c r="K185" s="91">
        <v>0</v>
      </c>
      <c r="L185" s="91">
        <v>70.876546599999998</v>
      </c>
      <c r="M185" s="91">
        <v>0</v>
      </c>
      <c r="N185" s="91">
        <f t="shared" si="2"/>
        <v>0.10689994606637805</v>
      </c>
      <c r="O185" s="91">
        <f>L185/'סכום נכסי הקרן'!$C$42*100</f>
        <v>1.7109086520625576E-2</v>
      </c>
    </row>
    <row r="186" spans="2:15">
      <c r="B186" t="s">
        <v>1364</v>
      </c>
      <c r="C186" t="s">
        <v>1365</v>
      </c>
      <c r="D186" t="s">
        <v>1088</v>
      </c>
      <c r="E186" t="s">
        <v>1089</v>
      </c>
      <c r="F186" t="s">
        <v>1366</v>
      </c>
      <c r="G186" t="s">
        <v>1345</v>
      </c>
      <c r="H186" t="s">
        <v>109</v>
      </c>
      <c r="I186" s="91">
        <v>263</v>
      </c>
      <c r="J186" s="91">
        <v>5192</v>
      </c>
      <c r="K186" s="91">
        <v>0</v>
      </c>
      <c r="L186" s="91">
        <v>49.144201039999999</v>
      </c>
      <c r="M186" s="91">
        <v>0</v>
      </c>
      <c r="N186" s="91">
        <f t="shared" si="2"/>
        <v>7.4122014864804936E-2</v>
      </c>
      <c r="O186" s="91">
        <f>L186/'סכום נכסי הקרן'!$C$42*100</f>
        <v>1.1863055240622818E-2</v>
      </c>
    </row>
    <row r="187" spans="2:15">
      <c r="B187" t="s">
        <v>1367</v>
      </c>
      <c r="C187" t="s">
        <v>1368</v>
      </c>
      <c r="D187" t="s">
        <v>1088</v>
      </c>
      <c r="E187" t="s">
        <v>1089</v>
      </c>
      <c r="F187" t="s">
        <v>1369</v>
      </c>
      <c r="G187" t="s">
        <v>1106</v>
      </c>
      <c r="H187" t="s">
        <v>113</v>
      </c>
      <c r="I187" s="91">
        <v>150</v>
      </c>
      <c r="J187" s="91">
        <v>16244</v>
      </c>
      <c r="K187" s="91">
        <v>0</v>
      </c>
      <c r="L187" s="91">
        <v>102.7124364</v>
      </c>
      <c r="M187" s="91">
        <v>0</v>
      </c>
      <c r="N187" s="91">
        <f t="shared" si="2"/>
        <v>0.15491660412679145</v>
      </c>
      <c r="O187" s="91">
        <f>L187/'סכום נכסי הקרן'!$C$42*100</f>
        <v>2.4794040418327206E-2</v>
      </c>
    </row>
    <row r="188" spans="2:15">
      <c r="B188" t="s">
        <v>1370</v>
      </c>
      <c r="C188" t="s">
        <v>1371</v>
      </c>
      <c r="D188" t="s">
        <v>1088</v>
      </c>
      <c r="E188" t="s">
        <v>1089</v>
      </c>
      <c r="F188" t="s">
        <v>1372</v>
      </c>
      <c r="G188" t="s">
        <v>1115</v>
      </c>
      <c r="H188" t="s">
        <v>113</v>
      </c>
      <c r="I188" s="91">
        <v>205</v>
      </c>
      <c r="J188" s="91">
        <v>4164</v>
      </c>
      <c r="K188" s="91">
        <v>0</v>
      </c>
      <c r="L188" s="91">
        <v>35.983497479999997</v>
      </c>
      <c r="M188" s="91">
        <v>0</v>
      </c>
      <c r="N188" s="91">
        <f t="shared" si="2"/>
        <v>5.4272310438607772E-2</v>
      </c>
      <c r="O188" s="91">
        <f>L188/'סכום נכסי הקרן'!$C$42*100</f>
        <v>8.6861564400773483E-3</v>
      </c>
    </row>
    <row r="189" spans="2:15">
      <c r="B189" t="s">
        <v>1373</v>
      </c>
      <c r="C189" t="s">
        <v>1374</v>
      </c>
      <c r="D189" t="s">
        <v>1088</v>
      </c>
      <c r="E189" t="s">
        <v>1089</v>
      </c>
      <c r="F189" t="s">
        <v>1375</v>
      </c>
      <c r="G189" t="s">
        <v>1115</v>
      </c>
      <c r="H189" t="s">
        <v>109</v>
      </c>
      <c r="I189" s="91">
        <v>940</v>
      </c>
      <c r="J189" s="91">
        <v>16884</v>
      </c>
      <c r="K189" s="91">
        <v>0</v>
      </c>
      <c r="L189" s="91">
        <v>571.19585040000004</v>
      </c>
      <c r="M189" s="91">
        <v>0</v>
      </c>
      <c r="N189" s="91">
        <f t="shared" si="2"/>
        <v>0.86150932191579077</v>
      </c>
      <c r="O189" s="91">
        <f>L189/'סכום נכסי הקרן'!$C$42*100</f>
        <v>0.13788255344703693</v>
      </c>
    </row>
    <row r="190" spans="2:15">
      <c r="B190" t="s">
        <v>1376</v>
      </c>
      <c r="C190" t="s">
        <v>1377</v>
      </c>
      <c r="D190" t="s">
        <v>1088</v>
      </c>
      <c r="E190" t="s">
        <v>1089</v>
      </c>
      <c r="F190" t="s">
        <v>1378</v>
      </c>
      <c r="G190" t="s">
        <v>1115</v>
      </c>
      <c r="H190" t="s">
        <v>109</v>
      </c>
      <c r="I190" s="91">
        <v>124</v>
      </c>
      <c r="J190" s="91">
        <v>119464</v>
      </c>
      <c r="K190" s="91">
        <v>0</v>
      </c>
      <c r="L190" s="91">
        <v>533.13916064</v>
      </c>
      <c r="M190" s="91">
        <v>0</v>
      </c>
      <c r="N190" s="91">
        <f t="shared" si="2"/>
        <v>0.80411010767686109</v>
      </c>
      <c r="O190" s="91">
        <f>L190/'סכום נכסי הקרן'!$C$42*100</f>
        <v>0.12869594336193937</v>
      </c>
    </row>
    <row r="191" spans="2:15">
      <c r="B191" t="s">
        <v>1379</v>
      </c>
      <c r="C191" t="s">
        <v>1380</v>
      </c>
      <c r="D191" t="s">
        <v>1088</v>
      </c>
      <c r="E191" t="s">
        <v>1089</v>
      </c>
      <c r="F191" t="s">
        <v>1372</v>
      </c>
      <c r="G191" t="s">
        <v>1115</v>
      </c>
      <c r="H191" t="s">
        <v>116</v>
      </c>
      <c r="I191" s="91">
        <v>1301</v>
      </c>
      <c r="J191" s="91">
        <v>688.4</v>
      </c>
      <c r="K191" s="91">
        <v>0</v>
      </c>
      <c r="L191" s="91">
        <v>42.308540815999997</v>
      </c>
      <c r="M191" s="91">
        <v>0</v>
      </c>
      <c r="N191" s="91">
        <f t="shared" si="2"/>
        <v>6.3812092269427162E-2</v>
      </c>
      <c r="O191" s="91">
        <f>L191/'סכום נכסי הקרן'!$C$42*100</f>
        <v>1.0212976225655476E-2</v>
      </c>
    </row>
    <row r="192" spans="2:15">
      <c r="B192" t="s">
        <v>1381</v>
      </c>
      <c r="C192" t="s">
        <v>1382</v>
      </c>
      <c r="D192" t="s">
        <v>1088</v>
      </c>
      <c r="E192" t="s">
        <v>1089</v>
      </c>
      <c r="F192" t="s">
        <v>1383</v>
      </c>
      <c r="G192" t="s">
        <v>1115</v>
      </c>
      <c r="H192" t="s">
        <v>109</v>
      </c>
      <c r="I192" s="91">
        <v>212</v>
      </c>
      <c r="J192" s="91">
        <v>22231</v>
      </c>
      <c r="K192" s="91">
        <v>0</v>
      </c>
      <c r="L192" s="91">
        <v>169.61986228000001</v>
      </c>
      <c r="M192" s="91">
        <v>0</v>
      </c>
      <c r="N192" s="91">
        <f t="shared" si="2"/>
        <v>0.25583010176625165</v>
      </c>
      <c r="O192" s="91">
        <f>L192/'סכום נכסי הקרן'!$C$42*100</f>
        <v>4.0945009859793519E-2</v>
      </c>
    </row>
    <row r="193" spans="2:15">
      <c r="B193" t="s">
        <v>1384</v>
      </c>
      <c r="C193" t="s">
        <v>1385</v>
      </c>
      <c r="D193" t="s">
        <v>1088</v>
      </c>
      <c r="E193" t="s">
        <v>1089</v>
      </c>
      <c r="F193" t="s">
        <v>1386</v>
      </c>
      <c r="G193" t="s">
        <v>1115</v>
      </c>
      <c r="H193" t="s">
        <v>109</v>
      </c>
      <c r="I193" s="91">
        <v>881</v>
      </c>
      <c r="J193" s="91">
        <v>11441</v>
      </c>
      <c r="K193" s="91">
        <v>0</v>
      </c>
      <c r="L193" s="91">
        <v>362.76196078999999</v>
      </c>
      <c r="M193" s="91">
        <v>0</v>
      </c>
      <c r="N193" s="91">
        <f t="shared" si="2"/>
        <v>0.54713774730362708</v>
      </c>
      <c r="O193" s="91">
        <f>L193/'סכום נכסי הקרן'!$C$42*100</f>
        <v>8.7568117681793081E-2</v>
      </c>
    </row>
    <row r="194" spans="2:15">
      <c r="B194" t="s">
        <v>1387</v>
      </c>
      <c r="C194" t="s">
        <v>1388</v>
      </c>
      <c r="D194" t="s">
        <v>1088</v>
      </c>
      <c r="E194" t="s">
        <v>1089</v>
      </c>
      <c r="F194" t="s">
        <v>1389</v>
      </c>
      <c r="G194" t="s">
        <v>1115</v>
      </c>
      <c r="H194" t="s">
        <v>109</v>
      </c>
      <c r="I194" s="91">
        <v>292</v>
      </c>
      <c r="J194" s="91">
        <v>5169</v>
      </c>
      <c r="K194" s="91">
        <v>0</v>
      </c>
      <c r="L194" s="91">
        <v>54.321434519999997</v>
      </c>
      <c r="M194" s="91">
        <v>0</v>
      </c>
      <c r="N194" s="91">
        <f t="shared" si="2"/>
        <v>8.1930606089042818E-2</v>
      </c>
      <c r="O194" s="91">
        <f>L194/'סכום נכסי הקרן'!$C$42*100</f>
        <v>1.3112802015768314E-2</v>
      </c>
    </row>
    <row r="195" spans="2:15">
      <c r="B195" t="s">
        <v>1390</v>
      </c>
      <c r="C195" t="s">
        <v>1391</v>
      </c>
      <c r="D195" t="s">
        <v>1088</v>
      </c>
      <c r="E195" t="s">
        <v>1089</v>
      </c>
      <c r="F195" t="s">
        <v>1392</v>
      </c>
      <c r="G195" t="s">
        <v>1115</v>
      </c>
      <c r="H195" t="s">
        <v>109</v>
      </c>
      <c r="I195" s="91">
        <v>222</v>
      </c>
      <c r="J195" s="91">
        <v>8899</v>
      </c>
      <c r="K195" s="91">
        <v>0</v>
      </c>
      <c r="L195" s="91">
        <v>71.10105222</v>
      </c>
      <c r="M195" s="91">
        <v>0</v>
      </c>
      <c r="N195" s="91">
        <f t="shared" si="2"/>
        <v>0.10723855791784202</v>
      </c>
      <c r="O195" s="91">
        <f>L195/'סכום נכסי הקרן'!$C$42*100</f>
        <v>1.7163280556046406E-2</v>
      </c>
    </row>
    <row r="196" spans="2:15">
      <c r="B196" t="s">
        <v>1393</v>
      </c>
      <c r="C196" t="s">
        <v>1394</v>
      </c>
      <c r="D196" t="s">
        <v>1088</v>
      </c>
      <c r="E196" t="s">
        <v>1089</v>
      </c>
      <c r="F196" t="s">
        <v>1395</v>
      </c>
      <c r="G196" t="s">
        <v>1115</v>
      </c>
      <c r="H196" t="s">
        <v>109</v>
      </c>
      <c r="I196" s="91">
        <v>67</v>
      </c>
      <c r="J196" s="91">
        <v>7295</v>
      </c>
      <c r="K196" s="91">
        <v>0</v>
      </c>
      <c r="L196" s="91">
        <v>17.590652349999999</v>
      </c>
      <c r="M196" s="91">
        <v>0</v>
      </c>
      <c r="N196" s="91">
        <f t="shared" si="2"/>
        <v>2.6531199355689351E-2</v>
      </c>
      <c r="O196" s="91">
        <f>L196/'סכום נכסי הקרן'!$C$42*100</f>
        <v>4.246256447974224E-3</v>
      </c>
    </row>
    <row r="197" spans="2:15">
      <c r="B197" t="s">
        <v>1396</v>
      </c>
      <c r="C197" t="s">
        <v>1397</v>
      </c>
      <c r="D197" t="s">
        <v>1088</v>
      </c>
      <c r="E197" t="s">
        <v>1089</v>
      </c>
      <c r="F197" t="s">
        <v>1398</v>
      </c>
      <c r="G197" t="s">
        <v>1115</v>
      </c>
      <c r="H197" t="s">
        <v>109</v>
      </c>
      <c r="I197" s="91">
        <v>311</v>
      </c>
      <c r="J197" s="91">
        <v>15002</v>
      </c>
      <c r="K197" s="91">
        <v>0</v>
      </c>
      <c r="L197" s="91">
        <v>167.91573578000001</v>
      </c>
      <c r="M197" s="91">
        <v>0</v>
      </c>
      <c r="N197" s="91">
        <f t="shared" si="2"/>
        <v>0.25325984348365793</v>
      </c>
      <c r="O197" s="91">
        <f>L197/'סכום נכסי הקרן'!$C$42*100</f>
        <v>4.0533646028889952E-2</v>
      </c>
    </row>
    <row r="198" spans="2:15">
      <c r="B198" t="s">
        <v>1399</v>
      </c>
      <c r="C198" t="s">
        <v>1400</v>
      </c>
      <c r="D198" t="s">
        <v>1088</v>
      </c>
      <c r="E198" t="s">
        <v>1089</v>
      </c>
      <c r="F198" t="s">
        <v>1043</v>
      </c>
      <c r="G198" t="s">
        <v>1115</v>
      </c>
      <c r="H198" t="s">
        <v>109</v>
      </c>
      <c r="I198" s="91">
        <v>1546</v>
      </c>
      <c r="J198" s="91">
        <v>1207</v>
      </c>
      <c r="K198" s="91">
        <v>0</v>
      </c>
      <c r="L198" s="91">
        <v>67.158131780000005</v>
      </c>
      <c r="M198" s="91">
        <v>0</v>
      </c>
      <c r="N198" s="91">
        <f t="shared" si="2"/>
        <v>0.10129162620912333</v>
      </c>
      <c r="O198" s="91">
        <f>L198/'סכום נכסי הקרן'!$C$42*100</f>
        <v>1.6211488035276174E-2</v>
      </c>
    </row>
    <row r="199" spans="2:15">
      <c r="B199" t="s">
        <v>1401</v>
      </c>
      <c r="C199" t="s">
        <v>1402</v>
      </c>
      <c r="D199" t="s">
        <v>1088</v>
      </c>
      <c r="E199" t="s">
        <v>1089</v>
      </c>
      <c r="F199" t="s">
        <v>1403</v>
      </c>
      <c r="G199" t="s">
        <v>1125</v>
      </c>
      <c r="H199" t="s">
        <v>109</v>
      </c>
      <c r="I199" s="91">
        <v>290</v>
      </c>
      <c r="J199" s="91">
        <v>22495</v>
      </c>
      <c r="K199" s="91">
        <v>0</v>
      </c>
      <c r="L199" s="91">
        <v>234.78256450000001</v>
      </c>
      <c r="M199" s="91">
        <v>0</v>
      </c>
      <c r="N199" s="91">
        <f t="shared" si="2"/>
        <v>0.35411211023049377</v>
      </c>
      <c r="O199" s="91">
        <f>L199/'סכום נכסי הקרן'!$C$42*100</f>
        <v>5.6674815609101009E-2</v>
      </c>
    </row>
    <row r="200" spans="2:15">
      <c r="B200" t="s">
        <v>1404</v>
      </c>
      <c r="C200" t="s">
        <v>1405</v>
      </c>
      <c r="D200" t="s">
        <v>1088</v>
      </c>
      <c r="E200" t="s">
        <v>1089</v>
      </c>
      <c r="F200" t="s">
        <v>1406</v>
      </c>
      <c r="G200" t="s">
        <v>1125</v>
      </c>
      <c r="H200" t="s">
        <v>109</v>
      </c>
      <c r="I200" s="91">
        <v>1402</v>
      </c>
      <c r="J200" s="91">
        <v>4833</v>
      </c>
      <c r="K200" s="91">
        <v>0</v>
      </c>
      <c r="L200" s="91">
        <v>243.86341734000001</v>
      </c>
      <c r="M200" s="91">
        <v>0</v>
      </c>
      <c r="N200" s="91">
        <f t="shared" si="2"/>
        <v>0.36780835709070292</v>
      </c>
      <c r="O200" s="91">
        <f>L200/'סכום נכסי הקרן'!$C$42*100</f>
        <v>5.8866867908113948E-2</v>
      </c>
    </row>
    <row r="201" spans="2:15">
      <c r="B201" t="s">
        <v>1407</v>
      </c>
      <c r="C201" t="s">
        <v>1408</v>
      </c>
      <c r="D201" t="s">
        <v>1088</v>
      </c>
      <c r="E201" t="s">
        <v>1089</v>
      </c>
      <c r="F201" t="s">
        <v>1409</v>
      </c>
      <c r="G201" t="s">
        <v>1125</v>
      </c>
      <c r="H201" t="s">
        <v>113</v>
      </c>
      <c r="I201" s="91">
        <v>3413</v>
      </c>
      <c r="J201" s="91">
        <v>484.5</v>
      </c>
      <c r="K201" s="91">
        <v>0</v>
      </c>
      <c r="L201" s="91">
        <v>69.705791168999994</v>
      </c>
      <c r="M201" s="91">
        <v>0</v>
      </c>
      <c r="N201" s="91">
        <f t="shared" si="2"/>
        <v>0.10513414766853653</v>
      </c>
      <c r="O201" s="91">
        <f>L201/'סכום נכסי הקרן'!$C$42*100</f>
        <v>1.6826474614087348E-2</v>
      </c>
    </row>
    <row r="202" spans="2:15">
      <c r="B202" t="s">
        <v>1410</v>
      </c>
      <c r="C202" t="s">
        <v>1411</v>
      </c>
      <c r="D202" t="s">
        <v>1088</v>
      </c>
      <c r="E202" t="s">
        <v>1089</v>
      </c>
      <c r="F202" t="s">
        <v>1412</v>
      </c>
      <c r="G202" t="s">
        <v>1125</v>
      </c>
      <c r="H202" t="s">
        <v>224</v>
      </c>
      <c r="I202" s="91">
        <v>5780</v>
      </c>
      <c r="J202" s="91">
        <v>7976</v>
      </c>
      <c r="K202" s="91">
        <v>0</v>
      </c>
      <c r="L202" s="91">
        <v>188.00101984</v>
      </c>
      <c r="M202" s="91">
        <v>0</v>
      </c>
      <c r="N202" s="91">
        <f t="shared" si="2"/>
        <v>0.28355358500663841</v>
      </c>
      <c r="O202" s="91">
        <f>L202/'סכום נכסי הקרן'!$C$42*100</f>
        <v>4.5382088556899375E-2</v>
      </c>
    </row>
    <row r="203" spans="2:15">
      <c r="B203" t="s">
        <v>1413</v>
      </c>
      <c r="C203" t="s">
        <v>1414</v>
      </c>
      <c r="D203" t="s">
        <v>1103</v>
      </c>
      <c r="E203" t="s">
        <v>1089</v>
      </c>
      <c r="F203" t="s">
        <v>1415</v>
      </c>
      <c r="G203" t="s">
        <v>1416</v>
      </c>
      <c r="H203" t="s">
        <v>109</v>
      </c>
      <c r="I203" s="91">
        <v>176</v>
      </c>
      <c r="J203" s="91">
        <v>5800</v>
      </c>
      <c r="K203" s="91">
        <v>0</v>
      </c>
      <c r="L203" s="91">
        <v>36.738591999999997</v>
      </c>
      <c r="M203" s="91">
        <v>0</v>
      </c>
      <c r="N203" s="91">
        <f t="shared" si="2"/>
        <v>5.541118595293789E-2</v>
      </c>
      <c r="O203" s="91">
        <f>L203/'סכום נכסי הקרן'!$C$42*100</f>
        <v>8.8684308043581028E-3</v>
      </c>
    </row>
    <row r="204" spans="2:15">
      <c r="B204" t="s">
        <v>1417</v>
      </c>
      <c r="C204" t="s">
        <v>1418</v>
      </c>
      <c r="D204" t="s">
        <v>1088</v>
      </c>
      <c r="E204" t="s">
        <v>1089</v>
      </c>
      <c r="F204" t="s">
        <v>1419</v>
      </c>
      <c r="G204" t="s">
        <v>1416</v>
      </c>
      <c r="H204" t="s">
        <v>113</v>
      </c>
      <c r="I204" s="91">
        <v>896</v>
      </c>
      <c r="J204" s="91">
        <v>3129</v>
      </c>
      <c r="K204" s="91">
        <v>0</v>
      </c>
      <c r="L204" s="91">
        <v>118.182279936</v>
      </c>
      <c r="M204" s="91">
        <v>0</v>
      </c>
      <c r="N204" s="91">
        <f t="shared" ref="N204:N206" si="3">L204/$L$11*100</f>
        <v>0.17824908177961357</v>
      </c>
      <c r="O204" s="91">
        <f>L204/'סכום נכסי הקרן'!$C$42*100</f>
        <v>2.8528348933832166E-2</v>
      </c>
    </row>
    <row r="205" spans="2:15">
      <c r="B205" t="s">
        <v>1420</v>
      </c>
      <c r="C205" t="s">
        <v>1421</v>
      </c>
      <c r="D205" t="s">
        <v>1103</v>
      </c>
      <c r="E205" t="s">
        <v>1089</v>
      </c>
      <c r="F205" t="s">
        <v>1422</v>
      </c>
      <c r="G205" t="s">
        <v>1416</v>
      </c>
      <c r="H205" t="s">
        <v>109</v>
      </c>
      <c r="I205" s="91">
        <v>331</v>
      </c>
      <c r="J205" s="91">
        <v>6271</v>
      </c>
      <c r="K205" s="91">
        <v>0</v>
      </c>
      <c r="L205" s="91">
        <v>74.704478989999998</v>
      </c>
      <c r="M205" s="91">
        <v>0</v>
      </c>
      <c r="N205" s="91">
        <f t="shared" si="3"/>
        <v>0.11267344640840432</v>
      </c>
      <c r="O205" s="91">
        <f>L205/'סכום נכסי הקרן'!$C$42*100</f>
        <v>1.8033121756501683E-2</v>
      </c>
    </row>
    <row r="206" spans="2:15">
      <c r="B206" t="s">
        <v>1423</v>
      </c>
      <c r="C206" t="s">
        <v>1424</v>
      </c>
      <c r="D206" t="s">
        <v>1088</v>
      </c>
      <c r="E206" t="s">
        <v>1089</v>
      </c>
      <c r="F206" t="s">
        <v>1425</v>
      </c>
      <c r="G206" t="s">
        <v>131</v>
      </c>
      <c r="H206" t="s">
        <v>109</v>
      </c>
      <c r="I206" s="91">
        <v>484</v>
      </c>
      <c r="J206" s="91">
        <v>6646</v>
      </c>
      <c r="K206" s="91">
        <v>0</v>
      </c>
      <c r="L206" s="91">
        <v>115.76773736</v>
      </c>
      <c r="M206" s="91">
        <v>0</v>
      </c>
      <c r="N206" s="91">
        <f t="shared" si="3"/>
        <v>0.17460733449463267</v>
      </c>
      <c r="O206" s="91">
        <f>L206/'סכום נכסי הקרן'!$C$42*100</f>
        <v>2.794549579238808E-2</v>
      </c>
    </row>
    <row r="207" spans="2:15">
      <c r="B207" t="s">
        <v>253</v>
      </c>
      <c r="E207" s="16"/>
      <c r="F207" s="16"/>
      <c r="G207" s="16"/>
    </row>
    <row r="208" spans="2:15">
      <c r="B208" t="s">
        <v>339</v>
      </c>
      <c r="E208" s="16"/>
      <c r="F208" s="16"/>
      <c r="G208" s="16"/>
    </row>
    <row r="209" spans="2:7">
      <c r="B209" t="s">
        <v>340</v>
      </c>
      <c r="E209" s="16"/>
      <c r="F209" s="16"/>
      <c r="G209" s="16"/>
    </row>
    <row r="210" spans="2:7">
      <c r="B210" t="s">
        <v>341</v>
      </c>
      <c r="E210" s="16"/>
      <c r="F210" s="16"/>
      <c r="G210" s="16"/>
    </row>
    <row r="211" spans="2:7">
      <c r="B211" t="s">
        <v>342</v>
      </c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6"/>
      <c r="E252" s="16"/>
      <c r="F252" s="16"/>
      <c r="G252" s="16"/>
    </row>
    <row r="253" spans="2:7">
      <c r="B253" s="19"/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6"/>
      <c r="E273" s="16"/>
      <c r="F273" s="16"/>
      <c r="G273" s="16"/>
    </row>
    <row r="274" spans="2:7">
      <c r="B274" s="19"/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6"/>
      <c r="E340" s="16"/>
      <c r="F340" s="16"/>
      <c r="G340" s="16"/>
    </row>
    <row r="341" spans="2:7">
      <c r="B341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135 G137:G341">
      <formula1>$BH$6:$BH$11</formula1>
    </dataValidation>
    <dataValidation type="list" allowBlank="1" showInputMessage="1" showErrorMessage="1" sqref="H12:H135 H137:H335">
      <formula1>$BJ$6:$BJ$11</formula1>
    </dataValidation>
    <dataValidation type="list" allowBlank="1" showInputMessage="1" showErrorMessage="1" sqref="E12:E335">
      <formula1>$BF$6:$BF$11</formula1>
    </dataValidation>
    <dataValidation allowBlank="1" showInputMessage="1" showErrorMessage="1" sqref="K9 C1:C4 A136:C136 F136:M136 P136:XFD136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19"/>
  <sheetViews>
    <sheetView rightToLeft="1" topLeftCell="C6" workbookViewId="0">
      <selection activeCell="I15" sqref="I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2080</v>
      </c>
    </row>
    <row r="3" spans="2:63" s="1" customFormat="1">
      <c r="B3" s="2" t="s">
        <v>2</v>
      </c>
      <c r="C3" s="26" t="s">
        <v>2081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f>H12+H39</f>
        <v>3192337</v>
      </c>
      <c r="I11" s="7"/>
      <c r="J11" s="90">
        <v>43.911974839999999</v>
      </c>
      <c r="K11" s="90">
        <f>K12+K39</f>
        <v>101478.72270018182</v>
      </c>
      <c r="L11" s="7"/>
      <c r="M11" s="90">
        <f>K11/$K$11*100</f>
        <v>100</v>
      </c>
      <c r="N11" s="90">
        <f>K11/'סכום נכסי הקרן'!$C$42*100</f>
        <v>24.496230840343756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2636101</v>
      </c>
      <c r="J12" s="93">
        <v>0</v>
      </c>
      <c r="K12" s="93">
        <v>20477.773691800001</v>
      </c>
      <c r="M12" s="93">
        <f t="shared" ref="M12:M75" si="0">K12/$K$11*100</f>
        <v>20.179376668251372</v>
      </c>
      <c r="N12" s="93">
        <f>K12/'סכום נכסי הקרן'!$C$42*100</f>
        <v>4.943186690797325</v>
      </c>
    </row>
    <row r="13" spans="2:63">
      <c r="B13" s="92" t="s">
        <v>1426</v>
      </c>
      <c r="D13" s="16"/>
      <c r="E13" s="16"/>
      <c r="F13" s="16"/>
      <c r="G13" s="16"/>
      <c r="H13" s="93">
        <v>63407</v>
      </c>
      <c r="J13" s="93">
        <v>0</v>
      </c>
      <c r="K13" s="93">
        <v>1417.86445</v>
      </c>
      <c r="M13" s="93">
        <f t="shared" si="0"/>
        <v>1.3972036819866867</v>
      </c>
      <c r="N13" s="93">
        <f>K13/'סכום נכסי הקרן'!$C$42*100</f>
        <v>0.34226223924924121</v>
      </c>
    </row>
    <row r="14" spans="2:63">
      <c r="B14" t="s">
        <v>1427</v>
      </c>
      <c r="C14" t="s">
        <v>1428</v>
      </c>
      <c r="D14" t="s">
        <v>103</v>
      </c>
      <c r="E14" t="s">
        <v>1429</v>
      </c>
      <c r="F14" t="s">
        <v>131</v>
      </c>
      <c r="G14" t="s">
        <v>105</v>
      </c>
      <c r="H14" s="91">
        <v>59765</v>
      </c>
      <c r="I14" s="91">
        <v>1473</v>
      </c>
      <c r="J14" s="91">
        <v>0</v>
      </c>
      <c r="K14" s="91">
        <v>880.33844999999997</v>
      </c>
      <c r="L14" s="91">
        <v>0.01</v>
      </c>
      <c r="M14" s="91">
        <f t="shared" si="0"/>
        <v>0.8675103771269902</v>
      </c>
      <c r="N14" s="91">
        <f>K14/'סכום נכסי הקרן'!$C$42*100</f>
        <v>0.2125073445449642</v>
      </c>
    </row>
    <row r="15" spans="2:63">
      <c r="B15" t="s">
        <v>1430</v>
      </c>
      <c r="C15" t="s">
        <v>1431</v>
      </c>
      <c r="D15" t="s">
        <v>103</v>
      </c>
      <c r="E15" t="s">
        <v>1432</v>
      </c>
      <c r="F15" t="s">
        <v>131</v>
      </c>
      <c r="G15" t="s">
        <v>105</v>
      </c>
      <c r="H15" s="91">
        <v>1987</v>
      </c>
      <c r="I15" s="91">
        <v>14750</v>
      </c>
      <c r="J15" s="91">
        <v>0</v>
      </c>
      <c r="K15" s="91">
        <v>293.08249999999998</v>
      </c>
      <c r="L15" s="91">
        <v>0</v>
      </c>
      <c r="M15" s="91">
        <f t="shared" si="0"/>
        <v>0.2888117747263238</v>
      </c>
      <c r="N15" s="91">
        <f>K15/'סכום נכסי הקרן'!$C$42*100</f>
        <v>7.0747999031053874E-2</v>
      </c>
    </row>
    <row r="16" spans="2:63">
      <c r="B16" t="s">
        <v>1433</v>
      </c>
      <c r="C16" t="s">
        <v>1434</v>
      </c>
      <c r="D16" t="s">
        <v>103</v>
      </c>
      <c r="E16" t="s">
        <v>1435</v>
      </c>
      <c r="F16" t="s">
        <v>131</v>
      </c>
      <c r="G16" t="s">
        <v>105</v>
      </c>
      <c r="H16" s="91">
        <v>1655</v>
      </c>
      <c r="I16" s="91">
        <v>14770</v>
      </c>
      <c r="J16" s="91">
        <v>0</v>
      </c>
      <c r="K16" s="91">
        <v>244.4435</v>
      </c>
      <c r="L16" s="91">
        <v>0</v>
      </c>
      <c r="M16" s="91">
        <f t="shared" si="0"/>
        <v>0.24088153013337249</v>
      </c>
      <c r="N16" s="91">
        <f>K16/'סכום נכסי הקרן'!$C$42*100</f>
        <v>5.9006895673223134E-2</v>
      </c>
    </row>
    <row r="17" spans="2:14">
      <c r="B17" s="92" t="s">
        <v>1436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f t="shared" si="0"/>
        <v>0</v>
      </c>
      <c r="N17" s="93">
        <f>K17/'סכום נכסי הקרן'!$C$42*100</f>
        <v>0</v>
      </c>
    </row>
    <row r="18" spans="2:14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H18" s="91">
        <v>0</v>
      </c>
      <c r="I18" s="91">
        <v>0</v>
      </c>
      <c r="K18" s="91">
        <v>0</v>
      </c>
      <c r="L18" s="91">
        <v>0</v>
      </c>
      <c r="M18" s="91">
        <f t="shared" si="0"/>
        <v>0</v>
      </c>
      <c r="N18" s="91">
        <f>K18/'סכום נכסי הקרן'!$C$42*100</f>
        <v>0</v>
      </c>
    </row>
    <row r="19" spans="2:14">
      <c r="B19" s="92" t="s">
        <v>1437</v>
      </c>
      <c r="D19" s="16"/>
      <c r="E19" s="16"/>
      <c r="F19" s="16"/>
      <c r="G19" s="16"/>
      <c r="H19" s="93">
        <v>2572694</v>
      </c>
      <c r="J19" s="93">
        <v>0</v>
      </c>
      <c r="K19" s="93">
        <v>19059.9092418</v>
      </c>
      <c r="M19" s="93">
        <f t="shared" si="0"/>
        <v>18.782172986264687</v>
      </c>
      <c r="N19" s="93">
        <f>K19/'סכום נכסי הקרן'!$C$42*100</f>
        <v>4.6009244515480834</v>
      </c>
    </row>
    <row r="20" spans="2:14">
      <c r="B20" t="s">
        <v>1438</v>
      </c>
      <c r="C20" t="s">
        <v>1439</v>
      </c>
      <c r="D20" t="s">
        <v>103</v>
      </c>
      <c r="E20" t="s">
        <v>1440</v>
      </c>
      <c r="F20" t="s">
        <v>126</v>
      </c>
      <c r="G20" t="s">
        <v>105</v>
      </c>
      <c r="H20" s="91">
        <v>10000</v>
      </c>
      <c r="I20" s="91">
        <v>3264.35</v>
      </c>
      <c r="J20" s="91">
        <v>0</v>
      </c>
      <c r="K20" s="91">
        <v>326.435</v>
      </c>
      <c r="L20" s="91">
        <v>0.02</v>
      </c>
      <c r="M20" s="91">
        <f t="shared" si="0"/>
        <v>0.32167827039412972</v>
      </c>
      <c r="N20" s="91">
        <f>K20/'סכום נכסי הקרן'!$C$42*100</f>
        <v>7.879905167897118E-2</v>
      </c>
    </row>
    <row r="21" spans="2:14">
      <c r="B21" t="s">
        <v>1441</v>
      </c>
      <c r="C21" t="s">
        <v>1442</v>
      </c>
      <c r="D21" t="s">
        <v>103</v>
      </c>
      <c r="E21" t="s">
        <v>1443</v>
      </c>
      <c r="F21" t="s">
        <v>126</v>
      </c>
      <c r="G21" t="s">
        <v>105</v>
      </c>
      <c r="H21" s="91">
        <v>87496</v>
      </c>
      <c r="I21" s="91">
        <v>3294.48</v>
      </c>
      <c r="J21" s="91">
        <v>0</v>
      </c>
      <c r="K21" s="91">
        <v>2882.5382208000001</v>
      </c>
      <c r="L21" s="91">
        <v>0.06</v>
      </c>
      <c r="M21" s="91">
        <f t="shared" si="0"/>
        <v>2.8405345909964188</v>
      </c>
      <c r="N21" s="91">
        <f>K21/'סכום נכסי הקרן'!$C$42*100</f>
        <v>0.69582391051029724</v>
      </c>
    </row>
    <row r="22" spans="2:14">
      <c r="B22" t="s">
        <v>1444</v>
      </c>
      <c r="C22" t="s">
        <v>1445</v>
      </c>
      <c r="D22" t="s">
        <v>103</v>
      </c>
      <c r="E22" t="s">
        <v>1446</v>
      </c>
      <c r="F22" t="s">
        <v>131</v>
      </c>
      <c r="G22" t="s">
        <v>105</v>
      </c>
      <c r="H22" s="91">
        <v>60000</v>
      </c>
      <c r="I22" s="91">
        <v>340.71</v>
      </c>
      <c r="J22" s="91">
        <v>0</v>
      </c>
      <c r="K22" s="91">
        <v>204.42599999999999</v>
      </c>
      <c r="L22" s="91">
        <v>0.02</v>
      </c>
      <c r="M22" s="91">
        <f t="shared" si="0"/>
        <v>0.2014471551873738</v>
      </c>
      <c r="N22" s="91">
        <f>K22/'סכום נכסי הקרן'!$C$42*100</f>
        <v>4.93469601560046E-2</v>
      </c>
    </row>
    <row r="23" spans="2:14">
      <c r="B23" t="s">
        <v>1447</v>
      </c>
      <c r="C23" t="s">
        <v>1448</v>
      </c>
      <c r="D23" t="s">
        <v>103</v>
      </c>
      <c r="E23" t="s">
        <v>1446</v>
      </c>
      <c r="F23" t="s">
        <v>131</v>
      </c>
      <c r="G23" t="s">
        <v>105</v>
      </c>
      <c r="H23" s="91">
        <v>945988</v>
      </c>
      <c r="I23" s="91">
        <v>329.11</v>
      </c>
      <c r="J23" s="91">
        <v>0</v>
      </c>
      <c r="K23" s="91">
        <v>3113.3411068</v>
      </c>
      <c r="L23" s="91">
        <v>0.31</v>
      </c>
      <c r="M23" s="91">
        <f t="shared" si="0"/>
        <v>3.0679742747633356</v>
      </c>
      <c r="N23" s="91">
        <f>K23/'סכום נכסי הקרן'!$C$42*100</f>
        <v>0.75153806046838889</v>
      </c>
    </row>
    <row r="24" spans="2:14">
      <c r="B24" t="s">
        <v>1449</v>
      </c>
      <c r="C24" t="s">
        <v>1450</v>
      </c>
      <c r="D24" t="s">
        <v>103</v>
      </c>
      <c r="E24" t="s">
        <v>1446</v>
      </c>
      <c r="F24" t="s">
        <v>131</v>
      </c>
      <c r="G24" t="s">
        <v>105</v>
      </c>
      <c r="H24" s="91">
        <v>602859</v>
      </c>
      <c r="I24" s="91">
        <v>316.91000000000003</v>
      </c>
      <c r="J24" s="91">
        <v>0</v>
      </c>
      <c r="K24" s="91">
        <v>1910.5204569</v>
      </c>
      <c r="L24" s="91">
        <v>0.42</v>
      </c>
      <c r="M24" s="91">
        <f t="shared" si="0"/>
        <v>1.8826808281225804</v>
      </c>
      <c r="N24" s="91">
        <f>K24/'סכום נכסי הקרן'!$C$42*100</f>
        <v>0.46118584164380272</v>
      </c>
    </row>
    <row r="25" spans="2:14">
      <c r="B25" t="s">
        <v>1451</v>
      </c>
      <c r="C25" t="s">
        <v>1452</v>
      </c>
      <c r="D25" t="s">
        <v>103</v>
      </c>
      <c r="E25" t="s">
        <v>1440</v>
      </c>
      <c r="F25" t="s">
        <v>131</v>
      </c>
      <c r="G25" t="s">
        <v>105</v>
      </c>
      <c r="H25" s="91">
        <v>534000</v>
      </c>
      <c r="I25" s="91">
        <v>361.75</v>
      </c>
      <c r="J25" s="91">
        <v>0</v>
      </c>
      <c r="K25" s="91">
        <v>1931.7449999999999</v>
      </c>
      <c r="L25" s="91">
        <v>0.05</v>
      </c>
      <c r="M25" s="91">
        <f t="shared" si="0"/>
        <v>1.9035960924610049</v>
      </c>
      <c r="N25" s="91">
        <f>K25/'סכום נכסי הקרן'!$C$42*100</f>
        <v>0.46630929307701124</v>
      </c>
    </row>
    <row r="26" spans="2:14">
      <c r="B26" t="s">
        <v>1453</v>
      </c>
      <c r="C26" t="s">
        <v>1454</v>
      </c>
      <c r="D26" t="s">
        <v>103</v>
      </c>
      <c r="E26" t="s">
        <v>1440</v>
      </c>
      <c r="F26" t="s">
        <v>131</v>
      </c>
      <c r="G26" t="s">
        <v>105</v>
      </c>
      <c r="H26" s="91">
        <v>60780</v>
      </c>
      <c r="I26" s="91">
        <v>3372.23</v>
      </c>
      <c r="J26" s="91">
        <v>0</v>
      </c>
      <c r="K26" s="91">
        <v>2049.6413940000002</v>
      </c>
      <c r="L26" s="91">
        <v>0.21</v>
      </c>
      <c r="M26" s="91">
        <f t="shared" si="0"/>
        <v>2.0197745295392129</v>
      </c>
      <c r="N26" s="91">
        <f>K26/'סכום נכסי הקרן'!$C$42*100</f>
        <v>0.49476863121039277</v>
      </c>
    </row>
    <row r="27" spans="2:14">
      <c r="B27" t="s">
        <v>1455</v>
      </c>
      <c r="C27" t="s">
        <v>1456</v>
      </c>
      <c r="D27" t="s">
        <v>103</v>
      </c>
      <c r="E27" t="s">
        <v>1432</v>
      </c>
      <c r="F27" t="s">
        <v>131</v>
      </c>
      <c r="G27" t="s">
        <v>105</v>
      </c>
      <c r="H27" s="91">
        <v>69052</v>
      </c>
      <c r="I27" s="91">
        <v>3281.64</v>
      </c>
      <c r="J27" s="91">
        <v>0</v>
      </c>
      <c r="K27" s="91">
        <v>2266.0380528000001</v>
      </c>
      <c r="L27" s="91">
        <v>0.05</v>
      </c>
      <c r="M27" s="91">
        <f t="shared" si="0"/>
        <v>2.2330179100647469</v>
      </c>
      <c r="N27" s="91">
        <f>K27/'סכום נכסי הקרן'!$C$42*100</f>
        <v>0.54700522195568013</v>
      </c>
    </row>
    <row r="28" spans="2:14">
      <c r="B28" t="s">
        <v>1457</v>
      </c>
      <c r="C28" t="s">
        <v>1458</v>
      </c>
      <c r="D28" t="s">
        <v>103</v>
      </c>
      <c r="E28" t="s">
        <v>1432</v>
      </c>
      <c r="F28" t="s">
        <v>131</v>
      </c>
      <c r="G28" t="s">
        <v>105</v>
      </c>
      <c r="H28" s="91">
        <v>78919</v>
      </c>
      <c r="I28" s="91">
        <v>3632.95</v>
      </c>
      <c r="J28" s="91">
        <v>0</v>
      </c>
      <c r="K28" s="91">
        <v>2867.0878105000002</v>
      </c>
      <c r="L28" s="91">
        <v>0.34</v>
      </c>
      <c r="M28" s="91">
        <f t="shared" si="0"/>
        <v>2.8253093202313861</v>
      </c>
      <c r="N28" s="91">
        <f>K28/'סכום נכסי הקרן'!$C$42*100</f>
        <v>0.69209429303762726</v>
      </c>
    </row>
    <row r="29" spans="2:14">
      <c r="B29" t="s">
        <v>1459</v>
      </c>
      <c r="C29" t="s">
        <v>1460</v>
      </c>
      <c r="D29" t="s">
        <v>103</v>
      </c>
      <c r="E29" t="s">
        <v>1432</v>
      </c>
      <c r="F29" t="s">
        <v>131</v>
      </c>
      <c r="G29" t="s">
        <v>105</v>
      </c>
      <c r="H29" s="91">
        <v>8000</v>
      </c>
      <c r="I29" s="91">
        <v>3376.67</v>
      </c>
      <c r="J29" s="91">
        <v>0</v>
      </c>
      <c r="K29" s="91">
        <v>270.1336</v>
      </c>
      <c r="L29" s="91">
        <v>0.01</v>
      </c>
      <c r="M29" s="91">
        <f t="shared" si="0"/>
        <v>0.26619728038764129</v>
      </c>
      <c r="N29" s="91">
        <f>K29/'סכום נכסי הקרן'!$C$42*100</f>
        <v>6.520830029447372E-2</v>
      </c>
    </row>
    <row r="30" spans="2:14">
      <c r="B30" t="s">
        <v>1461</v>
      </c>
      <c r="C30" t="s">
        <v>1462</v>
      </c>
      <c r="D30" t="s">
        <v>103</v>
      </c>
      <c r="E30" t="s">
        <v>1463</v>
      </c>
      <c r="F30" t="s">
        <v>131</v>
      </c>
      <c r="G30" t="s">
        <v>105</v>
      </c>
      <c r="H30" s="91">
        <v>89000</v>
      </c>
      <c r="I30" s="91">
        <v>338.06</v>
      </c>
      <c r="J30" s="91">
        <v>0</v>
      </c>
      <c r="K30" s="91">
        <v>300.8734</v>
      </c>
      <c r="L30" s="91">
        <v>0</v>
      </c>
      <c r="M30" s="91">
        <f t="shared" si="0"/>
        <v>0.29648914766983059</v>
      </c>
      <c r="N30" s="91">
        <f>K30/'סכום נכסי הקרן'!$C$42*100</f>
        <v>7.262866602976939E-2</v>
      </c>
    </row>
    <row r="31" spans="2:14">
      <c r="B31" t="s">
        <v>1464</v>
      </c>
      <c r="C31" t="s">
        <v>1465</v>
      </c>
      <c r="D31" t="s">
        <v>103</v>
      </c>
      <c r="E31" t="s">
        <v>1466</v>
      </c>
      <c r="F31" t="s">
        <v>131</v>
      </c>
      <c r="G31" t="s">
        <v>105</v>
      </c>
      <c r="H31" s="91">
        <v>14600</v>
      </c>
      <c r="I31" s="91">
        <v>3617.4</v>
      </c>
      <c r="J31" s="91">
        <v>0</v>
      </c>
      <c r="K31" s="91">
        <v>528.1404</v>
      </c>
      <c r="L31" s="91">
        <v>0.03</v>
      </c>
      <c r="M31" s="91">
        <f t="shared" si="0"/>
        <v>0.5204444694878424</v>
      </c>
      <c r="N31" s="91">
        <f>K31/'סכום נכסי הקרן'!$C$42*100</f>
        <v>0.1274892786415443</v>
      </c>
    </row>
    <row r="32" spans="2:14">
      <c r="B32" t="s">
        <v>1467</v>
      </c>
      <c r="C32" t="s">
        <v>1468</v>
      </c>
      <c r="D32" t="s">
        <v>103</v>
      </c>
      <c r="E32" t="s">
        <v>1443</v>
      </c>
      <c r="F32" t="s">
        <v>131</v>
      </c>
      <c r="G32" t="s">
        <v>105</v>
      </c>
      <c r="H32" s="91">
        <v>12000</v>
      </c>
      <c r="I32" s="91">
        <v>3408.24</v>
      </c>
      <c r="J32" s="91">
        <v>0</v>
      </c>
      <c r="K32" s="91">
        <v>408.98880000000003</v>
      </c>
      <c r="L32" s="91">
        <v>0.01</v>
      </c>
      <c r="M32" s="91">
        <f t="shared" si="0"/>
        <v>0.40302911695918225</v>
      </c>
      <c r="N32" s="91">
        <f>K32/'סכום נכסי הקרן'!$C$42*100</f>
        <v>9.8726942844120313E-2</v>
      </c>
    </row>
    <row r="33" spans="2:14">
      <c r="B33" s="92" t="s">
        <v>1469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f t="shared" si="0"/>
        <v>0</v>
      </c>
      <c r="N33" s="93">
        <f>K33/'סכום נכסי הקרן'!$C$42*100</f>
        <v>0</v>
      </c>
    </row>
    <row r="34" spans="2:14">
      <c r="B34" t="s">
        <v>245</v>
      </c>
      <c r="C34" t="s">
        <v>245</v>
      </c>
      <c r="D34" s="16"/>
      <c r="E34" s="16"/>
      <c r="F34" t="s">
        <v>245</v>
      </c>
      <c r="G34" t="s">
        <v>245</v>
      </c>
      <c r="H34" s="91">
        <v>0</v>
      </c>
      <c r="I34" s="91">
        <v>0</v>
      </c>
      <c r="K34" s="91">
        <v>0</v>
      </c>
      <c r="L34" s="91">
        <v>0</v>
      </c>
      <c r="M34" s="91">
        <f t="shared" si="0"/>
        <v>0</v>
      </c>
      <c r="N34" s="91">
        <f>K34/'סכום נכסי הקרן'!$C$42*100</f>
        <v>0</v>
      </c>
    </row>
    <row r="35" spans="2:14">
      <c r="B35" s="92" t="s">
        <v>863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f t="shared" si="0"/>
        <v>0</v>
      </c>
      <c r="N35" s="93">
        <f>K35/'סכום נכסי הקרן'!$C$42*100</f>
        <v>0</v>
      </c>
    </row>
    <row r="36" spans="2:14">
      <c r="B36" t="s">
        <v>245</v>
      </c>
      <c r="C36" t="s">
        <v>245</v>
      </c>
      <c r="D36" s="16"/>
      <c r="E36" s="16"/>
      <c r="F36" t="s">
        <v>245</v>
      </c>
      <c r="G36" t="s">
        <v>245</v>
      </c>
      <c r="H36" s="91">
        <v>0</v>
      </c>
      <c r="I36" s="91">
        <v>0</v>
      </c>
      <c r="K36" s="91">
        <v>0</v>
      </c>
      <c r="L36" s="91">
        <v>0</v>
      </c>
      <c r="M36" s="91">
        <f t="shared" si="0"/>
        <v>0</v>
      </c>
      <c r="N36" s="91">
        <f>K36/'סכום נכסי הקרן'!$C$42*100</f>
        <v>0</v>
      </c>
    </row>
    <row r="37" spans="2:14">
      <c r="B37" s="92" t="s">
        <v>1470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f t="shared" si="0"/>
        <v>0</v>
      </c>
      <c r="N37" s="93">
        <f>K37/'סכום נכסי הקרן'!$C$42*100</f>
        <v>0</v>
      </c>
    </row>
    <row r="38" spans="2:14">
      <c r="B38" t="s">
        <v>245</v>
      </c>
      <c r="C38" t="s">
        <v>245</v>
      </c>
      <c r="D38" s="16"/>
      <c r="E38" s="16"/>
      <c r="F38" t="s">
        <v>245</v>
      </c>
      <c r="G38" t="s">
        <v>245</v>
      </c>
      <c r="H38" s="91">
        <v>0</v>
      </c>
      <c r="I38" s="91">
        <v>0</v>
      </c>
      <c r="K38" s="91">
        <v>0</v>
      </c>
      <c r="L38" s="91">
        <v>0</v>
      </c>
      <c r="M38" s="91">
        <f t="shared" si="0"/>
        <v>0</v>
      </c>
      <c r="N38" s="91">
        <f>K38/'סכום נכסי הקרן'!$C$42*100</f>
        <v>0</v>
      </c>
    </row>
    <row r="39" spans="2:14">
      <c r="B39" s="92" t="s">
        <v>251</v>
      </c>
      <c r="D39" s="16"/>
      <c r="E39" s="16"/>
      <c r="F39" s="16"/>
      <c r="G39" s="16"/>
      <c r="H39" s="93">
        <f>H40+H101+H111+H113</f>
        <v>556236</v>
      </c>
      <c r="J39" s="93">
        <v>43.911974839999999</v>
      </c>
      <c r="K39" s="93">
        <f>K40+K101+K111+K113</f>
        <v>81000.949008381824</v>
      </c>
      <c r="M39" s="93">
        <f t="shared" si="0"/>
        <v>79.820623331748635</v>
      </c>
      <c r="N39" s="93">
        <f>K39/'סכום נכסי הקרן'!$C$42*100</f>
        <v>19.55304414954643</v>
      </c>
    </row>
    <row r="40" spans="2:14">
      <c r="B40" s="92" t="s">
        <v>1471</v>
      </c>
      <c r="D40" s="16"/>
      <c r="E40" s="16"/>
      <c r="F40" s="16"/>
      <c r="G40" s="16"/>
      <c r="H40" s="93">
        <f>SUM(H41:H100)</f>
        <v>458475</v>
      </c>
      <c r="J40" s="93">
        <v>30.53423991</v>
      </c>
      <c r="K40" s="93">
        <f>SUM(K41:K100)</f>
        <v>52880.10624480182</v>
      </c>
      <c r="M40" s="93">
        <f t="shared" si="0"/>
        <v>52.109550492703505</v>
      </c>
      <c r="N40" s="93">
        <f>K40/'סכום נכסי הקרן'!$C$42*100</f>
        <v>12.764875778558139</v>
      </c>
    </row>
    <row r="41" spans="2:14">
      <c r="B41" t="s">
        <v>1475</v>
      </c>
      <c r="C41" t="s">
        <v>1476</v>
      </c>
      <c r="D41" t="s">
        <v>1088</v>
      </c>
      <c r="E41" t="s">
        <v>1477</v>
      </c>
      <c r="F41" t="s">
        <v>1224</v>
      </c>
      <c r="G41" t="s">
        <v>109</v>
      </c>
      <c r="H41" s="91">
        <v>12313</v>
      </c>
      <c r="I41" s="91">
        <v>3277.36</v>
      </c>
      <c r="J41" s="91">
        <v>0</v>
      </c>
      <c r="K41" s="91">
        <v>1452.3452711432001</v>
      </c>
      <c r="L41" s="91">
        <v>0.06</v>
      </c>
      <c r="M41" s="91">
        <f t="shared" si="0"/>
        <v>1.4311820571827101</v>
      </c>
      <c r="N41" s="91">
        <f>K41/'סכום נכסי הקרן'!$C$42*100</f>
        <v>0.35058566047305723</v>
      </c>
    </row>
    <row r="42" spans="2:14">
      <c r="B42" t="s">
        <v>1478</v>
      </c>
      <c r="C42" t="s">
        <v>1479</v>
      </c>
      <c r="D42" t="s">
        <v>1088</v>
      </c>
      <c r="E42" t="s">
        <v>1480</v>
      </c>
      <c r="F42" t="s">
        <v>1224</v>
      </c>
      <c r="G42" t="s">
        <v>113</v>
      </c>
      <c r="H42" s="91">
        <v>7132</v>
      </c>
      <c r="I42" s="91">
        <v>1219.3399999999999</v>
      </c>
      <c r="J42" s="91">
        <v>0</v>
      </c>
      <c r="K42" s="91">
        <v>366.58521622351998</v>
      </c>
      <c r="L42" s="91">
        <v>0.04</v>
      </c>
      <c r="M42" s="91">
        <f t="shared" si="0"/>
        <v>0.36124342765585787</v>
      </c>
      <c r="N42" s="91">
        <f>K42/'סכום נכסי הקרן'!$C$42*100</f>
        <v>8.8491023934149149E-2</v>
      </c>
    </row>
    <row r="43" spans="2:14">
      <c r="B43" t="s">
        <v>1481</v>
      </c>
      <c r="C43" t="s">
        <v>1482</v>
      </c>
      <c r="D43" t="s">
        <v>1088</v>
      </c>
      <c r="E43" t="s">
        <v>1483</v>
      </c>
      <c r="F43" t="s">
        <v>1224</v>
      </c>
      <c r="G43" t="s">
        <v>109</v>
      </c>
      <c r="H43" s="91">
        <v>853</v>
      </c>
      <c r="I43" s="91">
        <v>6653.5</v>
      </c>
      <c r="J43" s="91">
        <v>0</v>
      </c>
      <c r="K43" s="91">
        <v>204.25892364500001</v>
      </c>
      <c r="L43" s="91">
        <v>0.01</v>
      </c>
      <c r="M43" s="91">
        <f t="shared" si="0"/>
        <v>0.20128251342745174</v>
      </c>
      <c r="N43" s="91">
        <f>K43/'סכום נכסי הקרן'!$C$42*100</f>
        <v>4.9306629130434494E-2</v>
      </c>
    </row>
    <row r="44" spans="2:14">
      <c r="B44" t="s">
        <v>1484</v>
      </c>
      <c r="C44" t="s">
        <v>1485</v>
      </c>
      <c r="D44" t="s">
        <v>1088</v>
      </c>
      <c r="E44" t="s">
        <v>1486</v>
      </c>
      <c r="F44" t="s">
        <v>1224</v>
      </c>
      <c r="G44" t="s">
        <v>109</v>
      </c>
      <c r="H44" s="91">
        <v>2308</v>
      </c>
      <c r="I44" s="91">
        <v>4918</v>
      </c>
      <c r="J44" s="91">
        <v>0</v>
      </c>
      <c r="K44" s="91">
        <v>408.51327656000001</v>
      </c>
      <c r="L44" s="91">
        <v>0</v>
      </c>
      <c r="M44" s="91">
        <f t="shared" si="0"/>
        <v>0.40256052272844395</v>
      </c>
      <c r="N44" s="91">
        <f>K44/'סכום נכסי הקרן'!$C$42*100</f>
        <v>9.861215491965411E-2</v>
      </c>
    </row>
    <row r="45" spans="2:14">
      <c r="B45" t="s">
        <v>1487</v>
      </c>
      <c r="C45" t="s">
        <v>1488</v>
      </c>
      <c r="D45" t="s">
        <v>1103</v>
      </c>
      <c r="E45" t="s">
        <v>1489</v>
      </c>
      <c r="F45" t="s">
        <v>1224</v>
      </c>
      <c r="G45" t="s">
        <v>109</v>
      </c>
      <c r="H45" s="91">
        <v>1312</v>
      </c>
      <c r="I45" s="91">
        <v>11732</v>
      </c>
      <c r="J45" s="91">
        <v>0</v>
      </c>
      <c r="K45" s="91">
        <v>553.97190016000002</v>
      </c>
      <c r="L45" s="91">
        <v>0</v>
      </c>
      <c r="M45" s="91">
        <f t="shared" si="0"/>
        <v>0.5458995594541588</v>
      </c>
      <c r="N45" s="91">
        <f>K45/'סכום נכסי הקרן'!$C$42*100</f>
        <v>0.13372481624031035</v>
      </c>
    </row>
    <row r="46" spans="2:14">
      <c r="B46" t="s">
        <v>1490</v>
      </c>
      <c r="C46" t="s">
        <v>1491</v>
      </c>
      <c r="D46" t="s">
        <v>1103</v>
      </c>
      <c r="E46" t="s">
        <v>1489</v>
      </c>
      <c r="F46" t="s">
        <v>1224</v>
      </c>
      <c r="G46" t="s">
        <v>109</v>
      </c>
      <c r="H46" s="91">
        <v>901</v>
      </c>
      <c r="I46" s="91">
        <v>5385</v>
      </c>
      <c r="J46" s="91">
        <v>0</v>
      </c>
      <c r="K46" s="91">
        <v>174.61934115</v>
      </c>
      <c r="L46" s="91">
        <v>0</v>
      </c>
      <c r="M46" s="91">
        <f t="shared" si="0"/>
        <v>0.17207483155450393</v>
      </c>
      <c r="N46" s="91">
        <f>K46/'סכום נכסי הקרן'!$C$42*100</f>
        <v>4.2151847955723951E-2</v>
      </c>
    </row>
    <row r="47" spans="2:14">
      <c r="B47" t="s">
        <v>1492</v>
      </c>
      <c r="C47" t="s">
        <v>1493</v>
      </c>
      <c r="D47" t="s">
        <v>1140</v>
      </c>
      <c r="E47" t="s">
        <v>1494</v>
      </c>
      <c r="F47" t="s">
        <v>1224</v>
      </c>
      <c r="G47" t="s">
        <v>113</v>
      </c>
      <c r="H47" s="91">
        <v>22342</v>
      </c>
      <c r="I47" s="91">
        <v>4042</v>
      </c>
      <c r="J47" s="91">
        <v>0</v>
      </c>
      <c r="K47" s="91">
        <v>3806.7744680559999</v>
      </c>
      <c r="L47" s="91">
        <v>0.04</v>
      </c>
      <c r="M47" s="91">
        <f t="shared" si="0"/>
        <v>3.7513030975991768</v>
      </c>
      <c r="N47" s="91">
        <f>K47/'סכום נכסי הקרן'!$C$42*100</f>
        <v>0.91892786630886014</v>
      </c>
    </row>
    <row r="48" spans="2:14">
      <c r="B48" t="s">
        <v>1495</v>
      </c>
      <c r="C48" t="s">
        <v>1496</v>
      </c>
      <c r="D48" t="s">
        <v>1088</v>
      </c>
      <c r="E48" t="s">
        <v>1494</v>
      </c>
      <c r="F48" t="s">
        <v>1224</v>
      </c>
      <c r="G48" t="s">
        <v>113</v>
      </c>
      <c r="H48" s="91">
        <v>14522</v>
      </c>
      <c r="I48" s="91">
        <v>841.7</v>
      </c>
      <c r="J48" s="91">
        <v>0</v>
      </c>
      <c r="K48" s="91">
        <v>515.25539857959996</v>
      </c>
      <c r="L48" s="91">
        <v>0</v>
      </c>
      <c r="M48" s="91">
        <f t="shared" si="0"/>
        <v>0.5077472251024665</v>
      </c>
      <c r="N48" s="91">
        <f>K48/'סכום נכסי הקרן'!$C$42*100</f>
        <v>0.12437893234654002</v>
      </c>
    </row>
    <row r="49" spans="2:14">
      <c r="B49" t="s">
        <v>1497</v>
      </c>
      <c r="C49" t="s">
        <v>1498</v>
      </c>
      <c r="D49" t="s">
        <v>1088</v>
      </c>
      <c r="E49" t="s">
        <v>1499</v>
      </c>
      <c r="F49" t="s">
        <v>1224</v>
      </c>
      <c r="G49" t="s">
        <v>113</v>
      </c>
      <c r="H49" s="91">
        <v>1692</v>
      </c>
      <c r="I49" s="91">
        <v>13082</v>
      </c>
      <c r="J49" s="91">
        <v>0</v>
      </c>
      <c r="K49" s="91">
        <v>933.06799857600004</v>
      </c>
      <c r="L49" s="91">
        <v>0.05</v>
      </c>
      <c r="M49" s="91">
        <f t="shared" si="0"/>
        <v>0.91947156383978446</v>
      </c>
      <c r="N49" s="91">
        <f>K49/'סכום נכסי הקרן'!$C$42*100</f>
        <v>0.22523587678951229</v>
      </c>
    </row>
    <row r="50" spans="2:14">
      <c r="B50" t="s">
        <v>1500</v>
      </c>
      <c r="C50" t="s">
        <v>1501</v>
      </c>
      <c r="D50" t="s">
        <v>1088</v>
      </c>
      <c r="E50" t="s">
        <v>1499</v>
      </c>
      <c r="F50" t="s">
        <v>1224</v>
      </c>
      <c r="G50" t="s">
        <v>113</v>
      </c>
      <c r="H50" s="91">
        <v>11765</v>
      </c>
      <c r="I50" s="91">
        <v>3622</v>
      </c>
      <c r="J50" s="91">
        <v>0</v>
      </c>
      <c r="K50" s="91">
        <v>1796.3012358200001</v>
      </c>
      <c r="L50" s="91">
        <v>0.12</v>
      </c>
      <c r="M50" s="91">
        <f t="shared" si="0"/>
        <v>1.77012598111543</v>
      </c>
      <c r="N50" s="91">
        <f>K50/'סכום נכסי הקרן'!$C$42*100</f>
        <v>0.43361414649893543</v>
      </c>
    </row>
    <row r="51" spans="2:14">
      <c r="B51" t="s">
        <v>1502</v>
      </c>
      <c r="C51" t="s">
        <v>1503</v>
      </c>
      <c r="D51" t="s">
        <v>1088</v>
      </c>
      <c r="E51" t="s">
        <v>1504</v>
      </c>
      <c r="F51" t="s">
        <v>1224</v>
      </c>
      <c r="G51" t="s">
        <v>109</v>
      </c>
      <c r="H51" s="91">
        <v>6816</v>
      </c>
      <c r="I51" s="91">
        <v>4210.5</v>
      </c>
      <c r="J51" s="91">
        <v>0</v>
      </c>
      <c r="K51" s="91">
        <v>1032.8686603199999</v>
      </c>
      <c r="L51" s="91">
        <v>0</v>
      </c>
      <c r="M51" s="91">
        <f t="shared" si="0"/>
        <v>1.0178179551703692</v>
      </c>
      <c r="N51" s="91">
        <f>K51/'סכום נכסי הקרן'!$C$42*100</f>
        <v>0.24932703583300017</v>
      </c>
    </row>
    <row r="52" spans="2:14">
      <c r="B52" t="s">
        <v>1505</v>
      </c>
      <c r="C52" t="s">
        <v>1506</v>
      </c>
      <c r="D52" t="s">
        <v>1088</v>
      </c>
      <c r="E52" t="s">
        <v>1507</v>
      </c>
      <c r="F52" t="s">
        <v>1224</v>
      </c>
      <c r="G52" t="s">
        <v>119</v>
      </c>
      <c r="H52" s="91">
        <v>17253</v>
      </c>
      <c r="I52" s="91">
        <v>3435</v>
      </c>
      <c r="J52" s="91">
        <v>0</v>
      </c>
      <c r="K52" s="91">
        <v>1633.0210355249999</v>
      </c>
      <c r="L52" s="91">
        <v>0.03</v>
      </c>
      <c r="M52" s="91">
        <f t="shared" si="0"/>
        <v>1.6092250592764645</v>
      </c>
      <c r="N52" s="91">
        <f>K52/'סכום נכסי הקרן'!$C$42*100</f>
        <v>0.39419948526102133</v>
      </c>
    </row>
    <row r="53" spans="2:14">
      <c r="B53" t="s">
        <v>1508</v>
      </c>
      <c r="C53" t="s">
        <v>1509</v>
      </c>
      <c r="D53" t="s">
        <v>1103</v>
      </c>
      <c r="E53" t="s">
        <v>1510</v>
      </c>
      <c r="F53" t="s">
        <v>1224</v>
      </c>
      <c r="G53" t="s">
        <v>109</v>
      </c>
      <c r="H53" s="91">
        <v>2325</v>
      </c>
      <c r="I53" s="91">
        <v>9486</v>
      </c>
      <c r="J53" s="91">
        <v>0</v>
      </c>
      <c r="K53" s="91">
        <v>793.75765049999995</v>
      </c>
      <c r="L53" s="91">
        <v>0</v>
      </c>
      <c r="M53" s="91">
        <f t="shared" si="0"/>
        <v>0.78219121149677007</v>
      </c>
      <c r="N53" s="91">
        <f>K53/'סכום נכסי הקרן'!$C$42*100</f>
        <v>0.19160736478113022</v>
      </c>
    </row>
    <row r="54" spans="2:14">
      <c r="B54" t="s">
        <v>1511</v>
      </c>
      <c r="C54" t="s">
        <v>1512</v>
      </c>
      <c r="D54" t="s">
        <v>1088</v>
      </c>
      <c r="E54" t="s">
        <v>1513</v>
      </c>
      <c r="F54" t="s">
        <v>1224</v>
      </c>
      <c r="G54" t="s">
        <v>113</v>
      </c>
      <c r="H54" s="91">
        <v>182</v>
      </c>
      <c r="I54" s="91">
        <v>20297.5</v>
      </c>
      <c r="J54" s="91">
        <v>0</v>
      </c>
      <c r="K54" s="91">
        <v>155.72298832999999</v>
      </c>
      <c r="L54" s="91">
        <v>0</v>
      </c>
      <c r="M54" s="91">
        <f t="shared" si="0"/>
        <v>0.15345383168655213</v>
      </c>
      <c r="N54" s="91">
        <f>K54/'סכום נכסי הקרן'!$C$42*100</f>
        <v>3.7590404843290383E-2</v>
      </c>
    </row>
    <row r="55" spans="2:14">
      <c r="B55" t="s">
        <v>1514</v>
      </c>
      <c r="C55" t="s">
        <v>1515</v>
      </c>
      <c r="D55" t="s">
        <v>1088</v>
      </c>
      <c r="E55" t="s">
        <v>1516</v>
      </c>
      <c r="F55" t="s">
        <v>1224</v>
      </c>
      <c r="G55" t="s">
        <v>109</v>
      </c>
      <c r="H55" s="91">
        <v>27996</v>
      </c>
      <c r="I55" s="91">
        <v>5211</v>
      </c>
      <c r="J55" s="91">
        <v>0</v>
      </c>
      <c r="K55" s="91">
        <v>5250.4787444399999</v>
      </c>
      <c r="L55" s="91">
        <v>0.01</v>
      </c>
      <c r="M55" s="91">
        <f t="shared" si="0"/>
        <v>5.1739700744485155</v>
      </c>
      <c r="N55" s="91">
        <f>K55/'סכום נכסי הקרן'!$C$42*100</f>
        <v>1.2674276530472139</v>
      </c>
    </row>
    <row r="56" spans="2:14">
      <c r="B56" t="s">
        <v>1517</v>
      </c>
      <c r="C56" t="s">
        <v>1518</v>
      </c>
      <c r="D56" t="s">
        <v>1088</v>
      </c>
      <c r="E56" t="s">
        <v>1519</v>
      </c>
      <c r="F56" t="s">
        <v>1224</v>
      </c>
      <c r="G56" t="s">
        <v>109</v>
      </c>
      <c r="H56" s="91">
        <v>966</v>
      </c>
      <c r="I56" s="91">
        <v>3559</v>
      </c>
      <c r="J56" s="91">
        <v>0</v>
      </c>
      <c r="K56" s="91">
        <v>123.73340406</v>
      </c>
      <c r="L56" s="91">
        <v>0</v>
      </c>
      <c r="M56" s="91">
        <f t="shared" si="0"/>
        <v>0.12193039167981004</v>
      </c>
      <c r="N56" s="91">
        <f>K56/'סכום נכסי הקרן'!$C$42*100</f>
        <v>2.9868350210421564E-2</v>
      </c>
    </row>
    <row r="57" spans="2:14">
      <c r="B57" t="s">
        <v>1520</v>
      </c>
      <c r="C57" t="s">
        <v>1521</v>
      </c>
      <c r="D57" t="s">
        <v>1088</v>
      </c>
      <c r="E57" t="s">
        <v>1522</v>
      </c>
      <c r="F57" t="s">
        <v>1224</v>
      </c>
      <c r="G57" t="s">
        <v>109</v>
      </c>
      <c r="H57" s="91">
        <v>615</v>
      </c>
      <c r="I57" s="91">
        <v>22637</v>
      </c>
      <c r="J57" s="91">
        <v>0</v>
      </c>
      <c r="K57" s="91">
        <v>501.04396244999998</v>
      </c>
      <c r="L57" s="91">
        <v>0</v>
      </c>
      <c r="M57" s="91">
        <f t="shared" si="0"/>
        <v>0.49374287448446785</v>
      </c>
      <c r="N57" s="91">
        <f>K57/'סכום נכסי הקרן'!$C$42*100</f>
        <v>0.12094839429146399</v>
      </c>
    </row>
    <row r="58" spans="2:14">
      <c r="B58" t="s">
        <v>1523</v>
      </c>
      <c r="C58" t="s">
        <v>1524</v>
      </c>
      <c r="D58" t="s">
        <v>1088</v>
      </c>
      <c r="E58" t="s">
        <v>1525</v>
      </c>
      <c r="F58" t="s">
        <v>1224</v>
      </c>
      <c r="G58" t="s">
        <v>109</v>
      </c>
      <c r="H58" s="91">
        <v>58</v>
      </c>
      <c r="I58" s="91">
        <v>20466</v>
      </c>
      <c r="J58" s="91">
        <v>0</v>
      </c>
      <c r="K58" s="91">
        <v>42.721137720000002</v>
      </c>
      <c r="L58" s="91">
        <v>0</v>
      </c>
      <c r="M58" s="91">
        <f t="shared" si="0"/>
        <v>4.2098615929783922E-2</v>
      </c>
      <c r="N58" s="91">
        <f>K58/'סכום נכסי הקרן'!$C$42*100</f>
        <v>1.0312574138749598E-2</v>
      </c>
    </row>
    <row r="59" spans="2:14">
      <c r="B59" t="s">
        <v>1526</v>
      </c>
      <c r="C59" t="s">
        <v>1527</v>
      </c>
      <c r="D59" t="s">
        <v>1088</v>
      </c>
      <c r="E59" t="s">
        <v>1528</v>
      </c>
      <c r="F59" t="s">
        <v>1224</v>
      </c>
      <c r="G59" t="s">
        <v>109</v>
      </c>
      <c r="H59" s="91">
        <v>248</v>
      </c>
      <c r="I59" s="91">
        <v>21515</v>
      </c>
      <c r="J59" s="91">
        <v>0</v>
      </c>
      <c r="K59" s="91">
        <v>192.03256279999999</v>
      </c>
      <c r="L59" s="91">
        <v>0</v>
      </c>
      <c r="M59" s="91">
        <f t="shared" si="0"/>
        <v>0.18923431207087504</v>
      </c>
      <c r="N59" s="91">
        <f>K59/'סכום נכסי הקרן'!$C$42*100</f>
        <v>4.6355273914018044E-2</v>
      </c>
    </row>
    <row r="60" spans="2:14">
      <c r="B60" t="s">
        <v>1529</v>
      </c>
      <c r="C60" t="s">
        <v>1530</v>
      </c>
      <c r="D60" t="s">
        <v>1088</v>
      </c>
      <c r="E60" t="s">
        <v>1531</v>
      </c>
      <c r="F60" t="s">
        <v>1224</v>
      </c>
      <c r="G60" t="s">
        <v>113</v>
      </c>
      <c r="H60" s="91">
        <v>830</v>
      </c>
      <c r="I60" s="91">
        <v>10744</v>
      </c>
      <c r="J60" s="91">
        <v>0</v>
      </c>
      <c r="K60" s="91">
        <v>375.90913807999999</v>
      </c>
      <c r="L60" s="91">
        <v>0</v>
      </c>
      <c r="M60" s="91">
        <f t="shared" si="0"/>
        <v>0.37043148364275424</v>
      </c>
      <c r="N60" s="91">
        <f>K60/'סכום נכסי הקרן'!$C$42*100</f>
        <v>9.07417513384393E-2</v>
      </c>
    </row>
    <row r="61" spans="2:14">
      <c r="B61" t="s">
        <v>1532</v>
      </c>
      <c r="C61" t="s">
        <v>1533</v>
      </c>
      <c r="D61" t="s">
        <v>1088</v>
      </c>
      <c r="E61" t="s">
        <v>1531</v>
      </c>
      <c r="F61" t="s">
        <v>1224</v>
      </c>
      <c r="G61" t="s">
        <v>113</v>
      </c>
      <c r="H61" s="91">
        <v>1204</v>
      </c>
      <c r="I61" s="91">
        <v>6127</v>
      </c>
      <c r="J61" s="91">
        <v>0</v>
      </c>
      <c r="K61" s="91">
        <v>310.96617983200002</v>
      </c>
      <c r="L61" s="91">
        <v>0.01</v>
      </c>
      <c r="M61" s="91">
        <f t="shared" si="0"/>
        <v>0.30643485802511272</v>
      </c>
      <c r="N61" s="91">
        <f>K61/'סכום נכסי הקרן'!$C$42*100</f>
        <v>7.506499019711127E-2</v>
      </c>
    </row>
    <row r="62" spans="2:14">
      <c r="B62" t="s">
        <v>1534</v>
      </c>
      <c r="C62" t="s">
        <v>1535</v>
      </c>
      <c r="D62" t="s">
        <v>1103</v>
      </c>
      <c r="E62" t="s">
        <v>1536</v>
      </c>
      <c r="F62" t="s">
        <v>1224</v>
      </c>
      <c r="G62" t="s">
        <v>109</v>
      </c>
      <c r="H62" s="91">
        <v>893</v>
      </c>
      <c r="I62" s="91">
        <v>4304</v>
      </c>
      <c r="J62" s="91">
        <v>0</v>
      </c>
      <c r="K62" s="91">
        <v>138.32655728</v>
      </c>
      <c r="L62" s="91">
        <v>0</v>
      </c>
      <c r="M62" s="91">
        <f t="shared" si="0"/>
        <v>0.13631089710173516</v>
      </c>
      <c r="N62" s="91">
        <f>K62/'סכום נכסי הקרן'!$C$42*100</f>
        <v>3.3391032014584487E-2</v>
      </c>
    </row>
    <row r="63" spans="2:14">
      <c r="B63" t="s">
        <v>1537</v>
      </c>
      <c r="C63" t="s">
        <v>1538</v>
      </c>
      <c r="D63" t="s">
        <v>1088</v>
      </c>
      <c r="E63" t="s">
        <v>1539</v>
      </c>
      <c r="F63" t="s">
        <v>1224</v>
      </c>
      <c r="G63" t="s">
        <v>116</v>
      </c>
      <c r="H63" s="91">
        <v>42831</v>
      </c>
      <c r="I63" s="91">
        <v>744.9</v>
      </c>
      <c r="J63" s="91">
        <v>0</v>
      </c>
      <c r="K63" s="91">
        <v>1507.1833141560001</v>
      </c>
      <c r="L63" s="91">
        <v>0.01</v>
      </c>
      <c r="M63" s="91">
        <f t="shared" si="0"/>
        <v>1.4852210138759459</v>
      </c>
      <c r="N63" s="91">
        <f>K63/'סכום נכסי הקרן'!$C$42*100</f>
        <v>0.36382316804834564</v>
      </c>
    </row>
    <row r="64" spans="2:14">
      <c r="B64" t="s">
        <v>1540</v>
      </c>
      <c r="C64" t="s">
        <v>1541</v>
      </c>
      <c r="D64" t="s">
        <v>1088</v>
      </c>
      <c r="E64" t="s">
        <v>1542</v>
      </c>
      <c r="F64" t="s">
        <v>1224</v>
      </c>
      <c r="G64" t="s">
        <v>109</v>
      </c>
      <c r="H64" s="91">
        <v>15011</v>
      </c>
      <c r="I64" s="91">
        <v>2558</v>
      </c>
      <c r="J64" s="91">
        <v>0</v>
      </c>
      <c r="K64" s="91">
        <v>1381.9489866199999</v>
      </c>
      <c r="L64" s="91">
        <v>0.12</v>
      </c>
      <c r="M64" s="91">
        <f t="shared" si="0"/>
        <v>1.3618115698036115</v>
      </c>
      <c r="N64" s="91">
        <f>K64/'סכום נכסי הקרן'!$C$42*100</f>
        <v>0.3335925057496017</v>
      </c>
    </row>
    <row r="65" spans="2:14">
      <c r="B65" t="s">
        <v>1543</v>
      </c>
      <c r="C65" t="s">
        <v>1544</v>
      </c>
      <c r="D65" t="s">
        <v>1088</v>
      </c>
      <c r="E65" t="s">
        <v>1545</v>
      </c>
      <c r="F65" t="s">
        <v>1224</v>
      </c>
      <c r="G65" t="s">
        <v>109</v>
      </c>
      <c r="H65" s="91">
        <v>18438</v>
      </c>
      <c r="I65" s="91">
        <v>686.25</v>
      </c>
      <c r="J65" s="91">
        <v>0</v>
      </c>
      <c r="K65" s="91">
        <v>455.38425922499999</v>
      </c>
      <c r="L65" s="91">
        <v>0.01</v>
      </c>
      <c r="M65" s="91">
        <f t="shared" si="0"/>
        <v>0.44874851309513386</v>
      </c>
      <c r="N65" s="91">
        <f>K65/'סכום נכסי הקרן'!$C$42*100</f>
        <v>0.10992647166039422</v>
      </c>
    </row>
    <row r="66" spans="2:14">
      <c r="B66" t="s">
        <v>1546</v>
      </c>
      <c r="C66" t="s">
        <v>1547</v>
      </c>
      <c r="D66" t="s">
        <v>1088</v>
      </c>
      <c r="E66" t="s">
        <v>1548</v>
      </c>
      <c r="F66" t="s">
        <v>1224</v>
      </c>
      <c r="G66" t="s">
        <v>109</v>
      </c>
      <c r="H66" s="91">
        <v>555</v>
      </c>
      <c r="I66" s="91">
        <v>12187</v>
      </c>
      <c r="J66" s="91">
        <v>0</v>
      </c>
      <c r="K66" s="91">
        <v>243.42862215</v>
      </c>
      <c r="L66" s="91">
        <v>0</v>
      </c>
      <c r="M66" s="91">
        <f t="shared" si="0"/>
        <v>0.23988144083091009</v>
      </c>
      <c r="N66" s="91">
        <f>K66/'סכום נכסי הקרן'!$C$42*100</f>
        <v>5.8761911489082358E-2</v>
      </c>
    </row>
    <row r="67" spans="2:14">
      <c r="B67" t="s">
        <v>1549</v>
      </c>
      <c r="C67" t="s">
        <v>1550</v>
      </c>
      <c r="D67" t="s">
        <v>1088</v>
      </c>
      <c r="E67" t="s">
        <v>1551</v>
      </c>
      <c r="F67" t="s">
        <v>1224</v>
      </c>
      <c r="G67" t="s">
        <v>109</v>
      </c>
      <c r="H67" s="91">
        <v>857</v>
      </c>
      <c r="I67" s="91">
        <v>3169</v>
      </c>
      <c r="J67" s="91">
        <v>0</v>
      </c>
      <c r="K67" s="91">
        <v>97.742829670000006</v>
      </c>
      <c r="L67" s="91">
        <v>0</v>
      </c>
      <c r="M67" s="91">
        <f t="shared" si="0"/>
        <v>9.6318545473596973E-2</v>
      </c>
      <c r="N67" s="91">
        <f>K67/'סכום נכסי הקרן'!$C$42*100</f>
        <v>2.3594413241273787E-2</v>
      </c>
    </row>
    <row r="68" spans="2:14">
      <c r="B68" t="s">
        <v>1552</v>
      </c>
      <c r="C68" t="s">
        <v>1553</v>
      </c>
      <c r="D68" t="s">
        <v>1088</v>
      </c>
      <c r="E68" t="s">
        <v>1554</v>
      </c>
      <c r="F68" t="s">
        <v>1224</v>
      </c>
      <c r="G68" t="s">
        <v>113</v>
      </c>
      <c r="H68" s="91">
        <v>3121</v>
      </c>
      <c r="I68" s="91">
        <v>2948.5</v>
      </c>
      <c r="J68" s="91">
        <v>0</v>
      </c>
      <c r="K68" s="91">
        <v>387.91242634899999</v>
      </c>
      <c r="L68" s="91">
        <v>0</v>
      </c>
      <c r="M68" s="91">
        <f t="shared" si="0"/>
        <v>0.3822598629814099</v>
      </c>
      <c r="N68" s="91">
        <f>K68/'סכום נכסי הקרן'!$C$42*100</f>
        <v>9.3639258445907925E-2</v>
      </c>
    </row>
    <row r="69" spans="2:14">
      <c r="B69" t="s">
        <v>1555</v>
      </c>
      <c r="C69" t="s">
        <v>1556</v>
      </c>
      <c r="D69" t="s">
        <v>1088</v>
      </c>
      <c r="E69" t="s">
        <v>1557</v>
      </c>
      <c r="F69" t="s">
        <v>1224</v>
      </c>
      <c r="G69" t="s">
        <v>113</v>
      </c>
      <c r="H69" s="91">
        <v>2783</v>
      </c>
      <c r="I69" s="91">
        <v>5120</v>
      </c>
      <c r="J69" s="91">
        <v>0</v>
      </c>
      <c r="K69" s="91">
        <v>600.65065984</v>
      </c>
      <c r="L69" s="91">
        <v>0.22</v>
      </c>
      <c r="M69" s="91">
        <f t="shared" si="0"/>
        <v>0.59189812786136276</v>
      </c>
      <c r="N69" s="91">
        <f>K69/'סכום נכסי הקרן'!$C$42*100</f>
        <v>0.14499273174059246</v>
      </c>
    </row>
    <row r="70" spans="2:14">
      <c r="B70" t="s">
        <v>1558</v>
      </c>
      <c r="C70" t="s">
        <v>1559</v>
      </c>
      <c r="D70" t="s">
        <v>1088</v>
      </c>
      <c r="E70" t="s">
        <v>1560</v>
      </c>
      <c r="F70" t="s">
        <v>1224</v>
      </c>
      <c r="G70" t="s">
        <v>109</v>
      </c>
      <c r="H70" s="91">
        <v>1669</v>
      </c>
      <c r="I70" s="91">
        <v>12134</v>
      </c>
      <c r="J70" s="91">
        <v>15.57967511</v>
      </c>
      <c r="K70" s="91">
        <v>744.43641464999996</v>
      </c>
      <c r="L70" s="91">
        <v>0.03</v>
      </c>
      <c r="M70" s="91">
        <f t="shared" si="0"/>
        <v>0.73358867242489068</v>
      </c>
      <c r="N70" s="91">
        <f>K70/'סכום נכסי הקרן'!$C$42*100</f>
        <v>0.17970157461581437</v>
      </c>
    </row>
    <row r="71" spans="2:14">
      <c r="B71" t="s">
        <v>1561</v>
      </c>
      <c r="C71" t="s">
        <v>1562</v>
      </c>
      <c r="D71" t="s">
        <v>1088</v>
      </c>
      <c r="E71" t="s">
        <v>1563</v>
      </c>
      <c r="F71" t="s">
        <v>1224</v>
      </c>
      <c r="G71" t="s">
        <v>109</v>
      </c>
      <c r="H71" s="91">
        <v>2027</v>
      </c>
      <c r="I71" s="91">
        <v>20068</v>
      </c>
      <c r="J71" s="91">
        <v>0</v>
      </c>
      <c r="K71" s="91">
        <v>1463.9953176399999</v>
      </c>
      <c r="L71" s="91">
        <v>0</v>
      </c>
      <c r="M71" s="91">
        <f t="shared" si="0"/>
        <v>1.4426623421003866</v>
      </c>
      <c r="N71" s="91">
        <f>K71/'סכום נכסי הקרן'!$C$42*100</f>
        <v>0.35339789756762047</v>
      </c>
    </row>
    <row r="72" spans="2:14">
      <c r="B72" t="s">
        <v>1564</v>
      </c>
      <c r="C72" t="s">
        <v>1565</v>
      </c>
      <c r="D72" t="s">
        <v>1088</v>
      </c>
      <c r="E72" t="s">
        <v>1566</v>
      </c>
      <c r="F72" t="s">
        <v>1224</v>
      </c>
      <c r="G72" t="s">
        <v>109</v>
      </c>
      <c r="H72" s="91">
        <v>1914</v>
      </c>
      <c r="I72" s="91">
        <v>4928</v>
      </c>
      <c r="J72" s="91">
        <v>0</v>
      </c>
      <c r="K72" s="91">
        <v>339.46459007999999</v>
      </c>
      <c r="L72" s="91">
        <v>0</v>
      </c>
      <c r="M72" s="91">
        <f t="shared" si="0"/>
        <v>0.33451799652913028</v>
      </c>
      <c r="N72" s="91">
        <f>K72/'סכום נכסי הקרן'!$C$42*100</f>
        <v>8.1944300632268874E-2</v>
      </c>
    </row>
    <row r="73" spans="2:14">
      <c r="B73" t="s">
        <v>1567</v>
      </c>
      <c r="C73" t="s">
        <v>1568</v>
      </c>
      <c r="D73" t="s">
        <v>1103</v>
      </c>
      <c r="E73" t="s">
        <v>1569</v>
      </c>
      <c r="F73" t="s">
        <v>1224</v>
      </c>
      <c r="G73" t="s">
        <v>113</v>
      </c>
      <c r="H73" s="91">
        <v>856</v>
      </c>
      <c r="I73" s="91">
        <v>9800</v>
      </c>
      <c r="J73" s="91">
        <v>0</v>
      </c>
      <c r="K73" s="91">
        <v>353.62147520000002</v>
      </c>
      <c r="L73" s="91">
        <v>0</v>
      </c>
      <c r="M73" s="91">
        <f t="shared" si="0"/>
        <v>0.34846859104126898</v>
      </c>
      <c r="N73" s="91">
        <f>K73/'סכום נכסי הקרן'!$C$42*100</f>
        <v>8.5361670467562697E-2</v>
      </c>
    </row>
    <row r="74" spans="2:14">
      <c r="B74" t="s">
        <v>1570</v>
      </c>
      <c r="C74" t="s">
        <v>1571</v>
      </c>
      <c r="D74" t="s">
        <v>1088</v>
      </c>
      <c r="E74" t="s">
        <v>1569</v>
      </c>
      <c r="F74" t="s">
        <v>1224</v>
      </c>
      <c r="G74" t="s">
        <v>113</v>
      </c>
      <c r="H74" s="91">
        <v>441</v>
      </c>
      <c r="I74" s="91">
        <v>19686</v>
      </c>
      <c r="J74" s="91">
        <v>0</v>
      </c>
      <c r="K74" s="91">
        <v>365.96104700400002</v>
      </c>
      <c r="L74" s="91">
        <v>0.08</v>
      </c>
      <c r="M74" s="91">
        <f t="shared" si="0"/>
        <v>0.36062835367491702</v>
      </c>
      <c r="N74" s="91">
        <f>K74/'סכום נכסי הקרן'!$C$42*100</f>
        <v>8.8340353991938972E-2</v>
      </c>
    </row>
    <row r="75" spans="2:14">
      <c r="B75" t="s">
        <v>1572</v>
      </c>
      <c r="C75" t="s">
        <v>1573</v>
      </c>
      <c r="D75" t="s">
        <v>1088</v>
      </c>
      <c r="E75" t="s">
        <v>1569</v>
      </c>
      <c r="F75" t="s">
        <v>1224</v>
      </c>
      <c r="G75" t="s">
        <v>113</v>
      </c>
      <c r="H75" s="91">
        <v>1660</v>
      </c>
      <c r="I75" s="91">
        <v>5676</v>
      </c>
      <c r="J75" s="91">
        <v>0</v>
      </c>
      <c r="K75" s="91">
        <v>397.18173264000001</v>
      </c>
      <c r="L75" s="91">
        <v>0.04</v>
      </c>
      <c r="M75" s="91">
        <f t="shared" si="0"/>
        <v>0.3913940992472586</v>
      </c>
      <c r="N75" s="91">
        <f>K75/'סכום נכסי הקרן'!$C$42*100</f>
        <v>9.5876802047092605E-2</v>
      </c>
    </row>
    <row r="76" spans="2:14">
      <c r="B76" t="s">
        <v>1574</v>
      </c>
      <c r="C76" t="s">
        <v>1575</v>
      </c>
      <c r="D76" t="s">
        <v>1088</v>
      </c>
      <c r="E76" t="s">
        <v>1569</v>
      </c>
      <c r="F76" t="s">
        <v>1224</v>
      </c>
      <c r="G76" t="s">
        <v>109</v>
      </c>
      <c r="H76" s="91">
        <v>15700</v>
      </c>
      <c r="I76" s="91">
        <v>2985.38</v>
      </c>
      <c r="J76" s="91">
        <v>0</v>
      </c>
      <c r="K76" s="91">
        <v>1686.8680713399999</v>
      </c>
      <c r="L76" s="91">
        <v>0.03</v>
      </c>
      <c r="M76" s="91">
        <f t="shared" ref="M76:M114" si="1">K76/$K$11*100</f>
        <v>1.6622874494822328</v>
      </c>
      <c r="N76" s="91">
        <f>K76/'סכום נכסי הקרן'!$C$42*100</f>
        <v>0.40719777085523029</v>
      </c>
    </row>
    <row r="77" spans="2:14">
      <c r="B77" t="s">
        <v>1576</v>
      </c>
      <c r="C77" t="s">
        <v>1577</v>
      </c>
      <c r="D77" t="s">
        <v>1088</v>
      </c>
      <c r="E77" t="s">
        <v>1569</v>
      </c>
      <c r="F77" t="s">
        <v>1224</v>
      </c>
      <c r="G77" t="s">
        <v>113</v>
      </c>
      <c r="H77" s="91">
        <v>1433</v>
      </c>
      <c r="I77" s="91">
        <v>4849</v>
      </c>
      <c r="J77" s="91">
        <v>0</v>
      </c>
      <c r="K77" s="91">
        <v>292.91200101800001</v>
      </c>
      <c r="L77" s="91">
        <v>0</v>
      </c>
      <c r="M77" s="91">
        <f t="shared" si="1"/>
        <v>0.28864376021307092</v>
      </c>
      <c r="N77" s="91">
        <f>K77/'סכום נכסי הקרן'!$C$42*100</f>
        <v>7.0706841808042167E-2</v>
      </c>
    </row>
    <row r="78" spans="2:14">
      <c r="B78" t="s">
        <v>1578</v>
      </c>
      <c r="C78" t="s">
        <v>1579</v>
      </c>
      <c r="D78" t="s">
        <v>1088</v>
      </c>
      <c r="E78" t="s">
        <v>1580</v>
      </c>
      <c r="F78" t="s">
        <v>1224</v>
      </c>
      <c r="G78" t="s">
        <v>109</v>
      </c>
      <c r="H78" s="91">
        <v>1543</v>
      </c>
      <c r="I78" s="91">
        <v>10587</v>
      </c>
      <c r="J78" s="91">
        <v>0</v>
      </c>
      <c r="K78" s="91">
        <v>587.92331859000001</v>
      </c>
      <c r="L78" s="91">
        <v>0.01</v>
      </c>
      <c r="M78" s="91">
        <f t="shared" si="1"/>
        <v>0.57935624626160831</v>
      </c>
      <c r="N78" s="91">
        <f>K78/'סכום נכסי הקרן'!$C$42*100</f>
        <v>0.14192044347219401</v>
      </c>
    </row>
    <row r="79" spans="2:14">
      <c r="B79" t="s">
        <v>1581</v>
      </c>
      <c r="C79" t="s">
        <v>1582</v>
      </c>
      <c r="D79" t="s">
        <v>1088</v>
      </c>
      <c r="E79" t="s">
        <v>1583</v>
      </c>
      <c r="F79" t="s">
        <v>1224</v>
      </c>
      <c r="G79" t="s">
        <v>223</v>
      </c>
      <c r="H79" s="91">
        <v>20667</v>
      </c>
      <c r="I79" s="91">
        <v>19100</v>
      </c>
      <c r="J79" s="91">
        <v>0</v>
      </c>
      <c r="K79" s="91">
        <v>126.048281004</v>
      </c>
      <c r="L79" s="91">
        <v>0.01</v>
      </c>
      <c r="M79" s="91">
        <f t="shared" si="1"/>
        <v>0.1242115368129029</v>
      </c>
      <c r="N79" s="91">
        <f>K79/'סכום נכסי הקרן'!$C$42*100</f>
        <v>3.0427144788027258E-2</v>
      </c>
    </row>
    <row r="80" spans="2:14">
      <c r="B80" t="s">
        <v>1584</v>
      </c>
      <c r="C80" t="s">
        <v>1585</v>
      </c>
      <c r="D80" t="s">
        <v>1088</v>
      </c>
      <c r="E80" t="s">
        <v>1586</v>
      </c>
      <c r="F80" t="s">
        <v>1224</v>
      </c>
      <c r="G80" t="s">
        <v>223</v>
      </c>
      <c r="H80" s="91">
        <v>145480</v>
      </c>
      <c r="I80" s="91">
        <v>188100</v>
      </c>
      <c r="J80" s="91">
        <v>0</v>
      </c>
      <c r="K80" s="91">
        <v>8738.1241041600006</v>
      </c>
      <c r="L80" s="91">
        <v>0</v>
      </c>
      <c r="M80" s="91">
        <f t="shared" si="1"/>
        <v>8.6107943336818753</v>
      </c>
      <c r="N80" s="91">
        <f>K80/'סכום נכסי הקרן'!$C$42*100</f>
        <v>2.1093200571659523</v>
      </c>
    </row>
    <row r="81" spans="2:14">
      <c r="B81" t="s">
        <v>1587</v>
      </c>
      <c r="C81" t="s">
        <v>1588</v>
      </c>
      <c r="D81" t="s">
        <v>1088</v>
      </c>
      <c r="E81" t="s">
        <v>1233</v>
      </c>
      <c r="F81" t="s">
        <v>1224</v>
      </c>
      <c r="G81" t="s">
        <v>109</v>
      </c>
      <c r="H81" s="91">
        <v>614</v>
      </c>
      <c r="I81" s="91">
        <v>52109</v>
      </c>
      <c r="J81" s="91">
        <v>0</v>
      </c>
      <c r="K81" s="91">
        <v>1151.4973867399999</v>
      </c>
      <c r="L81" s="91">
        <v>0.01</v>
      </c>
      <c r="M81" s="91">
        <f t="shared" si="1"/>
        <v>1.1347180533027508</v>
      </c>
      <c r="N81" s="91">
        <f>K81/'סכום נכסי הקרן'!$C$42*100</f>
        <v>0.27796315372409675</v>
      </c>
    </row>
    <row r="82" spans="2:14">
      <c r="B82" t="s">
        <v>1589</v>
      </c>
      <c r="C82" t="s">
        <v>1590</v>
      </c>
      <c r="D82" t="s">
        <v>1088</v>
      </c>
      <c r="E82" t="s">
        <v>1591</v>
      </c>
      <c r="F82" t="s">
        <v>1224</v>
      </c>
      <c r="G82" t="s">
        <v>109</v>
      </c>
      <c r="H82" s="91">
        <v>2197</v>
      </c>
      <c r="I82" s="91">
        <v>2887</v>
      </c>
      <c r="J82" s="91">
        <v>0</v>
      </c>
      <c r="K82" s="91">
        <v>228.27517660999999</v>
      </c>
      <c r="L82" s="91">
        <v>0</v>
      </c>
      <c r="M82" s="91">
        <f t="shared" si="1"/>
        <v>0.22494880752927626</v>
      </c>
      <c r="N82" s="91">
        <f>K82/'סכום נכסי הקרן'!$C$42*100</f>
        <v>5.5103979164972082E-2</v>
      </c>
    </row>
    <row r="83" spans="2:14">
      <c r="B83" t="s">
        <v>1592</v>
      </c>
      <c r="C83" t="s">
        <v>1593</v>
      </c>
      <c r="D83" t="s">
        <v>1088</v>
      </c>
      <c r="E83" t="s">
        <v>1594</v>
      </c>
      <c r="F83" t="s">
        <v>1224</v>
      </c>
      <c r="G83" t="s">
        <v>109</v>
      </c>
      <c r="H83" s="91">
        <v>656</v>
      </c>
      <c r="I83" s="91">
        <v>40141</v>
      </c>
      <c r="J83" s="91">
        <v>0</v>
      </c>
      <c r="K83" s="91">
        <v>947.70653103999996</v>
      </c>
      <c r="L83" s="91">
        <v>0.11</v>
      </c>
      <c r="M83" s="91">
        <f t="shared" si="1"/>
        <v>0.93389678725065561</v>
      </c>
      <c r="N83" s="91">
        <f>K83/'סכום נכסי הקרן'!$C$42*100</f>
        <v>0.22876951281547464</v>
      </c>
    </row>
    <row r="84" spans="2:14">
      <c r="B84" t="s">
        <v>1595</v>
      </c>
      <c r="C84" t="s">
        <v>1596</v>
      </c>
      <c r="D84" t="s">
        <v>1088</v>
      </c>
      <c r="E84" t="s">
        <v>1597</v>
      </c>
      <c r="F84" t="s">
        <v>1224</v>
      </c>
      <c r="G84" t="s">
        <v>113</v>
      </c>
      <c r="H84" s="91">
        <v>651</v>
      </c>
      <c r="I84" s="91">
        <v>6304</v>
      </c>
      <c r="J84" s="91">
        <v>0</v>
      </c>
      <c r="K84" s="91">
        <v>172.99596921599999</v>
      </c>
      <c r="L84" s="91">
        <v>0.02</v>
      </c>
      <c r="M84" s="91">
        <f t="shared" si="1"/>
        <v>0.17047511499244564</v>
      </c>
      <c r="N84" s="91">
        <f>K84/'סכום נכסי הקרן'!$C$42*100</f>
        <v>4.1759977693890948E-2</v>
      </c>
    </row>
    <row r="85" spans="2:14">
      <c r="B85" t="s">
        <v>1598</v>
      </c>
      <c r="C85" t="s">
        <v>1599</v>
      </c>
      <c r="D85" t="s">
        <v>1239</v>
      </c>
      <c r="E85" t="s">
        <v>1597</v>
      </c>
      <c r="F85" t="s">
        <v>1224</v>
      </c>
      <c r="G85" t="s">
        <v>109</v>
      </c>
      <c r="H85" s="91">
        <v>795</v>
      </c>
      <c r="I85" s="91">
        <v>8286.5</v>
      </c>
      <c r="J85" s="91">
        <v>0</v>
      </c>
      <c r="K85" s="91">
        <v>237.093752325</v>
      </c>
      <c r="L85" s="91">
        <v>0</v>
      </c>
      <c r="M85" s="91">
        <f t="shared" si="1"/>
        <v>0.23363888115294063</v>
      </c>
      <c r="N85" s="91">
        <f>K85/'סכום נכסי הקרן'!$C$42*100</f>
        <v>5.7232719660020734E-2</v>
      </c>
    </row>
    <row r="86" spans="2:14">
      <c r="B86" t="s">
        <v>1600</v>
      </c>
      <c r="C86" t="s">
        <v>1601</v>
      </c>
      <c r="D86" t="s">
        <v>1103</v>
      </c>
      <c r="E86" t="s">
        <v>1602</v>
      </c>
      <c r="F86" t="s">
        <v>1224</v>
      </c>
      <c r="G86" t="s">
        <v>109</v>
      </c>
      <c r="H86" s="91">
        <v>1823</v>
      </c>
      <c r="I86" s="91">
        <v>7845</v>
      </c>
      <c r="J86" s="91">
        <v>0</v>
      </c>
      <c r="K86" s="91">
        <v>514.70864564999999</v>
      </c>
      <c r="L86" s="91">
        <v>0</v>
      </c>
      <c r="M86" s="91">
        <f t="shared" si="1"/>
        <v>0.50720843932052939</v>
      </c>
      <c r="N86" s="91">
        <f>K86/'סכום נכסי הקרן'!$C$42*100</f>
        <v>0.12424695013766177</v>
      </c>
    </row>
    <row r="87" spans="2:14">
      <c r="B87" t="s">
        <v>1603</v>
      </c>
      <c r="C87" t="s">
        <v>1604</v>
      </c>
      <c r="D87" t="s">
        <v>1088</v>
      </c>
      <c r="E87" t="s">
        <v>1602</v>
      </c>
      <c r="F87" t="s">
        <v>1224</v>
      </c>
      <c r="G87" t="s">
        <v>109</v>
      </c>
      <c r="H87" s="91">
        <v>1351</v>
      </c>
      <c r="I87" s="91">
        <v>3867</v>
      </c>
      <c r="J87" s="91">
        <v>0</v>
      </c>
      <c r="K87" s="91">
        <v>188.02316883</v>
      </c>
      <c r="L87" s="91">
        <v>0</v>
      </c>
      <c r="M87" s="91">
        <f t="shared" si="1"/>
        <v>0.18528334199230428</v>
      </c>
      <c r="N87" s="91">
        <f>K87/'סכום נכסי הקרן'!$C$42*100</f>
        <v>4.538743516313843E-2</v>
      </c>
    </row>
    <row r="88" spans="2:14">
      <c r="B88" t="s">
        <v>1605</v>
      </c>
      <c r="C88" t="s">
        <v>1606</v>
      </c>
      <c r="D88" t="s">
        <v>1103</v>
      </c>
      <c r="E88" t="s">
        <v>1607</v>
      </c>
      <c r="F88" t="s">
        <v>1224</v>
      </c>
      <c r="G88" t="s">
        <v>109</v>
      </c>
      <c r="H88" s="91">
        <v>3058</v>
      </c>
      <c r="I88" s="91">
        <v>5950</v>
      </c>
      <c r="J88" s="91">
        <v>0</v>
      </c>
      <c r="K88" s="91">
        <v>654.84164899999996</v>
      </c>
      <c r="L88" s="91">
        <v>0.02</v>
      </c>
      <c r="M88" s="91">
        <f t="shared" si="1"/>
        <v>0.64529945940956013</v>
      </c>
      <c r="N88" s="91">
        <f>K88/'סכום נכסי הקרן'!$C$42*100</f>
        <v>0.15807404518845622</v>
      </c>
    </row>
    <row r="89" spans="2:14">
      <c r="B89" t="s">
        <v>1608</v>
      </c>
      <c r="C89" t="s">
        <v>1609</v>
      </c>
      <c r="D89" t="s">
        <v>1088</v>
      </c>
      <c r="E89" t="s">
        <v>1610</v>
      </c>
      <c r="F89" t="s">
        <v>1224</v>
      </c>
      <c r="G89" t="s">
        <v>113</v>
      </c>
      <c r="H89" s="91">
        <v>372</v>
      </c>
      <c r="I89" s="91">
        <v>17412</v>
      </c>
      <c r="J89" s="91">
        <v>0</v>
      </c>
      <c r="K89" s="91">
        <v>273.04258665600003</v>
      </c>
      <c r="L89" s="91">
        <v>0</v>
      </c>
      <c r="M89" s="91">
        <f t="shared" si="1"/>
        <v>0.26906387801382015</v>
      </c>
      <c r="N89" s="91">
        <f>K89/'סכום נכסי הקרן'!$C$42*100</f>
        <v>6.5910508666246315E-2</v>
      </c>
    </row>
    <row r="90" spans="2:14">
      <c r="B90" t="s">
        <v>1611</v>
      </c>
      <c r="C90" t="s">
        <v>1612</v>
      </c>
      <c r="D90" t="s">
        <v>1088</v>
      </c>
      <c r="E90" t="s">
        <v>1613</v>
      </c>
      <c r="F90" t="s">
        <v>1224</v>
      </c>
      <c r="G90" t="s">
        <v>113</v>
      </c>
      <c r="H90" s="91">
        <v>1010</v>
      </c>
      <c r="I90" s="91">
        <v>9867</v>
      </c>
      <c r="J90" s="91">
        <v>0</v>
      </c>
      <c r="K90" s="91">
        <v>420.09285318000002</v>
      </c>
      <c r="L90" s="91">
        <v>0</v>
      </c>
      <c r="M90" s="91">
        <f t="shared" si="1"/>
        <v>0.41397136463883316</v>
      </c>
      <c r="N90" s="91">
        <f>K90/'סכום נכסי הקרן'!$C$42*100</f>
        <v>0.10140738109484974</v>
      </c>
    </row>
    <row r="91" spans="2:14">
      <c r="B91" t="s">
        <v>1614</v>
      </c>
      <c r="C91" t="s">
        <v>1615</v>
      </c>
      <c r="D91" t="s">
        <v>1088</v>
      </c>
      <c r="E91" t="s">
        <v>1616</v>
      </c>
      <c r="F91" t="s">
        <v>1224</v>
      </c>
      <c r="G91" t="s">
        <v>109</v>
      </c>
      <c r="H91" s="91">
        <v>720</v>
      </c>
      <c r="I91" s="91">
        <v>2522</v>
      </c>
      <c r="J91" s="91">
        <v>0</v>
      </c>
      <c r="K91" s="91">
        <v>65.352081600000005</v>
      </c>
      <c r="L91" s="91">
        <v>0.01</v>
      </c>
      <c r="M91" s="91">
        <f t="shared" si="1"/>
        <v>6.4399787325942467E-2</v>
      </c>
      <c r="N91" s="91">
        <f>K91/'סכום נכסי הקרן'!$C$42*100</f>
        <v>1.5775520564053309E-2</v>
      </c>
    </row>
    <row r="92" spans="2:14">
      <c r="B92" t="s">
        <v>1617</v>
      </c>
      <c r="C92" t="s">
        <v>1618</v>
      </c>
      <c r="D92" t="s">
        <v>1103</v>
      </c>
      <c r="E92" t="s">
        <v>1619</v>
      </c>
      <c r="F92" t="s">
        <v>1224</v>
      </c>
      <c r="G92" t="s">
        <v>109</v>
      </c>
      <c r="H92" s="91">
        <v>18665</v>
      </c>
      <c r="I92" s="91">
        <v>5541.75</v>
      </c>
      <c r="J92" s="91">
        <v>14.9545648</v>
      </c>
      <c r="K92" s="91">
        <v>3737.6436921625</v>
      </c>
      <c r="L92" s="91">
        <v>0</v>
      </c>
      <c r="M92" s="91">
        <f t="shared" si="1"/>
        <v>3.6831796781728738</v>
      </c>
      <c r="N92" s="91">
        <f>K92/'סכום נכסי הקרן'!$C$42*100</f>
        <v>0.90224019622985741</v>
      </c>
    </row>
    <row r="93" spans="2:14">
      <c r="B93" t="s">
        <v>1620</v>
      </c>
      <c r="C93" t="s">
        <v>1621</v>
      </c>
      <c r="D93" t="s">
        <v>110</v>
      </c>
      <c r="E93" t="s">
        <v>1622</v>
      </c>
      <c r="F93" t="s">
        <v>1224</v>
      </c>
      <c r="G93" t="s">
        <v>123</v>
      </c>
      <c r="H93" s="91">
        <v>4891</v>
      </c>
      <c r="I93" s="91">
        <v>7956</v>
      </c>
      <c r="J93" s="91">
        <v>0</v>
      </c>
      <c r="K93" s="91">
        <v>1012.744428696</v>
      </c>
      <c r="L93" s="91">
        <v>0.01</v>
      </c>
      <c r="M93" s="91">
        <f t="shared" si="1"/>
        <v>0.99798696884286409</v>
      </c>
      <c r="N93" s="91">
        <f>K93/'סכום נכסי הקרן'!$C$42*100</f>
        <v>0.24446919164429751</v>
      </c>
    </row>
    <row r="94" spans="2:14">
      <c r="B94" t="s">
        <v>1623</v>
      </c>
      <c r="C94" t="s">
        <v>1624</v>
      </c>
      <c r="D94" t="s">
        <v>1088</v>
      </c>
      <c r="E94" t="s">
        <v>1622</v>
      </c>
      <c r="F94" t="s">
        <v>1224</v>
      </c>
      <c r="G94" t="s">
        <v>109</v>
      </c>
      <c r="H94" s="91">
        <v>1819</v>
      </c>
      <c r="I94" s="91">
        <v>20166</v>
      </c>
      <c r="J94" s="91">
        <v>0</v>
      </c>
      <c r="K94" s="91">
        <v>1320.1835244599999</v>
      </c>
      <c r="L94" s="91">
        <v>0.01</v>
      </c>
      <c r="M94" s="91">
        <f t="shared" si="1"/>
        <v>1.3009461385915084</v>
      </c>
      <c r="N94" s="91">
        <f>K94/'סכום נכסי הקרן'!$C$42*100</f>
        <v>0.31868276921791433</v>
      </c>
    </row>
    <row r="95" spans="2:14">
      <c r="B95" t="s">
        <v>1625</v>
      </c>
      <c r="C95" t="s">
        <v>1626</v>
      </c>
      <c r="D95" t="s">
        <v>1088</v>
      </c>
      <c r="E95" t="s">
        <v>1627</v>
      </c>
      <c r="F95" t="s">
        <v>1224</v>
      </c>
      <c r="G95" t="s">
        <v>116</v>
      </c>
      <c r="H95" s="91">
        <v>2066</v>
      </c>
      <c r="I95" s="91">
        <v>3240</v>
      </c>
      <c r="J95" s="91">
        <v>0</v>
      </c>
      <c r="K95" s="91">
        <v>316.2170016</v>
      </c>
      <c r="L95" s="91">
        <v>0</v>
      </c>
      <c r="M95" s="91">
        <f t="shared" si="1"/>
        <v>0.31160916612466727</v>
      </c>
      <c r="N95" s="91">
        <f>K95/'סכום נכסי הקרן'!$C$42*100</f>
        <v>7.6332500653568752E-2</v>
      </c>
    </row>
    <row r="96" spans="2:14">
      <c r="B96" t="s">
        <v>1628</v>
      </c>
      <c r="C96" t="s">
        <v>1629</v>
      </c>
      <c r="D96" t="s">
        <v>1088</v>
      </c>
      <c r="E96" t="s">
        <v>1630</v>
      </c>
      <c r="F96" t="s">
        <v>1224</v>
      </c>
      <c r="G96" t="s">
        <v>109</v>
      </c>
      <c r="H96" s="91">
        <v>2947</v>
      </c>
      <c r="I96" s="91">
        <v>2448</v>
      </c>
      <c r="J96" s="91">
        <v>0</v>
      </c>
      <c r="K96" s="91">
        <v>259.64107344000001</v>
      </c>
      <c r="L96" s="91">
        <v>0.01</v>
      </c>
      <c r="M96" s="91">
        <f t="shared" si="1"/>
        <v>0.25585764831422619</v>
      </c>
      <c r="N96" s="91">
        <f>K96/'סכום נכסי הקרן'!$C$42*100</f>
        <v>6.2675480153727745E-2</v>
      </c>
    </row>
    <row r="97" spans="2:14">
      <c r="B97" t="s">
        <v>1631</v>
      </c>
      <c r="C97" t="s">
        <v>1632</v>
      </c>
      <c r="D97" t="s">
        <v>1088</v>
      </c>
      <c r="E97" t="s">
        <v>1633</v>
      </c>
      <c r="F97" t="s">
        <v>1224</v>
      </c>
      <c r="G97" t="s">
        <v>109</v>
      </c>
      <c r="H97" s="91">
        <v>1151</v>
      </c>
      <c r="I97" s="91">
        <v>7766</v>
      </c>
      <c r="J97" s="91">
        <v>0</v>
      </c>
      <c r="K97" s="91">
        <v>321.70258933999997</v>
      </c>
      <c r="L97" s="91">
        <v>0</v>
      </c>
      <c r="M97" s="91">
        <f t="shared" si="1"/>
        <v>0.3170148192448855</v>
      </c>
      <c r="N97" s="91">
        <f>K97/'סכום נכסי הקרן'!$C$42*100</f>
        <v>7.765668192032564E-2</v>
      </c>
    </row>
    <row r="98" spans="2:14">
      <c r="B98" t="s">
        <v>1634</v>
      </c>
      <c r="C98" t="s">
        <v>1635</v>
      </c>
      <c r="D98" t="s">
        <v>1103</v>
      </c>
      <c r="E98" t="s">
        <v>1602</v>
      </c>
      <c r="F98" t="s">
        <v>1241</v>
      </c>
      <c r="G98" t="s">
        <v>109</v>
      </c>
      <c r="H98" s="91">
        <v>1269</v>
      </c>
      <c r="I98" s="91">
        <v>5189</v>
      </c>
      <c r="J98" s="91">
        <v>0</v>
      </c>
      <c r="K98" s="91">
        <v>236.98842758999999</v>
      </c>
      <c r="L98" s="91">
        <v>0</v>
      </c>
      <c r="M98" s="91">
        <f t="shared" si="1"/>
        <v>0.23353509118377519</v>
      </c>
      <c r="N98" s="91">
        <f>K98/'סכום נכסי הקרן'!$C$42*100</f>
        <v>5.7207295029584847E-2</v>
      </c>
    </row>
    <row r="99" spans="2:14">
      <c r="B99" t="s">
        <v>1636</v>
      </c>
      <c r="C99" t="s">
        <v>1637</v>
      </c>
      <c r="D99" t="s">
        <v>1088</v>
      </c>
      <c r="E99" t="s">
        <v>1602</v>
      </c>
      <c r="F99" t="s">
        <v>1094</v>
      </c>
      <c r="G99" t="s">
        <v>109</v>
      </c>
      <c r="H99" s="91">
        <v>679</v>
      </c>
      <c r="I99" s="91">
        <v>9599</v>
      </c>
      <c r="J99" s="91">
        <v>0</v>
      </c>
      <c r="K99" s="91">
        <v>234.57277879</v>
      </c>
      <c r="L99" s="91">
        <v>0.01</v>
      </c>
      <c r="M99" s="91">
        <f t="shared" si="1"/>
        <v>0.23115464261709681</v>
      </c>
      <c r="N99" s="91">
        <f>K99/'סכום נכסי הקרן'!$C$42*100</f>
        <v>5.6624174853655659E-2</v>
      </c>
    </row>
    <row r="100" spans="2:14">
      <c r="B100" t="s">
        <v>1638</v>
      </c>
      <c r="C100" t="s">
        <v>1639</v>
      </c>
      <c r="D100" t="s">
        <v>1088</v>
      </c>
      <c r="E100" t="s">
        <v>1640</v>
      </c>
      <c r="F100" t="s">
        <v>126</v>
      </c>
      <c r="G100" t="s">
        <v>113</v>
      </c>
      <c r="H100" s="91">
        <v>229</v>
      </c>
      <c r="I100" s="91">
        <v>5565</v>
      </c>
      <c r="J100" s="91">
        <v>0</v>
      </c>
      <c r="K100" s="91">
        <v>53.720425290000001</v>
      </c>
      <c r="L100" s="91">
        <v>0.01</v>
      </c>
      <c r="M100" s="91">
        <f t="shared" si="1"/>
        <v>5.2937624617838977E-2</v>
      </c>
      <c r="N100" s="91">
        <f>K100/'סכום נכסי הקרן'!$C$42*100</f>
        <v>1.2967722727780479E-2</v>
      </c>
    </row>
    <row r="101" spans="2:14">
      <c r="B101" s="92" t="s">
        <v>1641</v>
      </c>
      <c r="D101" s="16"/>
      <c r="E101" s="16"/>
      <c r="F101" s="16"/>
      <c r="G101" s="16"/>
      <c r="H101" s="93">
        <v>97761</v>
      </c>
      <c r="J101" s="93">
        <v>13.377734930000001</v>
      </c>
      <c r="K101" s="93">
        <v>28120.84276358</v>
      </c>
      <c r="M101" s="93">
        <f t="shared" si="1"/>
        <v>27.711072839045119</v>
      </c>
      <c r="N101" s="93">
        <f>K101/'סכום נכסי הקרן'!$C$42*100</f>
        <v>6.7881683709882932</v>
      </c>
    </row>
    <row r="102" spans="2:14">
      <c r="B102" t="s">
        <v>1642</v>
      </c>
      <c r="C102" t="s">
        <v>1643</v>
      </c>
      <c r="D102" t="s">
        <v>1088</v>
      </c>
      <c r="E102" t="s">
        <v>1477</v>
      </c>
      <c r="F102" t="s">
        <v>1224</v>
      </c>
      <c r="G102" t="s">
        <v>113</v>
      </c>
      <c r="H102" s="91">
        <v>3050</v>
      </c>
      <c r="I102" s="91">
        <v>22253</v>
      </c>
      <c r="J102" s="91">
        <v>0</v>
      </c>
      <c r="K102" s="91">
        <v>2861.0615340999998</v>
      </c>
      <c r="L102" s="91">
        <v>0.18</v>
      </c>
      <c r="M102" s="91">
        <f t="shared" si="1"/>
        <v>2.8193708572318021</v>
      </c>
      <c r="N102" s="91">
        <f>K102/'סכום נכסי הקרן'!$C$42*100</f>
        <v>0.69063959343288084</v>
      </c>
    </row>
    <row r="103" spans="2:14">
      <c r="B103" t="s">
        <v>1644</v>
      </c>
      <c r="C103" t="s">
        <v>1645</v>
      </c>
      <c r="D103" t="s">
        <v>1088</v>
      </c>
      <c r="E103" t="s">
        <v>1494</v>
      </c>
      <c r="F103" t="s">
        <v>1224</v>
      </c>
      <c r="G103" t="s">
        <v>113</v>
      </c>
      <c r="H103" s="91">
        <v>2606</v>
      </c>
      <c r="I103" s="91">
        <v>19665</v>
      </c>
      <c r="J103" s="91">
        <v>0</v>
      </c>
      <c r="K103" s="91">
        <v>2160.2656164599998</v>
      </c>
      <c r="L103" s="91">
        <v>0.25</v>
      </c>
      <c r="M103" s="91">
        <f t="shared" si="1"/>
        <v>2.12878676335185</v>
      </c>
      <c r="N103" s="91">
        <f>K103/'סכום נכסי הקרן'!$C$42*100</f>
        <v>0.52147251964935148</v>
      </c>
    </row>
    <row r="104" spans="2:14">
      <c r="B104" t="s">
        <v>1646</v>
      </c>
      <c r="C104" t="s">
        <v>1647</v>
      </c>
      <c r="D104" t="s">
        <v>1088</v>
      </c>
      <c r="E104" t="s">
        <v>1648</v>
      </c>
      <c r="F104" t="s">
        <v>1224</v>
      </c>
      <c r="G104" t="s">
        <v>109</v>
      </c>
      <c r="H104" s="91">
        <v>3696</v>
      </c>
      <c r="I104" s="91">
        <v>11006</v>
      </c>
      <c r="J104" s="91">
        <v>13.377734930000001</v>
      </c>
      <c r="K104" s="91">
        <v>1477.3852891700001</v>
      </c>
      <c r="L104" s="91">
        <v>0.01</v>
      </c>
      <c r="M104" s="91">
        <f t="shared" si="1"/>
        <v>1.4558571982965578</v>
      </c>
      <c r="N104" s="91">
        <f>K104/'סכום נכסי הקרן'!$C$42*100</f>
        <v>0.35663014000048593</v>
      </c>
    </row>
    <row r="105" spans="2:14">
      <c r="B105" t="s">
        <v>1649</v>
      </c>
      <c r="C105" t="s">
        <v>1650</v>
      </c>
      <c r="D105" t="s">
        <v>1088</v>
      </c>
      <c r="E105" t="s">
        <v>1542</v>
      </c>
      <c r="F105" t="s">
        <v>1224</v>
      </c>
      <c r="G105" t="s">
        <v>109</v>
      </c>
      <c r="H105" s="91">
        <v>5743</v>
      </c>
      <c r="I105" s="91">
        <v>9705</v>
      </c>
      <c r="J105" s="91">
        <v>0</v>
      </c>
      <c r="K105" s="91">
        <v>2005.9319818500001</v>
      </c>
      <c r="L105" s="91">
        <v>0.17</v>
      </c>
      <c r="M105" s="91">
        <f t="shared" si="1"/>
        <v>1.9767020400685491</v>
      </c>
      <c r="N105" s="91">
        <f>K105/'סכום נכסי הקרן'!$C$42*100</f>
        <v>0.48421749476097609</v>
      </c>
    </row>
    <row r="106" spans="2:14">
      <c r="B106" t="s">
        <v>1651</v>
      </c>
      <c r="C106" t="s">
        <v>1652</v>
      </c>
      <c r="D106" t="s">
        <v>1088</v>
      </c>
      <c r="E106" t="s">
        <v>1560</v>
      </c>
      <c r="F106" t="s">
        <v>1224</v>
      </c>
      <c r="G106" t="s">
        <v>109</v>
      </c>
      <c r="H106" s="91">
        <v>5976</v>
      </c>
      <c r="I106" s="91">
        <v>10372</v>
      </c>
      <c r="J106" s="91">
        <v>0</v>
      </c>
      <c r="K106" s="91">
        <v>2230.77076128</v>
      </c>
      <c r="L106" s="91">
        <v>0.02</v>
      </c>
      <c r="M106" s="91">
        <f t="shared" si="1"/>
        <v>2.1982645247425872</v>
      </c>
      <c r="N106" s="91">
        <f>K106/'סכום נכסי הקרן'!$C$42*100</f>
        <v>0.53849195246232973</v>
      </c>
    </row>
    <row r="107" spans="2:14">
      <c r="B107" t="s">
        <v>1653</v>
      </c>
      <c r="C107" t="s">
        <v>1654</v>
      </c>
      <c r="D107" t="s">
        <v>1088</v>
      </c>
      <c r="E107" t="s">
        <v>1602</v>
      </c>
      <c r="F107" t="s">
        <v>1224</v>
      </c>
      <c r="G107" t="s">
        <v>109</v>
      </c>
      <c r="H107" s="91">
        <v>8414</v>
      </c>
      <c r="I107" s="91">
        <v>3603</v>
      </c>
      <c r="J107" s="91">
        <v>0</v>
      </c>
      <c r="K107" s="91">
        <v>1091.05995558</v>
      </c>
      <c r="L107" s="91">
        <v>0</v>
      </c>
      <c r="M107" s="91">
        <f t="shared" si="1"/>
        <v>1.0751613013533181</v>
      </c>
      <c r="N107" s="91">
        <f>K107/'סכום נכסי הקרן'!$C$42*100</f>
        <v>0.2633739942855528</v>
      </c>
    </row>
    <row r="108" spans="2:14">
      <c r="B108" t="s">
        <v>1655</v>
      </c>
      <c r="C108" t="s">
        <v>1656</v>
      </c>
      <c r="D108" t="s">
        <v>1088</v>
      </c>
      <c r="E108" t="s">
        <v>1657</v>
      </c>
      <c r="F108" t="s">
        <v>1224</v>
      </c>
      <c r="G108" t="s">
        <v>109</v>
      </c>
      <c r="H108" s="91">
        <v>15485</v>
      </c>
      <c r="I108" s="91">
        <v>3326</v>
      </c>
      <c r="J108" s="91">
        <v>0</v>
      </c>
      <c r="K108" s="91">
        <v>1853.5969289</v>
      </c>
      <c r="L108" s="91">
        <v>0.01</v>
      </c>
      <c r="M108" s="91">
        <f t="shared" si="1"/>
        <v>1.8265867756105276</v>
      </c>
      <c r="N108" s="91">
        <f>K108/'סכום נכסי הקרן'!$C$42*100</f>
        <v>0.44744491305274675</v>
      </c>
    </row>
    <row r="109" spans="2:14">
      <c r="B109" t="s">
        <v>1658</v>
      </c>
      <c r="C109" t="s">
        <v>1659</v>
      </c>
      <c r="D109" t="s">
        <v>1088</v>
      </c>
      <c r="E109" t="s">
        <v>1657</v>
      </c>
      <c r="F109" t="s">
        <v>1224</v>
      </c>
      <c r="G109" t="s">
        <v>109</v>
      </c>
      <c r="H109" s="91">
        <v>10689</v>
      </c>
      <c r="I109" s="91">
        <v>6768</v>
      </c>
      <c r="J109" s="91">
        <v>0</v>
      </c>
      <c r="K109" s="91">
        <v>2603.6300404799999</v>
      </c>
      <c r="L109" s="91">
        <v>0.02</v>
      </c>
      <c r="M109" s="91">
        <f t="shared" si="1"/>
        <v>2.5656905912901631</v>
      </c>
      <c r="N109" s="91">
        <f>K109/'סכום נכסי הקרן'!$C$42*100</f>
        <v>0.62849748989141896</v>
      </c>
    </row>
    <row r="110" spans="2:14">
      <c r="B110" t="s">
        <v>1660</v>
      </c>
      <c r="C110" t="s">
        <v>1661</v>
      </c>
      <c r="D110" t="s">
        <v>1088</v>
      </c>
      <c r="E110" t="s">
        <v>1622</v>
      </c>
      <c r="F110" t="s">
        <v>1224</v>
      </c>
      <c r="G110" t="s">
        <v>109</v>
      </c>
      <c r="H110" s="91">
        <v>42102</v>
      </c>
      <c r="I110" s="91">
        <v>7812</v>
      </c>
      <c r="J110" s="91">
        <v>0</v>
      </c>
      <c r="K110" s="91">
        <v>11837.14065576</v>
      </c>
      <c r="L110" s="91">
        <v>0.02</v>
      </c>
      <c r="M110" s="91">
        <f t="shared" si="1"/>
        <v>11.664652787099765</v>
      </c>
      <c r="N110" s="91">
        <f>K110/'סכום נכסי הקרן'!$C$42*100</f>
        <v>2.8574002734525497</v>
      </c>
    </row>
    <row r="111" spans="2:14">
      <c r="B111" s="92" t="s">
        <v>863</v>
      </c>
      <c r="D111" s="16"/>
      <c r="E111" s="16"/>
      <c r="F111" s="16"/>
      <c r="G111" s="16"/>
      <c r="H111" s="93">
        <v>0</v>
      </c>
      <c r="J111" s="93">
        <v>0</v>
      </c>
      <c r="K111" s="93">
        <v>0</v>
      </c>
      <c r="M111" s="93">
        <f t="shared" si="1"/>
        <v>0</v>
      </c>
      <c r="N111" s="93">
        <f>K111/'סכום נכסי הקרן'!$C$42*100</f>
        <v>0</v>
      </c>
    </row>
    <row r="112" spans="2:14">
      <c r="B112" t="s">
        <v>245</v>
      </c>
      <c r="C112" t="s">
        <v>245</v>
      </c>
      <c r="D112" s="16"/>
      <c r="E112" s="16"/>
      <c r="F112" t="s">
        <v>245</v>
      </c>
      <c r="G112" t="s">
        <v>245</v>
      </c>
      <c r="H112" s="91">
        <v>0</v>
      </c>
      <c r="I112" s="91">
        <v>0</v>
      </c>
      <c r="K112" s="91">
        <v>0</v>
      </c>
      <c r="L112" s="91">
        <v>0</v>
      </c>
      <c r="M112" s="91">
        <f t="shared" si="1"/>
        <v>0</v>
      </c>
      <c r="N112" s="91">
        <f>K112/'סכום נכסי הקרן'!$C$42*100</f>
        <v>0</v>
      </c>
    </row>
    <row r="113" spans="2:14">
      <c r="B113" s="92" t="s">
        <v>1470</v>
      </c>
      <c r="D113" s="16"/>
      <c r="E113" s="16"/>
      <c r="F113" s="16"/>
      <c r="G113" s="16"/>
      <c r="H113" s="93">
        <v>0</v>
      </c>
      <c r="J113" s="93">
        <v>0</v>
      </c>
      <c r="K113" s="93">
        <v>0</v>
      </c>
      <c r="M113" s="93">
        <f t="shared" si="1"/>
        <v>0</v>
      </c>
      <c r="N113" s="93">
        <f>K113/'סכום נכסי הקרן'!$C$42*100</f>
        <v>0</v>
      </c>
    </row>
    <row r="114" spans="2:14">
      <c r="B114" t="s">
        <v>245</v>
      </c>
      <c r="C114" t="s">
        <v>245</v>
      </c>
      <c r="D114" s="16"/>
      <c r="E114" s="16"/>
      <c r="F114" t="s">
        <v>245</v>
      </c>
      <c r="G114" t="s">
        <v>245</v>
      </c>
      <c r="H114" s="91">
        <v>0</v>
      </c>
      <c r="I114" s="91">
        <v>0</v>
      </c>
      <c r="K114" s="91">
        <v>0</v>
      </c>
      <c r="L114" s="91">
        <v>0</v>
      </c>
      <c r="M114" s="91">
        <f t="shared" si="1"/>
        <v>0</v>
      </c>
      <c r="N114" s="91">
        <f>K114/'סכום נכסי הקרן'!$C$42*100</f>
        <v>0</v>
      </c>
    </row>
    <row r="115" spans="2:14">
      <c r="B115" t="s">
        <v>253</v>
      </c>
      <c r="D115" s="16"/>
      <c r="E115" s="16"/>
      <c r="F115" s="16"/>
      <c r="G115" s="16"/>
    </row>
    <row r="116" spans="2:14">
      <c r="B116" t="s">
        <v>339</v>
      </c>
      <c r="D116" s="16"/>
      <c r="E116" s="16"/>
      <c r="F116" s="16"/>
      <c r="G116" s="16"/>
    </row>
    <row r="117" spans="2:14">
      <c r="B117" t="s">
        <v>340</v>
      </c>
      <c r="D117" s="16"/>
      <c r="E117" s="16"/>
      <c r="F117" s="16"/>
      <c r="G117" s="16"/>
    </row>
    <row r="118" spans="2:14">
      <c r="B118" t="s">
        <v>341</v>
      </c>
      <c r="D118" s="16"/>
      <c r="E118" s="16"/>
      <c r="F118" s="16"/>
      <c r="G118" s="16"/>
    </row>
    <row r="119" spans="2:14">
      <c r="B119" t="s">
        <v>342</v>
      </c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B214" s="16"/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9"/>
      <c r="D216" s="16"/>
      <c r="E216" s="16"/>
      <c r="F216" s="16"/>
      <c r="G216" s="16"/>
    </row>
    <row r="217" spans="2:7"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J5:N7 C1:C4 O5:XFD1048576 A5:I1048576 J9:J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2080</v>
      </c>
    </row>
    <row r="3" spans="2:65" s="1" customFormat="1">
      <c r="B3" s="2" t="s">
        <v>2</v>
      </c>
      <c r="C3" s="26" t="s">
        <v>2081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103498.66</v>
      </c>
      <c r="K11" s="7"/>
      <c r="L11" s="90">
        <v>16791.631317469368</v>
      </c>
      <c r="M11" s="7"/>
      <c r="N11" s="90">
        <v>100</v>
      </c>
      <c r="O11" s="90">
        <v>4.05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1662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1663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863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251</v>
      </c>
      <c r="C21" s="16"/>
      <c r="D21" s="16"/>
      <c r="E21" s="16"/>
      <c r="J21" s="93">
        <v>103498.66</v>
      </c>
      <c r="L21" s="93">
        <v>16791.631317469368</v>
      </c>
      <c r="N21" s="93">
        <v>100</v>
      </c>
      <c r="O21" s="93">
        <v>4.05</v>
      </c>
    </row>
    <row r="22" spans="2:15">
      <c r="B22" s="92" t="s">
        <v>1662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1663</v>
      </c>
      <c r="C24" s="16"/>
      <c r="D24" s="16"/>
      <c r="E24" s="16"/>
      <c r="J24" s="93">
        <v>44539.82</v>
      </c>
      <c r="L24" s="93">
        <v>8110.2949972303004</v>
      </c>
      <c r="N24" s="93">
        <v>48.3</v>
      </c>
      <c r="O24" s="93">
        <v>1.96</v>
      </c>
    </row>
    <row r="25" spans="2:15">
      <c r="B25" t="s">
        <v>1664</v>
      </c>
      <c r="C25" t="s">
        <v>1665</v>
      </c>
      <c r="D25" t="s">
        <v>126</v>
      </c>
      <c r="E25" t="s">
        <v>1666</v>
      </c>
      <c r="F25" t="s">
        <v>1224</v>
      </c>
      <c r="G25" t="s">
        <v>245</v>
      </c>
      <c r="H25" t="s">
        <v>246</v>
      </c>
      <c r="I25" t="s">
        <v>109</v>
      </c>
      <c r="J25" s="91">
        <v>2405</v>
      </c>
      <c r="K25" s="91">
        <v>30008.27</v>
      </c>
      <c r="L25" s="91">
        <v>2597.3943177064998</v>
      </c>
      <c r="M25" s="91">
        <v>0.02</v>
      </c>
      <c r="N25" s="91">
        <v>15.47</v>
      </c>
      <c r="O25" s="91">
        <v>0.63</v>
      </c>
    </row>
    <row r="26" spans="2:15">
      <c r="B26" t="s">
        <v>1667</v>
      </c>
      <c r="C26" t="s">
        <v>1668</v>
      </c>
      <c r="D26" t="s">
        <v>126</v>
      </c>
      <c r="E26" t="s">
        <v>1669</v>
      </c>
      <c r="F26" t="s">
        <v>1224</v>
      </c>
      <c r="G26" t="s">
        <v>245</v>
      </c>
      <c r="H26" t="s">
        <v>246</v>
      </c>
      <c r="I26" t="s">
        <v>109</v>
      </c>
      <c r="J26" s="91">
        <v>33049</v>
      </c>
      <c r="K26" s="91">
        <v>1627</v>
      </c>
      <c r="L26" s="91">
        <v>1935.20832077</v>
      </c>
      <c r="M26" s="91">
        <v>0</v>
      </c>
      <c r="N26" s="91">
        <v>11.52</v>
      </c>
      <c r="O26" s="91">
        <v>0.47</v>
      </c>
    </row>
    <row r="27" spans="2:15">
      <c r="B27" t="s">
        <v>1670</v>
      </c>
      <c r="C27" t="s">
        <v>1671</v>
      </c>
      <c r="D27" t="s">
        <v>126</v>
      </c>
      <c r="E27" t="s">
        <v>1672</v>
      </c>
      <c r="F27" t="s">
        <v>1224</v>
      </c>
      <c r="G27" t="s">
        <v>245</v>
      </c>
      <c r="H27" t="s">
        <v>246</v>
      </c>
      <c r="I27" t="s">
        <v>109</v>
      </c>
      <c r="J27" s="91">
        <v>9085.82</v>
      </c>
      <c r="K27" s="91">
        <v>10941</v>
      </c>
      <c r="L27" s="91">
        <v>3577.6923587537999</v>
      </c>
      <c r="M27" s="91">
        <v>0.33</v>
      </c>
      <c r="N27" s="91">
        <v>21.31</v>
      </c>
      <c r="O27" s="91">
        <v>0.86</v>
      </c>
    </row>
    <row r="28" spans="2:15">
      <c r="B28" s="92" t="s">
        <v>93</v>
      </c>
      <c r="C28" s="16"/>
      <c r="D28" s="16"/>
      <c r="E28" s="16"/>
      <c r="J28" s="93">
        <v>58958.84</v>
      </c>
      <c r="L28" s="93">
        <v>8681.3363202390683</v>
      </c>
      <c r="N28" s="93">
        <v>51.7</v>
      </c>
      <c r="O28" s="93">
        <v>2.1</v>
      </c>
    </row>
    <row r="29" spans="2:15">
      <c r="B29" t="s">
        <v>1673</v>
      </c>
      <c r="C29" t="s">
        <v>1674</v>
      </c>
      <c r="D29" t="s">
        <v>126</v>
      </c>
      <c r="E29" t="s">
        <v>1675</v>
      </c>
      <c r="F29" t="s">
        <v>1224</v>
      </c>
      <c r="G29" t="s">
        <v>1676</v>
      </c>
      <c r="H29" t="s">
        <v>1677</v>
      </c>
      <c r="I29" t="s">
        <v>113</v>
      </c>
      <c r="J29" s="91">
        <v>5162</v>
      </c>
      <c r="K29" s="91">
        <v>1347.7</v>
      </c>
      <c r="L29" s="91">
        <v>293.2581022196</v>
      </c>
      <c r="M29" s="91">
        <v>0</v>
      </c>
      <c r="N29" s="91">
        <v>1.75</v>
      </c>
      <c r="O29" s="91">
        <v>7.0000000000000007E-2</v>
      </c>
    </row>
    <row r="30" spans="2:15">
      <c r="B30" t="s">
        <v>1678</v>
      </c>
      <c r="C30" t="s">
        <v>1679</v>
      </c>
      <c r="D30" t="s">
        <v>126</v>
      </c>
      <c r="E30" t="s">
        <v>1680</v>
      </c>
      <c r="F30" t="s">
        <v>1224</v>
      </c>
      <c r="G30" t="s">
        <v>245</v>
      </c>
      <c r="H30" t="s">
        <v>246</v>
      </c>
      <c r="I30" t="s">
        <v>109</v>
      </c>
      <c r="J30" s="91">
        <v>1489</v>
      </c>
      <c r="K30" s="91">
        <v>2469.0300000000002</v>
      </c>
      <c r="L30" s="91">
        <v>132.31312026329999</v>
      </c>
      <c r="M30" s="91">
        <v>0</v>
      </c>
      <c r="N30" s="91">
        <v>0.79</v>
      </c>
      <c r="O30" s="91">
        <v>0.03</v>
      </c>
    </row>
    <row r="31" spans="2:15">
      <c r="B31" t="s">
        <v>1681</v>
      </c>
      <c r="C31" t="s">
        <v>1682</v>
      </c>
      <c r="D31" t="s">
        <v>126</v>
      </c>
      <c r="E31" t="s">
        <v>1683</v>
      </c>
      <c r="F31" t="s">
        <v>1224</v>
      </c>
      <c r="G31" t="s">
        <v>245</v>
      </c>
      <c r="H31" t="s">
        <v>246</v>
      </c>
      <c r="I31" t="s">
        <v>113</v>
      </c>
      <c r="J31" s="91">
        <v>70</v>
      </c>
      <c r="K31" s="91">
        <v>172187</v>
      </c>
      <c r="L31" s="91">
        <v>508.08595586000001</v>
      </c>
      <c r="M31" s="91">
        <v>0</v>
      </c>
      <c r="N31" s="91">
        <v>3.03</v>
      </c>
      <c r="O31" s="91">
        <v>0.12</v>
      </c>
    </row>
    <row r="32" spans="2:15">
      <c r="B32" t="s">
        <v>1684</v>
      </c>
      <c r="C32" t="s">
        <v>1685</v>
      </c>
      <c r="D32" t="s">
        <v>126</v>
      </c>
      <c r="E32" t="s">
        <v>1686</v>
      </c>
      <c r="F32" t="s">
        <v>1224</v>
      </c>
      <c r="G32" t="s">
        <v>245</v>
      </c>
      <c r="H32" t="s">
        <v>246</v>
      </c>
      <c r="I32" t="s">
        <v>113</v>
      </c>
      <c r="J32" s="91">
        <v>1001</v>
      </c>
      <c r="K32" s="91">
        <v>3795</v>
      </c>
      <c r="L32" s="91">
        <v>160.13440442999999</v>
      </c>
      <c r="M32" s="91">
        <v>0</v>
      </c>
      <c r="N32" s="91">
        <v>0.95</v>
      </c>
      <c r="O32" s="91">
        <v>0.04</v>
      </c>
    </row>
    <row r="33" spans="2:15">
      <c r="B33" t="s">
        <v>1687</v>
      </c>
      <c r="C33" t="s">
        <v>1688</v>
      </c>
      <c r="D33" t="s">
        <v>126</v>
      </c>
      <c r="E33" t="s">
        <v>1689</v>
      </c>
      <c r="F33" t="s">
        <v>1224</v>
      </c>
      <c r="G33" t="s">
        <v>245</v>
      </c>
      <c r="H33" t="s">
        <v>246</v>
      </c>
      <c r="I33" t="s">
        <v>113</v>
      </c>
      <c r="J33" s="91">
        <v>1646</v>
      </c>
      <c r="K33" s="91">
        <v>2646</v>
      </c>
      <c r="L33" s="91">
        <v>183.59399066399999</v>
      </c>
      <c r="M33" s="91">
        <v>0</v>
      </c>
      <c r="N33" s="91">
        <v>1.0900000000000001</v>
      </c>
      <c r="O33" s="91">
        <v>0.04</v>
      </c>
    </row>
    <row r="34" spans="2:15">
      <c r="B34" t="s">
        <v>1690</v>
      </c>
      <c r="C34" t="s">
        <v>1691</v>
      </c>
      <c r="D34" t="s">
        <v>126</v>
      </c>
      <c r="E34" t="s">
        <v>1692</v>
      </c>
      <c r="F34" t="s">
        <v>1224</v>
      </c>
      <c r="G34" t="s">
        <v>245</v>
      </c>
      <c r="H34" t="s">
        <v>246</v>
      </c>
      <c r="I34" t="s">
        <v>113</v>
      </c>
      <c r="J34" s="91">
        <v>344</v>
      </c>
      <c r="K34" s="91">
        <v>125817</v>
      </c>
      <c r="L34" s="91">
        <v>1824.469297392</v>
      </c>
      <c r="M34" s="91">
        <v>0</v>
      </c>
      <c r="N34" s="91">
        <v>10.87</v>
      </c>
      <c r="O34" s="91">
        <v>0.44</v>
      </c>
    </row>
    <row r="35" spans="2:15">
      <c r="B35" t="s">
        <v>1693</v>
      </c>
      <c r="C35" t="s">
        <v>1694</v>
      </c>
      <c r="D35" t="s">
        <v>126</v>
      </c>
      <c r="E35" t="s">
        <v>1695</v>
      </c>
      <c r="F35" t="s">
        <v>1224</v>
      </c>
      <c r="G35" t="s">
        <v>245</v>
      </c>
      <c r="H35" t="s">
        <v>246</v>
      </c>
      <c r="I35" t="s">
        <v>109</v>
      </c>
      <c r="J35" s="91">
        <v>3044</v>
      </c>
      <c r="K35" s="91">
        <v>2092</v>
      </c>
      <c r="L35" s="91">
        <v>229.18604751999999</v>
      </c>
      <c r="M35" s="91">
        <v>0</v>
      </c>
      <c r="N35" s="91">
        <v>1.36</v>
      </c>
      <c r="O35" s="91">
        <v>0.06</v>
      </c>
    </row>
    <row r="36" spans="2:15">
      <c r="B36" t="s">
        <v>1696</v>
      </c>
      <c r="C36" t="s">
        <v>1697</v>
      </c>
      <c r="D36" t="s">
        <v>126</v>
      </c>
      <c r="E36" t="s">
        <v>1698</v>
      </c>
      <c r="F36" t="s">
        <v>1224</v>
      </c>
      <c r="G36" t="s">
        <v>245</v>
      </c>
      <c r="H36" t="s">
        <v>246</v>
      </c>
      <c r="I36" t="s">
        <v>113</v>
      </c>
      <c r="J36" s="91">
        <v>140</v>
      </c>
      <c r="K36" s="91">
        <v>29595</v>
      </c>
      <c r="L36" s="91">
        <v>174.65666820000001</v>
      </c>
      <c r="M36" s="91">
        <v>0</v>
      </c>
      <c r="N36" s="91">
        <v>1.04</v>
      </c>
      <c r="O36" s="91">
        <v>0.04</v>
      </c>
    </row>
    <row r="37" spans="2:15">
      <c r="B37" t="s">
        <v>1699</v>
      </c>
      <c r="C37" t="s">
        <v>1700</v>
      </c>
      <c r="D37" t="s">
        <v>126</v>
      </c>
      <c r="E37" t="s">
        <v>1701</v>
      </c>
      <c r="F37" t="s">
        <v>1224</v>
      </c>
      <c r="G37" t="s">
        <v>245</v>
      </c>
      <c r="H37" t="s">
        <v>246</v>
      </c>
      <c r="I37" t="s">
        <v>109</v>
      </c>
      <c r="J37" s="91">
        <v>29402</v>
      </c>
      <c r="K37" s="91">
        <v>958.2</v>
      </c>
      <c r="L37" s="91">
        <v>1013.946140436</v>
      </c>
      <c r="M37" s="91">
        <v>0</v>
      </c>
      <c r="N37" s="91">
        <v>6.04</v>
      </c>
      <c r="O37" s="91">
        <v>0.24</v>
      </c>
    </row>
    <row r="38" spans="2:15">
      <c r="B38" t="s">
        <v>1702</v>
      </c>
      <c r="C38" t="s">
        <v>1703</v>
      </c>
      <c r="D38" t="s">
        <v>126</v>
      </c>
      <c r="E38" t="s">
        <v>1704</v>
      </c>
      <c r="F38" t="s">
        <v>1224</v>
      </c>
      <c r="G38" t="s">
        <v>245</v>
      </c>
      <c r="H38" t="s">
        <v>246</v>
      </c>
      <c r="I38" t="s">
        <v>109</v>
      </c>
      <c r="J38" s="91">
        <v>1601.84</v>
      </c>
      <c r="K38" s="91">
        <v>1511.98</v>
      </c>
      <c r="L38" s="91">
        <v>87.165982054767994</v>
      </c>
      <c r="M38" s="91">
        <v>0</v>
      </c>
      <c r="N38" s="91">
        <v>0.52</v>
      </c>
      <c r="O38" s="91">
        <v>0.02</v>
      </c>
    </row>
    <row r="39" spans="2:15">
      <c r="B39" t="s">
        <v>1705</v>
      </c>
      <c r="C39" t="s">
        <v>1706</v>
      </c>
      <c r="D39" t="s">
        <v>126</v>
      </c>
      <c r="E39" t="s">
        <v>1707</v>
      </c>
      <c r="F39" t="s">
        <v>1224</v>
      </c>
      <c r="G39" t="s">
        <v>245</v>
      </c>
      <c r="H39" t="s">
        <v>246</v>
      </c>
      <c r="I39" t="s">
        <v>109</v>
      </c>
      <c r="J39" s="91">
        <v>40</v>
      </c>
      <c r="K39" s="91">
        <v>94061.68</v>
      </c>
      <c r="L39" s="91">
        <v>135.41119452800001</v>
      </c>
      <c r="M39" s="91">
        <v>0</v>
      </c>
      <c r="N39" s="91">
        <v>0.81</v>
      </c>
      <c r="O39" s="91">
        <v>0.03</v>
      </c>
    </row>
    <row r="40" spans="2:15">
      <c r="B40" t="s">
        <v>1708</v>
      </c>
      <c r="C40" t="s">
        <v>1709</v>
      </c>
      <c r="D40" t="s">
        <v>126</v>
      </c>
      <c r="E40" t="s">
        <v>1710</v>
      </c>
      <c r="F40" t="s">
        <v>1224</v>
      </c>
      <c r="G40" t="s">
        <v>245</v>
      </c>
      <c r="H40" t="s">
        <v>246</v>
      </c>
      <c r="I40" t="s">
        <v>109</v>
      </c>
      <c r="J40" s="91">
        <v>4893</v>
      </c>
      <c r="K40" s="91">
        <v>1774</v>
      </c>
      <c r="L40" s="91">
        <v>312.39975018000001</v>
      </c>
      <c r="M40" s="91">
        <v>0</v>
      </c>
      <c r="N40" s="91">
        <v>1.86</v>
      </c>
      <c r="O40" s="91">
        <v>0.08</v>
      </c>
    </row>
    <row r="41" spans="2:15">
      <c r="B41" t="s">
        <v>1711</v>
      </c>
      <c r="C41" t="s">
        <v>1712</v>
      </c>
      <c r="D41" t="s">
        <v>126</v>
      </c>
      <c r="E41" t="s">
        <v>1713</v>
      </c>
      <c r="F41" t="s">
        <v>1224</v>
      </c>
      <c r="G41" t="s">
        <v>245</v>
      </c>
      <c r="H41" t="s">
        <v>246</v>
      </c>
      <c r="I41" t="s">
        <v>109</v>
      </c>
      <c r="J41" s="91">
        <v>81</v>
      </c>
      <c r="K41" s="91">
        <v>46089.11</v>
      </c>
      <c r="L41" s="91">
        <v>134.3585125809</v>
      </c>
      <c r="M41" s="91">
        <v>0</v>
      </c>
      <c r="N41" s="91">
        <v>0.8</v>
      </c>
      <c r="O41" s="91">
        <v>0.03</v>
      </c>
    </row>
    <row r="42" spans="2:15">
      <c r="B42" t="s">
        <v>1714</v>
      </c>
      <c r="C42" t="s">
        <v>1715</v>
      </c>
      <c r="D42" t="s">
        <v>126</v>
      </c>
      <c r="E42" t="s">
        <v>1716</v>
      </c>
      <c r="F42" t="s">
        <v>1224</v>
      </c>
      <c r="G42" t="s">
        <v>245</v>
      </c>
      <c r="H42" t="s">
        <v>246</v>
      </c>
      <c r="I42" t="s">
        <v>109</v>
      </c>
      <c r="J42" s="91">
        <v>3736</v>
      </c>
      <c r="K42" s="91">
        <v>2330.67</v>
      </c>
      <c r="L42" s="91">
        <v>313.37871848880002</v>
      </c>
      <c r="M42" s="91">
        <v>0</v>
      </c>
      <c r="N42" s="91">
        <v>1.87</v>
      </c>
      <c r="O42" s="91">
        <v>0.08</v>
      </c>
    </row>
    <row r="43" spans="2:15">
      <c r="B43" t="s">
        <v>1717</v>
      </c>
      <c r="C43" t="s">
        <v>1718</v>
      </c>
      <c r="D43" t="s">
        <v>126</v>
      </c>
      <c r="E43" t="s">
        <v>1719</v>
      </c>
      <c r="F43" t="s">
        <v>1224</v>
      </c>
      <c r="G43" t="s">
        <v>245</v>
      </c>
      <c r="H43" t="s">
        <v>246</v>
      </c>
      <c r="I43" t="s">
        <v>223</v>
      </c>
      <c r="J43" s="91">
        <v>597</v>
      </c>
      <c r="K43" s="91">
        <v>1038900</v>
      </c>
      <c r="L43" s="91">
        <v>198.04970415599999</v>
      </c>
      <c r="M43" s="91">
        <v>0</v>
      </c>
      <c r="N43" s="91">
        <v>1.18</v>
      </c>
      <c r="O43" s="91">
        <v>0.05</v>
      </c>
    </row>
    <row r="44" spans="2:15">
      <c r="B44" t="s">
        <v>1720</v>
      </c>
      <c r="C44" t="s">
        <v>1721</v>
      </c>
      <c r="D44" t="s">
        <v>126</v>
      </c>
      <c r="E44" t="s">
        <v>1722</v>
      </c>
      <c r="F44" t="s">
        <v>1224</v>
      </c>
      <c r="G44" t="s">
        <v>245</v>
      </c>
      <c r="H44" t="s">
        <v>246</v>
      </c>
      <c r="I44" t="s">
        <v>223</v>
      </c>
      <c r="J44" s="91">
        <v>2781</v>
      </c>
      <c r="K44" s="91">
        <v>1153170</v>
      </c>
      <c r="L44" s="91">
        <v>1024.0483096764001</v>
      </c>
      <c r="M44" s="91">
        <v>0</v>
      </c>
      <c r="N44" s="91">
        <v>6.1</v>
      </c>
      <c r="O44" s="91">
        <v>0.25</v>
      </c>
    </row>
    <row r="45" spans="2:15">
      <c r="B45" t="s">
        <v>1723</v>
      </c>
      <c r="C45" t="s">
        <v>1724</v>
      </c>
      <c r="D45" t="s">
        <v>126</v>
      </c>
      <c r="E45" t="s">
        <v>1622</v>
      </c>
      <c r="F45" t="s">
        <v>1224</v>
      </c>
      <c r="G45" t="s">
        <v>245</v>
      </c>
      <c r="H45" t="s">
        <v>246</v>
      </c>
      <c r="I45" t="s">
        <v>109</v>
      </c>
      <c r="J45" s="91">
        <v>2931</v>
      </c>
      <c r="K45" s="91">
        <v>18550.97</v>
      </c>
      <c r="L45" s="91">
        <v>1956.8804215893001</v>
      </c>
      <c r="M45" s="91">
        <v>0</v>
      </c>
      <c r="N45" s="91">
        <v>11.65</v>
      </c>
      <c r="O45" s="91">
        <v>0.47</v>
      </c>
    </row>
    <row r="46" spans="2:15">
      <c r="B46" s="92" t="s">
        <v>863</v>
      </c>
      <c r="C46" s="16"/>
      <c r="D46" s="16"/>
      <c r="E46" s="16"/>
      <c r="J46" s="93">
        <v>0</v>
      </c>
      <c r="L46" s="93">
        <v>0</v>
      </c>
      <c r="N46" s="93">
        <v>0</v>
      </c>
      <c r="O46" s="93">
        <v>0</v>
      </c>
    </row>
    <row r="47" spans="2:15">
      <c r="B47" t="s">
        <v>245</v>
      </c>
      <c r="C47" t="s">
        <v>245</v>
      </c>
      <c r="D47" s="16"/>
      <c r="E47" s="16"/>
      <c r="F47" t="s">
        <v>245</v>
      </c>
      <c r="G47" t="s">
        <v>245</v>
      </c>
      <c r="I47" t="s">
        <v>245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</row>
    <row r="48" spans="2:15">
      <c r="B48" t="s">
        <v>253</v>
      </c>
      <c r="C48" s="16"/>
      <c r="D48" s="16"/>
      <c r="E48" s="16"/>
    </row>
    <row r="49" spans="2:5">
      <c r="B49" t="s">
        <v>339</v>
      </c>
      <c r="C49" s="16"/>
      <c r="D49" s="16"/>
      <c r="E49" s="16"/>
    </row>
    <row r="50" spans="2:5">
      <c r="B50" t="s">
        <v>340</v>
      </c>
      <c r="C50" s="16"/>
      <c r="D50" s="16"/>
      <c r="E50" s="16"/>
    </row>
    <row r="51" spans="2:5">
      <c r="B51" t="s">
        <v>341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2080</v>
      </c>
    </row>
    <row r="3" spans="2:60" s="1" customFormat="1">
      <c r="B3" s="2" t="s">
        <v>2</v>
      </c>
      <c r="C3" s="26" t="s">
        <v>2081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1622</v>
      </c>
      <c r="H11" s="7"/>
      <c r="I11" s="90">
        <v>2.6471040000000001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1622</v>
      </c>
      <c r="I12" s="93">
        <v>2.6471040000000001</v>
      </c>
      <c r="K12" s="93">
        <v>100</v>
      </c>
      <c r="L12" s="93">
        <v>0</v>
      </c>
    </row>
    <row r="13" spans="2:60">
      <c r="B13" s="92" t="s">
        <v>1725</v>
      </c>
      <c r="D13" s="16"/>
      <c r="E13" s="16"/>
      <c r="G13" s="93">
        <v>1622</v>
      </c>
      <c r="I13" s="93">
        <v>2.6471040000000001</v>
      </c>
      <c r="K13" s="93">
        <v>100</v>
      </c>
      <c r="L13" s="93">
        <v>0</v>
      </c>
    </row>
    <row r="14" spans="2:60">
      <c r="B14" t="s">
        <v>1726</v>
      </c>
      <c r="C14" t="s">
        <v>1727</v>
      </c>
      <c r="D14" t="s">
        <v>103</v>
      </c>
      <c r="E14" t="s">
        <v>126</v>
      </c>
      <c r="F14" t="s">
        <v>105</v>
      </c>
      <c r="G14" s="91">
        <v>1622</v>
      </c>
      <c r="H14" s="91">
        <v>163.19999999999999</v>
      </c>
      <c r="I14" s="91">
        <v>2.6471040000000001</v>
      </c>
      <c r="J14" s="91">
        <v>0.14000000000000001</v>
      </c>
      <c r="K14" s="91">
        <v>100</v>
      </c>
      <c r="L14" s="91">
        <v>0</v>
      </c>
    </row>
    <row r="15" spans="2:60">
      <c r="B15" s="92" t="s">
        <v>251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1728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245</v>
      </c>
      <c r="C17" t="s">
        <v>245</v>
      </c>
      <c r="D17" s="16"/>
      <c r="E17" t="s">
        <v>245</v>
      </c>
      <c r="F17" t="s">
        <v>245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253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8A34A6-A544-4261-9629-9B793E830B35}"/>
</file>

<file path=customXml/itemProps2.xml><?xml version="1.0" encoding="utf-8"?>
<ds:datastoreItem xmlns:ds="http://schemas.openxmlformats.org/officeDocument/2006/customXml" ds:itemID="{1ED79BC6-28A7-43A7-A8B1-A757229A3632}"/>
</file>

<file path=customXml/itemProps3.xml><?xml version="1.0" encoding="utf-8"?>
<ds:datastoreItem xmlns:ds="http://schemas.openxmlformats.org/officeDocument/2006/customXml" ds:itemID="{B8B6A485-4E26-44C4-844D-729462EF7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512237744_g9779_p318.xlsx</dc:title>
  <dc:creator>Yuli</dc:creator>
  <cp:lastModifiedBy>אופיר שנקר</cp:lastModifiedBy>
  <dcterms:created xsi:type="dcterms:W3CDTF">2015-11-10T09:34:27Z</dcterms:created>
  <dcterms:modified xsi:type="dcterms:W3CDTF">2018-12-03T10:08:49Z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