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3" i="88" l="1"/>
  <c r="C12" i="88" s="1"/>
  <c r="C11" i="88"/>
  <c r="C10" i="88" l="1"/>
  <c r="C42" i="88" l="1"/>
  <c r="R28" i="59" l="1"/>
  <c r="R23" i="59"/>
  <c r="R19" i="59"/>
  <c r="R15" i="59"/>
  <c r="R11" i="59"/>
  <c r="L11" i="58"/>
  <c r="R27" i="59"/>
  <c r="R22" i="59"/>
  <c r="R18" i="59"/>
  <c r="R14" i="59"/>
  <c r="L14" i="58"/>
  <c r="L10" i="58"/>
  <c r="R25" i="59"/>
  <c r="R21" i="59"/>
  <c r="R17" i="59"/>
  <c r="R13" i="59"/>
  <c r="L13" i="58"/>
  <c r="R29" i="59"/>
  <c r="R24" i="59"/>
  <c r="R20" i="59"/>
  <c r="R16" i="59"/>
  <c r="R12" i="59"/>
  <c r="L12" i="58"/>
  <c r="D42" i="88"/>
  <c r="D38" i="88"/>
  <c r="D13" i="88"/>
  <c r="D11" i="88"/>
  <c r="D12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8">
    <s v="Migdal Hashkaot Neches Boded"/>
    <s v="{[Time].[Hie Time].[Yom].&amp;[20180930]}"/>
    <s v="{[Medida].[Medida].&amp;[2]}"/>
    <s v="{[Keren].[Keren].[All]}"/>
    <s v="{[Cheshbon KM].[Hie Peilut].[Peilut 7].&amp;[Kod_Peilut_L7_629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3"/>
        <n x="6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4"/>
        <n x="6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3" si="37">
        <n x="1" s="1"/>
        <n x="35"/>
        <n x="36"/>
      </t>
    </mdx>
    <mdx n="0" f="v">
      <t c="3" si="37">
        <n x="1" s="1"/>
        <n x="38"/>
        <n x="36"/>
      </t>
    </mdx>
    <mdx n="0" f="v">
      <t c="3" si="37">
        <n x="1" s="1"/>
        <n x="39"/>
        <n x="36"/>
      </t>
    </mdx>
    <mdx n="0" f="v">
      <t c="3" si="37">
        <n x="1" s="1"/>
        <n x="40"/>
        <n x="36"/>
      </t>
    </mdx>
    <mdx n="0" f="v">
      <t c="3" si="37">
        <n x="1" s="1"/>
        <n x="41"/>
        <n x="36"/>
      </t>
    </mdx>
    <mdx n="0" f="v">
      <t c="3" si="37">
        <n x="1" s="1"/>
        <n x="42"/>
        <n x="36"/>
      </t>
    </mdx>
    <mdx n="0" f="v">
      <t c="3" si="37">
        <n x="1" s="1"/>
        <n x="43"/>
        <n x="36"/>
      </t>
    </mdx>
    <mdx n="0" f="v">
      <t c="3" si="37">
        <n x="1" s="1"/>
        <n x="44"/>
        <n x="36"/>
      </t>
    </mdx>
    <mdx n="0" f="v">
      <t c="3" si="37">
        <n x="1" s="1"/>
        <n x="45"/>
        <n x="36"/>
      </t>
    </mdx>
    <mdx n="0" f="v">
      <t c="3" si="37">
        <n x="1" s="1"/>
        <n x="46"/>
        <n x="36"/>
      </t>
    </mdx>
    <mdx n="0" f="v">
      <t c="3" si="37">
        <n x="1" s="1"/>
        <n x="47"/>
        <n x="36"/>
      </t>
    </mdx>
  </mdxMetadata>
  <valueMetadata count="6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</valueMetadata>
</metadata>
</file>

<file path=xl/sharedStrings.xml><?xml version="1.0" encoding="utf-8"?>
<sst xmlns="http://schemas.openxmlformats.org/spreadsheetml/2006/main" count="1856" uniqueCount="264">
  <si>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</si>
  <si>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</si>
  <si>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</si>
  <si>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</si>
  <si>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</si>
  <si>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</si>
  <si>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</si>
  <si>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</si>
  <si>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</si>
  <si>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</si>
  <si>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</si>
  <si>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</si>
  <si>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</si>
  <si>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</si>
  <si>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</si>
  <si>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</si>
  <si>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</si>
  <si>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</si>
  <si>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</si>
  <si>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</si>
  <si>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</si>
  <si>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</si>
  <si>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</si>
  <si>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</si>
  <si>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</si>
  <si>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</si>
  <si>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</si>
  <si>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</si>
  <si>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</si>
  <si>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</si>
  <si>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</si>
  <si>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</si>
  <si>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</si>
  <si>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</si>
  <si>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</si>
  <si>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</si>
  <si>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</si>
  <si>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</si>
  <si>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</si>
  <si>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</si>
  <si>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</si>
  <si>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</si>
  <si>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</si>
  <si>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</si>
  <si>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</si>
  <si>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</si>
  <si>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</si>
  <si>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</si>
  <si>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</si>
  <si>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</si>
  <si>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</si>
  <si>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</si>
  <si>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</si>
  <si>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</si>
  <si>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</si>
  <si>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</si>
  <si>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</si>
  <si>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</si>
  <si>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</si>
  <si>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</si>
  <si>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</si>
  <si>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</si>
  <si>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</si>
  <si>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</si>
  <si>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</si>
  <si>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</si>
  <si>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</si>
  <si>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</si>
  <si>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</si>
  <si>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</si>
  <si>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</si>
  <si>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</si>
  <si>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</si>
  <si>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</si>
  <si>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</si>
  <si>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</si>
  <si>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</si>
  <si>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</si>
  <si>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</si>
  <si>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</si>
  <si>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</si>
  <si>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</si>
  <si>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</si>
  <si>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</si>
  <si>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</si>
  <si>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</si>
  <si>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</si>
  <si>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</si>
  <si>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</si>
  <si>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</si>
  <si>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</si>
  <si>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</si>
  <si>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</si>
  <si>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</si>
  <si>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</si>
  <si>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</si>
  <si>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</si>
  <si>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</si>
  <si>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</si>
  <si>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</si>
  <si>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</si>
  <si>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</si>
  <si>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</si>
  <si>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</si>
  <si>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</si>
  <si>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</si>
  <si>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</si>
  <si>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</si>
  <si>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</si>
  <si>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</si>
  <si>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</si>
  <si>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</si>
  <si>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</si>
  <si>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</si>
  <si>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</si>
  <si>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</si>
  <si>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</si>
  <si>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</si>
  <si>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</si>
  <si>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</si>
  <si>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</si>
  <si>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</si>
  <si>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</si>
  <si>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</si>
  <si>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</si>
  <si>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</si>
  <si>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</si>
  <si>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</si>
  <si>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</si>
  <si>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</si>
  <si>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</si>
  <si>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</si>
  <si>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</si>
  <si>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</si>
  <si>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</si>
  <si>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</si>
  <si>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</si>
  <si>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</si>
  <si>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</si>
  <si>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</si>
  <si>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</si>
  <si>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</si>
  <si>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</si>
  <si>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</si>
  <si>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</si>
  <si>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</si>
  <si>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</si>
  <si>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</si>
  <si>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</si>
  <si>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</si>
  <si>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</si>
  <si>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</si>
  <si>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</si>
  <si>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</si>
  <si>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</si>
  <si>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</si>
  <si>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</si>
  <si>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</si>
  <si>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</si>
  <si>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</si>
  <si>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</si>
  <si>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</si>
  <si>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</si>
  <si>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</si>
  <si>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</si>
  <si>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</si>
  <si>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</si>
  <si>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</si>
  <si>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</si>
  <si>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</si>
  <si>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</si>
  <si>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</si>
  <si>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</si>
  <si>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</si>
  <si>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</si>
  <si>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</si>
  <si>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</si>
  <si>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</si>
  <si>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</si>
  <si>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</si>
  <si>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</si>
  <si>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</si>
  <si>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</si>
  <si>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</si>
  <si>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</si>
  <si>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</si>
  <si>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</si>
  <si>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</si>
  <si>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</si>
  <si>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</si>
  <si>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</si>
  <si>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</si>
  <si>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</si>
  <si>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</si>
  <si>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</si>
  <si>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</si>
  <si>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</si>
  <si>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</si>
  <si>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</si>
  <si>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</si>
  <si>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</si>
  <si>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</si>
  <si>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</si>
  <si>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</si>
  <si>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</si>
  <si>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</si>
  <si>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</si>
  <si>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</si>
  <si>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</si>
  <si>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</si>
  <si>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</si>
  <si>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</si>
  <si>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</si>
  <si>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</si>
  <si>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</si>
  <si>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</si>
  <si>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</si>
  <si>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</si>
  <si>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</si>
  <si>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</si>
  <si>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</si>
  <si>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</si>
  <si>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</si>
  <si>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</si>
  <si>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משלימה - מסלול שקלי טווח קצר</t>
  </si>
  <si>
    <t>מק"מ 1118</t>
  </si>
  <si>
    <t>8181117</t>
  </si>
  <si>
    <t>RF</t>
  </si>
  <si>
    <t>מקמ 1018</t>
  </si>
  <si>
    <t>8181018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</si>
  <si>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</si>
  <si>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</si>
  <si>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</si>
  <si>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</si>
  <si>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</si>
  <si>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</si>
  <si>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</si>
  <si>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</si>
  <si>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</si>
  <si>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</si>
  <si>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</si>
  <si>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</si>
  <si>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</si>
  <si>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</si>
  <si>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</si>
  <si>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</si>
  <si>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919</t>
  </si>
  <si>
    <t>8190910</t>
  </si>
  <si>
    <t>ממשלתי משתנה 0520  גילון</t>
  </si>
  <si>
    <t>1116193</t>
  </si>
  <si>
    <t>ממשלתי משתנה 526</t>
  </si>
  <si>
    <t>1141795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</si>
  <si>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</si>
  <si>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</si>
  <si>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</si>
  <si>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</si>
  <si>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</si>
  <si>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</si>
  <si>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</si>
  <si>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</si>
  <si>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</si>
  <si>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יו בנק</t>
  </si>
  <si>
    <t>30026000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</si>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</sst>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2" fontId="5" fillId="0" borderId="28" xfId="7" applyNumberFormat="1" applyFont="1" applyBorder="1" applyAlignment="1">
      <alignment horizontal="right"/>
    </xf>
    <xf numFmtId="168" fontId="5" fillId="0" borderId="28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0" fontId="5" fillId="0" borderId="28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A14" sqref="A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155</v>
      </c>
      <c r="C1" s="78" t="s" vm="1">
        <v>222</v>
      </c>
    </row>
    <row r="2" spans="1:24">
      <c r="B2" s="57" t="s">
        <v>154</v>
      </c>
      <c r="C2" s="78" t="s">
        <v>223</v>
      </c>
    </row>
    <row r="3" spans="1:24">
      <c r="B3" s="57" t="s">
        <v>156</v>
      </c>
      <c r="C3" s="78" t="s">
        <v>224</v>
      </c>
    </row>
    <row r="4" spans="1:24">
      <c r="B4" s="57" t="s">
        <v>157</v>
      </c>
      <c r="C4" s="78">
        <v>2147</v>
      </c>
    </row>
    <row r="6" spans="1:24" ht="26.25" customHeight="1">
      <c r="B6" s="114" t="s">
        <v>171</v>
      </c>
      <c r="C6" s="115"/>
      <c r="D6" s="116"/>
    </row>
    <row r="7" spans="1:24" s="10" customFormat="1">
      <c r="B7" s="23"/>
      <c r="C7" s="24" t="s">
        <v>86</v>
      </c>
      <c r="D7" s="25" t="s">
        <v>84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209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170</v>
      </c>
      <c r="C10" s="98">
        <f>C11+C12</f>
        <v>944.85274999999979</v>
      </c>
      <c r="D10" s="108">
        <f>C10/$C$42</f>
        <v>1</v>
      </c>
    </row>
    <row r="11" spans="1:24">
      <c r="A11" s="45" t="s">
        <v>117</v>
      </c>
      <c r="B11" s="29" t="s">
        <v>172</v>
      </c>
      <c r="C11" s="98">
        <f>מזומנים!J10</f>
        <v>66.763029999999986</v>
      </c>
      <c r="D11" s="108">
        <f t="shared" ref="D11:D13" si="0">C11/$C$42</f>
        <v>7.0659719199631904E-2</v>
      </c>
    </row>
    <row r="12" spans="1:24">
      <c r="B12" s="29" t="s">
        <v>173</v>
      </c>
      <c r="C12" s="98">
        <f>C13</f>
        <v>878.08971999999983</v>
      </c>
      <c r="D12" s="108">
        <f t="shared" si="0"/>
        <v>0.92934028080036812</v>
      </c>
    </row>
    <row r="13" spans="1:24">
      <c r="A13" s="55" t="s">
        <v>117</v>
      </c>
      <c r="B13" s="30" t="s">
        <v>43</v>
      </c>
      <c r="C13" s="98">
        <f>'תעודות התחייבות ממשלתיות'!O11</f>
        <v>878.08971999999983</v>
      </c>
      <c r="D13" s="108">
        <f t="shared" si="0"/>
        <v>0.92934028080036812</v>
      </c>
    </row>
    <row r="14" spans="1:24">
      <c r="A14" s="55" t="s">
        <v>117</v>
      </c>
      <c r="B14" s="30" t="s">
        <v>44</v>
      </c>
      <c r="C14" s="98" t="s" vm="2">
        <v>252</v>
      </c>
      <c r="D14" s="108" t="s" vm="3">
        <v>252</v>
      </c>
    </row>
    <row r="15" spans="1:24">
      <c r="A15" s="55" t="s">
        <v>117</v>
      </c>
      <c r="B15" s="30" t="s">
        <v>45</v>
      </c>
      <c r="C15" s="98" t="s" vm="4">
        <v>252</v>
      </c>
      <c r="D15" s="108" t="s" vm="5">
        <v>252</v>
      </c>
    </row>
    <row r="16" spans="1:24">
      <c r="A16" s="55" t="s">
        <v>117</v>
      </c>
      <c r="B16" s="30" t="s">
        <v>46</v>
      </c>
      <c r="C16" s="98" t="s" vm="6">
        <v>252</v>
      </c>
      <c r="D16" s="108" t="s" vm="7">
        <v>252</v>
      </c>
    </row>
    <row r="17" spans="1:4">
      <c r="A17" s="55" t="s">
        <v>117</v>
      </c>
      <c r="B17" s="30" t="s">
        <v>47</v>
      </c>
      <c r="C17" s="98" t="s" vm="8">
        <v>252</v>
      </c>
      <c r="D17" s="108" t="s" vm="9">
        <v>252</v>
      </c>
    </row>
    <row r="18" spans="1:4">
      <c r="A18" s="55" t="s">
        <v>117</v>
      </c>
      <c r="B18" s="30" t="s">
        <v>48</v>
      </c>
      <c r="C18" s="98" t="s" vm="10">
        <v>252</v>
      </c>
      <c r="D18" s="108" t="s" vm="11">
        <v>252</v>
      </c>
    </row>
    <row r="19" spans="1:4">
      <c r="A19" s="55" t="s">
        <v>117</v>
      </c>
      <c r="B19" s="30" t="s">
        <v>49</v>
      </c>
      <c r="C19" s="98" t="s" vm="12">
        <v>252</v>
      </c>
      <c r="D19" s="108" t="s" vm="13">
        <v>252</v>
      </c>
    </row>
    <row r="20" spans="1:4">
      <c r="A20" s="55" t="s">
        <v>117</v>
      </c>
      <c r="B20" s="30" t="s">
        <v>50</v>
      </c>
      <c r="C20" s="98" t="s" vm="14">
        <v>252</v>
      </c>
      <c r="D20" s="108" t="s" vm="15">
        <v>252</v>
      </c>
    </row>
    <row r="21" spans="1:4">
      <c r="A21" s="55" t="s">
        <v>117</v>
      </c>
      <c r="B21" s="30" t="s">
        <v>51</v>
      </c>
      <c r="C21" s="98" t="s" vm="16">
        <v>252</v>
      </c>
      <c r="D21" s="108" t="s" vm="17">
        <v>252</v>
      </c>
    </row>
    <row r="22" spans="1:4">
      <c r="A22" s="55" t="s">
        <v>117</v>
      </c>
      <c r="B22" s="30" t="s">
        <v>52</v>
      </c>
      <c r="C22" s="98" t="s" vm="18">
        <v>252</v>
      </c>
      <c r="D22" s="108" t="s" vm="19">
        <v>252</v>
      </c>
    </row>
    <row r="23" spans="1:4">
      <c r="B23" s="29" t="s">
        <v>174</v>
      </c>
      <c r="C23" s="98" t="s" vm="20">
        <v>252</v>
      </c>
      <c r="D23" s="108" t="s" vm="21">
        <v>252</v>
      </c>
    </row>
    <row r="24" spans="1:4">
      <c r="A24" s="55" t="s">
        <v>117</v>
      </c>
      <c r="B24" s="30" t="s">
        <v>53</v>
      </c>
      <c r="C24" s="98" t="s" vm="22">
        <v>252</v>
      </c>
      <c r="D24" s="108" t="s" vm="23">
        <v>252</v>
      </c>
    </row>
    <row r="25" spans="1:4">
      <c r="A25" s="55" t="s">
        <v>117</v>
      </c>
      <c r="B25" s="30" t="s">
        <v>54</v>
      </c>
      <c r="C25" s="98" t="s" vm="24">
        <v>252</v>
      </c>
      <c r="D25" s="108" t="s" vm="25">
        <v>252</v>
      </c>
    </row>
    <row r="26" spans="1:4">
      <c r="A26" s="55" t="s">
        <v>117</v>
      </c>
      <c r="B26" s="30" t="s">
        <v>45</v>
      </c>
      <c r="C26" s="98" t="s" vm="26">
        <v>252</v>
      </c>
      <c r="D26" s="108" t="s" vm="27">
        <v>252</v>
      </c>
    </row>
    <row r="27" spans="1:4">
      <c r="A27" s="55" t="s">
        <v>117</v>
      </c>
      <c r="B27" s="30" t="s">
        <v>55</v>
      </c>
      <c r="C27" s="98" t="s" vm="28">
        <v>252</v>
      </c>
      <c r="D27" s="108" t="s" vm="29">
        <v>252</v>
      </c>
    </row>
    <row r="28" spans="1:4">
      <c r="A28" s="55" t="s">
        <v>117</v>
      </c>
      <c r="B28" s="30" t="s">
        <v>56</v>
      </c>
      <c r="C28" s="98" t="s" vm="30">
        <v>252</v>
      </c>
      <c r="D28" s="108" t="s" vm="31">
        <v>252</v>
      </c>
    </row>
    <row r="29" spans="1:4">
      <c r="A29" s="55" t="s">
        <v>117</v>
      </c>
      <c r="B29" s="30" t="s">
        <v>57</v>
      </c>
      <c r="C29" s="98" t="s" vm="32">
        <v>252</v>
      </c>
      <c r="D29" s="108" t="s" vm="33">
        <v>252</v>
      </c>
    </row>
    <row r="30" spans="1:4">
      <c r="A30" s="55" t="s">
        <v>117</v>
      </c>
      <c r="B30" s="30" t="s">
        <v>197</v>
      </c>
      <c r="C30" s="98" t="s" vm="34">
        <v>252</v>
      </c>
      <c r="D30" s="108" t="s" vm="35">
        <v>252</v>
      </c>
    </row>
    <row r="31" spans="1:4">
      <c r="A31" s="55" t="s">
        <v>117</v>
      </c>
      <c r="B31" s="30" t="s">
        <v>80</v>
      </c>
      <c r="C31" s="98" t="s" vm="36">
        <v>252</v>
      </c>
      <c r="D31" s="108" t="s" vm="37">
        <v>252</v>
      </c>
    </row>
    <row r="32" spans="1:4">
      <c r="A32" s="55" t="s">
        <v>117</v>
      </c>
      <c r="B32" s="30" t="s">
        <v>58</v>
      </c>
      <c r="C32" s="98" t="s" vm="38">
        <v>252</v>
      </c>
      <c r="D32" s="108" t="s" vm="39">
        <v>252</v>
      </c>
    </row>
    <row r="33" spans="1:4">
      <c r="A33" s="55" t="s">
        <v>117</v>
      </c>
      <c r="B33" s="29" t="s">
        <v>175</v>
      </c>
      <c r="C33" s="98" t="s" vm="40">
        <v>252</v>
      </c>
      <c r="D33" s="108" t="s" vm="41">
        <v>252</v>
      </c>
    </row>
    <row r="34" spans="1:4">
      <c r="A34" s="55" t="s">
        <v>117</v>
      </c>
      <c r="B34" s="29" t="s">
        <v>176</v>
      </c>
      <c r="C34" s="98" t="s" vm="42">
        <v>252</v>
      </c>
      <c r="D34" s="108" t="s" vm="43">
        <v>252</v>
      </c>
    </row>
    <row r="35" spans="1:4">
      <c r="A35" s="55" t="s">
        <v>117</v>
      </c>
      <c r="B35" s="29" t="s">
        <v>177</v>
      </c>
      <c r="C35" s="98" t="s" vm="44">
        <v>252</v>
      </c>
      <c r="D35" s="108" t="s" vm="45">
        <v>252</v>
      </c>
    </row>
    <row r="36" spans="1:4">
      <c r="A36" s="55" t="s">
        <v>117</v>
      </c>
      <c r="B36" s="56" t="s">
        <v>178</v>
      </c>
      <c r="C36" s="98" t="s" vm="46">
        <v>252</v>
      </c>
      <c r="D36" s="108" t="s" vm="47">
        <v>252</v>
      </c>
    </row>
    <row r="37" spans="1:4">
      <c r="A37" s="55" t="s">
        <v>117</v>
      </c>
      <c r="B37" s="29" t="s">
        <v>179</v>
      </c>
      <c r="C37" s="98" t="s" vm="48">
        <v>252</v>
      </c>
      <c r="D37" s="108" t="s" vm="49">
        <v>252</v>
      </c>
    </row>
    <row r="38" spans="1:4">
      <c r="A38" s="55"/>
      <c r="B38" s="68" t="s">
        <v>181</v>
      </c>
      <c r="C38" s="98">
        <v>0</v>
      </c>
      <c r="D38" s="108">
        <f>C38/$C$42</f>
        <v>0</v>
      </c>
    </row>
    <row r="39" spans="1:4">
      <c r="A39" s="55" t="s">
        <v>117</v>
      </c>
      <c r="B39" s="69" t="s">
        <v>182</v>
      </c>
      <c r="C39" s="98" t="s" vm="50">
        <v>252</v>
      </c>
      <c r="D39" s="108" t="s" vm="51">
        <v>252</v>
      </c>
    </row>
    <row r="40" spans="1:4">
      <c r="A40" s="55" t="s">
        <v>117</v>
      </c>
      <c r="B40" s="69" t="s">
        <v>207</v>
      </c>
      <c r="C40" s="98" t="s" vm="52">
        <v>252</v>
      </c>
      <c r="D40" s="108" t="s" vm="53">
        <v>252</v>
      </c>
    </row>
    <row r="41" spans="1:4">
      <c r="A41" s="55" t="s">
        <v>117</v>
      </c>
      <c r="B41" s="69" t="s">
        <v>183</v>
      </c>
      <c r="C41" s="98" t="s" vm="54">
        <v>252</v>
      </c>
      <c r="D41" s="108" t="s" vm="55">
        <v>252</v>
      </c>
    </row>
    <row r="42" spans="1:4">
      <c r="B42" s="69" t="s">
        <v>59</v>
      </c>
      <c r="C42" s="98">
        <f>C38+C10</f>
        <v>944.85274999999979</v>
      </c>
      <c r="D42" s="108">
        <f>C42/$C$42</f>
        <v>1</v>
      </c>
    </row>
    <row r="43" spans="1:4">
      <c r="A43" s="55" t="s">
        <v>117</v>
      </c>
      <c r="B43" s="69" t="s">
        <v>180</v>
      </c>
      <c r="C43" s="98"/>
      <c r="D43" s="108"/>
    </row>
    <row r="44" spans="1:4">
      <c r="B44" s="6" t="s">
        <v>85</v>
      </c>
    </row>
    <row r="45" spans="1:4">
      <c r="C45" s="75" t="s">
        <v>162</v>
      </c>
      <c r="D45" s="36" t="s">
        <v>79</v>
      </c>
    </row>
    <row r="46" spans="1:4">
      <c r="C46" s="76" t="s">
        <v>1</v>
      </c>
      <c r="D46" s="25" t="s">
        <v>2</v>
      </c>
    </row>
    <row r="47" spans="1:4">
      <c r="C47" s="99" t="s">
        <v>143</v>
      </c>
      <c r="D47" s="100" vm="56">
        <v>2.6166</v>
      </c>
    </row>
    <row r="48" spans="1:4">
      <c r="C48" s="99" t="s">
        <v>152</v>
      </c>
      <c r="D48" s="100">
        <v>0.89746127579551627</v>
      </c>
    </row>
    <row r="49" spans="2:4">
      <c r="C49" s="99" t="s">
        <v>148</v>
      </c>
      <c r="D49" s="100" vm="57">
        <v>2.7869000000000002</v>
      </c>
    </row>
    <row r="50" spans="2:4">
      <c r="B50" s="12"/>
      <c r="C50" s="99" t="s">
        <v>253</v>
      </c>
      <c r="D50" s="100" vm="58">
        <v>3.7168999999999999</v>
      </c>
    </row>
    <row r="51" spans="2:4">
      <c r="C51" s="99" t="s">
        <v>141</v>
      </c>
      <c r="D51" s="100" vm="59">
        <v>4.2156000000000002</v>
      </c>
    </row>
    <row r="52" spans="2:4">
      <c r="C52" s="99" t="s">
        <v>142</v>
      </c>
      <c r="D52" s="100" vm="60">
        <v>4.7385000000000002</v>
      </c>
    </row>
    <row r="53" spans="2:4">
      <c r="C53" s="99" t="s">
        <v>144</v>
      </c>
      <c r="D53" s="100">
        <v>0.46333673990802243</v>
      </c>
    </row>
    <row r="54" spans="2:4">
      <c r="C54" s="99" t="s">
        <v>149</v>
      </c>
      <c r="D54" s="100" vm="61">
        <v>3.1962000000000002</v>
      </c>
    </row>
    <row r="55" spans="2:4">
      <c r="C55" s="99" t="s">
        <v>150</v>
      </c>
      <c r="D55" s="100">
        <v>0.19397900298964052</v>
      </c>
    </row>
    <row r="56" spans="2:4">
      <c r="C56" s="99" t="s">
        <v>147</v>
      </c>
      <c r="D56" s="100" vm="62">
        <v>0.56530000000000002</v>
      </c>
    </row>
    <row r="57" spans="2:4">
      <c r="C57" s="99" t="s">
        <v>254</v>
      </c>
      <c r="D57" s="100">
        <v>2.4036128999999997</v>
      </c>
    </row>
    <row r="58" spans="2:4">
      <c r="C58" s="99" t="s">
        <v>146</v>
      </c>
      <c r="D58" s="100" vm="63">
        <v>0.40939999999999999</v>
      </c>
    </row>
    <row r="59" spans="2:4">
      <c r="C59" s="99" t="s">
        <v>139</v>
      </c>
      <c r="D59" s="100" vm="64">
        <v>3.6269999999999998</v>
      </c>
    </row>
    <row r="60" spans="2:4">
      <c r="C60" s="99" t="s">
        <v>153</v>
      </c>
      <c r="D60" s="100" vm="65">
        <v>0.25629999999999997</v>
      </c>
    </row>
    <row r="61" spans="2:4">
      <c r="C61" s="99" t="s">
        <v>255</v>
      </c>
      <c r="D61" s="100" vm="66">
        <v>0.4446</v>
      </c>
    </row>
    <row r="62" spans="2:4">
      <c r="C62" s="99" t="s">
        <v>256</v>
      </c>
      <c r="D62" s="100">
        <v>5.5312821685920159E-2</v>
      </c>
    </row>
    <row r="63" spans="2:4">
      <c r="C63" s="99" t="s">
        <v>140</v>
      </c>
      <c r="D63" s="10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8" t="s" vm="1">
        <v>222</v>
      </c>
    </row>
    <row r="2" spans="2:60">
      <c r="B2" s="57" t="s">
        <v>154</v>
      </c>
      <c r="C2" s="78" t="s">
        <v>223</v>
      </c>
    </row>
    <row r="3" spans="2:60">
      <c r="B3" s="57" t="s">
        <v>156</v>
      </c>
      <c r="C3" s="78" t="s">
        <v>224</v>
      </c>
    </row>
    <row r="4" spans="2:60">
      <c r="B4" s="57" t="s">
        <v>157</v>
      </c>
      <c r="C4" s="78">
        <v>2147</v>
      </c>
    </row>
    <row r="6" spans="2:60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60" ht="26.25" customHeight="1">
      <c r="B7" s="128" t="s">
        <v>68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  <c r="BH7" s="3"/>
    </row>
    <row r="8" spans="2:60" s="3" customFormat="1" ht="78.75"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39</v>
      </c>
      <c r="K8" s="31" t="s">
        <v>158</v>
      </c>
      <c r="L8" s="31" t="s">
        <v>160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213</v>
      </c>
      <c r="H9" s="17"/>
      <c r="I9" s="17" t="s">
        <v>209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155</v>
      </c>
      <c r="C1" s="78" t="s" vm="1">
        <v>222</v>
      </c>
    </row>
    <row r="2" spans="2:61">
      <c r="B2" s="57" t="s">
        <v>154</v>
      </c>
      <c r="C2" s="78" t="s">
        <v>223</v>
      </c>
    </row>
    <row r="3" spans="2:61">
      <c r="B3" s="57" t="s">
        <v>156</v>
      </c>
      <c r="C3" s="78" t="s">
        <v>224</v>
      </c>
    </row>
    <row r="4" spans="2:61">
      <c r="B4" s="57" t="s">
        <v>157</v>
      </c>
      <c r="C4" s="78">
        <v>2147</v>
      </c>
    </row>
    <row r="6" spans="2:61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61" ht="26.25" customHeight="1">
      <c r="B7" s="128" t="s">
        <v>69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  <c r="BI7" s="3"/>
    </row>
    <row r="8" spans="2:61" s="3" customFormat="1" ht="78.75"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39</v>
      </c>
      <c r="K8" s="31" t="s">
        <v>158</v>
      </c>
      <c r="L8" s="32" t="s">
        <v>160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213</v>
      </c>
      <c r="H9" s="17"/>
      <c r="I9" s="17" t="s">
        <v>209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155</v>
      </c>
      <c r="C1" s="78" t="s" vm="1">
        <v>222</v>
      </c>
    </row>
    <row r="2" spans="1:60">
      <c r="B2" s="57" t="s">
        <v>154</v>
      </c>
      <c r="C2" s="78" t="s">
        <v>223</v>
      </c>
    </row>
    <row r="3" spans="1:60">
      <c r="B3" s="57" t="s">
        <v>156</v>
      </c>
      <c r="C3" s="78" t="s">
        <v>224</v>
      </c>
    </row>
    <row r="4" spans="1:60">
      <c r="B4" s="57" t="s">
        <v>157</v>
      </c>
      <c r="C4" s="78">
        <v>2147</v>
      </c>
    </row>
    <row r="6" spans="1:60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30"/>
      <c r="BD6" s="1" t="s">
        <v>96</v>
      </c>
      <c r="BF6" s="1" t="s">
        <v>163</v>
      </c>
      <c r="BH6" s="3" t="s">
        <v>140</v>
      </c>
    </row>
    <row r="7" spans="1:60" ht="26.25" customHeight="1">
      <c r="B7" s="128" t="s">
        <v>70</v>
      </c>
      <c r="C7" s="129"/>
      <c r="D7" s="129"/>
      <c r="E7" s="129"/>
      <c r="F7" s="129"/>
      <c r="G7" s="129"/>
      <c r="H7" s="129"/>
      <c r="I7" s="129"/>
      <c r="J7" s="129"/>
      <c r="K7" s="130"/>
      <c r="BD7" s="3" t="s">
        <v>98</v>
      </c>
      <c r="BF7" s="1" t="s">
        <v>118</v>
      </c>
      <c r="BH7" s="3" t="s">
        <v>139</v>
      </c>
    </row>
    <row r="8" spans="1:60" s="3" customFormat="1" ht="78.75">
      <c r="A8" s="2"/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158</v>
      </c>
      <c r="K8" s="31" t="s">
        <v>160</v>
      </c>
      <c r="BC8" s="1" t="s">
        <v>111</v>
      </c>
      <c r="BD8" s="1" t="s">
        <v>112</v>
      </c>
      <c r="BE8" s="1" t="s">
        <v>119</v>
      </c>
      <c r="BG8" s="4" t="s">
        <v>141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213</v>
      </c>
      <c r="H9" s="17"/>
      <c r="I9" s="17" t="s">
        <v>209</v>
      </c>
      <c r="J9" s="33" t="s">
        <v>20</v>
      </c>
      <c r="K9" s="58" t="s">
        <v>20</v>
      </c>
      <c r="BC9" s="1" t="s">
        <v>108</v>
      </c>
      <c r="BE9" s="1" t="s">
        <v>120</v>
      </c>
      <c r="BG9" s="4" t="s">
        <v>142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104</v>
      </c>
      <c r="BD10" s="3"/>
      <c r="BE10" s="1" t="s">
        <v>164</v>
      </c>
      <c r="BG10" s="1" t="s">
        <v>148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103</v>
      </c>
      <c r="BD11" s="3"/>
      <c r="BE11" s="1" t="s">
        <v>121</v>
      </c>
      <c r="BG11" s="1" t="s">
        <v>143</v>
      </c>
    </row>
    <row r="12" spans="1:60" ht="20.25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101</v>
      </c>
      <c r="BD12" s="4"/>
      <c r="BE12" s="1" t="s">
        <v>122</v>
      </c>
      <c r="BG12" s="1" t="s">
        <v>144</v>
      </c>
    </row>
    <row r="13" spans="1:60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105</v>
      </c>
      <c r="BE13" s="1" t="s">
        <v>123</v>
      </c>
      <c r="BG13" s="1" t="s">
        <v>145</v>
      </c>
    </row>
    <row r="14" spans="1:60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102</v>
      </c>
      <c r="BE14" s="1" t="s">
        <v>124</v>
      </c>
      <c r="BG14" s="1" t="s">
        <v>147</v>
      </c>
    </row>
    <row r="15" spans="1:60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113</v>
      </c>
      <c r="BE15" s="1" t="s">
        <v>165</v>
      </c>
      <c r="BG15" s="1" t="s">
        <v>149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99</v>
      </c>
      <c r="BD16" s="1" t="s">
        <v>114</v>
      </c>
      <c r="BE16" s="1" t="s">
        <v>125</v>
      </c>
      <c r="BG16" s="1" t="s">
        <v>150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109</v>
      </c>
      <c r="BE17" s="1" t="s">
        <v>126</v>
      </c>
      <c r="BG17" s="1" t="s">
        <v>151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97</v>
      </c>
      <c r="BF18" s="1" t="s">
        <v>127</v>
      </c>
      <c r="BH18" s="1" t="s">
        <v>26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110</v>
      </c>
      <c r="BF19" s="1" t="s">
        <v>128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115</v>
      </c>
      <c r="BF20" s="1" t="s">
        <v>129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100</v>
      </c>
      <c r="BE21" s="1" t="s">
        <v>116</v>
      </c>
      <c r="BF21" s="1" t="s">
        <v>130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106</v>
      </c>
      <c r="BF22" s="1" t="s">
        <v>131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107</v>
      </c>
      <c r="BF23" s="1" t="s">
        <v>166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169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132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133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168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134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135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167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155</v>
      </c>
      <c r="C1" s="78" t="s" vm="1">
        <v>222</v>
      </c>
    </row>
    <row r="2" spans="2:81">
      <c r="B2" s="57" t="s">
        <v>154</v>
      </c>
      <c r="C2" s="78" t="s">
        <v>223</v>
      </c>
    </row>
    <row r="3" spans="2:81">
      <c r="B3" s="57" t="s">
        <v>156</v>
      </c>
      <c r="C3" s="78" t="s">
        <v>224</v>
      </c>
      <c r="E3" s="2"/>
    </row>
    <row r="4" spans="2:81">
      <c r="B4" s="57" t="s">
        <v>157</v>
      </c>
      <c r="C4" s="78">
        <v>2147</v>
      </c>
    </row>
    <row r="6" spans="2:81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81" ht="26.25" customHeight="1">
      <c r="B7" s="128" t="s">
        <v>71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30"/>
    </row>
    <row r="8" spans="2:81" s="3" customFormat="1" ht="47.25">
      <c r="B8" s="23" t="s">
        <v>92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40</v>
      </c>
      <c r="O8" s="31" t="s">
        <v>39</v>
      </c>
      <c r="P8" s="31" t="s">
        <v>158</v>
      </c>
      <c r="Q8" s="32" t="s">
        <v>160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213</v>
      </c>
      <c r="M9" s="33"/>
      <c r="N9" s="33" t="s">
        <v>209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155</v>
      </c>
      <c r="C1" s="78" t="s" vm="1">
        <v>222</v>
      </c>
    </row>
    <row r="2" spans="2:72">
      <c r="B2" s="57" t="s">
        <v>154</v>
      </c>
      <c r="C2" s="78" t="s">
        <v>223</v>
      </c>
    </row>
    <row r="3" spans="2:72">
      <c r="B3" s="57" t="s">
        <v>156</v>
      </c>
      <c r="C3" s="78" t="s">
        <v>224</v>
      </c>
    </row>
    <row r="4" spans="2:72">
      <c r="B4" s="57" t="s">
        <v>157</v>
      </c>
      <c r="C4" s="78">
        <v>2147</v>
      </c>
    </row>
    <row r="6" spans="2:72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72" ht="26.25" customHeight="1">
      <c r="B7" s="128" t="s">
        <v>62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30"/>
    </row>
    <row r="8" spans="2:72" s="3" customFormat="1" ht="78.75">
      <c r="B8" s="23" t="s">
        <v>92</v>
      </c>
      <c r="C8" s="31" t="s">
        <v>30</v>
      </c>
      <c r="D8" s="31" t="s">
        <v>15</v>
      </c>
      <c r="E8" s="31" t="s">
        <v>42</v>
      </c>
      <c r="F8" s="31" t="s">
        <v>78</v>
      </c>
      <c r="G8" s="31" t="s">
        <v>18</v>
      </c>
      <c r="H8" s="31" t="s">
        <v>77</v>
      </c>
      <c r="I8" s="31" t="s">
        <v>17</v>
      </c>
      <c r="J8" s="31" t="s">
        <v>19</v>
      </c>
      <c r="K8" s="31" t="s">
        <v>206</v>
      </c>
      <c r="L8" s="31" t="s">
        <v>205</v>
      </c>
      <c r="M8" s="31" t="s">
        <v>86</v>
      </c>
      <c r="N8" s="31" t="s">
        <v>39</v>
      </c>
      <c r="O8" s="31" t="s">
        <v>158</v>
      </c>
      <c r="P8" s="32" t="s">
        <v>160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213</v>
      </c>
      <c r="L9" s="33"/>
      <c r="M9" s="33" t="s">
        <v>209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155</v>
      </c>
      <c r="C1" s="78" t="s" vm="1">
        <v>222</v>
      </c>
    </row>
    <row r="2" spans="2:65">
      <c r="B2" s="57" t="s">
        <v>154</v>
      </c>
      <c r="C2" s="78" t="s">
        <v>223</v>
      </c>
    </row>
    <row r="3" spans="2:65">
      <c r="B3" s="57" t="s">
        <v>156</v>
      </c>
      <c r="C3" s="78" t="s">
        <v>224</v>
      </c>
    </row>
    <row r="4" spans="2:65">
      <c r="B4" s="57" t="s">
        <v>157</v>
      </c>
      <c r="C4" s="78">
        <v>2147</v>
      </c>
    </row>
    <row r="6" spans="2:65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30"/>
    </row>
    <row r="7" spans="2:65" ht="26.25" customHeight="1">
      <c r="B7" s="128" t="s">
        <v>63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0"/>
    </row>
    <row r="8" spans="2:65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1" t="s">
        <v>19</v>
      </c>
      <c r="N8" s="31" t="s">
        <v>206</v>
      </c>
      <c r="O8" s="31" t="s">
        <v>205</v>
      </c>
      <c r="P8" s="31" t="s">
        <v>86</v>
      </c>
      <c r="Q8" s="31" t="s">
        <v>39</v>
      </c>
      <c r="R8" s="31" t="s">
        <v>158</v>
      </c>
      <c r="S8" s="32" t="s">
        <v>160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213</v>
      </c>
      <c r="O9" s="33"/>
      <c r="P9" s="33" t="s">
        <v>209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89</v>
      </c>
      <c r="R10" s="21" t="s">
        <v>90</v>
      </c>
      <c r="S10" s="21" t="s">
        <v>161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155</v>
      </c>
      <c r="C1" s="78" t="s" vm="1">
        <v>222</v>
      </c>
    </row>
    <row r="2" spans="2:81">
      <c r="B2" s="57" t="s">
        <v>154</v>
      </c>
      <c r="C2" s="78" t="s">
        <v>223</v>
      </c>
    </row>
    <row r="3" spans="2:81">
      <c r="B3" s="57" t="s">
        <v>156</v>
      </c>
      <c r="C3" s="78" t="s">
        <v>224</v>
      </c>
    </row>
    <row r="4" spans="2:81">
      <c r="B4" s="57" t="s">
        <v>157</v>
      </c>
      <c r="C4" s="78">
        <v>2147</v>
      </c>
    </row>
    <row r="6" spans="2:81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30"/>
    </row>
    <row r="7" spans="2:81" ht="26.25" customHeight="1">
      <c r="B7" s="128" t="s">
        <v>64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0"/>
    </row>
    <row r="8" spans="2:81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1" t="s">
        <v>19</v>
      </c>
      <c r="N8" s="71" t="s">
        <v>206</v>
      </c>
      <c r="O8" s="31" t="s">
        <v>205</v>
      </c>
      <c r="P8" s="31" t="s">
        <v>86</v>
      </c>
      <c r="Q8" s="31" t="s">
        <v>39</v>
      </c>
      <c r="R8" s="31" t="s">
        <v>158</v>
      </c>
      <c r="S8" s="32" t="s">
        <v>160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213</v>
      </c>
      <c r="O9" s="33"/>
      <c r="P9" s="33" t="s">
        <v>209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21" t="s">
        <v>90</v>
      </c>
      <c r="S10" s="21" t="s">
        <v>161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155</v>
      </c>
      <c r="C1" s="78" t="s" vm="1">
        <v>222</v>
      </c>
    </row>
    <row r="2" spans="2:98">
      <c r="B2" s="57" t="s">
        <v>154</v>
      </c>
      <c r="C2" s="78" t="s">
        <v>223</v>
      </c>
    </row>
    <row r="3" spans="2:98">
      <c r="B3" s="57" t="s">
        <v>156</v>
      </c>
      <c r="C3" s="78" t="s">
        <v>224</v>
      </c>
    </row>
    <row r="4" spans="2:98">
      <c r="B4" s="57" t="s">
        <v>157</v>
      </c>
      <c r="C4" s="78">
        <v>2147</v>
      </c>
    </row>
    <row r="6" spans="2:98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</row>
    <row r="7" spans="2:98" ht="26.25" customHeight="1">
      <c r="B7" s="128" t="s">
        <v>65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0"/>
    </row>
    <row r="8" spans="2:98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77</v>
      </c>
      <c r="H8" s="31" t="s">
        <v>206</v>
      </c>
      <c r="I8" s="31" t="s">
        <v>205</v>
      </c>
      <c r="J8" s="31" t="s">
        <v>86</v>
      </c>
      <c r="K8" s="31" t="s">
        <v>39</v>
      </c>
      <c r="L8" s="31" t="s">
        <v>158</v>
      </c>
      <c r="M8" s="32" t="s">
        <v>160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213</v>
      </c>
      <c r="I9" s="33"/>
      <c r="J9" s="33" t="s">
        <v>209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155</v>
      </c>
      <c r="C1" s="78" t="s" vm="1">
        <v>222</v>
      </c>
    </row>
    <row r="2" spans="2:55">
      <c r="B2" s="57" t="s">
        <v>154</v>
      </c>
      <c r="C2" s="78" t="s">
        <v>223</v>
      </c>
    </row>
    <row r="3" spans="2:55">
      <c r="B3" s="57" t="s">
        <v>156</v>
      </c>
      <c r="C3" s="78" t="s">
        <v>224</v>
      </c>
    </row>
    <row r="4" spans="2:55">
      <c r="B4" s="57" t="s">
        <v>157</v>
      </c>
      <c r="C4" s="78">
        <v>2147</v>
      </c>
    </row>
    <row r="6" spans="2:55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55" ht="26.25" customHeight="1">
      <c r="B7" s="128" t="s">
        <v>72</v>
      </c>
      <c r="C7" s="129"/>
      <c r="D7" s="129"/>
      <c r="E7" s="129"/>
      <c r="F7" s="129"/>
      <c r="G7" s="129"/>
      <c r="H7" s="129"/>
      <c r="I7" s="129"/>
      <c r="J7" s="129"/>
      <c r="K7" s="130"/>
    </row>
    <row r="8" spans="2:55" s="3" customFormat="1" ht="78.75">
      <c r="B8" s="23" t="s">
        <v>92</v>
      </c>
      <c r="C8" s="31" t="s">
        <v>30</v>
      </c>
      <c r="D8" s="31" t="s">
        <v>77</v>
      </c>
      <c r="E8" s="31" t="s">
        <v>78</v>
      </c>
      <c r="F8" s="31" t="s">
        <v>206</v>
      </c>
      <c r="G8" s="31" t="s">
        <v>205</v>
      </c>
      <c r="H8" s="31" t="s">
        <v>86</v>
      </c>
      <c r="I8" s="31" t="s">
        <v>39</v>
      </c>
      <c r="J8" s="31" t="s">
        <v>158</v>
      </c>
      <c r="K8" s="32" t="s">
        <v>160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213</v>
      </c>
      <c r="G9" s="33"/>
      <c r="H9" s="33" t="s">
        <v>209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204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155</v>
      </c>
      <c r="C1" s="78" t="s" vm="1">
        <v>222</v>
      </c>
    </row>
    <row r="2" spans="2:59">
      <c r="B2" s="57" t="s">
        <v>154</v>
      </c>
      <c r="C2" s="78" t="s">
        <v>223</v>
      </c>
    </row>
    <row r="3" spans="2:59">
      <c r="B3" s="57" t="s">
        <v>156</v>
      </c>
      <c r="C3" s="78" t="s">
        <v>224</v>
      </c>
    </row>
    <row r="4" spans="2:59">
      <c r="B4" s="57" t="s">
        <v>157</v>
      </c>
      <c r="C4" s="78">
        <v>2147</v>
      </c>
    </row>
    <row r="6" spans="2:59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59" ht="26.25" customHeight="1">
      <c r="B7" s="128" t="s">
        <v>73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2:59" s="3" customFormat="1" ht="78.75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39</v>
      </c>
      <c r="K8" s="31" t="s">
        <v>158</v>
      </c>
      <c r="L8" s="32" t="s">
        <v>160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97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97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97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60</v>
      </c>
      <c r="C6" s="14" t="s">
        <v>30</v>
      </c>
      <c r="E6" s="14" t="s">
        <v>93</v>
      </c>
      <c r="I6" s="14" t="s">
        <v>15</v>
      </c>
      <c r="J6" s="14" t="s">
        <v>42</v>
      </c>
      <c r="M6" s="14" t="s">
        <v>77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62</v>
      </c>
      <c r="C8" s="31" t="s">
        <v>30</v>
      </c>
      <c r="D8" s="31" t="s">
        <v>95</v>
      </c>
      <c r="I8" s="31" t="s">
        <v>15</v>
      </c>
      <c r="J8" s="31" t="s">
        <v>42</v>
      </c>
      <c r="K8" s="31" t="s">
        <v>78</v>
      </c>
      <c r="L8" s="31" t="s">
        <v>18</v>
      </c>
      <c r="M8" s="31" t="s">
        <v>77</v>
      </c>
      <c r="Q8" s="31" t="s">
        <v>17</v>
      </c>
      <c r="R8" s="31" t="s">
        <v>19</v>
      </c>
      <c r="S8" s="31" t="s">
        <v>0</v>
      </c>
      <c r="T8" s="31" t="s">
        <v>81</v>
      </c>
      <c r="U8" s="31" t="s">
        <v>40</v>
      </c>
      <c r="V8" s="31" t="s">
        <v>39</v>
      </c>
      <c r="W8" s="32" t="s">
        <v>87</v>
      </c>
    </row>
    <row r="9" spans="2:25" ht="31.5">
      <c r="B9" s="49" t="str">
        <f>'תעודות חוב מסחריות '!B7:T7</f>
        <v>2. תעודות חוב מסחריות</v>
      </c>
      <c r="C9" s="14" t="s">
        <v>30</v>
      </c>
      <c r="D9" s="14" t="s">
        <v>95</v>
      </c>
      <c r="E9" s="42" t="s">
        <v>93</v>
      </c>
      <c r="G9" s="14" t="s">
        <v>41</v>
      </c>
      <c r="I9" s="14" t="s">
        <v>15</v>
      </c>
      <c r="J9" s="14" t="s">
        <v>42</v>
      </c>
      <c r="K9" s="14" t="s">
        <v>78</v>
      </c>
      <c r="L9" s="14" t="s">
        <v>18</v>
      </c>
      <c r="M9" s="14" t="s">
        <v>77</v>
      </c>
      <c r="Q9" s="14" t="s">
        <v>17</v>
      </c>
      <c r="R9" s="14" t="s">
        <v>19</v>
      </c>
      <c r="S9" s="14" t="s">
        <v>0</v>
      </c>
      <c r="T9" s="14" t="s">
        <v>81</v>
      </c>
      <c r="U9" s="14" t="s">
        <v>40</v>
      </c>
      <c r="V9" s="14" t="s">
        <v>39</v>
      </c>
      <c r="W9" s="39" t="s">
        <v>87</v>
      </c>
    </row>
    <row r="10" spans="2:25" ht="31.5">
      <c r="B10" s="49" t="str">
        <f>'אג"ח קונצרני'!B7:U7</f>
        <v>3. אג"ח קונצרני</v>
      </c>
      <c r="C10" s="31" t="s">
        <v>30</v>
      </c>
      <c r="D10" s="14" t="s">
        <v>95</v>
      </c>
      <c r="E10" s="42" t="s">
        <v>93</v>
      </c>
      <c r="G10" s="31" t="s">
        <v>41</v>
      </c>
      <c r="I10" s="31" t="s">
        <v>15</v>
      </c>
      <c r="J10" s="31" t="s">
        <v>42</v>
      </c>
      <c r="K10" s="31" t="s">
        <v>78</v>
      </c>
      <c r="L10" s="31" t="s">
        <v>18</v>
      </c>
      <c r="M10" s="31" t="s">
        <v>77</v>
      </c>
      <c r="Q10" s="31" t="s">
        <v>17</v>
      </c>
      <c r="R10" s="31" t="s">
        <v>19</v>
      </c>
      <c r="S10" s="31" t="s">
        <v>0</v>
      </c>
      <c r="T10" s="31" t="s">
        <v>81</v>
      </c>
      <c r="U10" s="31" t="s">
        <v>40</v>
      </c>
      <c r="V10" s="14" t="s">
        <v>39</v>
      </c>
      <c r="W10" s="32" t="s">
        <v>87</v>
      </c>
    </row>
    <row r="11" spans="2:25" ht="31.5">
      <c r="B11" s="49" t="str">
        <f>מניות!B7</f>
        <v>4. מניות</v>
      </c>
      <c r="C11" s="31" t="s">
        <v>30</v>
      </c>
      <c r="D11" s="14" t="s">
        <v>95</v>
      </c>
      <c r="E11" s="42" t="s">
        <v>93</v>
      </c>
      <c r="H11" s="31" t="s">
        <v>77</v>
      </c>
      <c r="S11" s="31" t="s">
        <v>0</v>
      </c>
      <c r="T11" s="14" t="s">
        <v>81</v>
      </c>
      <c r="U11" s="14" t="s">
        <v>40</v>
      </c>
      <c r="V11" s="14" t="s">
        <v>39</v>
      </c>
      <c r="W11" s="15" t="s">
        <v>87</v>
      </c>
    </row>
    <row r="12" spans="2:25" ht="31.5">
      <c r="B12" s="49" t="str">
        <f>'תעודות סל'!B7:N7</f>
        <v>5. תעודות סל</v>
      </c>
      <c r="C12" s="31" t="s">
        <v>30</v>
      </c>
      <c r="D12" s="14" t="s">
        <v>95</v>
      </c>
      <c r="E12" s="42" t="s">
        <v>93</v>
      </c>
      <c r="H12" s="31" t="s">
        <v>77</v>
      </c>
      <c r="S12" s="31" t="s">
        <v>0</v>
      </c>
      <c r="T12" s="31" t="s">
        <v>81</v>
      </c>
      <c r="U12" s="31" t="s">
        <v>40</v>
      </c>
      <c r="V12" s="31" t="s">
        <v>39</v>
      </c>
      <c r="W12" s="32" t="s">
        <v>87</v>
      </c>
    </row>
    <row r="13" spans="2:25" ht="31.5">
      <c r="B13" s="49" t="str">
        <f>'קרנות נאמנות'!B7:O7</f>
        <v>6. קרנות נאמנות</v>
      </c>
      <c r="C13" s="31" t="s">
        <v>30</v>
      </c>
      <c r="D13" s="31" t="s">
        <v>95</v>
      </c>
      <c r="G13" s="31" t="s">
        <v>41</v>
      </c>
      <c r="H13" s="31" t="s">
        <v>77</v>
      </c>
      <c r="S13" s="31" t="s">
        <v>0</v>
      </c>
      <c r="T13" s="31" t="s">
        <v>81</v>
      </c>
      <c r="U13" s="31" t="s">
        <v>40</v>
      </c>
      <c r="V13" s="31" t="s">
        <v>39</v>
      </c>
      <c r="W13" s="32" t="s">
        <v>87</v>
      </c>
    </row>
    <row r="14" spans="2:25" ht="31.5">
      <c r="B14" s="49" t="str">
        <f>'כתבי אופציה'!B7:L7</f>
        <v>7. כתבי אופציה</v>
      </c>
      <c r="C14" s="31" t="s">
        <v>30</v>
      </c>
      <c r="D14" s="31" t="s">
        <v>95</v>
      </c>
      <c r="G14" s="31" t="s">
        <v>41</v>
      </c>
      <c r="H14" s="31" t="s">
        <v>77</v>
      </c>
      <c r="S14" s="31" t="s">
        <v>0</v>
      </c>
      <c r="T14" s="31" t="s">
        <v>81</v>
      </c>
      <c r="U14" s="31" t="s">
        <v>40</v>
      </c>
      <c r="V14" s="31" t="s">
        <v>39</v>
      </c>
      <c r="W14" s="32" t="s">
        <v>87</v>
      </c>
    </row>
    <row r="15" spans="2:25" ht="31.5">
      <c r="B15" s="49" t="str">
        <f>אופציות!B7</f>
        <v>8. אופציות</v>
      </c>
      <c r="C15" s="31" t="s">
        <v>30</v>
      </c>
      <c r="D15" s="31" t="s">
        <v>95</v>
      </c>
      <c r="G15" s="31" t="s">
        <v>41</v>
      </c>
      <c r="H15" s="31" t="s">
        <v>77</v>
      </c>
      <c r="S15" s="31" t="s">
        <v>0</v>
      </c>
      <c r="T15" s="31" t="s">
        <v>81</v>
      </c>
      <c r="U15" s="31" t="s">
        <v>40</v>
      </c>
      <c r="V15" s="31" t="s">
        <v>39</v>
      </c>
      <c r="W15" s="32" t="s">
        <v>87</v>
      </c>
    </row>
    <row r="16" spans="2:25" ht="31.5">
      <c r="B16" s="49" t="str">
        <f>'חוזים עתידיים'!B7:I7</f>
        <v>9. חוזים עתידיים</v>
      </c>
      <c r="C16" s="31" t="s">
        <v>30</v>
      </c>
      <c r="D16" s="31" t="s">
        <v>95</v>
      </c>
      <c r="G16" s="31" t="s">
        <v>41</v>
      </c>
      <c r="H16" s="31" t="s">
        <v>77</v>
      </c>
      <c r="S16" s="31" t="s">
        <v>0</v>
      </c>
      <c r="T16" s="32" t="s">
        <v>81</v>
      </c>
    </row>
    <row r="17" spans="2:25" ht="31.5">
      <c r="B17" s="49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78</v>
      </c>
      <c r="L17" s="31" t="s">
        <v>18</v>
      </c>
      <c r="M17" s="31" t="s">
        <v>77</v>
      </c>
      <c r="Q17" s="31" t="s">
        <v>17</v>
      </c>
      <c r="R17" s="31" t="s">
        <v>19</v>
      </c>
      <c r="S17" s="31" t="s">
        <v>0</v>
      </c>
      <c r="T17" s="31" t="s">
        <v>81</v>
      </c>
      <c r="U17" s="31" t="s">
        <v>40</v>
      </c>
      <c r="V17" s="31" t="s">
        <v>39</v>
      </c>
      <c r="W17" s="32" t="s">
        <v>87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78</v>
      </c>
      <c r="L19" s="31" t="s">
        <v>18</v>
      </c>
      <c r="M19" s="31" t="s">
        <v>77</v>
      </c>
      <c r="Q19" s="31" t="s">
        <v>17</v>
      </c>
      <c r="R19" s="31" t="s">
        <v>19</v>
      </c>
      <c r="S19" s="31" t="s">
        <v>0</v>
      </c>
      <c r="T19" s="31" t="s">
        <v>81</v>
      </c>
      <c r="U19" s="31" t="s">
        <v>86</v>
      </c>
      <c r="V19" s="31" t="s">
        <v>39</v>
      </c>
      <c r="W19" s="32" t="s">
        <v>87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30</v>
      </c>
      <c r="D20" s="42" t="s">
        <v>94</v>
      </c>
      <c r="E20" s="42" t="s">
        <v>93</v>
      </c>
      <c r="G20" s="31" t="s">
        <v>41</v>
      </c>
      <c r="I20" s="31" t="s">
        <v>15</v>
      </c>
      <c r="J20" s="31" t="s">
        <v>42</v>
      </c>
      <c r="K20" s="31" t="s">
        <v>78</v>
      </c>
      <c r="L20" s="31" t="s">
        <v>18</v>
      </c>
      <c r="M20" s="31" t="s">
        <v>77</v>
      </c>
      <c r="Q20" s="31" t="s">
        <v>17</v>
      </c>
      <c r="R20" s="31" t="s">
        <v>19</v>
      </c>
      <c r="S20" s="31" t="s">
        <v>0</v>
      </c>
      <c r="T20" s="31" t="s">
        <v>81</v>
      </c>
      <c r="U20" s="31" t="s">
        <v>86</v>
      </c>
      <c r="V20" s="31" t="s">
        <v>39</v>
      </c>
      <c r="W20" s="32" t="s">
        <v>87</v>
      </c>
    </row>
    <row r="21" spans="2:25" ht="31.5">
      <c r="B21" s="49" t="str">
        <f>'לא סחיר - אג"ח קונצרני'!B7:S7</f>
        <v>3. אג"ח קונצרני</v>
      </c>
      <c r="C21" s="31" t="s">
        <v>30</v>
      </c>
      <c r="D21" s="42" t="s">
        <v>94</v>
      </c>
      <c r="E21" s="42" t="s">
        <v>93</v>
      </c>
      <c r="G21" s="31" t="s">
        <v>41</v>
      </c>
      <c r="I21" s="31" t="s">
        <v>15</v>
      </c>
      <c r="J21" s="31" t="s">
        <v>42</v>
      </c>
      <c r="K21" s="31" t="s">
        <v>78</v>
      </c>
      <c r="L21" s="31" t="s">
        <v>18</v>
      </c>
      <c r="M21" s="31" t="s">
        <v>77</v>
      </c>
      <c r="Q21" s="31" t="s">
        <v>17</v>
      </c>
      <c r="R21" s="31" t="s">
        <v>19</v>
      </c>
      <c r="S21" s="31" t="s">
        <v>0</v>
      </c>
      <c r="T21" s="31" t="s">
        <v>81</v>
      </c>
      <c r="U21" s="31" t="s">
        <v>86</v>
      </c>
      <c r="V21" s="31" t="s">
        <v>39</v>
      </c>
      <c r="W21" s="32" t="s">
        <v>87</v>
      </c>
    </row>
    <row r="22" spans="2:25" ht="31.5">
      <c r="B22" s="49" t="str">
        <f>'לא סחיר - מניות'!B7:M7</f>
        <v>4. מניות</v>
      </c>
      <c r="C22" s="31" t="s">
        <v>30</v>
      </c>
      <c r="D22" s="42" t="s">
        <v>94</v>
      </c>
      <c r="E22" s="42" t="s">
        <v>93</v>
      </c>
      <c r="G22" s="31" t="s">
        <v>41</v>
      </c>
      <c r="H22" s="31" t="s">
        <v>77</v>
      </c>
      <c r="S22" s="31" t="s">
        <v>0</v>
      </c>
      <c r="T22" s="31" t="s">
        <v>81</v>
      </c>
      <c r="U22" s="31" t="s">
        <v>86</v>
      </c>
      <c r="V22" s="31" t="s">
        <v>39</v>
      </c>
      <c r="W22" s="32" t="s">
        <v>87</v>
      </c>
    </row>
    <row r="23" spans="2:25" ht="31.5">
      <c r="B23" s="49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77</v>
      </c>
      <c r="K23" s="31" t="s">
        <v>78</v>
      </c>
      <c r="S23" s="31" t="s">
        <v>0</v>
      </c>
      <c r="T23" s="31" t="s">
        <v>81</v>
      </c>
      <c r="U23" s="31" t="s">
        <v>86</v>
      </c>
      <c r="V23" s="31" t="s">
        <v>39</v>
      </c>
      <c r="W23" s="32" t="s">
        <v>87</v>
      </c>
    </row>
    <row r="24" spans="2:25" ht="31.5">
      <c r="B24" s="49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77</v>
      </c>
      <c r="K24" s="31" t="s">
        <v>78</v>
      </c>
      <c r="S24" s="31" t="s">
        <v>0</v>
      </c>
      <c r="T24" s="31" t="s">
        <v>81</v>
      </c>
      <c r="U24" s="31" t="s">
        <v>86</v>
      </c>
      <c r="V24" s="31" t="s">
        <v>39</v>
      </c>
      <c r="W24" s="32" t="s">
        <v>87</v>
      </c>
    </row>
    <row r="25" spans="2:25" ht="31.5">
      <c r="B25" s="49" t="str">
        <f>'לא סחיר - אופציות'!B7:L7</f>
        <v>7. אופציות</v>
      </c>
      <c r="C25" s="31" t="s">
        <v>30</v>
      </c>
      <c r="G25" s="31" t="s">
        <v>41</v>
      </c>
      <c r="H25" s="31" t="s">
        <v>77</v>
      </c>
      <c r="K25" s="31" t="s">
        <v>78</v>
      </c>
      <c r="S25" s="31" t="s">
        <v>0</v>
      </c>
      <c r="T25" s="31" t="s">
        <v>81</v>
      </c>
      <c r="U25" s="31" t="s">
        <v>86</v>
      </c>
      <c r="V25" s="31" t="s">
        <v>39</v>
      </c>
      <c r="W25" s="32" t="s">
        <v>87</v>
      </c>
    </row>
    <row r="26" spans="2:25" ht="31.5">
      <c r="B26" s="49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77</v>
      </c>
      <c r="K26" s="31" t="s">
        <v>78</v>
      </c>
      <c r="S26" s="31" t="s">
        <v>0</v>
      </c>
      <c r="T26" s="31" t="s">
        <v>81</v>
      </c>
      <c r="U26" s="31" t="s">
        <v>86</v>
      </c>
      <c r="V26" s="32" t="s">
        <v>87</v>
      </c>
    </row>
    <row r="27" spans="2:25" ht="31.5">
      <c r="B27" s="49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78</v>
      </c>
      <c r="L27" s="31" t="s">
        <v>18</v>
      </c>
      <c r="M27" s="31" t="s">
        <v>77</v>
      </c>
      <c r="Q27" s="31" t="s">
        <v>17</v>
      </c>
      <c r="R27" s="31" t="s">
        <v>19</v>
      </c>
      <c r="S27" s="31" t="s">
        <v>0</v>
      </c>
      <c r="T27" s="31" t="s">
        <v>81</v>
      </c>
      <c r="U27" s="31" t="s">
        <v>86</v>
      </c>
      <c r="V27" s="31" t="s">
        <v>39</v>
      </c>
      <c r="W27" s="32" t="s">
        <v>87</v>
      </c>
    </row>
    <row r="28" spans="2:25" ht="31.5">
      <c r="B28" s="53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77</v>
      </c>
      <c r="Q28" s="14" t="s">
        <v>27</v>
      </c>
      <c r="R28" s="31" t="s">
        <v>19</v>
      </c>
      <c r="S28" s="31" t="s">
        <v>0</v>
      </c>
      <c r="T28" s="31" t="s">
        <v>81</v>
      </c>
      <c r="U28" s="31" t="s">
        <v>86</v>
      </c>
      <c r="V28" s="32" t="s">
        <v>87</v>
      </c>
    </row>
    <row r="29" spans="2:25" ht="47.25">
      <c r="B29" s="53" t="str">
        <f>'פקדונות מעל 3 חודשים'!B6:O6</f>
        <v>1.ה. פקדונות מעל 3 חודשים:</v>
      </c>
      <c r="C29" s="31" t="s">
        <v>30</v>
      </c>
      <c r="E29" s="31" t="s">
        <v>93</v>
      </c>
      <c r="I29" s="31" t="s">
        <v>15</v>
      </c>
      <c r="J29" s="31" t="s">
        <v>42</v>
      </c>
      <c r="L29" s="31" t="s">
        <v>18</v>
      </c>
      <c r="M29" s="31" t="s">
        <v>77</v>
      </c>
      <c r="O29" s="50" t="s">
        <v>33</v>
      </c>
      <c r="P29" s="51"/>
      <c r="R29" s="31" t="s">
        <v>19</v>
      </c>
      <c r="S29" s="31" t="s">
        <v>0</v>
      </c>
      <c r="T29" s="31" t="s">
        <v>81</v>
      </c>
      <c r="U29" s="31" t="s">
        <v>86</v>
      </c>
      <c r="V29" s="32" t="s">
        <v>87</v>
      </c>
    </row>
    <row r="30" spans="2:25" ht="63">
      <c r="B30" s="53" t="str">
        <f>'זכויות מקרקעין'!B6</f>
        <v>1. ו. זכויות במקרקעין:</v>
      </c>
      <c r="C30" s="14" t="s">
        <v>35</v>
      </c>
      <c r="N30" s="50" t="s">
        <v>61</v>
      </c>
      <c r="P30" s="51" t="s">
        <v>36</v>
      </c>
      <c r="U30" s="31" t="s">
        <v>86</v>
      </c>
      <c r="V30" s="15" t="s">
        <v>38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86</v>
      </c>
      <c r="V31" s="15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83</v>
      </c>
      <c r="Y32" s="15" t="s">
        <v>82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155</v>
      </c>
      <c r="C1" s="78" t="s" vm="1">
        <v>222</v>
      </c>
    </row>
    <row r="2" spans="2:54">
      <c r="B2" s="57" t="s">
        <v>154</v>
      </c>
      <c r="C2" s="78" t="s">
        <v>223</v>
      </c>
    </row>
    <row r="3" spans="2:54">
      <c r="B3" s="57" t="s">
        <v>156</v>
      </c>
      <c r="C3" s="78" t="s">
        <v>224</v>
      </c>
    </row>
    <row r="4" spans="2:54">
      <c r="B4" s="57" t="s">
        <v>157</v>
      </c>
      <c r="C4" s="78">
        <v>2147</v>
      </c>
    </row>
    <row r="6" spans="2:54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54" ht="26.25" customHeight="1">
      <c r="B7" s="128" t="s">
        <v>74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2:54" s="3" customFormat="1" ht="78.75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39</v>
      </c>
      <c r="K8" s="31" t="s">
        <v>158</v>
      </c>
      <c r="L8" s="32" t="s">
        <v>160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155</v>
      </c>
      <c r="C1" s="78" t="s" vm="1">
        <v>222</v>
      </c>
    </row>
    <row r="2" spans="2:51">
      <c r="B2" s="57" t="s">
        <v>154</v>
      </c>
      <c r="C2" s="78" t="s">
        <v>223</v>
      </c>
    </row>
    <row r="3" spans="2:51">
      <c r="B3" s="57" t="s">
        <v>156</v>
      </c>
      <c r="C3" s="78" t="s">
        <v>224</v>
      </c>
    </row>
    <row r="4" spans="2:51">
      <c r="B4" s="57" t="s">
        <v>157</v>
      </c>
      <c r="C4" s="78">
        <v>2147</v>
      </c>
    </row>
    <row r="6" spans="2:51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51" ht="26.25" customHeight="1">
      <c r="B7" s="128" t="s">
        <v>75</v>
      </c>
      <c r="C7" s="129"/>
      <c r="D7" s="129"/>
      <c r="E7" s="129"/>
      <c r="F7" s="129"/>
      <c r="G7" s="129"/>
      <c r="H7" s="129"/>
      <c r="I7" s="129"/>
      <c r="J7" s="129"/>
      <c r="K7" s="130"/>
    </row>
    <row r="8" spans="2:51" s="3" customFormat="1" ht="63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158</v>
      </c>
      <c r="K8" s="32" t="s">
        <v>160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AW11" s="1"/>
    </row>
    <row r="12" spans="2:51" ht="19.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51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</row>
    <row r="14" spans="2:51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51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51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155</v>
      </c>
      <c r="C1" s="78" t="s" vm="1">
        <v>222</v>
      </c>
    </row>
    <row r="2" spans="2:78">
      <c r="B2" s="57" t="s">
        <v>154</v>
      </c>
      <c r="C2" s="78" t="s">
        <v>223</v>
      </c>
    </row>
    <row r="3" spans="2:78">
      <c r="B3" s="57" t="s">
        <v>156</v>
      </c>
      <c r="C3" s="78" t="s">
        <v>224</v>
      </c>
    </row>
    <row r="4" spans="2:78">
      <c r="B4" s="57" t="s">
        <v>157</v>
      </c>
      <c r="C4" s="78">
        <v>2147</v>
      </c>
    </row>
    <row r="6" spans="2:78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78" ht="26.25" customHeight="1">
      <c r="B7" s="128" t="s">
        <v>76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30"/>
    </row>
    <row r="8" spans="2:78" s="3" customFormat="1" ht="47.25">
      <c r="B8" s="23" t="s">
        <v>92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86</v>
      </c>
      <c r="O8" s="31" t="s">
        <v>39</v>
      </c>
      <c r="P8" s="31" t="s">
        <v>158</v>
      </c>
      <c r="Q8" s="32" t="s">
        <v>160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213</v>
      </c>
      <c r="M9" s="17"/>
      <c r="N9" s="17" t="s">
        <v>209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89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155</v>
      </c>
      <c r="C1" s="78" t="s" vm="1">
        <v>222</v>
      </c>
    </row>
    <row r="2" spans="2:61">
      <c r="B2" s="57" t="s">
        <v>154</v>
      </c>
      <c r="C2" s="78" t="s">
        <v>223</v>
      </c>
    </row>
    <row r="3" spans="2:61">
      <c r="B3" s="57" t="s">
        <v>156</v>
      </c>
      <c r="C3" s="78" t="s">
        <v>224</v>
      </c>
    </row>
    <row r="4" spans="2:61">
      <c r="B4" s="57" t="s">
        <v>157</v>
      </c>
      <c r="C4" s="78">
        <v>2147</v>
      </c>
    </row>
    <row r="6" spans="2:61" ht="26.25" customHeight="1">
      <c r="B6" s="128" t="s">
        <v>187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61" s="3" customFormat="1" ht="78.75">
      <c r="B7" s="23" t="s">
        <v>92</v>
      </c>
      <c r="C7" s="31" t="s">
        <v>199</v>
      </c>
      <c r="D7" s="31" t="s">
        <v>30</v>
      </c>
      <c r="E7" s="31" t="s">
        <v>93</v>
      </c>
      <c r="F7" s="31" t="s">
        <v>15</v>
      </c>
      <c r="G7" s="31" t="s">
        <v>78</v>
      </c>
      <c r="H7" s="31" t="s">
        <v>42</v>
      </c>
      <c r="I7" s="31" t="s">
        <v>18</v>
      </c>
      <c r="J7" s="31" t="s">
        <v>77</v>
      </c>
      <c r="K7" s="14" t="s">
        <v>27</v>
      </c>
      <c r="L7" s="71" t="s">
        <v>19</v>
      </c>
      <c r="M7" s="31" t="s">
        <v>206</v>
      </c>
      <c r="N7" s="31" t="s">
        <v>205</v>
      </c>
      <c r="O7" s="31" t="s">
        <v>86</v>
      </c>
      <c r="P7" s="31" t="s">
        <v>158</v>
      </c>
      <c r="Q7" s="32" t="s">
        <v>160</v>
      </c>
      <c r="R7" s="1"/>
      <c r="S7" s="1"/>
      <c r="T7" s="1"/>
      <c r="U7" s="1"/>
      <c r="V7" s="1"/>
      <c r="W7" s="1"/>
      <c r="BH7" s="3" t="s">
        <v>138</v>
      </c>
      <c r="BI7" s="3" t="s">
        <v>140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213</v>
      </c>
      <c r="N8" s="17"/>
      <c r="O8" s="17" t="s">
        <v>209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136</v>
      </c>
      <c r="BI8" s="3" t="s">
        <v>139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89</v>
      </c>
      <c r="R9" s="1"/>
      <c r="S9" s="1"/>
      <c r="T9" s="1"/>
      <c r="U9" s="1"/>
      <c r="V9" s="1"/>
      <c r="W9" s="1"/>
      <c r="BH9" s="4" t="s">
        <v>137</v>
      </c>
      <c r="BI9" s="4" t="s">
        <v>141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142</v>
      </c>
    </row>
    <row r="11" spans="2:61" ht="21.7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148</v>
      </c>
    </row>
    <row r="12" spans="2:61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143</v>
      </c>
    </row>
    <row r="13" spans="2:61">
      <c r="B13" s="95" t="s">
        <v>204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144</v>
      </c>
    </row>
    <row r="14" spans="2:61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145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147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146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149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150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151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152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153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155</v>
      </c>
      <c r="C1" s="78" t="s" vm="1">
        <v>222</v>
      </c>
    </row>
    <row r="2" spans="2:64">
      <c r="B2" s="57" t="s">
        <v>154</v>
      </c>
      <c r="C2" s="78" t="s">
        <v>223</v>
      </c>
    </row>
    <row r="3" spans="2:64">
      <c r="B3" s="57" t="s">
        <v>156</v>
      </c>
      <c r="C3" s="78" t="s">
        <v>224</v>
      </c>
    </row>
    <row r="4" spans="2:64">
      <c r="B4" s="57" t="s">
        <v>157</v>
      </c>
      <c r="C4" s="78">
        <v>2147</v>
      </c>
    </row>
    <row r="6" spans="2:64" ht="26.25" customHeight="1">
      <c r="B6" s="128" t="s">
        <v>188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</row>
    <row r="7" spans="2:64" s="3" customFormat="1" ht="78.75">
      <c r="B7" s="60" t="s">
        <v>92</v>
      </c>
      <c r="C7" s="61" t="s">
        <v>30</v>
      </c>
      <c r="D7" s="61" t="s">
        <v>93</v>
      </c>
      <c r="E7" s="61" t="s">
        <v>15</v>
      </c>
      <c r="F7" s="61" t="s">
        <v>42</v>
      </c>
      <c r="G7" s="61" t="s">
        <v>18</v>
      </c>
      <c r="H7" s="61" t="s">
        <v>77</v>
      </c>
      <c r="I7" s="61" t="s">
        <v>33</v>
      </c>
      <c r="J7" s="61" t="s">
        <v>19</v>
      </c>
      <c r="K7" s="61" t="s">
        <v>206</v>
      </c>
      <c r="L7" s="61" t="s">
        <v>205</v>
      </c>
      <c r="M7" s="61" t="s">
        <v>86</v>
      </c>
      <c r="N7" s="61" t="s">
        <v>158</v>
      </c>
      <c r="O7" s="63" t="s">
        <v>160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213</v>
      </c>
      <c r="L8" s="33"/>
      <c r="M8" s="33" t="s">
        <v>209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155</v>
      </c>
      <c r="C1" s="78" t="s" vm="1">
        <v>222</v>
      </c>
    </row>
    <row r="2" spans="2:56">
      <c r="B2" s="57" t="s">
        <v>154</v>
      </c>
      <c r="C2" s="78" t="s">
        <v>223</v>
      </c>
    </row>
    <row r="3" spans="2:56">
      <c r="B3" s="57" t="s">
        <v>156</v>
      </c>
      <c r="C3" s="78" t="s">
        <v>224</v>
      </c>
    </row>
    <row r="4" spans="2:56">
      <c r="B4" s="57" t="s">
        <v>157</v>
      </c>
      <c r="C4" s="78">
        <v>2147</v>
      </c>
    </row>
    <row r="6" spans="2:56" ht="26.25" customHeight="1">
      <c r="B6" s="128" t="s">
        <v>189</v>
      </c>
      <c r="C6" s="129"/>
      <c r="D6" s="129"/>
      <c r="E6" s="129"/>
      <c r="F6" s="129"/>
      <c r="G6" s="129"/>
      <c r="H6" s="129"/>
      <c r="I6" s="129"/>
      <c r="J6" s="130"/>
    </row>
    <row r="7" spans="2:56" s="3" customFormat="1" ht="78.75">
      <c r="B7" s="60" t="s">
        <v>92</v>
      </c>
      <c r="C7" s="62" t="s">
        <v>35</v>
      </c>
      <c r="D7" s="62" t="s">
        <v>61</v>
      </c>
      <c r="E7" s="62" t="s">
        <v>36</v>
      </c>
      <c r="F7" s="62" t="s">
        <v>77</v>
      </c>
      <c r="G7" s="62" t="s">
        <v>200</v>
      </c>
      <c r="H7" s="62" t="s">
        <v>158</v>
      </c>
      <c r="I7" s="64" t="s">
        <v>159</v>
      </c>
      <c r="J7" s="77" t="s">
        <v>216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7"/>
      <c r="C11" s="79"/>
      <c r="D11" s="79"/>
      <c r="E11" s="79"/>
      <c r="F11" s="79"/>
      <c r="G11" s="79"/>
      <c r="H11" s="79"/>
      <c r="I11" s="79"/>
      <c r="J11" s="79"/>
    </row>
    <row r="12" spans="2:56">
      <c r="B12" s="97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8" t="s" vm="1">
        <v>222</v>
      </c>
    </row>
    <row r="2" spans="2:60">
      <c r="B2" s="57" t="s">
        <v>154</v>
      </c>
      <c r="C2" s="78" t="s">
        <v>223</v>
      </c>
    </row>
    <row r="3" spans="2:60">
      <c r="B3" s="57" t="s">
        <v>156</v>
      </c>
      <c r="C3" s="78" t="s">
        <v>224</v>
      </c>
    </row>
    <row r="4" spans="2:60">
      <c r="B4" s="57" t="s">
        <v>157</v>
      </c>
      <c r="C4" s="78">
        <v>2147</v>
      </c>
    </row>
    <row r="6" spans="2:60" ht="26.25" customHeight="1">
      <c r="B6" s="128" t="s">
        <v>190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60" s="3" customFormat="1" ht="66">
      <c r="B7" s="60" t="s">
        <v>92</v>
      </c>
      <c r="C7" s="60" t="s">
        <v>93</v>
      </c>
      <c r="D7" s="60" t="s">
        <v>15</v>
      </c>
      <c r="E7" s="60" t="s">
        <v>16</v>
      </c>
      <c r="F7" s="60" t="s">
        <v>37</v>
      </c>
      <c r="G7" s="60" t="s">
        <v>77</v>
      </c>
      <c r="H7" s="60" t="s">
        <v>34</v>
      </c>
      <c r="I7" s="60" t="s">
        <v>86</v>
      </c>
      <c r="J7" s="60" t="s">
        <v>158</v>
      </c>
      <c r="K7" s="60" t="s">
        <v>159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209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7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8" t="s" vm="1">
        <v>222</v>
      </c>
    </row>
    <row r="2" spans="2:60">
      <c r="B2" s="57" t="s">
        <v>154</v>
      </c>
      <c r="C2" s="78" t="s">
        <v>223</v>
      </c>
    </row>
    <row r="3" spans="2:60">
      <c r="B3" s="57" t="s">
        <v>156</v>
      </c>
      <c r="C3" s="78" t="s">
        <v>224</v>
      </c>
    </row>
    <row r="4" spans="2:60">
      <c r="B4" s="57" t="s">
        <v>157</v>
      </c>
      <c r="C4" s="78">
        <v>2147</v>
      </c>
    </row>
    <row r="6" spans="2:60" ht="26.25" customHeight="1">
      <c r="B6" s="128" t="s">
        <v>191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60" s="3" customFormat="1" ht="78.75">
      <c r="B7" s="60" t="s">
        <v>92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77</v>
      </c>
      <c r="H7" s="62" t="s">
        <v>34</v>
      </c>
      <c r="I7" s="62" t="s">
        <v>86</v>
      </c>
      <c r="J7" s="62" t="s">
        <v>158</v>
      </c>
      <c r="K7" s="64" t="s">
        <v>159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209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7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155</v>
      </c>
      <c r="C1" s="78" t="s" vm="1">
        <v>222</v>
      </c>
    </row>
    <row r="2" spans="2:47">
      <c r="B2" s="57" t="s">
        <v>154</v>
      </c>
      <c r="C2" s="78" t="s">
        <v>223</v>
      </c>
    </row>
    <row r="3" spans="2:47">
      <c r="B3" s="57" t="s">
        <v>156</v>
      </c>
      <c r="C3" s="78" t="s">
        <v>224</v>
      </c>
    </row>
    <row r="4" spans="2:47">
      <c r="B4" s="57" t="s">
        <v>157</v>
      </c>
      <c r="C4" s="78">
        <v>2147</v>
      </c>
    </row>
    <row r="6" spans="2:47" ht="26.25" customHeight="1">
      <c r="B6" s="128" t="s">
        <v>192</v>
      </c>
      <c r="C6" s="129"/>
      <c r="D6" s="130"/>
    </row>
    <row r="7" spans="2:47" s="3" customFormat="1" ht="33">
      <c r="B7" s="60" t="s">
        <v>92</v>
      </c>
      <c r="C7" s="65" t="s">
        <v>83</v>
      </c>
      <c r="D7" s="66" t="s">
        <v>82</v>
      </c>
    </row>
    <row r="8" spans="2:47" s="3" customFormat="1">
      <c r="B8" s="16"/>
      <c r="C8" s="33" t="s">
        <v>209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79"/>
      <c r="D11" s="79"/>
    </row>
    <row r="12" spans="2:47">
      <c r="B12" s="97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8" t="s" vm="1">
        <v>222</v>
      </c>
    </row>
    <row r="2" spans="2:18">
      <c r="B2" s="57" t="s">
        <v>154</v>
      </c>
      <c r="C2" s="78" t="s">
        <v>223</v>
      </c>
    </row>
    <row r="3" spans="2:18">
      <c r="B3" s="57" t="s">
        <v>156</v>
      </c>
      <c r="C3" s="78" t="s">
        <v>224</v>
      </c>
    </row>
    <row r="4" spans="2:18">
      <c r="B4" s="57" t="s">
        <v>157</v>
      </c>
      <c r="C4" s="78">
        <v>2147</v>
      </c>
    </row>
    <row r="6" spans="2:18" ht="26.25" customHeight="1">
      <c r="B6" s="128" t="s">
        <v>195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211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7" t="s">
        <v>155</v>
      </c>
      <c r="C1" s="78" t="s" vm="1">
        <v>222</v>
      </c>
    </row>
    <row r="2" spans="2:15">
      <c r="B2" s="57" t="s">
        <v>154</v>
      </c>
      <c r="C2" s="78" t="s">
        <v>223</v>
      </c>
    </row>
    <row r="3" spans="2:15">
      <c r="B3" s="57" t="s">
        <v>156</v>
      </c>
      <c r="C3" s="78" t="s">
        <v>224</v>
      </c>
    </row>
    <row r="4" spans="2:15">
      <c r="B4" s="57" t="s">
        <v>157</v>
      </c>
      <c r="C4" s="78">
        <v>2147</v>
      </c>
    </row>
    <row r="6" spans="2:15" ht="26.25" customHeight="1">
      <c r="B6" s="117" t="s">
        <v>184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2:15" s="3" customFormat="1" ht="63">
      <c r="B7" s="13" t="s">
        <v>91</v>
      </c>
      <c r="C7" s="14" t="s">
        <v>30</v>
      </c>
      <c r="D7" s="14" t="s">
        <v>93</v>
      </c>
      <c r="E7" s="14" t="s">
        <v>15</v>
      </c>
      <c r="F7" s="14" t="s">
        <v>42</v>
      </c>
      <c r="G7" s="14" t="s">
        <v>77</v>
      </c>
      <c r="H7" s="14" t="s">
        <v>17</v>
      </c>
      <c r="I7" s="14" t="s">
        <v>19</v>
      </c>
      <c r="J7" s="14" t="s">
        <v>40</v>
      </c>
      <c r="K7" s="14" t="s">
        <v>158</v>
      </c>
      <c r="L7" s="14" t="s">
        <v>159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209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02" t="s">
        <v>29</v>
      </c>
      <c r="C10" s="103"/>
      <c r="D10" s="103"/>
      <c r="E10" s="103"/>
      <c r="F10" s="103"/>
      <c r="G10" s="103"/>
      <c r="H10" s="103"/>
      <c r="I10" s="103"/>
      <c r="J10" s="104">
        <v>66.763029999999986</v>
      </c>
      <c r="K10" s="105">
        <v>1</v>
      </c>
      <c r="L10" s="105">
        <f>J10/'סכום נכסי הקרן'!$C$42</f>
        <v>7.0659719199631904E-2</v>
      </c>
      <c r="M10" s="109"/>
      <c r="N10" s="109"/>
      <c r="O10" s="109"/>
    </row>
    <row r="11" spans="2:15" s="96" customFormat="1">
      <c r="B11" s="106" t="s">
        <v>203</v>
      </c>
      <c r="C11" s="103"/>
      <c r="D11" s="103"/>
      <c r="E11" s="103"/>
      <c r="F11" s="103"/>
      <c r="G11" s="103"/>
      <c r="H11" s="103"/>
      <c r="I11" s="103"/>
      <c r="J11" s="104">
        <v>66.763029999999986</v>
      </c>
      <c r="K11" s="105">
        <v>1</v>
      </c>
      <c r="L11" s="105">
        <f>J11/'סכום נכסי הקרן'!$C$42</f>
        <v>7.0659719199631904E-2</v>
      </c>
      <c r="M11" s="110"/>
      <c r="N11" s="110"/>
      <c r="O11" s="110"/>
    </row>
    <row r="12" spans="2:15">
      <c r="B12" s="101" t="s">
        <v>28</v>
      </c>
      <c r="C12" s="82"/>
      <c r="D12" s="82"/>
      <c r="E12" s="82"/>
      <c r="F12" s="82"/>
      <c r="G12" s="82"/>
      <c r="H12" s="82"/>
      <c r="I12" s="82"/>
      <c r="J12" s="90">
        <v>66.763029999999986</v>
      </c>
      <c r="K12" s="91">
        <v>1</v>
      </c>
      <c r="L12" s="91">
        <f>J12/'סכום נכסי הקרן'!$C$42</f>
        <v>7.0659719199631904E-2</v>
      </c>
      <c r="M12" s="111"/>
      <c r="N12" s="111"/>
      <c r="O12" s="111"/>
    </row>
    <row r="13" spans="2:15">
      <c r="B13" s="86" t="s">
        <v>257</v>
      </c>
      <c r="C13" s="80" t="s">
        <v>258</v>
      </c>
      <c r="D13" s="80">
        <v>10</v>
      </c>
      <c r="E13" s="80" t="s">
        <v>259</v>
      </c>
      <c r="F13" s="80" t="s">
        <v>260</v>
      </c>
      <c r="G13" s="93" t="s">
        <v>140</v>
      </c>
      <c r="H13" s="94">
        <v>0</v>
      </c>
      <c r="I13" s="94">
        <v>0</v>
      </c>
      <c r="J13" s="87">
        <v>57.728179999999995</v>
      </c>
      <c r="K13" s="88">
        <v>0.86467285861651288</v>
      </c>
      <c r="L13" s="88">
        <f>J13/'סכום נכסי הקרן'!$C$42</f>
        <v>6.1097541389385814E-2</v>
      </c>
      <c r="M13" s="111"/>
      <c r="N13" s="111"/>
      <c r="O13" s="111"/>
    </row>
    <row r="14" spans="2:15">
      <c r="B14" s="86" t="s">
        <v>261</v>
      </c>
      <c r="C14" s="80" t="s">
        <v>262</v>
      </c>
      <c r="D14" s="80">
        <v>26</v>
      </c>
      <c r="E14" s="80" t="s">
        <v>263</v>
      </c>
      <c r="F14" s="80" t="s">
        <v>260</v>
      </c>
      <c r="G14" s="93" t="s">
        <v>140</v>
      </c>
      <c r="H14" s="94">
        <v>0</v>
      </c>
      <c r="I14" s="94">
        <v>0</v>
      </c>
      <c r="J14" s="87">
        <v>9.0348499999999987</v>
      </c>
      <c r="K14" s="88">
        <v>0.13532714138348725</v>
      </c>
      <c r="L14" s="88">
        <f>J14/'סכום נכסי הקרן'!$C$42</f>
        <v>9.562177810246094E-3</v>
      </c>
      <c r="M14" s="111"/>
      <c r="N14" s="111"/>
      <c r="O14" s="111"/>
    </row>
    <row r="15" spans="2:15">
      <c r="B15" s="83"/>
      <c r="C15" s="80"/>
      <c r="D15" s="80"/>
      <c r="E15" s="80"/>
      <c r="F15" s="80"/>
      <c r="G15" s="80"/>
      <c r="H15" s="80"/>
      <c r="I15" s="80"/>
      <c r="J15" s="80"/>
      <c r="K15" s="88"/>
      <c r="L15" s="80"/>
      <c r="M15" s="111"/>
      <c r="N15" s="111"/>
      <c r="O15" s="111"/>
    </row>
    <row r="16" spans="2:1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111"/>
      <c r="N16" s="111"/>
      <c r="O16" s="111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111"/>
      <c r="N17" s="111"/>
      <c r="O17" s="111"/>
    </row>
    <row r="18" spans="2:15">
      <c r="B18" s="95" t="s">
        <v>221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5">
      <c r="B19" s="97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8" t="s" vm="1">
        <v>222</v>
      </c>
    </row>
    <row r="2" spans="2:18">
      <c r="B2" s="57" t="s">
        <v>154</v>
      </c>
      <c r="C2" s="78" t="s">
        <v>223</v>
      </c>
    </row>
    <row r="3" spans="2:18">
      <c r="B3" s="57" t="s">
        <v>156</v>
      </c>
      <c r="C3" s="78" t="s">
        <v>224</v>
      </c>
    </row>
    <row r="4" spans="2:18">
      <c r="B4" s="57" t="s">
        <v>157</v>
      </c>
      <c r="C4" s="78">
        <v>2147</v>
      </c>
    </row>
    <row r="6" spans="2:18" ht="26.25" customHeight="1">
      <c r="B6" s="128" t="s">
        <v>196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206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8" t="s" vm="1">
        <v>222</v>
      </c>
    </row>
    <row r="2" spans="2:18">
      <c r="B2" s="57" t="s">
        <v>154</v>
      </c>
      <c r="C2" s="78" t="s">
        <v>223</v>
      </c>
    </row>
    <row r="3" spans="2:18">
      <c r="B3" s="57" t="s">
        <v>156</v>
      </c>
      <c r="C3" s="78" t="s">
        <v>224</v>
      </c>
    </row>
    <row r="4" spans="2:18">
      <c r="B4" s="57" t="s">
        <v>157</v>
      </c>
      <c r="C4" s="78">
        <v>2147</v>
      </c>
    </row>
    <row r="6" spans="2:18" ht="26.25" customHeight="1">
      <c r="B6" s="128" t="s">
        <v>198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206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155</v>
      </c>
      <c r="C1" s="78" t="s" vm="1">
        <v>222</v>
      </c>
    </row>
    <row r="2" spans="2:53">
      <c r="B2" s="57" t="s">
        <v>154</v>
      </c>
      <c r="C2" s="78" t="s">
        <v>223</v>
      </c>
    </row>
    <row r="3" spans="2:53">
      <c r="B3" s="57" t="s">
        <v>156</v>
      </c>
      <c r="C3" s="78" t="s">
        <v>224</v>
      </c>
    </row>
    <row r="4" spans="2:53">
      <c r="B4" s="57" t="s">
        <v>157</v>
      </c>
      <c r="C4" s="78">
        <v>2147</v>
      </c>
    </row>
    <row r="6" spans="2:53" ht="21.75" customHeight="1">
      <c r="B6" s="119" t="s">
        <v>185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1"/>
    </row>
    <row r="7" spans="2:53" ht="27.75" customHeight="1">
      <c r="B7" s="122" t="s">
        <v>62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4"/>
      <c r="AU7" s="3"/>
      <c r="AV7" s="3"/>
    </row>
    <row r="8" spans="2:53" s="3" customFormat="1" ht="66" customHeight="1">
      <c r="B8" s="23" t="s">
        <v>91</v>
      </c>
      <c r="C8" s="31" t="s">
        <v>30</v>
      </c>
      <c r="D8" s="31" t="s">
        <v>95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220</v>
      </c>
      <c r="O8" s="31" t="s">
        <v>40</v>
      </c>
      <c r="P8" s="31" t="s">
        <v>208</v>
      </c>
      <c r="Q8" s="31" t="s">
        <v>158</v>
      </c>
      <c r="R8" s="72" t="s">
        <v>160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213</v>
      </c>
      <c r="M9" s="33"/>
      <c r="N9" s="17" t="s">
        <v>209</v>
      </c>
      <c r="O9" s="33" t="s">
        <v>214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21" t="s">
        <v>90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09" customFormat="1" ht="18" customHeight="1">
      <c r="B11" s="107" t="s">
        <v>25</v>
      </c>
      <c r="C11" s="82"/>
      <c r="D11" s="82"/>
      <c r="E11" s="82"/>
      <c r="F11" s="82"/>
      <c r="G11" s="82"/>
      <c r="H11" s="90">
        <v>0.50859570545934651</v>
      </c>
      <c r="I11" s="82"/>
      <c r="J11" s="82"/>
      <c r="K11" s="91">
        <v>2.766217428042176E-3</v>
      </c>
      <c r="L11" s="90"/>
      <c r="M11" s="92"/>
      <c r="N11" s="82"/>
      <c r="O11" s="90">
        <v>878.08971999999983</v>
      </c>
      <c r="P11" s="82"/>
      <c r="Q11" s="91">
        <v>1</v>
      </c>
      <c r="R11" s="91">
        <f>O11/'סכום נכסי הקרן'!$C$42</f>
        <v>0.92934028080036812</v>
      </c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U11" s="110"/>
      <c r="AV11" s="110"/>
      <c r="AW11" s="113"/>
      <c r="BA11" s="110"/>
    </row>
    <row r="12" spans="2:53" s="111" customFormat="1" ht="22.5" customHeight="1">
      <c r="B12" s="81" t="s">
        <v>203</v>
      </c>
      <c r="C12" s="82"/>
      <c r="D12" s="82"/>
      <c r="E12" s="82"/>
      <c r="F12" s="82"/>
      <c r="G12" s="82"/>
      <c r="H12" s="90">
        <v>0.50859570545934651</v>
      </c>
      <c r="I12" s="82"/>
      <c r="J12" s="82"/>
      <c r="K12" s="91">
        <v>2.7662174280421764E-3</v>
      </c>
      <c r="L12" s="90"/>
      <c r="M12" s="92"/>
      <c r="N12" s="82"/>
      <c r="O12" s="90">
        <v>878.08971999999972</v>
      </c>
      <c r="P12" s="82"/>
      <c r="Q12" s="91">
        <v>0.99999999999999989</v>
      </c>
      <c r="R12" s="91">
        <f>O12/'סכום נכסי הקרן'!$C$42</f>
        <v>0.92934028080036801</v>
      </c>
      <c r="AW12" s="109"/>
    </row>
    <row r="13" spans="2:53" s="110" customFormat="1">
      <c r="B13" s="101" t="s">
        <v>31</v>
      </c>
      <c r="C13" s="82"/>
      <c r="D13" s="82"/>
      <c r="E13" s="82"/>
      <c r="F13" s="82"/>
      <c r="G13" s="82"/>
      <c r="H13" s="90">
        <v>0.50859570545934651</v>
      </c>
      <c r="I13" s="82"/>
      <c r="J13" s="82"/>
      <c r="K13" s="91">
        <v>2.7662174280421764E-3</v>
      </c>
      <c r="L13" s="90"/>
      <c r="M13" s="92"/>
      <c r="N13" s="82"/>
      <c r="O13" s="90">
        <v>878.08971999999972</v>
      </c>
      <c r="P13" s="82"/>
      <c r="Q13" s="91">
        <v>0.99999999999999989</v>
      </c>
      <c r="R13" s="91">
        <f>O13/'סכום נכסי הקרן'!$C$42</f>
        <v>0.92934028080036801</v>
      </c>
    </row>
    <row r="14" spans="2:53" s="111" customFormat="1">
      <c r="B14" s="84" t="s">
        <v>23</v>
      </c>
      <c r="C14" s="82"/>
      <c r="D14" s="82"/>
      <c r="E14" s="82"/>
      <c r="F14" s="82"/>
      <c r="G14" s="82"/>
      <c r="H14" s="90">
        <v>0.35882611999573677</v>
      </c>
      <c r="I14" s="82"/>
      <c r="J14" s="82"/>
      <c r="K14" s="91">
        <v>2.7878620257969326E-3</v>
      </c>
      <c r="L14" s="90"/>
      <c r="M14" s="92"/>
      <c r="N14" s="82"/>
      <c r="O14" s="90">
        <v>846.87241999999981</v>
      </c>
      <c r="P14" s="82"/>
      <c r="Q14" s="91">
        <v>0.96444862149166255</v>
      </c>
      <c r="R14" s="91">
        <f>O14/'סכום נכסי הקרן'!$C$42</f>
        <v>0.89630095271458965</v>
      </c>
    </row>
    <row r="15" spans="2:53" s="111" customFormat="1">
      <c r="B15" s="85" t="s">
        <v>225</v>
      </c>
      <c r="C15" s="80" t="s">
        <v>226</v>
      </c>
      <c r="D15" s="93" t="s">
        <v>96</v>
      </c>
      <c r="E15" s="80" t="s">
        <v>227</v>
      </c>
      <c r="F15" s="80"/>
      <c r="G15" s="80"/>
      <c r="H15" s="87">
        <v>0.11</v>
      </c>
      <c r="I15" s="93" t="s">
        <v>140</v>
      </c>
      <c r="J15" s="94">
        <v>0</v>
      </c>
      <c r="K15" s="88">
        <v>0</v>
      </c>
      <c r="L15" s="87">
        <v>15999.999999999998</v>
      </c>
      <c r="M15" s="89">
        <v>100</v>
      </c>
      <c r="N15" s="80"/>
      <c r="O15" s="87">
        <v>15.999999999999998</v>
      </c>
      <c r="P15" s="88">
        <v>1.5999999999999997E-6</v>
      </c>
      <c r="Q15" s="88">
        <v>1.8221372640599871E-2</v>
      </c>
      <c r="R15" s="88">
        <f>O15/'סכום נכסי הקרן'!$C$42</f>
        <v>1.693385556638323E-2</v>
      </c>
    </row>
    <row r="16" spans="2:53" s="111" customFormat="1" ht="20.25">
      <c r="B16" s="85" t="s">
        <v>228</v>
      </c>
      <c r="C16" s="80" t="s">
        <v>229</v>
      </c>
      <c r="D16" s="93" t="s">
        <v>96</v>
      </c>
      <c r="E16" s="80" t="s">
        <v>227</v>
      </c>
      <c r="F16" s="80"/>
      <c r="G16" s="80"/>
      <c r="H16" s="87">
        <v>0.01</v>
      </c>
      <c r="I16" s="93" t="s">
        <v>140</v>
      </c>
      <c r="J16" s="94">
        <v>0</v>
      </c>
      <c r="K16" s="88">
        <v>7.3000000000000009E-3</v>
      </c>
      <c r="L16" s="87">
        <v>199999.99999999997</v>
      </c>
      <c r="M16" s="89">
        <v>99.99</v>
      </c>
      <c r="N16" s="80"/>
      <c r="O16" s="87">
        <v>199.97999999999996</v>
      </c>
      <c r="P16" s="88">
        <v>2.222222222222222E-5</v>
      </c>
      <c r="Q16" s="88">
        <v>0.22774438129169761</v>
      </c>
      <c r="R16" s="88">
        <f>O16/'סכום נכסי הקרן'!$C$42</f>
        <v>0.21165202726033236</v>
      </c>
      <c r="AU16" s="109"/>
    </row>
    <row r="17" spans="2:48" s="111" customFormat="1" ht="20.25">
      <c r="B17" s="85" t="s">
        <v>230</v>
      </c>
      <c r="C17" s="80" t="s">
        <v>231</v>
      </c>
      <c r="D17" s="93" t="s">
        <v>96</v>
      </c>
      <c r="E17" s="80" t="s">
        <v>227</v>
      </c>
      <c r="F17" s="80"/>
      <c r="G17" s="80"/>
      <c r="H17" s="87">
        <v>0.26</v>
      </c>
      <c r="I17" s="93" t="s">
        <v>140</v>
      </c>
      <c r="J17" s="94">
        <v>0</v>
      </c>
      <c r="K17" s="88">
        <v>1.1000000000000003E-3</v>
      </c>
      <c r="L17" s="87">
        <v>23999.999999999996</v>
      </c>
      <c r="M17" s="89">
        <v>99.97</v>
      </c>
      <c r="N17" s="80"/>
      <c r="O17" s="87">
        <v>23.992799999999995</v>
      </c>
      <c r="P17" s="88">
        <v>2.9999999999999997E-6</v>
      </c>
      <c r="Q17" s="88">
        <v>2.7323859343211535E-2</v>
      </c>
      <c r="R17" s="88">
        <f>O17/'סכום נכסי הקרן'!$C$42</f>
        <v>2.5393163114569968E-2</v>
      </c>
      <c r="AV17" s="109"/>
    </row>
    <row r="18" spans="2:48" s="111" customFormat="1">
      <c r="B18" s="85" t="s">
        <v>232</v>
      </c>
      <c r="C18" s="80" t="s">
        <v>233</v>
      </c>
      <c r="D18" s="93" t="s">
        <v>96</v>
      </c>
      <c r="E18" s="80" t="s">
        <v>227</v>
      </c>
      <c r="F18" s="80"/>
      <c r="G18" s="80"/>
      <c r="H18" s="87">
        <v>0.19</v>
      </c>
      <c r="I18" s="93" t="s">
        <v>140</v>
      </c>
      <c r="J18" s="94">
        <v>0</v>
      </c>
      <c r="K18" s="88">
        <v>5.0000000000000001E-4</v>
      </c>
      <c r="L18" s="87">
        <v>87503.999999999985</v>
      </c>
      <c r="M18" s="89">
        <v>99.99</v>
      </c>
      <c r="N18" s="80"/>
      <c r="O18" s="87">
        <v>87.495249999999984</v>
      </c>
      <c r="P18" s="88">
        <v>8.7503999999999984E-6</v>
      </c>
      <c r="Q18" s="88">
        <v>9.9642722158277866E-2</v>
      </c>
      <c r="R18" s="88">
        <f>O18/'סכום נכסי הקרן'!$C$42</f>
        <v>9.2601995390287004E-2</v>
      </c>
      <c r="AU18" s="113"/>
    </row>
    <row r="19" spans="2:48" s="111" customFormat="1">
      <c r="B19" s="85" t="s">
        <v>234</v>
      </c>
      <c r="C19" s="80" t="s">
        <v>235</v>
      </c>
      <c r="D19" s="93" t="s">
        <v>96</v>
      </c>
      <c r="E19" s="80" t="s">
        <v>227</v>
      </c>
      <c r="F19" s="80"/>
      <c r="G19" s="80"/>
      <c r="H19" s="87">
        <v>0.36000000000000004</v>
      </c>
      <c r="I19" s="93" t="s">
        <v>140</v>
      </c>
      <c r="J19" s="94">
        <v>0</v>
      </c>
      <c r="K19" s="88">
        <v>1.0999999999999998E-3</v>
      </c>
      <c r="L19" s="87">
        <v>117999.99999999999</v>
      </c>
      <c r="M19" s="89">
        <v>99.96</v>
      </c>
      <c r="N19" s="80"/>
      <c r="O19" s="87">
        <v>117.95279999999998</v>
      </c>
      <c r="P19" s="88">
        <v>1.4749999999999998E-5</v>
      </c>
      <c r="Q19" s="88">
        <v>0.13432887017513429</v>
      </c>
      <c r="R19" s="88">
        <f>O19/'סכום נכסי הקרן'!$C$42</f>
        <v>0.12483722992815548</v>
      </c>
      <c r="AV19" s="113"/>
    </row>
    <row r="20" spans="2:48" s="111" customFormat="1">
      <c r="B20" s="85" t="s">
        <v>236</v>
      </c>
      <c r="C20" s="80" t="s">
        <v>237</v>
      </c>
      <c r="D20" s="93" t="s">
        <v>96</v>
      </c>
      <c r="E20" s="80" t="s">
        <v>227</v>
      </c>
      <c r="F20" s="80"/>
      <c r="G20" s="80"/>
      <c r="H20" s="87">
        <v>0.43999999999999995</v>
      </c>
      <c r="I20" s="93" t="s">
        <v>140</v>
      </c>
      <c r="J20" s="94">
        <v>0</v>
      </c>
      <c r="K20" s="88">
        <v>1.0999999999999998E-3</v>
      </c>
      <c r="L20" s="87">
        <v>110999.99999999999</v>
      </c>
      <c r="M20" s="89">
        <v>99.95</v>
      </c>
      <c r="N20" s="80"/>
      <c r="O20" s="87">
        <v>110.94449999999999</v>
      </c>
      <c r="P20" s="88">
        <v>1.3874999999999998E-5</v>
      </c>
      <c r="Q20" s="88">
        <v>0.12634756730781452</v>
      </c>
      <c r="R20" s="88">
        <f>O20/'סכום נכסי הקרן'!$C$42</f>
        <v>0.11741988368028776</v>
      </c>
    </row>
    <row r="21" spans="2:48" s="111" customFormat="1">
      <c r="B21" s="85" t="s">
        <v>238</v>
      </c>
      <c r="C21" s="80" t="s">
        <v>239</v>
      </c>
      <c r="D21" s="93" t="s">
        <v>96</v>
      </c>
      <c r="E21" s="80" t="s">
        <v>227</v>
      </c>
      <c r="F21" s="80"/>
      <c r="G21" s="80"/>
      <c r="H21" s="87">
        <v>0.5099999999999999</v>
      </c>
      <c r="I21" s="93" t="s">
        <v>140</v>
      </c>
      <c r="J21" s="94">
        <v>0</v>
      </c>
      <c r="K21" s="88">
        <v>1.7999999999999997E-3</v>
      </c>
      <c r="L21" s="87">
        <v>105999.99999999999</v>
      </c>
      <c r="M21" s="89">
        <v>99.91</v>
      </c>
      <c r="N21" s="80"/>
      <c r="O21" s="87">
        <v>105.9046</v>
      </c>
      <c r="P21" s="88">
        <v>1.3249999999999999E-5</v>
      </c>
      <c r="Q21" s="88">
        <v>0.12060794880960458</v>
      </c>
      <c r="R21" s="88">
        <f>O21/'סכום נכסי הקרן'!$C$42</f>
        <v>0.11208582501347435</v>
      </c>
    </row>
    <row r="22" spans="2:48" s="111" customFormat="1">
      <c r="B22" s="85" t="s">
        <v>240</v>
      </c>
      <c r="C22" s="80" t="s">
        <v>241</v>
      </c>
      <c r="D22" s="93" t="s">
        <v>96</v>
      </c>
      <c r="E22" s="80" t="s">
        <v>227</v>
      </c>
      <c r="F22" s="80"/>
      <c r="G22" s="80"/>
      <c r="H22" s="87">
        <v>0.60999999999999976</v>
      </c>
      <c r="I22" s="93" t="s">
        <v>140</v>
      </c>
      <c r="J22" s="94">
        <v>0</v>
      </c>
      <c r="K22" s="88">
        <v>1.7999999999999997E-3</v>
      </c>
      <c r="L22" s="87">
        <v>83999.999999999985</v>
      </c>
      <c r="M22" s="89">
        <v>99.89</v>
      </c>
      <c r="N22" s="80"/>
      <c r="O22" s="87">
        <v>83.907600000000002</v>
      </c>
      <c r="P22" s="88">
        <v>1.0499999999999998E-5</v>
      </c>
      <c r="Q22" s="88">
        <v>9.5556977936149867E-2</v>
      </c>
      <c r="R22" s="88">
        <f>O22/'סכום נכסי הקרן'!$C$42</f>
        <v>8.8804948707616099E-2</v>
      </c>
    </row>
    <row r="23" spans="2:48" s="111" customFormat="1">
      <c r="B23" s="85" t="s">
        <v>242</v>
      </c>
      <c r="C23" s="80" t="s">
        <v>243</v>
      </c>
      <c r="D23" s="93" t="s">
        <v>96</v>
      </c>
      <c r="E23" s="80" t="s">
        <v>227</v>
      </c>
      <c r="F23" s="80"/>
      <c r="G23" s="80"/>
      <c r="H23" s="87">
        <v>0.67999999999999994</v>
      </c>
      <c r="I23" s="93" t="s">
        <v>140</v>
      </c>
      <c r="J23" s="94">
        <v>0</v>
      </c>
      <c r="K23" s="88">
        <v>1.2999999999999999E-3</v>
      </c>
      <c r="L23" s="87">
        <v>7999.9999999999991</v>
      </c>
      <c r="M23" s="89">
        <v>99.91</v>
      </c>
      <c r="N23" s="80"/>
      <c r="O23" s="87">
        <v>7.992799999999999</v>
      </c>
      <c r="P23" s="88">
        <v>9.9999999999999995E-7</v>
      </c>
      <c r="Q23" s="88">
        <v>9.1024867026116649E-3</v>
      </c>
      <c r="R23" s="88">
        <f>O23/'סכום נכסי הקרן'!$C$42</f>
        <v>8.4593075481867418E-3</v>
      </c>
    </row>
    <row r="24" spans="2:48" s="111" customFormat="1">
      <c r="B24" s="85" t="s">
        <v>244</v>
      </c>
      <c r="C24" s="80" t="s">
        <v>245</v>
      </c>
      <c r="D24" s="93" t="s">
        <v>96</v>
      </c>
      <c r="E24" s="80" t="s">
        <v>227</v>
      </c>
      <c r="F24" s="80"/>
      <c r="G24" s="80"/>
      <c r="H24" s="87">
        <v>0.76</v>
      </c>
      <c r="I24" s="93" t="s">
        <v>140</v>
      </c>
      <c r="J24" s="94">
        <v>0</v>
      </c>
      <c r="K24" s="88">
        <v>2E-3</v>
      </c>
      <c r="L24" s="87">
        <v>63999.999999999993</v>
      </c>
      <c r="M24" s="89">
        <v>99.85</v>
      </c>
      <c r="N24" s="80"/>
      <c r="O24" s="87">
        <v>63.903999999999989</v>
      </c>
      <c r="P24" s="88">
        <v>7.9999999999999996E-6</v>
      </c>
      <c r="Q24" s="88">
        <v>7.2776162326555885E-2</v>
      </c>
      <c r="R24" s="88">
        <f>O24/'סכום נכסי הקרן'!$C$42</f>
        <v>6.763381913213462E-2</v>
      </c>
    </row>
    <row r="25" spans="2:48" s="111" customFormat="1">
      <c r="B25" s="85" t="s">
        <v>246</v>
      </c>
      <c r="C25" s="80" t="s">
        <v>247</v>
      </c>
      <c r="D25" s="93" t="s">
        <v>96</v>
      </c>
      <c r="E25" s="80" t="s">
        <v>227</v>
      </c>
      <c r="F25" s="80"/>
      <c r="G25" s="80"/>
      <c r="H25" s="87">
        <v>0.92999999999999983</v>
      </c>
      <c r="I25" s="93" t="s">
        <v>140</v>
      </c>
      <c r="J25" s="94">
        <v>0</v>
      </c>
      <c r="K25" s="88">
        <v>1.9E-3</v>
      </c>
      <c r="L25" s="87">
        <v>28849.999999999996</v>
      </c>
      <c r="M25" s="89">
        <v>99.82</v>
      </c>
      <c r="N25" s="80"/>
      <c r="O25" s="87">
        <v>28.798069999999996</v>
      </c>
      <c r="P25" s="88">
        <v>3.6062499999999996E-6</v>
      </c>
      <c r="Q25" s="88">
        <v>3.2796272800004994E-2</v>
      </c>
      <c r="R25" s="88">
        <f>O25/'סכום נכסי הקרן'!$C$42</f>
        <v>3.0478897373162117E-2</v>
      </c>
    </row>
    <row r="26" spans="2:48" s="111" customFormat="1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 s="111" customFormat="1">
      <c r="B27" s="84" t="s">
        <v>24</v>
      </c>
      <c r="C27" s="82"/>
      <c r="D27" s="82"/>
      <c r="E27" s="82"/>
      <c r="F27" s="82"/>
      <c r="G27" s="82"/>
      <c r="H27" s="90">
        <v>4.5715906244294029</v>
      </c>
      <c r="I27" s="82"/>
      <c r="J27" s="82"/>
      <c r="K27" s="91">
        <v>2.190129831856054E-3</v>
      </c>
      <c r="L27" s="90"/>
      <c r="M27" s="92"/>
      <c r="N27" s="82"/>
      <c r="O27" s="90">
        <v>31.217299999999994</v>
      </c>
      <c r="P27" s="82"/>
      <c r="Q27" s="91">
        <v>3.5551378508337395E-2</v>
      </c>
      <c r="R27" s="91">
        <f>O27/'סכום נכסי הקרן'!$C$42</f>
        <v>3.3039328085778447E-2</v>
      </c>
    </row>
    <row r="28" spans="2:48" s="111" customFormat="1">
      <c r="B28" s="85" t="s">
        <v>248</v>
      </c>
      <c r="C28" s="80" t="s">
        <v>249</v>
      </c>
      <c r="D28" s="93" t="s">
        <v>96</v>
      </c>
      <c r="E28" s="80" t="s">
        <v>227</v>
      </c>
      <c r="F28" s="80"/>
      <c r="G28" s="80"/>
      <c r="H28" s="87">
        <v>1.6700000000000002</v>
      </c>
      <c r="I28" s="93" t="s">
        <v>140</v>
      </c>
      <c r="J28" s="94">
        <v>1.8E-3</v>
      </c>
      <c r="K28" s="88">
        <v>1.8E-3</v>
      </c>
      <c r="L28" s="87">
        <v>15988.999999999998</v>
      </c>
      <c r="M28" s="89">
        <v>100.03</v>
      </c>
      <c r="N28" s="80"/>
      <c r="O28" s="87">
        <v>15.993799999999997</v>
      </c>
      <c r="P28" s="88">
        <v>8.6784603051588741E-7</v>
      </c>
      <c r="Q28" s="88">
        <v>1.8214311858701638E-2</v>
      </c>
      <c r="R28" s="88">
        <f>O28/'סכום נכסי הקרן'!$C$42</f>
        <v>1.6927293697351253E-2</v>
      </c>
    </row>
    <row r="29" spans="2:48" s="111" customFormat="1">
      <c r="B29" s="85" t="s">
        <v>250</v>
      </c>
      <c r="C29" s="80" t="s">
        <v>251</v>
      </c>
      <c r="D29" s="93" t="s">
        <v>96</v>
      </c>
      <c r="E29" s="80" t="s">
        <v>227</v>
      </c>
      <c r="F29" s="80"/>
      <c r="G29" s="80"/>
      <c r="H29" s="87">
        <v>7.6199999999999992</v>
      </c>
      <c r="I29" s="93" t="s">
        <v>140</v>
      </c>
      <c r="J29" s="94">
        <v>1.8E-3</v>
      </c>
      <c r="K29" s="88">
        <v>2.5999999999999994E-3</v>
      </c>
      <c r="L29" s="87">
        <v>15299.999999999998</v>
      </c>
      <c r="M29" s="89">
        <v>99.5</v>
      </c>
      <c r="N29" s="80"/>
      <c r="O29" s="87">
        <v>15.223499999999998</v>
      </c>
      <c r="P29" s="88">
        <v>2.8774505111424097E-6</v>
      </c>
      <c r="Q29" s="88">
        <v>1.7337066649635757E-2</v>
      </c>
      <c r="R29" s="88">
        <f>O29/'סכום נכסי הקרן'!$C$42</f>
        <v>1.6112034388427194E-2</v>
      </c>
    </row>
    <row r="30" spans="2:48" s="111" customFormat="1">
      <c r="B30" s="86"/>
      <c r="C30" s="80"/>
      <c r="D30" s="80"/>
      <c r="E30" s="80"/>
      <c r="F30" s="80"/>
      <c r="G30" s="80"/>
      <c r="H30" s="80"/>
      <c r="I30" s="80"/>
      <c r="J30" s="80"/>
      <c r="K30" s="88"/>
      <c r="L30" s="87"/>
      <c r="M30" s="89"/>
      <c r="N30" s="80"/>
      <c r="O30" s="80"/>
      <c r="P30" s="80"/>
      <c r="Q30" s="88"/>
      <c r="R30" s="80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95" t="s">
        <v>88</v>
      </c>
      <c r="C33" s="96"/>
      <c r="D33" s="9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95" t="s">
        <v>204</v>
      </c>
      <c r="C34" s="96"/>
      <c r="D34" s="96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125" t="s">
        <v>212</v>
      </c>
      <c r="C35" s="125"/>
      <c r="D35" s="125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C130" s="1"/>
      <c r="D130" s="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5:D35"/>
  </mergeCells>
  <phoneticPr fontId="3" type="noConversion"/>
  <dataValidations count="1">
    <dataValidation allowBlank="1" showInputMessage="1" showErrorMessage="1" sqref="N10:Q10 N9 N1:N7 N32:N1048576 C5:C29 O1:Q9 O11:Q1048576 C36:D1048576 E1:I30 D1:D29 R1:AF1048576 AJ1:XFD1048576 AG1:AI27 AG31:AI1048576 A1:B1048576 E32:I1048576 C32:D34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155</v>
      </c>
      <c r="C1" s="78" t="s" vm="1">
        <v>222</v>
      </c>
    </row>
    <row r="2" spans="2:67">
      <c r="B2" s="57" t="s">
        <v>154</v>
      </c>
      <c r="C2" s="78" t="s">
        <v>223</v>
      </c>
    </row>
    <row r="3" spans="2:67">
      <c r="B3" s="57" t="s">
        <v>156</v>
      </c>
      <c r="C3" s="78" t="s">
        <v>224</v>
      </c>
    </row>
    <row r="4" spans="2:67">
      <c r="B4" s="57" t="s">
        <v>157</v>
      </c>
      <c r="C4" s="78">
        <v>2147</v>
      </c>
    </row>
    <row r="6" spans="2:67" ht="26.25" customHeight="1">
      <c r="B6" s="122" t="s">
        <v>185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  <c r="BO6" s="3"/>
    </row>
    <row r="7" spans="2:67" ht="26.25" customHeight="1">
      <c r="B7" s="122" t="s">
        <v>63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AZ7" s="44"/>
      <c r="BJ7" s="3"/>
      <c r="BO7" s="3"/>
    </row>
    <row r="8" spans="2:67" s="3" customFormat="1" ht="78.75">
      <c r="B8" s="38" t="s">
        <v>91</v>
      </c>
      <c r="C8" s="14" t="s">
        <v>30</v>
      </c>
      <c r="D8" s="14" t="s">
        <v>95</v>
      </c>
      <c r="E8" s="14" t="s">
        <v>201</v>
      </c>
      <c r="F8" s="14" t="s">
        <v>93</v>
      </c>
      <c r="G8" s="14" t="s">
        <v>41</v>
      </c>
      <c r="H8" s="14" t="s">
        <v>15</v>
      </c>
      <c r="I8" s="14" t="s">
        <v>42</v>
      </c>
      <c r="J8" s="14" t="s">
        <v>78</v>
      </c>
      <c r="K8" s="14" t="s">
        <v>18</v>
      </c>
      <c r="L8" s="14" t="s">
        <v>77</v>
      </c>
      <c r="M8" s="14" t="s">
        <v>17</v>
      </c>
      <c r="N8" s="14" t="s">
        <v>19</v>
      </c>
      <c r="O8" s="14" t="s">
        <v>206</v>
      </c>
      <c r="P8" s="14" t="s">
        <v>205</v>
      </c>
      <c r="Q8" s="14" t="s">
        <v>40</v>
      </c>
      <c r="R8" s="14" t="s">
        <v>39</v>
      </c>
      <c r="S8" s="14" t="s">
        <v>158</v>
      </c>
      <c r="T8" s="39" t="s">
        <v>160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213</v>
      </c>
      <c r="P9" s="17"/>
      <c r="Q9" s="17" t="s">
        <v>209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89</v>
      </c>
      <c r="R10" s="20" t="s">
        <v>90</v>
      </c>
      <c r="S10" s="46" t="s">
        <v>161</v>
      </c>
      <c r="T10" s="73" t="s">
        <v>202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155</v>
      </c>
      <c r="C1" s="78" t="s" vm="1">
        <v>222</v>
      </c>
    </row>
    <row r="2" spans="2:66">
      <c r="B2" s="57" t="s">
        <v>154</v>
      </c>
      <c r="C2" s="78" t="s">
        <v>223</v>
      </c>
    </row>
    <row r="3" spans="2:66">
      <c r="B3" s="57" t="s">
        <v>156</v>
      </c>
      <c r="C3" s="78" t="s">
        <v>224</v>
      </c>
    </row>
    <row r="4" spans="2:66">
      <c r="B4" s="57" t="s">
        <v>157</v>
      </c>
      <c r="C4" s="78">
        <v>2147</v>
      </c>
    </row>
    <row r="6" spans="2:66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30"/>
    </row>
    <row r="7" spans="2:66" ht="26.25" customHeight="1">
      <c r="B7" s="128" t="s">
        <v>64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30"/>
      <c r="BN7" s="3"/>
    </row>
    <row r="8" spans="2:66" s="3" customFormat="1" ht="78.75">
      <c r="B8" s="23" t="s">
        <v>91</v>
      </c>
      <c r="C8" s="31" t="s">
        <v>30</v>
      </c>
      <c r="D8" s="31" t="s">
        <v>95</v>
      </c>
      <c r="E8" s="31" t="s">
        <v>201</v>
      </c>
      <c r="F8" s="31" t="s">
        <v>93</v>
      </c>
      <c r="G8" s="31" t="s">
        <v>41</v>
      </c>
      <c r="H8" s="31" t="s">
        <v>15</v>
      </c>
      <c r="I8" s="31" t="s">
        <v>42</v>
      </c>
      <c r="J8" s="31" t="s">
        <v>78</v>
      </c>
      <c r="K8" s="31" t="s">
        <v>18</v>
      </c>
      <c r="L8" s="31" t="s">
        <v>77</v>
      </c>
      <c r="M8" s="31" t="s">
        <v>17</v>
      </c>
      <c r="N8" s="31" t="s">
        <v>19</v>
      </c>
      <c r="O8" s="14" t="s">
        <v>206</v>
      </c>
      <c r="P8" s="31" t="s">
        <v>205</v>
      </c>
      <c r="Q8" s="31" t="s">
        <v>220</v>
      </c>
      <c r="R8" s="31" t="s">
        <v>40</v>
      </c>
      <c r="S8" s="14" t="s">
        <v>39</v>
      </c>
      <c r="T8" s="31" t="s">
        <v>158</v>
      </c>
      <c r="U8" s="15" t="s">
        <v>160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213</v>
      </c>
      <c r="P9" s="33"/>
      <c r="Q9" s="17" t="s">
        <v>209</v>
      </c>
      <c r="R9" s="33" t="s">
        <v>209</v>
      </c>
      <c r="S9" s="17" t="s">
        <v>20</v>
      </c>
      <c r="T9" s="33" t="s">
        <v>209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89</v>
      </c>
      <c r="R10" s="20" t="s">
        <v>90</v>
      </c>
      <c r="S10" s="20" t="s">
        <v>161</v>
      </c>
      <c r="T10" s="21" t="s">
        <v>202</v>
      </c>
      <c r="U10" s="21" t="s">
        <v>215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221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88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204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212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25" t="s">
        <v>217</v>
      </c>
      <c r="C16" s="125"/>
      <c r="D16" s="125"/>
      <c r="E16" s="125"/>
      <c r="F16" s="125"/>
      <c r="G16" s="125"/>
      <c r="H16" s="125"/>
      <c r="I16" s="125"/>
      <c r="J16" s="125"/>
      <c r="K16" s="125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155</v>
      </c>
      <c r="C1" s="78" t="s" vm="1">
        <v>222</v>
      </c>
    </row>
    <row r="2" spans="2:62">
      <c r="B2" s="57" t="s">
        <v>154</v>
      </c>
      <c r="C2" s="78" t="s">
        <v>223</v>
      </c>
    </row>
    <row r="3" spans="2:62">
      <c r="B3" s="57" t="s">
        <v>156</v>
      </c>
      <c r="C3" s="78" t="s">
        <v>224</v>
      </c>
    </row>
    <row r="4" spans="2:62">
      <c r="B4" s="57" t="s">
        <v>157</v>
      </c>
      <c r="C4" s="78">
        <v>2147</v>
      </c>
    </row>
    <row r="6" spans="2:62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  <c r="BJ6" s="3"/>
    </row>
    <row r="7" spans="2:62" ht="26.25" customHeight="1">
      <c r="B7" s="128" t="s">
        <v>65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30"/>
      <c r="BF7" s="3"/>
      <c r="BJ7" s="3"/>
    </row>
    <row r="8" spans="2:62" s="3" customFormat="1" ht="78.75">
      <c r="B8" s="23" t="s">
        <v>91</v>
      </c>
      <c r="C8" s="31" t="s">
        <v>30</v>
      </c>
      <c r="D8" s="31" t="s">
        <v>95</v>
      </c>
      <c r="E8" s="31" t="s">
        <v>201</v>
      </c>
      <c r="F8" s="31" t="s">
        <v>93</v>
      </c>
      <c r="G8" s="31" t="s">
        <v>41</v>
      </c>
      <c r="H8" s="31" t="s">
        <v>77</v>
      </c>
      <c r="I8" s="14" t="s">
        <v>206</v>
      </c>
      <c r="J8" s="14" t="s">
        <v>205</v>
      </c>
      <c r="K8" s="31" t="s">
        <v>220</v>
      </c>
      <c r="L8" s="14" t="s">
        <v>40</v>
      </c>
      <c r="M8" s="14" t="s">
        <v>39</v>
      </c>
      <c r="N8" s="14" t="s">
        <v>158</v>
      </c>
      <c r="O8" s="15" t="s">
        <v>160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213</v>
      </c>
      <c r="J9" s="17"/>
      <c r="K9" s="17" t="s">
        <v>209</v>
      </c>
      <c r="L9" s="17" t="s">
        <v>209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218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155</v>
      </c>
      <c r="C1" s="78" t="s" vm="1">
        <v>222</v>
      </c>
    </row>
    <row r="2" spans="2:63">
      <c r="B2" s="57" t="s">
        <v>154</v>
      </c>
      <c r="C2" s="78" t="s">
        <v>223</v>
      </c>
    </row>
    <row r="3" spans="2:63">
      <c r="B3" s="57" t="s">
        <v>156</v>
      </c>
      <c r="C3" s="78" t="s">
        <v>224</v>
      </c>
    </row>
    <row r="4" spans="2:63">
      <c r="B4" s="57" t="s">
        <v>157</v>
      </c>
      <c r="C4" s="78">
        <v>2147</v>
      </c>
    </row>
    <row r="6" spans="2:63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0"/>
      <c r="BK6" s="3"/>
    </row>
    <row r="7" spans="2:63" ht="26.25" customHeight="1">
      <c r="B7" s="128" t="s">
        <v>66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30"/>
      <c r="BH7" s="3"/>
      <c r="BK7" s="3"/>
    </row>
    <row r="8" spans="2:63" s="3" customFormat="1" ht="74.25" customHeight="1">
      <c r="B8" s="23" t="s">
        <v>91</v>
      </c>
      <c r="C8" s="31" t="s">
        <v>30</v>
      </c>
      <c r="D8" s="31" t="s">
        <v>95</v>
      </c>
      <c r="E8" s="31" t="s">
        <v>93</v>
      </c>
      <c r="F8" s="31" t="s">
        <v>41</v>
      </c>
      <c r="G8" s="31" t="s">
        <v>77</v>
      </c>
      <c r="H8" s="31" t="s">
        <v>206</v>
      </c>
      <c r="I8" s="31" t="s">
        <v>205</v>
      </c>
      <c r="J8" s="31" t="s">
        <v>220</v>
      </c>
      <c r="K8" s="31" t="s">
        <v>40</v>
      </c>
      <c r="L8" s="31" t="s">
        <v>39</v>
      </c>
      <c r="M8" s="31" t="s">
        <v>158</v>
      </c>
      <c r="N8" s="15" t="s">
        <v>160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213</v>
      </c>
      <c r="I9" s="33"/>
      <c r="J9" s="17" t="s">
        <v>209</v>
      </c>
      <c r="K9" s="33" t="s">
        <v>209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5"/>
      <c r="BH11" s="1"/>
      <c r="BI11" s="3"/>
      <c r="BK11" s="1"/>
    </row>
    <row r="12" spans="2:63" ht="20.25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BI12" s="4"/>
    </row>
    <row r="13" spans="2:63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2:63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2:63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2:63" ht="20.25">
      <c r="B16" s="95" t="s">
        <v>219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H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155</v>
      </c>
      <c r="C1" s="78" t="s" vm="1">
        <v>222</v>
      </c>
    </row>
    <row r="2" spans="2:65">
      <c r="B2" s="57" t="s">
        <v>154</v>
      </c>
      <c r="C2" s="78" t="s">
        <v>223</v>
      </c>
    </row>
    <row r="3" spans="2:65">
      <c r="B3" s="57" t="s">
        <v>156</v>
      </c>
      <c r="C3" s="78" t="s">
        <v>224</v>
      </c>
    </row>
    <row r="4" spans="2:65">
      <c r="B4" s="57" t="s">
        <v>157</v>
      </c>
      <c r="C4" s="78">
        <v>2147</v>
      </c>
    </row>
    <row r="6" spans="2:65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</row>
    <row r="7" spans="2:65" ht="26.25" customHeight="1">
      <c r="B7" s="128" t="s">
        <v>67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30"/>
      <c r="BM7" s="3"/>
    </row>
    <row r="8" spans="2:65" s="3" customFormat="1" ht="78.75">
      <c r="B8" s="23" t="s">
        <v>91</v>
      </c>
      <c r="C8" s="31" t="s">
        <v>30</v>
      </c>
      <c r="D8" s="31" t="s">
        <v>95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77</v>
      </c>
      <c r="J8" s="31" t="s">
        <v>206</v>
      </c>
      <c r="K8" s="31" t="s">
        <v>205</v>
      </c>
      <c r="L8" s="31" t="s">
        <v>40</v>
      </c>
      <c r="M8" s="31" t="s">
        <v>39</v>
      </c>
      <c r="N8" s="31" t="s">
        <v>158</v>
      </c>
      <c r="O8" s="21" t="s">
        <v>160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213</v>
      </c>
      <c r="K9" s="33"/>
      <c r="L9" s="33" t="s">
        <v>209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2018-12-04T10:56:38+00:00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AF40CD9-1282-4504-A573-0312A66A03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