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2" i="2"/>
  <c r="J13" i="2"/>
  <c r="J18" i="2"/>
  <c r="J20" i="26"/>
  <c r="J19" i="26"/>
  <c r="J18" i="26"/>
  <c r="J17" i="26"/>
  <c r="J16" i="26"/>
  <c r="J15" i="26"/>
  <c r="J14" i="26"/>
  <c r="J13" i="26"/>
  <c r="J12" i="26"/>
  <c r="J11" i="26"/>
  <c r="I11" i="26"/>
  <c r="I12" i="26"/>
  <c r="I13" i="26"/>
  <c r="J58" i="2"/>
  <c r="J56" i="2"/>
  <c r="J53" i="2"/>
  <c r="J45" i="2"/>
  <c r="J19" i="2"/>
  <c r="C37" i="1"/>
  <c r="C43" i="1"/>
  <c r="C40" i="27"/>
  <c r="C11" i="27" s="1"/>
  <c r="C15" i="27"/>
  <c r="C12" i="27"/>
  <c r="J55" i="2" l="1"/>
  <c r="K12" i="2" l="1"/>
  <c r="C11" i="1" l="1"/>
  <c r="K70" i="2"/>
  <c r="K68" i="2"/>
  <c r="K66" i="2"/>
  <c r="K64" i="2"/>
  <c r="K62" i="2"/>
  <c r="K60" i="2"/>
  <c r="K52" i="2"/>
  <c r="K50" i="2"/>
  <c r="K48" i="2"/>
  <c r="K46" i="2"/>
  <c r="K57" i="2"/>
  <c r="K54" i="2"/>
  <c r="K33" i="2"/>
  <c r="K25" i="2"/>
  <c r="K19" i="2"/>
  <c r="K16" i="2"/>
  <c r="K11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7" i="2"/>
  <c r="K15" i="2"/>
  <c r="K69" i="2"/>
  <c r="K67" i="2"/>
  <c r="K65" i="2"/>
  <c r="K63" i="2"/>
  <c r="K61" i="2"/>
  <c r="K59" i="2"/>
  <c r="K51" i="2"/>
  <c r="K49" i="2"/>
  <c r="K47" i="2"/>
  <c r="K43" i="2"/>
  <c r="K41" i="2"/>
  <c r="K39" i="2"/>
  <c r="K37" i="2"/>
  <c r="K35" i="2"/>
  <c r="K31" i="2"/>
  <c r="K29" i="2"/>
  <c r="K27" i="2"/>
  <c r="K23" i="2"/>
  <c r="K21" i="2"/>
  <c r="K14" i="2"/>
  <c r="K58" i="2"/>
  <c r="K53" i="2"/>
  <c r="K18" i="2"/>
  <c r="K56" i="2"/>
  <c r="K45" i="2"/>
  <c r="K13" i="2"/>
  <c r="K55" i="2"/>
  <c r="C42" i="1" l="1"/>
  <c r="D11" i="1" s="1"/>
  <c r="K20" i="26" l="1"/>
  <c r="Q264" i="22"/>
  <c r="Q260" i="22"/>
  <c r="Q256" i="22"/>
  <c r="Q252" i="22"/>
  <c r="Q248" i="22"/>
  <c r="Q244" i="22"/>
  <c r="Q240" i="22"/>
  <c r="Q236" i="22"/>
  <c r="Q232" i="22"/>
  <c r="Q228" i="22"/>
  <c r="Q224" i="22"/>
  <c r="Q220" i="22"/>
  <c r="Q216" i="22"/>
  <c r="Q212" i="22"/>
  <c r="Q208" i="22"/>
  <c r="Q204" i="22"/>
  <c r="Q200" i="22"/>
  <c r="Q196" i="22"/>
  <c r="Q192" i="22"/>
  <c r="Q188" i="22"/>
  <c r="Q184" i="22"/>
  <c r="Q180" i="22"/>
  <c r="Q176" i="22"/>
  <c r="Q172" i="22"/>
  <c r="Q168" i="22"/>
  <c r="Q164" i="22"/>
  <c r="Q160" i="22"/>
  <c r="Q156" i="22"/>
  <c r="Q152" i="22"/>
  <c r="Q148" i="22"/>
  <c r="Q144" i="22"/>
  <c r="Q140" i="22"/>
  <c r="Q136" i="22"/>
  <c r="Q132" i="22"/>
  <c r="Q128" i="22"/>
  <c r="Q124" i="22"/>
  <c r="Q120" i="22"/>
  <c r="Q116" i="22"/>
  <c r="Q112" i="22"/>
  <c r="Q108" i="22"/>
  <c r="Q104" i="22"/>
  <c r="Q100" i="22"/>
  <c r="Q96" i="22"/>
  <c r="Q92" i="22"/>
  <c r="Q88" i="22"/>
  <c r="Q84" i="22"/>
  <c r="Q80" i="22"/>
  <c r="Q76" i="22"/>
  <c r="Q72" i="22"/>
  <c r="Q68" i="22"/>
  <c r="Q64" i="22"/>
  <c r="Q60" i="22"/>
  <c r="Q56" i="22"/>
  <c r="Q52" i="22"/>
  <c r="Q48" i="22"/>
  <c r="Q44" i="22"/>
  <c r="Q40" i="22"/>
  <c r="Q36" i="22"/>
  <c r="Q32" i="22"/>
  <c r="Q28" i="22"/>
  <c r="Q24" i="22"/>
  <c r="Q20" i="22"/>
  <c r="Q16" i="22"/>
  <c r="Q12" i="22"/>
  <c r="K123" i="17"/>
  <c r="K119" i="17"/>
  <c r="K115" i="17"/>
  <c r="K111" i="17"/>
  <c r="K107" i="17"/>
  <c r="K103" i="17"/>
  <c r="K99" i="17"/>
  <c r="K95" i="17"/>
  <c r="K91" i="17"/>
  <c r="K87" i="17"/>
  <c r="K83" i="17"/>
  <c r="K79" i="17"/>
  <c r="K75" i="17"/>
  <c r="K71" i="17"/>
  <c r="K67" i="17"/>
  <c r="K63" i="17"/>
  <c r="Q263" i="22"/>
  <c r="Q259" i="22"/>
  <c r="Q255" i="22"/>
  <c r="Q251" i="22"/>
  <c r="Q247" i="22"/>
  <c r="Q243" i="22"/>
  <c r="Q239" i="22"/>
  <c r="Q235" i="22"/>
  <c r="Q231" i="22"/>
  <c r="Q227" i="22"/>
  <c r="Q223" i="22"/>
  <c r="Q219" i="22"/>
  <c r="Q215" i="22"/>
  <c r="Q211" i="22"/>
  <c r="Q207" i="22"/>
  <c r="Q203" i="22"/>
  <c r="Q199" i="22"/>
  <c r="Q195" i="22"/>
  <c r="Q191" i="22"/>
  <c r="Q187" i="22"/>
  <c r="Q183" i="22"/>
  <c r="Q179" i="22"/>
  <c r="Q175" i="22"/>
  <c r="Q171" i="22"/>
  <c r="Q167" i="22"/>
  <c r="Q163" i="22"/>
  <c r="Q159" i="22"/>
  <c r="Q155" i="22"/>
  <c r="Q151" i="22"/>
  <c r="Q147" i="22"/>
  <c r="Q143" i="22"/>
  <c r="Q139" i="22"/>
  <c r="Q135" i="22"/>
  <c r="Q131" i="22"/>
  <c r="Q127" i="22"/>
  <c r="Q123" i="22"/>
  <c r="Q119" i="22"/>
  <c r="Q115" i="22"/>
  <c r="Q111" i="22"/>
  <c r="Q107" i="22"/>
  <c r="Q103" i="22"/>
  <c r="Q99" i="22"/>
  <c r="Q95" i="22"/>
  <c r="Q91" i="22"/>
  <c r="Q87" i="22"/>
  <c r="Q83" i="22"/>
  <c r="Q79" i="22"/>
  <c r="Q75" i="22"/>
  <c r="Q71" i="22"/>
  <c r="Q67" i="22"/>
  <c r="Q63" i="22"/>
  <c r="Q59" i="22"/>
  <c r="Q55" i="22"/>
  <c r="Q51" i="22"/>
  <c r="Q47" i="22"/>
  <c r="Q43" i="22"/>
  <c r="Q39" i="22"/>
  <c r="Q35" i="22"/>
  <c r="Q31" i="22"/>
  <c r="Q27" i="22"/>
  <c r="Q23" i="22"/>
  <c r="Q19" i="22"/>
  <c r="Q15" i="22"/>
  <c r="Q11" i="22"/>
  <c r="K122" i="17"/>
  <c r="K118" i="17"/>
  <c r="K114" i="17"/>
  <c r="K110" i="17"/>
  <c r="K106" i="17"/>
  <c r="K102" i="17"/>
  <c r="K98" i="17"/>
  <c r="K94" i="17"/>
  <c r="K90" i="17"/>
  <c r="K86" i="17"/>
  <c r="K82" i="17"/>
  <c r="K78" i="17"/>
  <c r="K74" i="17"/>
  <c r="K70" i="17"/>
  <c r="K66" i="17"/>
  <c r="K62" i="17"/>
  <c r="K58" i="17"/>
  <c r="K54" i="17"/>
  <c r="K50" i="17"/>
  <c r="K46" i="17"/>
  <c r="K42" i="17"/>
  <c r="Q262" i="22"/>
  <c r="Q254" i="22"/>
  <c r="Q246" i="22"/>
  <c r="Q238" i="22"/>
  <c r="Q230" i="22"/>
  <c r="Q222" i="22"/>
  <c r="Q214" i="22"/>
  <c r="Q206" i="22"/>
  <c r="Q198" i="22"/>
  <c r="Q190" i="22"/>
  <c r="Q182" i="22"/>
  <c r="Q174" i="22"/>
  <c r="Q166" i="22"/>
  <c r="Q158" i="22"/>
  <c r="Q150" i="22"/>
  <c r="Q142" i="22"/>
  <c r="Q134" i="22"/>
  <c r="Q126" i="22"/>
  <c r="Q118" i="22"/>
  <c r="Q110" i="22"/>
  <c r="Q102" i="22"/>
  <c r="Q94" i="22"/>
  <c r="Q86" i="22"/>
  <c r="Q78" i="22"/>
  <c r="Q70" i="22"/>
  <c r="Q62" i="22"/>
  <c r="Q54" i="22"/>
  <c r="Q46" i="22"/>
  <c r="Q38" i="22"/>
  <c r="Q30" i="22"/>
  <c r="Q22" i="22"/>
  <c r="Q14" i="22"/>
  <c r="K121" i="17"/>
  <c r="K113" i="17"/>
  <c r="K105" i="17"/>
  <c r="K97" i="17"/>
  <c r="K89" i="17"/>
  <c r="K81" i="17"/>
  <c r="K73" i="17"/>
  <c r="K65" i="17"/>
  <c r="K59" i="17"/>
  <c r="K53" i="17"/>
  <c r="K48" i="17"/>
  <c r="K43" i="17"/>
  <c r="K38" i="17"/>
  <c r="K34" i="17"/>
  <c r="K30" i="17"/>
  <c r="K26" i="17"/>
  <c r="K22" i="17"/>
  <c r="K18" i="17"/>
  <c r="K14" i="17"/>
  <c r="M29" i="16"/>
  <c r="M25" i="16"/>
  <c r="M21" i="16"/>
  <c r="M17" i="16"/>
  <c r="M13" i="16"/>
  <c r="S46" i="15"/>
  <c r="S42" i="15"/>
  <c r="S38" i="15"/>
  <c r="S34" i="15"/>
  <c r="S30" i="15"/>
  <c r="S26" i="15"/>
  <c r="S22" i="15"/>
  <c r="S18" i="15"/>
  <c r="S14" i="15"/>
  <c r="O60" i="8"/>
  <c r="O56" i="8"/>
  <c r="O52" i="8"/>
  <c r="O48" i="8"/>
  <c r="O44" i="8"/>
  <c r="O40" i="8"/>
  <c r="O36" i="8"/>
  <c r="O32" i="8"/>
  <c r="O28" i="8"/>
  <c r="O24" i="8"/>
  <c r="O20" i="8"/>
  <c r="O16" i="8"/>
  <c r="O12" i="8"/>
  <c r="N93" i="7"/>
  <c r="N89" i="7"/>
  <c r="N85" i="7"/>
  <c r="N81" i="7"/>
  <c r="N77" i="7"/>
  <c r="N73" i="7"/>
  <c r="N69" i="7"/>
  <c r="Q261" i="22"/>
  <c r="Q253" i="22"/>
  <c r="Q245" i="22"/>
  <c r="Q237" i="22"/>
  <c r="Q229" i="22"/>
  <c r="Q221" i="22"/>
  <c r="Q213" i="22"/>
  <c r="Q205" i="22"/>
  <c r="Q197" i="22"/>
  <c r="Q189" i="22"/>
  <c r="Q181" i="22"/>
  <c r="Q173" i="22"/>
  <c r="Q165" i="22"/>
  <c r="Q157" i="22"/>
  <c r="Q149" i="22"/>
  <c r="Q141" i="22"/>
  <c r="Q133" i="22"/>
  <c r="Q125" i="22"/>
  <c r="Q117" i="22"/>
  <c r="Q109" i="22"/>
  <c r="Q101" i="22"/>
  <c r="Q93" i="22"/>
  <c r="Q85" i="22"/>
  <c r="Q77" i="22"/>
  <c r="Q69" i="22"/>
  <c r="Q61" i="22"/>
  <c r="Q53" i="22"/>
  <c r="Q45" i="22"/>
  <c r="Q37" i="22"/>
  <c r="Q29" i="22"/>
  <c r="Q21" i="22"/>
  <c r="Q13" i="22"/>
  <c r="K120" i="17"/>
  <c r="K112" i="17"/>
  <c r="K104" i="17"/>
  <c r="K96" i="17"/>
  <c r="K88" i="17"/>
  <c r="K80" i="17"/>
  <c r="K72" i="17"/>
  <c r="K64" i="17"/>
  <c r="K57" i="17"/>
  <c r="K52" i="17"/>
  <c r="K47" i="17"/>
  <c r="K41" i="17"/>
  <c r="K37" i="17"/>
  <c r="K33" i="17"/>
  <c r="K29" i="17"/>
  <c r="K25" i="17"/>
  <c r="K21" i="17"/>
  <c r="K17" i="17"/>
  <c r="K13" i="17"/>
  <c r="M28" i="16"/>
  <c r="M24" i="16"/>
  <c r="M20" i="16"/>
  <c r="M16" i="16"/>
  <c r="M12" i="16"/>
  <c r="S45" i="15"/>
  <c r="S41" i="15"/>
  <c r="S37" i="15"/>
  <c r="S33" i="15"/>
  <c r="S29" i="15"/>
  <c r="S25" i="15"/>
  <c r="S21" i="15"/>
  <c r="S17" i="15"/>
  <c r="S13" i="15"/>
  <c r="O59" i="8"/>
  <c r="O55" i="8"/>
  <c r="O51" i="8"/>
  <c r="O47" i="8"/>
  <c r="O43" i="8"/>
  <c r="O39" i="8"/>
  <c r="O35" i="8"/>
  <c r="O31" i="8"/>
  <c r="O27" i="8"/>
  <c r="O23" i="8"/>
  <c r="O19" i="8"/>
  <c r="O15" i="8"/>
  <c r="O11" i="8"/>
  <c r="N92" i="7"/>
  <c r="N88" i="7"/>
  <c r="N84" i="7"/>
  <c r="N80" i="7"/>
  <c r="N76" i="7"/>
  <c r="N72" i="7"/>
  <c r="N68" i="7"/>
  <c r="N64" i="7"/>
  <c r="Q258" i="22"/>
  <c r="Q242" i="22"/>
  <c r="Q226" i="22"/>
  <c r="Q210" i="22"/>
  <c r="Q194" i="22"/>
  <c r="Q178" i="22"/>
  <c r="Q162" i="22"/>
  <c r="Q146" i="22"/>
  <c r="Q130" i="22"/>
  <c r="Q114" i="22"/>
  <c r="Q98" i="22"/>
  <c r="Q82" i="22"/>
  <c r="Q66" i="22"/>
  <c r="Q50" i="22"/>
  <c r="Q34" i="22"/>
  <c r="Q18" i="22"/>
  <c r="K117" i="17"/>
  <c r="K101" i="17"/>
  <c r="K85" i="17"/>
  <c r="K69" i="17"/>
  <c r="K56" i="17"/>
  <c r="K45" i="17"/>
  <c r="K36" i="17"/>
  <c r="K28" i="17"/>
  <c r="K20" i="17"/>
  <c r="K12" i="17"/>
  <c r="M23" i="16"/>
  <c r="M15" i="16"/>
  <c r="S44" i="15"/>
  <c r="S36" i="15"/>
  <c r="S28" i="15"/>
  <c r="S20" i="15"/>
  <c r="S12" i="15"/>
  <c r="O54" i="8"/>
  <c r="O46" i="8"/>
  <c r="O38" i="8"/>
  <c r="O30" i="8"/>
  <c r="O22" i="8"/>
  <c r="O14" i="8"/>
  <c r="N91" i="7"/>
  <c r="N83" i="7"/>
  <c r="N75" i="7"/>
  <c r="N67" i="7"/>
  <c r="N62" i="7"/>
  <c r="N58" i="7"/>
  <c r="N54" i="7"/>
  <c r="N50" i="7"/>
  <c r="N46" i="7"/>
  <c r="N42" i="7"/>
  <c r="N38" i="7"/>
  <c r="N34" i="7"/>
  <c r="N30" i="7"/>
  <c r="N26" i="7"/>
  <c r="N22" i="7"/>
  <c r="N18" i="7"/>
  <c r="N14" i="7"/>
  <c r="O222" i="6"/>
  <c r="O218" i="6"/>
  <c r="O214" i="6"/>
  <c r="O210" i="6"/>
  <c r="O206" i="6"/>
  <c r="O202" i="6"/>
  <c r="O198" i="6"/>
  <c r="O194" i="6"/>
  <c r="O190" i="6"/>
  <c r="O186" i="6"/>
  <c r="O182" i="6"/>
  <c r="O178" i="6"/>
  <c r="O174" i="6"/>
  <c r="O170" i="6"/>
  <c r="O166" i="6"/>
  <c r="O162" i="6"/>
  <c r="O158" i="6"/>
  <c r="O154" i="6"/>
  <c r="O150" i="6"/>
  <c r="O146" i="6"/>
  <c r="O142" i="6"/>
  <c r="O138" i="6"/>
  <c r="O134" i="6"/>
  <c r="O130" i="6"/>
  <c r="O126" i="6"/>
  <c r="O122" i="6"/>
  <c r="O118" i="6"/>
  <c r="O114" i="6"/>
  <c r="O110" i="6"/>
  <c r="O106" i="6"/>
  <c r="O102" i="6"/>
  <c r="O98" i="6"/>
  <c r="O94" i="6"/>
  <c r="O90" i="6"/>
  <c r="O86" i="6"/>
  <c r="O82" i="6"/>
  <c r="O78" i="6"/>
  <c r="O74" i="6"/>
  <c r="O70" i="6"/>
  <c r="O66" i="6"/>
  <c r="O62" i="6"/>
  <c r="O58" i="6"/>
  <c r="O54" i="6"/>
  <c r="O50" i="6"/>
  <c r="O46" i="6"/>
  <c r="O42" i="6"/>
  <c r="O38" i="6"/>
  <c r="O34" i="6"/>
  <c r="O30" i="6"/>
  <c r="O26" i="6"/>
  <c r="O22" i="6"/>
  <c r="O18" i="6"/>
  <c r="O14" i="6"/>
  <c r="U359" i="5"/>
  <c r="U355" i="5"/>
  <c r="U351" i="5"/>
  <c r="U347" i="5"/>
  <c r="U343" i="5"/>
  <c r="U339" i="5"/>
  <c r="U335" i="5"/>
  <c r="U331" i="5"/>
  <c r="U327" i="5"/>
  <c r="U323" i="5"/>
  <c r="U319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Q257" i="22"/>
  <c r="Q241" i="22"/>
  <c r="Q225" i="22"/>
  <c r="Q209" i="22"/>
  <c r="Q193" i="22"/>
  <c r="Q177" i="22"/>
  <c r="Q161" i="22"/>
  <c r="Q145" i="22"/>
  <c r="Q129" i="22"/>
  <c r="Q113" i="22"/>
  <c r="Q97" i="22"/>
  <c r="Q81" i="22"/>
  <c r="Q65" i="22"/>
  <c r="Q49" i="22"/>
  <c r="Q33" i="22"/>
  <c r="Q17" i="22"/>
  <c r="K116" i="17"/>
  <c r="K100" i="17"/>
  <c r="K84" i="17"/>
  <c r="K68" i="17"/>
  <c r="K55" i="17"/>
  <c r="K44" i="17"/>
  <c r="K35" i="17"/>
  <c r="K27" i="17"/>
  <c r="K19" i="17"/>
  <c r="K11" i="17"/>
  <c r="M22" i="16"/>
  <c r="M14" i="16"/>
  <c r="S43" i="15"/>
  <c r="S35" i="15"/>
  <c r="S27" i="15"/>
  <c r="S19" i="15"/>
  <c r="S11" i="15"/>
  <c r="O53" i="8"/>
  <c r="O45" i="8"/>
  <c r="O37" i="8"/>
  <c r="O29" i="8"/>
  <c r="O21" i="8"/>
  <c r="O13" i="8"/>
  <c r="N90" i="7"/>
  <c r="N82" i="7"/>
  <c r="N74" i="7"/>
  <c r="N66" i="7"/>
  <c r="N61" i="7"/>
  <c r="N57" i="7"/>
  <c r="N53" i="7"/>
  <c r="N49" i="7"/>
  <c r="N45" i="7"/>
  <c r="N41" i="7"/>
  <c r="N37" i="7"/>
  <c r="N33" i="7"/>
  <c r="N29" i="7"/>
  <c r="N25" i="7"/>
  <c r="N21" i="7"/>
  <c r="N17" i="7"/>
  <c r="N13" i="7"/>
  <c r="O221" i="6"/>
  <c r="O217" i="6"/>
  <c r="O213" i="6"/>
  <c r="O209" i="6"/>
  <c r="O205" i="6"/>
  <c r="O201" i="6"/>
  <c r="O197" i="6"/>
  <c r="O193" i="6"/>
  <c r="O189" i="6"/>
  <c r="O185" i="6"/>
  <c r="O181" i="6"/>
  <c r="O177" i="6"/>
  <c r="O173" i="6"/>
  <c r="O169" i="6"/>
  <c r="O165" i="6"/>
  <c r="O161" i="6"/>
  <c r="O157" i="6"/>
  <c r="O153" i="6"/>
  <c r="O149" i="6"/>
  <c r="O145" i="6"/>
  <c r="O141" i="6"/>
  <c r="O137" i="6"/>
  <c r="O133" i="6"/>
  <c r="O129" i="6"/>
  <c r="O125" i="6"/>
  <c r="O121" i="6"/>
  <c r="O117" i="6"/>
  <c r="O113" i="6"/>
  <c r="O109" i="6"/>
  <c r="O105" i="6"/>
  <c r="O101" i="6"/>
  <c r="O97" i="6"/>
  <c r="O93" i="6"/>
  <c r="O89" i="6"/>
  <c r="O85" i="6"/>
  <c r="O81" i="6"/>
  <c r="O77" i="6"/>
  <c r="O73" i="6"/>
  <c r="O69" i="6"/>
  <c r="O65" i="6"/>
  <c r="O61" i="6"/>
  <c r="O57" i="6"/>
  <c r="O53" i="6"/>
  <c r="O49" i="6"/>
  <c r="O45" i="6"/>
  <c r="O41" i="6"/>
  <c r="O37" i="6"/>
  <c r="O33" i="6"/>
  <c r="O29" i="6"/>
  <c r="O25" i="6"/>
  <c r="O21" i="6"/>
  <c r="O17" i="6"/>
  <c r="O13" i="6"/>
  <c r="U358" i="5"/>
  <c r="U354" i="5"/>
  <c r="U350" i="5"/>
  <c r="U346" i="5"/>
  <c r="U342" i="5"/>
  <c r="U338" i="5"/>
  <c r="U334" i="5"/>
  <c r="U330" i="5"/>
  <c r="U326" i="5"/>
  <c r="U322" i="5"/>
  <c r="U318" i="5"/>
  <c r="U314" i="5"/>
  <c r="U310" i="5"/>
  <c r="U306" i="5"/>
  <c r="U302" i="5"/>
  <c r="U298" i="5"/>
  <c r="U294" i="5"/>
  <c r="U290" i="5"/>
  <c r="U286" i="5"/>
  <c r="U282" i="5"/>
  <c r="U278" i="5"/>
  <c r="U274" i="5"/>
  <c r="U270" i="5"/>
  <c r="U266" i="5"/>
  <c r="U262" i="5"/>
  <c r="U258" i="5"/>
  <c r="U254" i="5"/>
  <c r="U250" i="5"/>
  <c r="U246" i="5"/>
  <c r="U242" i="5"/>
  <c r="U238" i="5"/>
  <c r="U234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2" i="5"/>
  <c r="U138" i="5"/>
  <c r="U134" i="5"/>
  <c r="U130" i="5"/>
  <c r="U126" i="5"/>
  <c r="U122" i="5"/>
  <c r="U118" i="5"/>
  <c r="Q250" i="22"/>
  <c r="Q218" i="22"/>
  <c r="Q186" i="22"/>
  <c r="Q154" i="22"/>
  <c r="Q122" i="22"/>
  <c r="Q90" i="22"/>
  <c r="Q58" i="22"/>
  <c r="Q26" i="22"/>
  <c r="K109" i="17"/>
  <c r="K77" i="17"/>
  <c r="K51" i="17"/>
  <c r="K32" i="17"/>
  <c r="K16" i="17"/>
  <c r="M19" i="16"/>
  <c r="S40" i="15"/>
  <c r="S24" i="15"/>
  <c r="O58" i="8"/>
  <c r="O42" i="8"/>
  <c r="O26" i="8"/>
  <c r="N95" i="7"/>
  <c r="N79" i="7"/>
  <c r="N65" i="7"/>
  <c r="N56" i="7"/>
  <c r="N48" i="7"/>
  <c r="N40" i="7"/>
  <c r="N32" i="7"/>
  <c r="N24" i="7"/>
  <c r="N16" i="7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U353" i="5"/>
  <c r="U345" i="5"/>
  <c r="U337" i="5"/>
  <c r="U329" i="5"/>
  <c r="U321" i="5"/>
  <c r="U313" i="5"/>
  <c r="U305" i="5"/>
  <c r="U297" i="5"/>
  <c r="U289" i="5"/>
  <c r="U281" i="5"/>
  <c r="U273" i="5"/>
  <c r="U265" i="5"/>
  <c r="U257" i="5"/>
  <c r="U249" i="5"/>
  <c r="U241" i="5"/>
  <c r="U233" i="5"/>
  <c r="U225" i="5"/>
  <c r="U217" i="5"/>
  <c r="U209" i="5"/>
  <c r="U201" i="5"/>
  <c r="U193" i="5"/>
  <c r="U185" i="5"/>
  <c r="U177" i="5"/>
  <c r="U169" i="5"/>
  <c r="U161" i="5"/>
  <c r="U153" i="5"/>
  <c r="U145" i="5"/>
  <c r="U137" i="5"/>
  <c r="U129" i="5"/>
  <c r="U121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19" i="5"/>
  <c r="U15" i="5"/>
  <c r="U11" i="5"/>
  <c r="R51" i="3"/>
  <c r="R47" i="3"/>
  <c r="R43" i="3"/>
  <c r="R39" i="3"/>
  <c r="R35" i="3"/>
  <c r="R31" i="3"/>
  <c r="R27" i="3"/>
  <c r="R23" i="3"/>
  <c r="R19" i="3"/>
  <c r="R15" i="3"/>
  <c r="R11" i="3"/>
  <c r="L66" i="2"/>
  <c r="L50" i="2"/>
  <c r="L34" i="2"/>
  <c r="L17" i="2"/>
  <c r="L62" i="2"/>
  <c r="L30" i="2"/>
  <c r="Q234" i="22"/>
  <c r="Q170" i="22"/>
  <c r="Q138" i="22"/>
  <c r="Q106" i="22"/>
  <c r="Q74" i="22"/>
  <c r="K125" i="17"/>
  <c r="K61" i="17"/>
  <c r="K24" i="17"/>
  <c r="M11" i="16"/>
  <c r="S16" i="15"/>
  <c r="O34" i="8"/>
  <c r="N87" i="7"/>
  <c r="N60" i="7"/>
  <c r="N44" i="7"/>
  <c r="N28" i="7"/>
  <c r="N12" i="7"/>
  <c r="O200" i="6"/>
  <c r="O184" i="6"/>
  <c r="O176" i="6"/>
  <c r="O160" i="6"/>
  <c r="O144" i="6"/>
  <c r="O120" i="6"/>
  <c r="O104" i="6"/>
  <c r="O88" i="6"/>
  <c r="O80" i="6"/>
  <c r="O64" i="6"/>
  <c r="O32" i="6"/>
  <c r="O16" i="6"/>
  <c r="U349" i="5"/>
  <c r="U333" i="5"/>
  <c r="U317" i="5"/>
  <c r="U301" i="5"/>
  <c r="U277" i="5"/>
  <c r="U261" i="5"/>
  <c r="U245" i="5"/>
  <c r="U229" i="5"/>
  <c r="U213" i="5"/>
  <c r="U197" i="5"/>
  <c r="U181" i="5"/>
  <c r="U165" i="5"/>
  <c r="U157" i="5"/>
  <c r="U133" i="5"/>
  <c r="U117" i="5"/>
  <c r="U109" i="5"/>
  <c r="U101" i="5"/>
  <c r="U93" i="5"/>
  <c r="U85" i="5"/>
  <c r="Q249" i="22"/>
  <c r="Q217" i="22"/>
  <c r="Q185" i="22"/>
  <c r="Q153" i="22"/>
  <c r="Q121" i="22"/>
  <c r="Q89" i="22"/>
  <c r="Q57" i="22"/>
  <c r="Q25" i="22"/>
  <c r="K108" i="17"/>
  <c r="K76" i="17"/>
  <c r="K49" i="17"/>
  <c r="K31" i="17"/>
  <c r="K15" i="17"/>
  <c r="M18" i="16"/>
  <c r="S39" i="15"/>
  <c r="S23" i="15"/>
  <c r="O57" i="8"/>
  <c r="O41" i="8"/>
  <c r="O25" i="8"/>
  <c r="N94" i="7"/>
  <c r="N78" i="7"/>
  <c r="N63" i="7"/>
  <c r="N55" i="7"/>
  <c r="N47" i="7"/>
  <c r="N39" i="7"/>
  <c r="N31" i="7"/>
  <c r="N23" i="7"/>
  <c r="N15" i="7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U352" i="5"/>
  <c r="U344" i="5"/>
  <c r="U336" i="5"/>
  <c r="U328" i="5"/>
  <c r="U320" i="5"/>
  <c r="U312" i="5"/>
  <c r="U304" i="5"/>
  <c r="U296" i="5"/>
  <c r="U288" i="5"/>
  <c r="U280" i="5"/>
  <c r="U272" i="5"/>
  <c r="U264" i="5"/>
  <c r="U256" i="5"/>
  <c r="U248" i="5"/>
  <c r="U240" i="5"/>
  <c r="U232" i="5"/>
  <c r="U224" i="5"/>
  <c r="U216" i="5"/>
  <c r="U208" i="5"/>
  <c r="U200" i="5"/>
  <c r="U192" i="5"/>
  <c r="U184" i="5"/>
  <c r="U176" i="5"/>
  <c r="U168" i="5"/>
  <c r="U160" i="5"/>
  <c r="U152" i="5"/>
  <c r="U144" i="5"/>
  <c r="U136" i="5"/>
  <c r="U128" i="5"/>
  <c r="U120" i="5"/>
  <c r="U114" i="5"/>
  <c r="U110" i="5"/>
  <c r="U106" i="5"/>
  <c r="U102" i="5"/>
  <c r="U98" i="5"/>
  <c r="U94" i="5"/>
  <c r="U90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34" i="5"/>
  <c r="U30" i="5"/>
  <c r="U26" i="5"/>
  <c r="U22" i="5"/>
  <c r="U18" i="5"/>
  <c r="U14" i="5"/>
  <c r="R54" i="3"/>
  <c r="R50" i="3"/>
  <c r="R46" i="3"/>
  <c r="R42" i="3"/>
  <c r="R38" i="3"/>
  <c r="R34" i="3"/>
  <c r="R30" i="3"/>
  <c r="R26" i="3"/>
  <c r="R22" i="3"/>
  <c r="R18" i="3"/>
  <c r="R14" i="3"/>
  <c r="L46" i="2"/>
  <c r="Q202" i="22"/>
  <c r="Q42" i="22"/>
  <c r="K93" i="17"/>
  <c r="K40" i="17"/>
  <c r="M27" i="16"/>
  <c r="S32" i="15"/>
  <c r="O50" i="8"/>
  <c r="O18" i="8"/>
  <c r="N71" i="7"/>
  <c r="N52" i="7"/>
  <c r="N36" i="7"/>
  <c r="N20" i="7"/>
  <c r="O216" i="6"/>
  <c r="O208" i="6"/>
  <c r="O192" i="6"/>
  <c r="O168" i="6"/>
  <c r="O152" i="6"/>
  <c r="O136" i="6"/>
  <c r="O128" i="6"/>
  <c r="O112" i="6"/>
  <c r="O96" i="6"/>
  <c r="O72" i="6"/>
  <c r="O56" i="6"/>
  <c r="O48" i="6"/>
  <c r="O40" i="6"/>
  <c r="O24" i="6"/>
  <c r="U357" i="5"/>
  <c r="U341" i="5"/>
  <c r="U325" i="5"/>
  <c r="U309" i="5"/>
  <c r="U293" i="5"/>
  <c r="U285" i="5"/>
  <c r="U269" i="5"/>
  <c r="U253" i="5"/>
  <c r="U237" i="5"/>
  <c r="U221" i="5"/>
  <c r="U205" i="5"/>
  <c r="U189" i="5"/>
  <c r="U173" i="5"/>
  <c r="U149" i="5"/>
  <c r="U141" i="5"/>
  <c r="U125" i="5"/>
  <c r="U113" i="5"/>
  <c r="U105" i="5"/>
  <c r="U97" i="5"/>
  <c r="U89" i="5"/>
  <c r="Q265" i="22"/>
  <c r="Q137" i="22"/>
  <c r="K124" i="17"/>
  <c r="K23" i="17"/>
  <c r="S15" i="15"/>
  <c r="N86" i="7"/>
  <c r="N43" i="7"/>
  <c r="N11" i="7"/>
  <c r="O191" i="6"/>
  <c r="O159" i="6"/>
  <c r="O127" i="6"/>
  <c r="O95" i="6"/>
  <c r="O63" i="6"/>
  <c r="O31" i="6"/>
  <c r="U348" i="5"/>
  <c r="U316" i="5"/>
  <c r="U284" i="5"/>
  <c r="U252" i="5"/>
  <c r="U220" i="5"/>
  <c r="U188" i="5"/>
  <c r="U156" i="5"/>
  <c r="U124" i="5"/>
  <c r="U104" i="5"/>
  <c r="U88" i="5"/>
  <c r="U77" i="5"/>
  <c r="U69" i="5"/>
  <c r="U61" i="5"/>
  <c r="U53" i="5"/>
  <c r="U45" i="5"/>
  <c r="U37" i="5"/>
  <c r="U29" i="5"/>
  <c r="U21" i="5"/>
  <c r="U13" i="5"/>
  <c r="R49" i="3"/>
  <c r="R41" i="3"/>
  <c r="R33" i="3"/>
  <c r="R25" i="3"/>
  <c r="R17" i="3"/>
  <c r="L42" i="2"/>
  <c r="Q233" i="22"/>
  <c r="Q105" i="22"/>
  <c r="K92" i="17"/>
  <c r="M26" i="16"/>
  <c r="O49" i="8"/>
  <c r="N70" i="7"/>
  <c r="N35" i="7"/>
  <c r="O215" i="6"/>
  <c r="O183" i="6"/>
  <c r="O151" i="6"/>
  <c r="O119" i="6"/>
  <c r="O87" i="6"/>
  <c r="O55" i="6"/>
  <c r="O23" i="6"/>
  <c r="U340" i="5"/>
  <c r="U308" i="5"/>
  <c r="U276" i="5"/>
  <c r="U244" i="5"/>
  <c r="U212" i="5"/>
  <c r="U148" i="5"/>
  <c r="U100" i="5"/>
  <c r="U84" i="5"/>
  <c r="U68" i="5"/>
  <c r="U52" i="5"/>
  <c r="U36" i="5"/>
  <c r="U20" i="5"/>
  <c r="R48" i="3"/>
  <c r="R24" i="3"/>
  <c r="L38" i="2"/>
  <c r="Q201" i="22"/>
  <c r="Q73" i="22"/>
  <c r="K60" i="17"/>
  <c r="S47" i="15"/>
  <c r="O33" i="8"/>
  <c r="N59" i="7"/>
  <c r="N27" i="7"/>
  <c r="O207" i="6"/>
  <c r="O175" i="6"/>
  <c r="O143" i="6"/>
  <c r="O111" i="6"/>
  <c r="O79" i="6"/>
  <c r="O47" i="6"/>
  <c r="O15" i="6"/>
  <c r="U332" i="5"/>
  <c r="U300" i="5"/>
  <c r="U268" i="5"/>
  <c r="U236" i="5"/>
  <c r="U204" i="5"/>
  <c r="U172" i="5"/>
  <c r="U140" i="5"/>
  <c r="U112" i="5"/>
  <c r="U96" i="5"/>
  <c r="U81" i="5"/>
  <c r="U73" i="5"/>
  <c r="U65" i="5"/>
  <c r="U57" i="5"/>
  <c r="U49" i="5"/>
  <c r="U41" i="5"/>
  <c r="U33" i="5"/>
  <c r="U25" i="5"/>
  <c r="U17" i="5"/>
  <c r="R53" i="3"/>
  <c r="R45" i="3"/>
  <c r="R37" i="3"/>
  <c r="R29" i="3"/>
  <c r="R21" i="3"/>
  <c r="R13" i="3"/>
  <c r="L58" i="2"/>
  <c r="L26" i="2"/>
  <c r="Q169" i="22"/>
  <c r="Q41" i="22"/>
  <c r="K39" i="17"/>
  <c r="S31" i="15"/>
  <c r="O17" i="8"/>
  <c r="N51" i="7"/>
  <c r="N19" i="7"/>
  <c r="O199" i="6"/>
  <c r="O167" i="6"/>
  <c r="O135" i="6"/>
  <c r="O103" i="6"/>
  <c r="O71" i="6"/>
  <c r="O39" i="6"/>
  <c r="U356" i="5"/>
  <c r="U324" i="5"/>
  <c r="U292" i="5"/>
  <c r="U260" i="5"/>
  <c r="U228" i="5"/>
  <c r="U196" i="5"/>
  <c r="U164" i="5"/>
  <c r="U132" i="5"/>
  <c r="U108" i="5"/>
  <c r="U92" i="5"/>
  <c r="U80" i="5"/>
  <c r="U72" i="5"/>
  <c r="U64" i="5"/>
  <c r="U56" i="5"/>
  <c r="U48" i="5"/>
  <c r="U40" i="5"/>
  <c r="U32" i="5"/>
  <c r="U24" i="5"/>
  <c r="U16" i="5"/>
  <c r="R52" i="3"/>
  <c r="R44" i="3"/>
  <c r="R36" i="3"/>
  <c r="R28" i="3"/>
  <c r="R20" i="3"/>
  <c r="R12" i="3"/>
  <c r="L54" i="2"/>
  <c r="L22" i="2"/>
  <c r="U180" i="5"/>
  <c r="U116" i="5"/>
  <c r="U76" i="5"/>
  <c r="U60" i="5"/>
  <c r="U44" i="5"/>
  <c r="U28" i="5"/>
  <c r="U12" i="5"/>
  <c r="R40" i="3"/>
  <c r="R32" i="3"/>
  <c r="R16" i="3"/>
  <c r="L70" i="2"/>
  <c r="L27" i="2"/>
  <c r="L51" i="2"/>
  <c r="D27" i="1"/>
  <c r="L15" i="2"/>
  <c r="L32" i="2"/>
  <c r="L48" i="2"/>
  <c r="L64" i="2"/>
  <c r="D28" i="1"/>
  <c r="D20" i="1"/>
  <c r="D34" i="1"/>
  <c r="L18" i="2"/>
  <c r="L47" i="2"/>
  <c r="D31" i="1"/>
  <c r="K15" i="26"/>
  <c r="L21" i="2"/>
  <c r="L37" i="2"/>
  <c r="L53" i="2"/>
  <c r="L69" i="2"/>
  <c r="D33" i="1"/>
  <c r="K12" i="26"/>
  <c r="L13" i="2"/>
  <c r="L39" i="2"/>
  <c r="D43" i="1"/>
  <c r="K11" i="26"/>
  <c r="L24" i="2"/>
  <c r="L40" i="2"/>
  <c r="D39" i="1"/>
  <c r="D36" i="1"/>
  <c r="D26" i="1"/>
  <c r="L23" i="2"/>
  <c r="D19" i="1"/>
  <c r="L29" i="2"/>
  <c r="L61" i="2"/>
  <c r="D17" i="1"/>
  <c r="K16" i="26"/>
  <c r="L43" i="2"/>
  <c r="D42" i="1"/>
  <c r="L28" i="2"/>
  <c r="L60" i="2"/>
  <c r="D24" i="1"/>
  <c r="D22" i="1"/>
  <c r="L35" i="2"/>
  <c r="K13" i="26"/>
  <c r="L33" i="2"/>
  <c r="L65" i="2"/>
  <c r="D29" i="1"/>
  <c r="L31" i="2"/>
  <c r="L63" i="2"/>
  <c r="D15" i="1"/>
  <c r="L20" i="2"/>
  <c r="L36" i="2"/>
  <c r="L52" i="2"/>
  <c r="L68" i="2"/>
  <c r="D32" i="1"/>
  <c r="D41" i="1"/>
  <c r="D14" i="1"/>
  <c r="L19" i="2"/>
  <c r="L55" i="2"/>
  <c r="D35" i="1"/>
  <c r="K17" i="26"/>
  <c r="L25" i="2"/>
  <c r="L41" i="2"/>
  <c r="L57" i="2"/>
  <c r="D40" i="1"/>
  <c r="D13" i="1"/>
  <c r="K14" i="26"/>
  <c r="L56" i="2"/>
  <c r="D18" i="1"/>
  <c r="L59" i="2"/>
  <c r="D37" i="1"/>
  <c r="L45" i="2"/>
  <c r="D25" i="1"/>
  <c r="L14" i="2"/>
  <c r="K19" i="26"/>
  <c r="L44" i="2"/>
  <c r="D16" i="1"/>
  <c r="D30" i="1"/>
  <c r="L67" i="2"/>
  <c r="L16" i="2"/>
  <c r="L49" i="2"/>
  <c r="D21" i="1"/>
  <c r="K18" i="26"/>
  <c r="L12" i="2"/>
  <c r="L11" i="2"/>
</calcChain>
</file>

<file path=xl/sharedStrings.xml><?xml version="1.0" encoding="utf-8"?>
<sst xmlns="http://schemas.openxmlformats.org/spreadsheetml/2006/main" count="11525" uniqueCount="3674">
  <si>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</si>
  <si>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</si>
  <si>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</si>
  <si>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</si>
  <si>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</si>
  <si>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</si>
  <si>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</si>
  <si>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</si>
  <si>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</si>
  <si>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</si>
  <si>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</si>
  <si>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</si>
  <si>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</si>
  <si>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</si>
  <si>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</si>
  <si>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</si>
  <si>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</si>
  <si>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</si>
  <si>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</si>
  <si>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</si>
  <si>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</si>
  <si>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</si>
  <si>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</si>
  <si>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</si>
  <si>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</si>
  <si>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</si>
  <si>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</si>
  <si>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</si>
  <si>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</si>
  <si>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</si>
  <si>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</si>
  <si>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</si>
  <si>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</si>
  <si>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</si>
  <si>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</si>
  <si>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</si>
  <si>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</si>
  <si>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</si>
  <si>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</si>
  <si>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</si>
  <si>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</si>
  <si>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</si>
  <si>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</si>
  <si>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</si>
  <si>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</si>
  <si>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</si>
  <si>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</si>
  <si>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</si>
  <si>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</si>
  <si>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</si>
  <si>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</si>
  <si>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</si>
  <si>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</si>
  <si>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</si>
  <si>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</si>
  <si>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</si>
  <si>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</si>
  <si>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</si>
  <si>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</si>
  <si>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</si>
  <si>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</si>
  <si>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</si>
  <si>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</si>
  <si>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</si>
  <si>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</si>
  <si>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</si>
  <si>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</si>
  <si>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</si>
  <si>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</si>
  <si>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</si>
  <si>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</si>
  <si>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</si>
  <si>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</si>
  <si>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</si>
  <si>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</si>
  <si>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</si>
  <si>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</si>
  <si>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</si>
  <si>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</si>
  <si>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</si>
  <si>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</si>
  <si>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</si>
  <si>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</si>
  <si>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</si>
  <si>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</si>
  <si>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</si>
  <si>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</si>
  <si>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</si>
  <si>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</si>
  <si>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</si>
  <si>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</si>
  <si>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</si>
  <si>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</si>
  <si>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</si>
  <si>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</si>
  <si>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</si>
  <si>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</si>
  <si>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</si>
  <si>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</si>
  <si>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</si>
  <si>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</si>
  <si>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</si>
  <si>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</si>
  <si>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</si>
  <si>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</si>
  <si>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</si>
  <si>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</si>
  <si>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</si>
  <si>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</si>
  <si>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</si>
  <si>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</si>
  <si>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</si>
  <si>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</si>
  <si>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</si>
  <si>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</si>
  <si>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</si>
  <si>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</si>
  <si>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</si>
  <si>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</si>
  <si>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</si>
  <si>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</si>
  <si>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</si>
  <si>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</si>
  <si>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</si>
  <si>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</si>
  <si>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</si>
  <si>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</si>
  <si>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</si>
  <si>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</si>
  <si>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</si>
  <si>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</si>
  <si>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</si>
  <si>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</si>
  <si>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</si>
  <si>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</si>
  <si>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</si>
  <si>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</si>
  <si>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</si>
  <si>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</si>
  <si>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</si>
  <si>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</si>
  <si>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</si>
  <si>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</si>
  <si>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</si>
  <si>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</si>
  <si>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</si>
  <si>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</si>
  <si>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</si>
  <si>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</si>
  <si>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</si>
  <si>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</si>
  <si>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</si>
  <si>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</si>
  <si>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</si>
  <si>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</si>
  <si>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</si>
  <si>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</si>
  <si>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</si>
  <si>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</si>
  <si>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</si>
  <si>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</si>
  <si>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</si>
  <si>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</si>
  <si>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</si>
  <si>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</si>
  <si>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</si>
  <si>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</si>
  <si>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</si>
  <si>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</si>
  <si>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</si>
  <si>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</si>
  <si>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</si>
  <si>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</si>
  <si>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</si>
  <si>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</si>
  <si>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</si>
  <si>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</si>
  <si>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</si>
  <si>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</si>
  <si>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</si>
  <si>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</si>
  <si>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</si>
  <si>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</si>
  <si>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</si>
  <si>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</si>
  <si>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</si>
  <si>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</si>
  <si>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</si>
  <si>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</si>
  <si>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</si>
  <si>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</si>
  <si>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</si>
  <si>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</si>
  <si>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</si>
  <si>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</si>
  <si>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</si>
  <si>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</si>
  <si>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</si>
  <si>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</si>
  <si>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</si>
  <si>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</si>
  <si>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</si>
  <si>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</si>
  <si>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</si>
  <si>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</si>
  <si>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</si>
  <si>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</si>
  <si>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</si>
  <si>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</si>
  <si>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</si>
  <si>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</si>
  <si>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</si>
  <si>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</si>
  <si>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</si>
  <si>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</si>
  <si>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</si>
  <si>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</si>
  <si>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</si>
  <si>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</si>
  <si>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</si>
  <si>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</si>
  <si>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</si>
  <si>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</si>
  <si>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</si>
  <si>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</si>
  <si>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</si>
  <si>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</si>
  <si>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</si>
  <si>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</si>
  <si>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</si>
  <si>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</si>
  <si>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</si>
  <si>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</si>
  <si>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</si>
  <si>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</si>
  <si>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</si>
  <si>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</si>
  <si>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</si>
  <si>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</si>
  <si>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</si>
  <si>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</si>
  <si>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</si>
  <si>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</si>
  <si>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</si>
  <si>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</si>
  <si>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</si>
  <si>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</si>
  <si>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</si>
  <si>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130018- 13- בנק איגוד</t>
  </si>
  <si>
    <t>130018- 10- לאומי</t>
  </si>
  <si>
    <t>20001- 60- UBS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</si>
  <si>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</si>
  <si>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</si>
  <si>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</si>
  <si>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</si>
  <si>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</si>
  <si>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</si>
  <si>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</si>
  <si>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</si>
  <si>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</si>
  <si>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100006- 11- בנק דיסקונט</t>
  </si>
  <si>
    <t>100006- 12- בנק הפועלים</t>
  </si>
  <si>
    <t>100006- 10- לאומי</t>
  </si>
  <si>
    <t>20003- 60- UBS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</si>
  <si>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</si>
  <si>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</si>
  <si>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</si>
  <si>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</si>
  <si>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</si>
  <si>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</si>
  <si>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80031- 10- לאומי</t>
  </si>
  <si>
    <t>200010- 60- UBS</t>
  </si>
  <si>
    <t>200010- 12- בנק הפועלים</t>
  </si>
  <si>
    <t>200005- 60- UBS</t>
  </si>
  <si>
    <t>200005- 10- לאומי</t>
  </si>
  <si>
    <t>70002- 60- UBS</t>
  </si>
  <si>
    <t>70002- 11- בנק דיסקונט</t>
  </si>
  <si>
    <t>70002- 12- בנק הפועלים</t>
  </si>
  <si>
    <t>70002- 10- לאומי</t>
  </si>
  <si>
    <t>200037- 60- UBS</t>
  </si>
  <si>
    <t>200037- 10- לאומי</t>
  </si>
  <si>
    <t>30005- 60- UBS</t>
  </si>
  <si>
    <t>30005- 13- בנק איגוד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</si>
  <si>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</si>
  <si>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</si>
  <si>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</si>
  <si>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</si>
  <si>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</si>
  <si>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</si>
  <si>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</si>
  <si>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</si>
  <si>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</si>
  <si>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</si>
  <si>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</si>
  <si>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</si>
  <si>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</si>
  <si>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</si>
  <si>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</si>
  <si>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</si>
  <si>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</si>
  <si>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</si>
  <si>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</si>
  <si>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</si>
  <si>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</si>
  <si>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</si>
  <si>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</si>
  <si>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</si>
  <si>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</si>
  <si>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</si>
  <si>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</si>
  <si>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</si>
  <si>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</si>
  <si>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</si>
  <si>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</si>
  <si>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</si>
  <si>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</si>
  <si>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</si>
  <si>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</si>
  <si>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</si>
  <si>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</si>
  <si>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</si>
  <si>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</si>
  <si>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</si>
  <si>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</si>
  <si>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</si>
  <si>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</si>
  <si>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</si>
  <si>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</si>
  <si>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</si>
  <si>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</si>
  <si>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</si>
  <si>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319 פדיון 06.03.19- בנק ישראל- מק"מ</t>
  </si>
  <si>
    <t>8190316</t>
  </si>
  <si>
    <t>06/03/18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</si>
  <si>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</si>
  <si>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</si>
  <si>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</si>
  <si>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</si>
  <si>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</si>
  <si>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</si>
  <si>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</si>
  <si>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</si>
  <si>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</si>
  <si>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24/06/11</t>
  </si>
  <si>
    <t>ממשל שקלית 0219- שחר</t>
  </si>
  <si>
    <t>1110907</t>
  </si>
  <si>
    <t>17/07/08</t>
  </si>
  <si>
    <t>ממשל שקלית 0327- שחר</t>
  </si>
  <si>
    <t>1139344</t>
  </si>
  <si>
    <t>09/11/16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</si>
  <si>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</si>
  <si>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</si>
  <si>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</si>
  <si>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</si>
  <si>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</si>
  <si>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</si>
  <si>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</si>
  <si>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</si>
  <si>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</si>
  <si>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</si>
  <si>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</si>
  <si>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</si>
  <si>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</si>
  <si>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</si>
  <si>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</si>
  <si>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</si>
  <si>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</si>
  <si>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</si>
  <si>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</si>
  <si>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</si>
  <si>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</si>
  <si>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</si>
  <si>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</si>
  <si>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</si>
  <si>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</si>
  <si>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</si>
  <si>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</si>
  <si>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</si>
  <si>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</si>
  <si>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</si>
  <si>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</si>
  <si>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</si>
  <si>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</si>
  <si>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</si>
  <si>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</si>
  <si>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</si>
  <si>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</si>
  <si>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</si>
  <si>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</si>
  <si>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</si>
  <si>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</si>
  <si>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</si>
  <si>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</si>
  <si>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</si>
  <si>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</si>
  <si>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</si>
  <si>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</si>
  <si>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</si>
  <si>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</si>
  <si>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</si>
  <si>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</si>
  <si>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</si>
  <si>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</si>
  <si>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</si>
  <si>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</si>
  <si>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</si>
  <si>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</si>
  <si>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</si>
  <si>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</si>
  <si>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</si>
  <si>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</si>
  <si>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</si>
  <si>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</si>
  <si>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</si>
  <si>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</si>
  <si>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</si>
  <si>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</si>
  <si>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</si>
  <si>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</si>
  <si>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</si>
  <si>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</si>
  <si>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</si>
  <si>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</si>
  <si>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</si>
  <si>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</si>
  <si>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</si>
  <si>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</si>
  <si>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</si>
  <si>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</si>
  <si>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</si>
  <si>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</si>
  <si>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</si>
  <si>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</si>
  <si>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</si>
  <si>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</si>
  <si>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</si>
  <si>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</si>
  <si>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</si>
  <si>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</si>
  <si>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</si>
  <si>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</si>
  <si>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</si>
  <si>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</si>
  <si>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</si>
  <si>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</si>
  <si>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</si>
  <si>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</si>
  <si>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</si>
  <si>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</si>
  <si>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</si>
  <si>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</si>
  <si>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</si>
  <si>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</si>
  <si>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</si>
  <si>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</si>
  <si>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</si>
  <si>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</si>
  <si>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</si>
  <si>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</si>
  <si>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</si>
  <si>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</si>
  <si>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</si>
  <si>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</si>
  <si>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</si>
  <si>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</si>
  <si>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</si>
  <si>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</si>
  <si>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</si>
  <si>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</si>
  <si>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</si>
  <si>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</si>
  <si>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</si>
  <si>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</si>
  <si>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</si>
  <si>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</si>
  <si>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</si>
  <si>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</si>
  <si>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</si>
  <si>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</si>
  <si>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</si>
  <si>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</si>
  <si>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</si>
  <si>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</si>
  <si>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</si>
  <si>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</si>
  <si>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</si>
  <si>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</si>
  <si>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</si>
  <si>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</si>
  <si>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</si>
  <si>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</si>
  <si>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</si>
  <si>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</si>
  <si>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</si>
  <si>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</si>
  <si>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</si>
  <si>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</si>
  <si>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</si>
  <si>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</si>
  <si>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</si>
  <si>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</si>
  <si>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</si>
  <si>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</si>
  <si>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</si>
  <si>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</si>
  <si>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</si>
  <si>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12/07/09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</si>
  <si>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</si>
  <si>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</si>
  <si>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</si>
  <si>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</si>
  <si>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</si>
  <si>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</si>
  <si>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</si>
  <si>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</si>
  <si>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</si>
  <si>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</si>
  <si>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</si>
  <si>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</si>
  <si>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</si>
  <si>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</si>
  <si>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</si>
  <si>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</si>
  <si>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</si>
  <si>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</si>
  <si>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</si>
  <si>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</si>
  <si>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</si>
  <si>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</si>
  <si>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</si>
  <si>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</si>
  <si>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</si>
  <si>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</si>
  <si>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</si>
  <si>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</si>
  <si>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</si>
  <si>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</si>
  <si>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</si>
  <si>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</si>
  <si>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</si>
  <si>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</si>
  <si>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</si>
  <si>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</si>
  <si>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</si>
  <si>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</si>
  <si>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</si>
  <si>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</si>
  <si>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</si>
  <si>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</si>
  <si>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</si>
  <si>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</si>
  <si>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</si>
  <si>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</si>
  <si>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</si>
  <si>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</si>
  <si>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</si>
  <si>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</si>
  <si>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</si>
  <si>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</si>
  <si>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</si>
  <si>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</si>
  <si>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</si>
  <si>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</si>
  <si>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</si>
  <si>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</si>
  <si>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</si>
  <si>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</si>
  <si>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</si>
  <si>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</si>
  <si>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</si>
  <si>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</si>
  <si>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</si>
  <si>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</si>
  <si>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</si>
  <si>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</si>
  <si>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</si>
  <si>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</si>
  <si>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</si>
  <si>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</si>
  <si>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</si>
  <si>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</si>
  <si>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</si>
  <si>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</si>
  <si>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</si>
  <si>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</si>
  <si>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</si>
  <si>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</si>
  <si>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</si>
  <si>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</si>
  <si>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</si>
  <si>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</si>
  <si>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</si>
  <si>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</si>
  <si>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18/09/08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</si>
  <si>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</si>
  <si>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</si>
  <si>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</si>
  <si>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</si>
  <si>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</si>
  <si>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</si>
  <si>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</si>
  <si>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</si>
  <si>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</si>
  <si>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29/09/09</t>
  </si>
  <si>
    <t>שופרסל.ק2- שופר-סל בע"מ</t>
  </si>
  <si>
    <t>7770142</t>
  </si>
  <si>
    <t>520022732</t>
  </si>
  <si>
    <t>מסחר</t>
  </si>
  <si>
    <t>22/02/06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</si>
  <si>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</si>
  <si>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</si>
  <si>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</si>
  <si>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</si>
  <si>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</si>
  <si>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</si>
  <si>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</si>
  <si>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</si>
  <si>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</si>
  <si>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</si>
  <si>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</si>
  <si>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</si>
  <si>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</si>
  <si>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</si>
  <si>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</si>
  <si>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</si>
  <si>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</si>
  <si>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</si>
  <si>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</si>
  <si>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</si>
  <si>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</si>
  <si>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</si>
  <si>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</si>
  <si>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</si>
  <si>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</si>
  <si>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</si>
  <si>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</si>
  <si>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</si>
  <si>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</si>
  <si>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</si>
  <si>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</si>
  <si>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</si>
  <si>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</si>
  <si>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</si>
  <si>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</si>
  <si>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</si>
  <si>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</si>
  <si>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</si>
  <si>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</si>
  <si>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</si>
  <si>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</si>
  <si>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</si>
  <si>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</si>
  <si>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</si>
  <si>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</si>
  <si>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</si>
  <si>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</si>
  <si>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</si>
  <si>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</si>
  <si>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</si>
  <si>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</si>
  <si>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</si>
  <si>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25/09/06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</si>
  <si>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</si>
  <si>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</si>
  <si>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</si>
  <si>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</si>
  <si>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</si>
  <si>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</si>
  <si>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</si>
  <si>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</si>
  <si>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</si>
  <si>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</si>
  <si>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</si>
  <si>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</si>
  <si>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</si>
  <si>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</si>
  <si>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</si>
  <si>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</si>
  <si>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</si>
  <si>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</si>
  <si>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</si>
  <si>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</si>
  <si>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</si>
  <si>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</si>
  <si>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</si>
  <si>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</si>
  <si>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</si>
  <si>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</si>
  <si>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</si>
  <si>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</si>
  <si>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</si>
  <si>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</si>
  <si>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</si>
  <si>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</si>
  <si>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</si>
  <si>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</si>
  <si>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</si>
  <si>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</si>
  <si>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</si>
  <si>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</si>
  <si>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</si>
  <si>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</si>
  <si>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</si>
  <si>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</si>
  <si>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</si>
  <si>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</si>
  <si>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</si>
  <si>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</si>
  <si>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</si>
  <si>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</si>
  <si>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</si>
  <si>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</si>
  <si>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</si>
  <si>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</si>
  <si>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</si>
  <si>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</si>
  <si>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</si>
  <si>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</si>
  <si>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</si>
  <si>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</si>
  <si>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</si>
  <si>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</si>
  <si>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</si>
  <si>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</si>
  <si>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</si>
  <si>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</si>
  <si>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</si>
  <si>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</si>
  <si>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</si>
  <si>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</si>
  <si>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</si>
  <si>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</si>
  <si>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</si>
  <si>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</si>
  <si>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</si>
  <si>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16/04/09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</si>
  <si>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</si>
  <si>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</si>
  <si>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</si>
  <si>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</si>
  <si>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</si>
  <si>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</si>
  <si>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</si>
  <si>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</si>
  <si>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</si>
  <si>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</si>
  <si>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</si>
  <si>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</si>
  <si>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</si>
  <si>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</si>
  <si>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</si>
  <si>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</si>
  <si>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</si>
  <si>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</si>
  <si>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</si>
  <si>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</si>
  <si>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</si>
  <si>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</si>
  <si>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</si>
  <si>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</si>
  <si>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</si>
  <si>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</si>
  <si>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</si>
  <si>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</si>
  <si>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</si>
  <si>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</si>
  <si>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</si>
  <si>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</si>
  <si>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</si>
  <si>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</si>
  <si>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</si>
  <si>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</si>
  <si>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</si>
  <si>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</si>
  <si>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</si>
  <si>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</si>
  <si>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</si>
  <si>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</si>
  <si>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</si>
  <si>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</si>
  <si>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</si>
  <si>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</si>
  <si>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</si>
  <si>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</si>
  <si>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</si>
  <si>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</si>
  <si>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</si>
  <si>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</si>
  <si>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</si>
  <si>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</si>
  <si>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</si>
  <si>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</si>
  <si>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</si>
  <si>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</si>
  <si>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</si>
  <si>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</si>
  <si>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</si>
  <si>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</si>
  <si>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</si>
  <si>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</si>
  <si>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</si>
  <si>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</si>
  <si>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</si>
  <si>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</si>
  <si>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</si>
  <si>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</si>
  <si>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</si>
  <si>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</si>
  <si>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</si>
  <si>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</si>
  <si>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</si>
  <si>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</si>
  <si>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</si>
  <si>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</si>
  <si>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</si>
  <si>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10/06/07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</si>
  <si>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</si>
  <si>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</si>
  <si>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</si>
  <si>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</si>
  <si>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</si>
  <si>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28/09/08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</si>
  <si>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</si>
  <si>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</si>
  <si>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</si>
  <si>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</si>
  <si>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</si>
  <si>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</si>
  <si>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22/09/08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</si>
  <si>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</si>
  <si>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</si>
  <si>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</si>
  <si>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</si>
  <si>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</si>
  <si>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</si>
  <si>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20/07/17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</si>
  <si>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</si>
  <si>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</si>
  <si>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</si>
  <si>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</si>
  <si>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</si>
  <si>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</si>
  <si>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</si>
  <si>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</si>
  <si>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</si>
  <si>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</si>
  <si>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</si>
  <si>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</si>
  <si>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</si>
  <si>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</si>
  <si>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</si>
  <si>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</si>
  <si>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</si>
  <si>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</si>
  <si>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</si>
  <si>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</si>
  <si>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</si>
  <si>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</si>
  <si>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</si>
  <si>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</si>
  <si>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</si>
  <si>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</si>
  <si>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</si>
  <si>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</si>
  <si>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</si>
  <si>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</si>
  <si>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</si>
  <si>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</si>
  <si>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</si>
  <si>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</si>
  <si>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</si>
  <si>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</si>
  <si>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</si>
  <si>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</si>
  <si>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</si>
  <si>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</si>
  <si>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</si>
  <si>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</si>
  <si>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</si>
  <si>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</si>
  <si>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</si>
  <si>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</si>
  <si>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</si>
  <si>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</si>
  <si>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</si>
  <si>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</si>
  <si>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</si>
  <si>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</si>
  <si>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</si>
  <si>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</si>
  <si>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ב(פדיון לקבל)- אדרי-אל החזקות בע"מ</t>
  </si>
  <si>
    <t>1123371</t>
  </si>
  <si>
    <t>513910091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</si>
  <si>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</si>
  <si>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</si>
  <si>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</si>
  <si>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</si>
  <si>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</si>
  <si>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</si>
  <si>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16/12/08</t>
  </si>
  <si>
    <t>אלעזרא  אגח ב- אלעזרא החזקות בע"מ</t>
  </si>
  <si>
    <t>1128289</t>
  </si>
  <si>
    <t>513785634</t>
  </si>
  <si>
    <t>06/05/13</t>
  </si>
  <si>
    <t>אפריקה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</si>
  <si>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</si>
  <si>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</si>
  <si>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</si>
  <si>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</si>
  <si>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</si>
  <si>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</si>
  <si>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</si>
  <si>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</si>
  <si>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</si>
  <si>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</si>
  <si>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</si>
  <si>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</si>
  <si>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</si>
  <si>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14/02/08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</si>
  <si>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</si>
  <si>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</si>
  <si>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</si>
  <si>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</si>
  <si>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</si>
  <si>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</si>
  <si>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</si>
  <si>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</si>
  <si>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</si>
  <si>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</si>
  <si>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</si>
  <si>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</si>
  <si>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</si>
  <si>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</si>
  <si>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</si>
  <si>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</si>
  <si>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</si>
  <si>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</si>
  <si>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</si>
  <si>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</si>
  <si>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</si>
  <si>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</si>
  <si>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</si>
  <si>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</si>
  <si>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</si>
  <si>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</si>
  <si>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</si>
  <si>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</si>
  <si>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</si>
  <si>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</si>
  <si>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</si>
  <si>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</si>
  <si>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</si>
  <si>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</si>
  <si>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</si>
  <si>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</si>
  <si>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</si>
  <si>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</si>
  <si>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</si>
  <si>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</si>
  <si>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</si>
  <si>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</si>
  <si>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</si>
  <si>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</si>
  <si>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</si>
  <si>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</si>
  <si>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</si>
  <si>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</si>
  <si>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</si>
  <si>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</si>
  <si>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</si>
  <si>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</si>
  <si>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</si>
  <si>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</si>
  <si>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</si>
  <si>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</si>
  <si>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18/11/08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</si>
  <si>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</si>
  <si>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</si>
  <si>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</si>
  <si>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</si>
  <si>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</si>
  <si>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</si>
  <si>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</si>
  <si>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</si>
  <si>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</si>
  <si>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</si>
  <si>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</si>
  <si>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</si>
  <si>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</si>
  <si>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</si>
  <si>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</si>
  <si>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</si>
  <si>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</si>
  <si>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</si>
  <si>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</si>
  <si>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</si>
  <si>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</si>
  <si>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</si>
  <si>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</si>
  <si>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</si>
  <si>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</si>
  <si>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</si>
  <si>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</si>
  <si>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</si>
  <si>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</si>
  <si>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</si>
  <si>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</si>
  <si>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</si>
  <si>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</si>
  <si>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</si>
  <si>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</si>
  <si>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</si>
  <si>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</si>
  <si>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</si>
  <si>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</si>
  <si>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</si>
  <si>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</si>
  <si>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</si>
  <si>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</si>
  <si>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</si>
  <si>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</si>
  <si>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</si>
  <si>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</si>
  <si>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</si>
  <si>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</si>
  <si>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</si>
  <si>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</si>
  <si>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</si>
  <si>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</si>
  <si>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</si>
  <si>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</si>
  <si>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</si>
  <si>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</si>
  <si>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</si>
  <si>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</si>
  <si>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</si>
  <si>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</si>
  <si>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</si>
  <si>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</si>
  <si>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</si>
  <si>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</si>
  <si>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</si>
  <si>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</si>
  <si>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</si>
  <si>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</si>
  <si>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</si>
  <si>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</si>
  <si>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</si>
  <si>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</si>
  <si>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</si>
  <si>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</si>
  <si>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</si>
  <si>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</si>
  <si>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</si>
  <si>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</si>
  <si>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</si>
  <si>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</si>
  <si>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</si>
  <si>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</si>
  <si>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</si>
  <si>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</si>
  <si>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</si>
  <si>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</si>
  <si>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</si>
  <si>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</si>
  <si>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</si>
  <si>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</si>
  <si>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</si>
  <si>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</si>
  <si>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</si>
  <si>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</si>
  <si>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</si>
  <si>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</si>
  <si>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</si>
  <si>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</si>
  <si>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</si>
  <si>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</si>
  <si>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</si>
  <si>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</si>
  <si>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</si>
  <si>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</si>
  <si>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</si>
  <si>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</si>
  <si>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</si>
  <si>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</si>
  <si>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</si>
  <si>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</si>
  <si>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</si>
  <si>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</si>
  <si>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</si>
  <si>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</si>
  <si>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</si>
  <si>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</si>
  <si>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</si>
  <si>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</si>
  <si>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</si>
  <si>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</si>
  <si>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</si>
  <si>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</si>
  <si>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</si>
  <si>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</si>
  <si>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</si>
  <si>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</si>
  <si>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</si>
  <si>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</si>
  <si>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</si>
  <si>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</si>
  <si>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</si>
  <si>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</si>
  <si>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</si>
  <si>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</si>
  <si>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</si>
  <si>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</si>
  <si>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</si>
  <si>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</si>
  <si>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</si>
  <si>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</si>
  <si>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</si>
  <si>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</si>
  <si>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</si>
  <si>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</si>
  <si>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</si>
  <si>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</si>
  <si>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</si>
  <si>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</si>
  <si>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</si>
  <si>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</si>
  <si>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</si>
  <si>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</si>
  <si>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</si>
  <si>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</si>
  <si>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</si>
  <si>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</si>
  <si>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</si>
  <si>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</si>
  <si>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</si>
  <si>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</si>
  <si>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</si>
  <si>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</si>
  <si>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</si>
  <si>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</si>
  <si>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</si>
  <si>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</si>
  <si>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</si>
  <si>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</si>
  <si>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</si>
  <si>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</si>
  <si>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</si>
  <si>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</si>
  <si>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</si>
  <si>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</si>
  <si>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</si>
  <si>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</si>
  <si>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</si>
  <si>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</si>
  <si>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</si>
  <si>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</si>
  <si>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</si>
  <si>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</si>
  <si>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</si>
  <si>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</si>
  <si>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</si>
  <si>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</si>
  <si>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</si>
  <si>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</si>
  <si>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</si>
  <si>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</si>
  <si>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</si>
  <si>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</si>
  <si>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</si>
  <si>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</si>
  <si>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</si>
  <si>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</si>
  <si>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</si>
  <si>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</si>
  <si>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</si>
  <si>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</si>
  <si>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</si>
  <si>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</si>
  <si>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</si>
  <si>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</si>
  <si>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</si>
  <si>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</si>
  <si>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</si>
  <si>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</si>
  <si>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</si>
  <si>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</si>
  <si>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</si>
  <si>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</si>
  <si>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</si>
  <si>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</si>
  <si>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</si>
  <si>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</si>
  <si>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</si>
  <si>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</si>
  <si>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514914001</t>
  </si>
  <si>
    <t>Energy</t>
  </si>
  <si>
    <t>BBB-.IL</t>
  </si>
  <si>
    <t>19/05/14</t>
  </si>
  <si>
    <t>DEVTAM 5.412% 30/12/2025- דלק ואבנר תמר בונד בע"מ</t>
  </si>
  <si>
    <t>il0011321820</t>
  </si>
  <si>
    <t>ICLIT 6.375 31/05/2038- israel chemicals limited</t>
  </si>
  <si>
    <t>IL0028103310</t>
  </si>
  <si>
    <t>Materials</t>
  </si>
  <si>
    <t>BBB-</t>
  </si>
  <si>
    <t>S&amp;P</t>
  </si>
  <si>
    <t>24/05/18</t>
  </si>
  <si>
    <t>TEVA 6 144 04/24- טבע תעשיות פרמצבטיות בע"מ</t>
  </si>
  <si>
    <t>US88167AAL52</t>
  </si>
  <si>
    <t>520013954</t>
  </si>
  <si>
    <t>Pharmaceuticals &amp; Biotechnology</t>
  </si>
  <si>
    <t>Ba2</t>
  </si>
  <si>
    <t>15/03/18</t>
  </si>
  <si>
    <t>TEVA 6.75 144 3/28- טבע תעשיות פרמצבטיות בע"מ</t>
  </si>
  <si>
    <t>US88167AAK79</t>
  </si>
  <si>
    <t>BB</t>
  </si>
  <si>
    <t>ALIBABA GROUPHOLDING- ALIBABA COM LTD</t>
  </si>
  <si>
    <t>US01609WAS17</t>
  </si>
  <si>
    <t>10825</t>
  </si>
  <si>
    <t>Software &amp; Services</t>
  </si>
  <si>
    <t>A+</t>
  </si>
  <si>
    <t>22/01/18</t>
  </si>
  <si>
    <t>CNOOC CURTIS FUNDING NO1- CNOOC Limited</t>
  </si>
  <si>
    <t>USQ25738AA54</t>
  </si>
  <si>
    <t>10036</t>
  </si>
  <si>
    <t>Utilities</t>
  </si>
  <si>
    <t>04/03/18</t>
  </si>
  <si>
    <t>CNOOC FINANCE 2013 LTD- CNOOC FINANCE</t>
  </si>
  <si>
    <t>US12625GAC87</t>
  </si>
  <si>
    <t>27652</t>
  </si>
  <si>
    <t>22/02/18</t>
  </si>
  <si>
    <t>SINOPEC GRP 10/23- SINOPEC GRP 10/23</t>
  </si>
  <si>
    <t>USG8200QAB26</t>
  </si>
  <si>
    <t>27654</t>
  </si>
  <si>
    <t>EMPRESA DE TRANSPORTE- EMPRESA DE TRANSPORTE</t>
  </si>
  <si>
    <t>USP37466AJ19</t>
  </si>
  <si>
    <t>27653</t>
  </si>
  <si>
    <t>BAIDU INC- BAIDU INC</t>
  </si>
  <si>
    <t>US056752AM06</t>
  </si>
  <si>
    <t>27852</t>
  </si>
  <si>
    <t>Media</t>
  </si>
  <si>
    <t>A3</t>
  </si>
  <si>
    <t>15/11/18</t>
  </si>
  <si>
    <t>BIDU 3.875 09/23- Baidu.com, Inc</t>
  </si>
  <si>
    <t>US056752AK40</t>
  </si>
  <si>
    <t>10041</t>
  </si>
  <si>
    <t>02/04/18</t>
  </si>
  <si>
    <t>COMCAST CORP- Comcast Corp</t>
  </si>
  <si>
    <t>US20030NCR08</t>
  </si>
  <si>
    <t>10088</t>
  </si>
  <si>
    <t>A-</t>
  </si>
  <si>
    <t>10/10/18</t>
  </si>
  <si>
    <t>DAIMLER FINANCE NA LLC- Daimler AG</t>
  </si>
  <si>
    <t>US233851DD33</t>
  </si>
  <si>
    <t>12112</t>
  </si>
  <si>
    <t>ZURNVX 5.125 6/48- DEMETER</t>
  </si>
  <si>
    <t>XS1795323952</t>
  </si>
  <si>
    <t>2833</t>
  </si>
  <si>
    <t>Insurance</t>
  </si>
  <si>
    <t>25/04/18</t>
  </si>
  <si>
    <t>AMERICAN EXPRESS CO- AMERICAN EXPRESS</t>
  </si>
  <si>
    <t>US025816CA56</t>
  </si>
  <si>
    <t>10019</t>
  </si>
  <si>
    <t>Diversified Financials</t>
  </si>
  <si>
    <t>BBB+</t>
  </si>
  <si>
    <t>Aquarius 6.375 09/24- Aquairus +Inv for swiss</t>
  </si>
  <si>
    <t>XS0901578681</t>
  </si>
  <si>
    <t>12621</t>
  </si>
  <si>
    <t>Capital Goods</t>
  </si>
  <si>
    <t>22/11/18</t>
  </si>
  <si>
    <t>DANONE SA- DANONE</t>
  </si>
  <si>
    <t>USF12033TN02</t>
  </si>
  <si>
    <t>11191</t>
  </si>
  <si>
    <t>Food, Beverage &amp; Tobacco</t>
  </si>
  <si>
    <t>ENIIM 4.75 09/12/28- Eni S.P.A</t>
  </si>
  <si>
    <t>US26874RAE80</t>
  </si>
  <si>
    <t>10139</t>
  </si>
  <si>
    <t>06/09/18</t>
  </si>
  <si>
    <t>HYUNDAI CAPITAL SERVICES- HYUNDAI CAPITAL SERVICES</t>
  </si>
  <si>
    <t>USY3815NBA82</t>
  </si>
  <si>
    <t>11002</t>
  </si>
  <si>
    <t>Automobiles &amp; Components</t>
  </si>
  <si>
    <t>05/03/18</t>
  </si>
  <si>
    <t>Ubs ag 5.125% 5/24- UBS AG</t>
  </si>
  <si>
    <t>CH0244100266</t>
  </si>
  <si>
    <t>10440</t>
  </si>
  <si>
    <t>10/06/14</t>
  </si>
  <si>
    <t>ABBOTT LABORATORIES 11/2023- Abbott laboratories</t>
  </si>
  <si>
    <t>US002824BE94</t>
  </si>
  <si>
    <t>10652</t>
  </si>
  <si>
    <t>Health Care Equipment &amp; Services</t>
  </si>
  <si>
    <t>BBB.IL</t>
  </si>
  <si>
    <t>ABNANV 4.4 3/28- ABN NV</t>
  </si>
  <si>
    <t>XS1586330604</t>
  </si>
  <si>
    <t>10002</t>
  </si>
  <si>
    <t>Banks</t>
  </si>
  <si>
    <t>27/03/17</t>
  </si>
  <si>
    <t>AT&amp;T INC- AT&amp;T INC</t>
  </si>
  <si>
    <t>US00206RCE09</t>
  </si>
  <si>
    <t>10037</t>
  </si>
  <si>
    <t>Telecommunication Services</t>
  </si>
  <si>
    <t>BBB</t>
  </si>
  <si>
    <t>BAYER US FINANCE II LLC- Bayer AG</t>
  </si>
  <si>
    <t>US07274NAW39</t>
  </si>
  <si>
    <t>12075</t>
  </si>
  <si>
    <t>CBAAU 3.375 10/20/26- COMMONWEALTH BANK AUST</t>
  </si>
  <si>
    <t>XS1506401567</t>
  </si>
  <si>
    <t>11052</t>
  </si>
  <si>
    <t>CELGENE CORP- Celgene Corporation</t>
  </si>
  <si>
    <t>US151020BA12</t>
  </si>
  <si>
    <t>12418</t>
  </si>
  <si>
    <t>Baa2</t>
  </si>
  <si>
    <t>Hewlett Packard- HEWLETT-PACKARD CO</t>
  </si>
  <si>
    <t>usu42832ah59</t>
  </si>
  <si>
    <t>10191</t>
  </si>
  <si>
    <t>21/10/15</t>
  </si>
  <si>
    <t>PRU 4.5 9/47- PRUDENTIAL</t>
  </si>
  <si>
    <t>US744320AW24</t>
  </si>
  <si>
    <t>10860</t>
  </si>
  <si>
    <t>20/09/17</t>
  </si>
  <si>
    <t>Sprnts 3.36 9/21- SPRINT SPECTRUM</t>
  </si>
  <si>
    <t>US85208NAA81</t>
  </si>
  <si>
    <t>27324</t>
  </si>
  <si>
    <t>27/10/16</t>
  </si>
  <si>
    <t>Srenvx 5.75 15/08/50- Swiss life elm bv</t>
  </si>
  <si>
    <t>XS1261170515</t>
  </si>
  <si>
    <t>12108</t>
  </si>
  <si>
    <t>19/01/16</t>
  </si>
  <si>
    <t>T 4.1 2/28- T</t>
  </si>
  <si>
    <t>US00206RER93</t>
  </si>
  <si>
    <t>27666</t>
  </si>
  <si>
    <t>07/12/17</t>
  </si>
  <si>
    <t>16/09/77 4.75% PLC SSE- SSE PLC</t>
  </si>
  <si>
    <t>XS1572343744</t>
  </si>
  <si>
    <t>11139</t>
  </si>
  <si>
    <t>4.87  PETROLEOS- PETROLEOS MEXICANOS</t>
  </si>
  <si>
    <t>US71654QBB77</t>
  </si>
  <si>
    <t>12345</t>
  </si>
  <si>
    <t>AHTLN 5.25 08/01/26- ASHTEAD CAPITAL</t>
  </si>
  <si>
    <t>US045054AH68</t>
  </si>
  <si>
    <t>27724</t>
  </si>
  <si>
    <t>Commercial &amp; Professional Services</t>
  </si>
  <si>
    <t>ALLERGAN FUNDING- ALLERGAN INC</t>
  </si>
  <si>
    <t>US00507UAR23</t>
  </si>
  <si>
    <t>11089</t>
  </si>
  <si>
    <t>Baa3</t>
  </si>
  <si>
    <t>08/02/18</t>
  </si>
  <si>
    <t>ASHTEAD CAPITAL 5.62 10/24-10/22- ASHTEAD CAPITAL</t>
  </si>
  <si>
    <t>US045054AC71</t>
  </si>
  <si>
    <t>25/06/18</t>
  </si>
  <si>
    <t>CONAGRA BRANDS INC- Conagra foods inc</t>
  </si>
  <si>
    <t>US205887CA82</t>
  </si>
  <si>
    <t>12811</t>
  </si>
  <si>
    <t>23/10/18</t>
  </si>
  <si>
    <t>CONSTELLATION BRANDS INC- Constellation fund spc</t>
  </si>
  <si>
    <t>US21036PAX69</t>
  </si>
  <si>
    <t>12061</t>
  </si>
  <si>
    <t>Credit agricole sa- CREDIT AGRICOLE SA</t>
  </si>
  <si>
    <t>USF22797RT78</t>
  </si>
  <si>
    <t>10886</t>
  </si>
  <si>
    <t>24/01/14</t>
  </si>
  <si>
    <t>CROWN CASTLE INTL CORP- CROWN CASTLE INTL</t>
  </si>
  <si>
    <t>US22822VAJ08</t>
  </si>
  <si>
    <t>27630</t>
  </si>
  <si>
    <t>Real Estate</t>
  </si>
  <si>
    <t>23/01/18</t>
  </si>
  <si>
    <t>DISCOVERY COMMUNICATIONS- DISCOVERY COMMUNICATIONS</t>
  </si>
  <si>
    <t>US25470DAQ25</t>
  </si>
  <si>
    <t>27677</t>
  </si>
  <si>
    <t>ENTERPRISE PRODUCTS OPER- enterprise</t>
  </si>
  <si>
    <t>US29379VBM46</t>
  </si>
  <si>
    <t>27590</t>
  </si>
  <si>
    <t>25/08/17</t>
  </si>
  <si>
    <t>GM 5.25 03/26- GENERAL MOTORS CORP</t>
  </si>
  <si>
    <t>US37045XBG07</t>
  </si>
  <si>
    <t>10753</t>
  </si>
  <si>
    <t>01/03/16</t>
  </si>
  <si>
    <t>Lear 5.25 01/25- LEAR CORP</t>
  </si>
  <si>
    <t>US521865AX34</t>
  </si>
  <si>
    <t>27159</t>
  </si>
  <si>
    <t>18/08/16</t>
  </si>
  <si>
    <t>Macquarie Bank- MACQUARIE BANK LTD</t>
  </si>
  <si>
    <t>US55608YAB11</t>
  </si>
  <si>
    <t>27079</t>
  </si>
  <si>
    <t>11/06/15</t>
  </si>
  <si>
    <t>NXPI 4.875 03/24- NXP SEMICONDUCTORS NV</t>
  </si>
  <si>
    <t>USN65965AY61</t>
  </si>
  <si>
    <t>27264</t>
  </si>
  <si>
    <t>Semiconductors &amp; Semiconductor Equipment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</si>
  <si>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</si>
  <si>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</si>
  <si>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</si>
  <si>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</si>
  <si>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</si>
  <si>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</si>
  <si>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</si>
  <si>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</si>
  <si>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Trpcn 5.3 3/77- Trpcn</t>
  </si>
  <si>
    <t>US89356BAC28</t>
  </si>
  <si>
    <t>27588</t>
  </si>
  <si>
    <t>03/03/17</t>
  </si>
  <si>
    <t>VODAFONE GROUP- Vodafone Group</t>
  </si>
  <si>
    <t>XS1888180640</t>
  </si>
  <si>
    <t>10475</t>
  </si>
  <si>
    <t>03/10/18</t>
  </si>
  <si>
    <t>VW 4.625 PERP 06/28- Volkswagen intl fin</t>
  </si>
  <si>
    <t>XS1799939027</t>
  </si>
  <si>
    <t>16302</t>
  </si>
  <si>
    <t>27/06/18</t>
  </si>
  <si>
    <t>BECTON DICKINSON AND CO- BECTON DICKINSON</t>
  </si>
  <si>
    <t>US075887BT55</t>
  </si>
  <si>
    <t>27631</t>
  </si>
  <si>
    <t>BB+.IL</t>
  </si>
  <si>
    <t>BNP PARIBAS- BNP</t>
  </si>
  <si>
    <t>USF1R15XK854</t>
  </si>
  <si>
    <t>10053</t>
  </si>
  <si>
    <t>Ba1</t>
  </si>
  <si>
    <t>20/08/18</t>
  </si>
  <si>
    <t>DANBNK 7 PERP 26/06/2025- DANBNK</t>
  </si>
  <si>
    <t>XS1825417535</t>
  </si>
  <si>
    <t>12676</t>
  </si>
  <si>
    <t>26/06/18</t>
  </si>
  <si>
    <t>Fibebz 5.25  5/24- Fibria overseas finance</t>
  </si>
  <si>
    <t>US31572UAE64</t>
  </si>
  <si>
    <t>12754</t>
  </si>
  <si>
    <t>BB+</t>
  </si>
  <si>
    <t>LENNAR 4.125 1/22- LENNAR CORP</t>
  </si>
  <si>
    <t>US526057BY96</t>
  </si>
  <si>
    <t>10258</t>
  </si>
  <si>
    <t>Consumer Durables &amp; Apparel</t>
  </si>
  <si>
    <t>25/01/17</t>
  </si>
  <si>
    <t>Nationwide 6.875% 11/49- NATIONWIDE BLDG SOCIETY</t>
  </si>
  <si>
    <t>XS1043181269</t>
  </si>
  <si>
    <t>12625</t>
  </si>
  <si>
    <t>NXPI 3.875 09/22- NXP SEMICONDUCTORS NV</t>
  </si>
  <si>
    <t>US62947QAW87</t>
  </si>
  <si>
    <t>28/09/16</t>
  </si>
  <si>
    <t>Repsol 4.5 25/3/75- Repsol ypf</t>
  </si>
  <si>
    <t>XS1207058733</t>
  </si>
  <si>
    <t>12286</t>
  </si>
  <si>
    <t>SYMANTEC CORP 4/25- SYMANTEC CORP</t>
  </si>
  <si>
    <t>US871503AU26</t>
  </si>
  <si>
    <t>NYSE</t>
  </si>
  <si>
    <t>10408</t>
  </si>
  <si>
    <t>13/02/17</t>
  </si>
  <si>
    <t>SYSTEM CITRIX- Citrix Systems Inc</t>
  </si>
  <si>
    <t>US177376AE06</t>
  </si>
  <si>
    <t>12350</t>
  </si>
  <si>
    <t>VALE 3.75 01/23- VALE OVERSEAS LIMITED</t>
  </si>
  <si>
    <t>XS0802953165</t>
  </si>
  <si>
    <t>10905</t>
  </si>
  <si>
    <t>CONTINENTAL RES 5 09/22-03/17- CONTINENTAL ink</t>
  </si>
  <si>
    <t>US212015AH47</t>
  </si>
  <si>
    <t>27458</t>
  </si>
  <si>
    <t>BB.IL</t>
  </si>
  <si>
    <t>27/01/17</t>
  </si>
  <si>
    <t>ELECTRICITE DE FRANCE- ELEC DE FRANCE</t>
  </si>
  <si>
    <t>FR0011401728</t>
  </si>
  <si>
    <t>10781</t>
  </si>
  <si>
    <t>03/11/17</t>
  </si>
  <si>
    <t>ENBCN 5.5% 15/07/2017- ENBRIDGE</t>
  </si>
  <si>
    <t>US29250NAS45</t>
  </si>
  <si>
    <t>27509</t>
  </si>
  <si>
    <t>18/07/17</t>
  </si>
  <si>
    <t>ENBCN 6 01/27-01/77- ENBRIDGE</t>
  </si>
  <si>
    <t>us29250nan57</t>
  </si>
  <si>
    <t>FUNDI GROUP UBS- ubs</t>
  </si>
  <si>
    <t>CH0400441280</t>
  </si>
  <si>
    <t>27385</t>
  </si>
  <si>
    <t>LB 5 5/8 10/15/23- La mondiale</t>
  </si>
  <si>
    <t>US501797AJ37</t>
  </si>
  <si>
    <t>27063</t>
  </si>
  <si>
    <t>Retailing</t>
  </si>
  <si>
    <t>15/08/16</t>
  </si>
  <si>
    <t>SYNNVX 5.182 04/28- SYNCHRONY FINANC</t>
  </si>
  <si>
    <t>USN84413CG11</t>
  </si>
  <si>
    <t>27618</t>
  </si>
  <si>
    <t>Verisign 4.625 5/23- VeriSign inc</t>
  </si>
  <si>
    <t>US92343EAF97</t>
  </si>
  <si>
    <t>12225</t>
  </si>
  <si>
    <t>31/10/16</t>
  </si>
  <si>
    <t>ALLISON TRANSMISSION- allison</t>
  </si>
  <si>
    <t>US019736AD97</t>
  </si>
  <si>
    <t>27589</t>
  </si>
  <si>
    <t>Ba3</t>
  </si>
  <si>
    <t>23/02/17</t>
  </si>
  <si>
    <t>CHENIERE CORP CHRISTI HD- Cheniere Energy Inc</t>
  </si>
  <si>
    <t>US16412XAD75</t>
  </si>
  <si>
    <t>27112</t>
  </si>
  <si>
    <t>BB-</t>
  </si>
  <si>
    <t>CREDIT SUISSE GROUP- CREDIT SUISSE</t>
  </si>
  <si>
    <t>USH3698DBW32</t>
  </si>
  <si>
    <t>10103</t>
  </si>
  <si>
    <t>BB-.IL</t>
  </si>
  <si>
    <t>22/02/00</t>
  </si>
  <si>
    <t>USH3698DBZ62</t>
  </si>
  <si>
    <t>13/09/18</t>
  </si>
  <si>
    <t>IRM 4.875 9/27- irm</t>
  </si>
  <si>
    <t>US46284VAC54</t>
  </si>
  <si>
    <t>27591</t>
  </si>
  <si>
    <t>IRM 5.25 03/28- irm</t>
  </si>
  <si>
    <t>US46284VAE11</t>
  </si>
  <si>
    <t>28/12/17</t>
  </si>
  <si>
    <t>LLOYDS BANKING GROUP PLC- LLOYDS TSB BANK PLC</t>
  </si>
  <si>
    <t>US539439AU36</t>
  </si>
  <si>
    <t>10264</t>
  </si>
  <si>
    <t>PETBRA 6.125 1/22- PETBRA</t>
  </si>
  <si>
    <t>US71647NAR08</t>
  </si>
  <si>
    <t>27633</t>
  </si>
  <si>
    <t>28/01/18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</si>
  <si>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</si>
  <si>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</si>
  <si>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</si>
  <si>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</si>
  <si>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</si>
  <si>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</si>
  <si>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</si>
  <si>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</si>
  <si>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BARCLAYS PLC- BARCLAYS BANK</t>
  </si>
  <si>
    <t>US06738EBA29</t>
  </si>
  <si>
    <t>10046</t>
  </si>
  <si>
    <t>B+.IL</t>
  </si>
  <si>
    <t>15/08/18</t>
  </si>
  <si>
    <t>EQIX 5.375 04/23- Equinix Inc</t>
  </si>
  <si>
    <t>US2944UAM80</t>
  </si>
  <si>
    <t>12746</t>
  </si>
  <si>
    <t>B1</t>
  </si>
  <si>
    <t>03/04/18</t>
  </si>
  <si>
    <t>Rig 7.75 10/24- TRANSOCEAN</t>
  </si>
  <si>
    <t>US893828AA14</t>
  </si>
  <si>
    <t>25/10/16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</si>
  <si>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</si>
  <si>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</si>
  <si>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</si>
  <si>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</si>
  <si>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</si>
  <si>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</si>
  <si>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</si>
  <si>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</si>
  <si>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</si>
  <si>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</si>
  <si>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</si>
  <si>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</si>
  <si>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</si>
  <si>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</si>
  <si>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</si>
  <si>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</si>
  <si>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</si>
  <si>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</si>
  <si>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</si>
  <si>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</si>
  <si>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</si>
  <si>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</si>
  <si>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</si>
  <si>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</si>
  <si>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</si>
  <si>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</si>
  <si>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</si>
  <si>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</si>
  <si>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</si>
  <si>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</si>
  <si>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</si>
  <si>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</si>
  <si>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</si>
  <si>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</si>
  <si>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</si>
  <si>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</si>
  <si>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</si>
  <si>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</si>
  <si>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</si>
  <si>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</si>
  <si>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</si>
  <si>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</si>
  <si>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</si>
  <si>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</si>
  <si>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</si>
  <si>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</si>
  <si>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</si>
  <si>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</si>
  <si>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</si>
  <si>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</si>
  <si>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</si>
  <si>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</si>
  <si>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</si>
  <si>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</si>
  <si>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</si>
  <si>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</si>
  <si>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</si>
  <si>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</si>
  <si>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</si>
  <si>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</si>
  <si>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</si>
  <si>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</si>
  <si>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</si>
  <si>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</si>
  <si>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</si>
  <si>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</si>
  <si>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</si>
  <si>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</si>
  <si>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</si>
  <si>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</si>
  <si>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</si>
  <si>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</si>
  <si>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</si>
  <si>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</si>
  <si>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</si>
  <si>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</si>
  <si>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</si>
  <si>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</si>
  <si>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</si>
  <si>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</si>
  <si>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</si>
  <si>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</si>
  <si>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</si>
  <si>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</si>
  <si>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</si>
  <si>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</si>
  <si>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</si>
  <si>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</si>
  <si>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</si>
  <si>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</si>
  <si>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</si>
  <si>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</si>
  <si>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</si>
  <si>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</si>
  <si>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</si>
  <si>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</si>
  <si>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</si>
  <si>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</si>
  <si>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</si>
  <si>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</si>
  <si>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</si>
  <si>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</si>
  <si>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</si>
  <si>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</si>
  <si>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</si>
  <si>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</si>
  <si>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</si>
  <si>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</si>
  <si>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</si>
  <si>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</si>
  <si>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</si>
  <si>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</si>
  <si>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</si>
  <si>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</si>
  <si>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</si>
  <si>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</si>
  <si>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</si>
  <si>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</si>
  <si>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</si>
  <si>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</si>
  <si>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</si>
  <si>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</si>
  <si>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</si>
  <si>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</si>
  <si>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</si>
  <si>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</si>
  <si>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</si>
  <si>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</si>
  <si>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</si>
  <si>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</si>
  <si>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</si>
  <si>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</si>
  <si>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</si>
  <si>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</si>
  <si>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</si>
  <si>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</si>
  <si>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</si>
  <si>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</si>
  <si>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</si>
  <si>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</si>
  <si>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</si>
  <si>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</si>
  <si>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</si>
  <si>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</si>
  <si>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</si>
  <si>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</si>
  <si>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</si>
  <si>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</si>
  <si>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</si>
  <si>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</si>
  <si>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</si>
  <si>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</si>
  <si>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</si>
  <si>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</si>
  <si>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</si>
  <si>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</si>
  <si>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</si>
  <si>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</si>
  <si>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</si>
  <si>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</si>
  <si>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</si>
  <si>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</si>
  <si>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</si>
  <si>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</si>
  <si>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</si>
  <si>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</si>
  <si>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</si>
  <si>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</si>
  <si>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</si>
  <si>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</si>
  <si>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</si>
  <si>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</si>
  <si>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</si>
  <si>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</si>
  <si>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</si>
  <si>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</si>
  <si>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</si>
  <si>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</si>
  <si>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</si>
  <si>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</si>
  <si>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</si>
  <si>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</si>
  <si>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</si>
  <si>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</si>
  <si>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</si>
  <si>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</si>
  <si>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</si>
  <si>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</si>
  <si>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</si>
  <si>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</si>
  <si>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</si>
  <si>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</si>
  <si>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</si>
  <si>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</si>
  <si>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</si>
  <si>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</si>
  <si>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</si>
  <si>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</si>
  <si>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</si>
  <si>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</si>
  <si>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</si>
  <si>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</si>
  <si>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</si>
  <si>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</si>
  <si>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</si>
  <si>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</si>
  <si>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</si>
  <si>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</si>
  <si>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</si>
  <si>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</si>
  <si>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</si>
  <si>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</si>
  <si>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</si>
  <si>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</si>
  <si>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</si>
  <si>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</si>
  <si>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</si>
  <si>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</si>
  <si>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</si>
  <si>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</si>
  <si>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</si>
  <si>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</si>
  <si>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</si>
  <si>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</si>
  <si>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</si>
  <si>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</si>
  <si>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</si>
  <si>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</si>
  <si>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</si>
  <si>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</si>
  <si>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</si>
  <si>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</si>
  <si>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</si>
  <si>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</si>
  <si>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</si>
  <si>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</si>
  <si>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</si>
  <si>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</si>
  <si>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</si>
  <si>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</si>
  <si>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</si>
  <si>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</si>
  <si>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</si>
  <si>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</si>
  <si>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</si>
  <si>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</si>
  <si>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</si>
  <si>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</si>
  <si>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</si>
  <si>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</si>
  <si>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</si>
  <si>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</si>
  <si>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</si>
  <si>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</si>
  <si>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</si>
  <si>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</si>
  <si>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</si>
  <si>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</si>
  <si>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</si>
  <si>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</si>
  <si>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</si>
  <si>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</si>
  <si>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</si>
  <si>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</si>
  <si>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</si>
  <si>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</si>
  <si>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</si>
  <si>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</si>
  <si>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</si>
  <si>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</si>
  <si>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</si>
  <si>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</si>
  <si>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</si>
  <si>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</si>
  <si>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</si>
  <si>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</si>
  <si>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</si>
  <si>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</si>
  <si>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</si>
  <si>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</si>
  <si>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</si>
  <si>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</si>
  <si>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</si>
  <si>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</si>
  <si>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</si>
  <si>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</si>
  <si>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</si>
  <si>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</si>
  <si>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</si>
  <si>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</si>
  <si>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</si>
  <si>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</si>
  <si>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</si>
  <si>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</si>
  <si>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</si>
  <si>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</si>
  <si>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</si>
  <si>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</si>
  <si>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</si>
  <si>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</si>
  <si>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</si>
  <si>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</si>
  <si>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</si>
  <si>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</si>
  <si>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</si>
  <si>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</si>
  <si>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</si>
  <si>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</si>
  <si>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</si>
  <si>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</si>
  <si>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</si>
  <si>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</si>
  <si>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</si>
  <si>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</si>
  <si>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</si>
  <si>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</si>
  <si>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</si>
  <si>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</si>
  <si>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</si>
  <si>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</si>
  <si>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</si>
  <si>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</si>
  <si>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</si>
  <si>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</si>
  <si>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</si>
  <si>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</si>
  <si>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</si>
  <si>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</si>
  <si>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</si>
  <si>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</si>
  <si>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</si>
  <si>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</si>
  <si>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</si>
  <si>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</si>
  <si>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</si>
  <si>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</si>
  <si>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</si>
  <si>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</si>
  <si>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</si>
  <si>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</si>
  <si>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</si>
  <si>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</si>
  <si>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</si>
  <si>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</si>
  <si>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</si>
  <si>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</si>
  <si>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</si>
  <si>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</si>
  <si>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</si>
  <si>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</si>
  <si>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</si>
  <si>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</si>
  <si>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</si>
  <si>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</si>
  <si>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</si>
  <si>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</si>
  <si>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</si>
  <si>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</si>
  <si>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</si>
  <si>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</si>
  <si>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</si>
  <si>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</si>
  <si>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</si>
  <si>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Delphi Automotive plc- Delphi Automotive plc</t>
  </si>
  <si>
    <t>JE00B783TY65</t>
  </si>
  <si>
    <t>12252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</si>
  <si>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</si>
  <si>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</si>
  <si>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</si>
  <si>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</si>
  <si>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</si>
  <si>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</si>
  <si>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</si>
  <si>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</si>
  <si>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</si>
  <si>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</si>
  <si>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</si>
  <si>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</si>
  <si>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</si>
  <si>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</si>
  <si>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</si>
  <si>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</si>
  <si>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</si>
  <si>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</si>
  <si>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</si>
  <si>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</si>
  <si>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</si>
  <si>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</si>
  <si>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</si>
  <si>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</si>
  <si>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</si>
  <si>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</si>
  <si>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</si>
  <si>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</si>
  <si>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EIFFAGE- EIFFAGE</t>
  </si>
  <si>
    <t>FR0000130452</t>
  </si>
  <si>
    <t>27267</t>
  </si>
  <si>
    <t>MOSAIC CO/THE- MOSAIC CO</t>
  </si>
  <si>
    <t>US61945C1036</t>
  </si>
  <si>
    <t>10850</t>
  </si>
  <si>
    <t>SAAB AB-B BTA- SAAB AB-B RTS</t>
  </si>
  <si>
    <t>SE0011984772</t>
  </si>
  <si>
    <t>27863</t>
  </si>
  <si>
    <t>SAAB AB-B- SAAB AB-B RTS</t>
  </si>
  <si>
    <t>SE0000112385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</si>
  <si>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</si>
  <si>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</si>
  <si>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</si>
  <si>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</si>
  <si>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</si>
  <si>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</si>
  <si>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</si>
  <si>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</si>
  <si>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</si>
  <si>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</si>
  <si>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NKE US NIKE INC- NIKE INC</t>
  </si>
  <si>
    <t>US6541061031</t>
  </si>
  <si>
    <t>10310</t>
  </si>
  <si>
    <t>BLACKROCK INC- BLACKROCK GLOBAL FUNDS</t>
  </si>
  <si>
    <t>US09247X1019</t>
  </si>
  <si>
    <t>26017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</si>
  <si>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</si>
  <si>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</si>
  <si>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</si>
  <si>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</si>
  <si>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</si>
  <si>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</si>
  <si>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</si>
  <si>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</si>
  <si>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</si>
  <si>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</si>
  <si>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</si>
  <si>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</si>
  <si>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British Petroleum PLC- BP CAPITAL</t>
  </si>
  <si>
    <t>gb0007980591</t>
  </si>
  <si>
    <t>LSE</t>
  </si>
  <si>
    <t>10056</t>
  </si>
  <si>
    <t>CHENIERE ENERGY INC- Cheniere Energy Inc</t>
  </si>
  <si>
    <t>US16411R2085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</si>
  <si>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</si>
  <si>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</si>
  <si>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</si>
  <si>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</si>
  <si>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</si>
  <si>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</si>
  <si>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 Shell plc- ROYAL DUTCH SHELL PLC-A SHS</t>
  </si>
  <si>
    <t>GB00B03MLX29</t>
  </si>
  <si>
    <t>10795</t>
  </si>
  <si>
    <t>WOODSIDE PETROLEUM- WOODSIDE PETROL</t>
  </si>
  <si>
    <t>AU000000WPL2</t>
  </si>
  <si>
    <t>11241</t>
  </si>
  <si>
    <t>BECTON DICKSON &amp; CO- BECTON DICKINSON</t>
  </si>
  <si>
    <t>US0758871091</t>
  </si>
  <si>
    <t>BHP BILLITON PLC- ALLISON TRANSMISSION</t>
  </si>
  <si>
    <t>GB00BH0P3Z91</t>
  </si>
  <si>
    <t>27459</t>
  </si>
  <si>
    <t>Cf Industries Holding inc- CF INDUSTRIES HOLDINGS INC</t>
  </si>
  <si>
    <t>US1252691001</t>
  </si>
  <si>
    <t>10877</t>
  </si>
  <si>
    <t>K+S AG REG- K+S AG</t>
  </si>
  <si>
    <t>DE0007162000 - 70373030</t>
  </si>
  <si>
    <t>10868</t>
  </si>
  <si>
    <t>NUTRIEN LTD- NXP SEMICONDUCTORS NV</t>
  </si>
  <si>
    <t>CA67077M1086</t>
  </si>
  <si>
    <t>Rio tinto- RIO TINTO PLC</t>
  </si>
  <si>
    <t>gb0007188757</t>
  </si>
  <si>
    <t>10751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</si>
  <si>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</si>
  <si>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</si>
  <si>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</si>
  <si>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</si>
  <si>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</si>
  <si>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</si>
  <si>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</si>
  <si>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</si>
  <si>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</si>
  <si>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</si>
  <si>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</si>
  <si>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</si>
  <si>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</si>
  <si>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</si>
  <si>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</si>
  <si>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</si>
  <si>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</si>
  <si>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</si>
  <si>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</si>
  <si>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</si>
  <si>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</si>
  <si>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</si>
  <si>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</si>
  <si>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</si>
  <si>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</si>
  <si>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</si>
  <si>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</si>
  <si>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</si>
  <si>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</si>
  <si>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</si>
  <si>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</si>
  <si>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</si>
  <si>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</si>
  <si>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</si>
  <si>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</si>
  <si>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</si>
  <si>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</si>
  <si>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</si>
  <si>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</si>
  <si>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</si>
  <si>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</si>
  <si>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</si>
  <si>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</si>
  <si>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</si>
  <si>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</si>
  <si>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</si>
  <si>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</si>
  <si>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</si>
  <si>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</si>
  <si>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</si>
  <si>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</si>
  <si>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</si>
  <si>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</si>
  <si>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</si>
  <si>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</si>
  <si>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</si>
  <si>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</si>
  <si>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</si>
  <si>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</si>
  <si>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</si>
  <si>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</si>
  <si>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</si>
  <si>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</si>
  <si>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</si>
  <si>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</si>
  <si>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</si>
  <si>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</si>
  <si>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</si>
  <si>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</si>
  <si>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</si>
  <si>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</si>
  <si>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</si>
  <si>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</si>
  <si>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</si>
  <si>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</si>
  <si>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</si>
  <si>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</si>
  <si>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</si>
  <si>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</si>
  <si>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</si>
  <si>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</si>
  <si>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</si>
  <si>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</si>
  <si>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</si>
  <si>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</si>
  <si>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</si>
  <si>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</si>
  <si>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</si>
  <si>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</si>
  <si>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</si>
  <si>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</si>
  <si>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</si>
  <si>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</si>
  <si>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Telefonaktiebol- TELEFONAKTIEBOL</t>
  </si>
  <si>
    <t>SE0000108656</t>
  </si>
  <si>
    <t>11259</t>
  </si>
  <si>
    <t>DEUTSCHE POST A-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</si>
  <si>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</si>
  <si>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</si>
  <si>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</si>
  <si>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</si>
  <si>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</si>
  <si>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</si>
  <si>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</si>
  <si>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</si>
  <si>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</si>
  <si>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תכלית קרן סל.תא35- תכלית מדדים ניהול קרנות נאמנות בע"מ</t>
  </si>
  <si>
    <t>1143700</t>
  </si>
  <si>
    <t>513534974</t>
  </si>
  <si>
    <t>פסגות קרן סל תא צמיחה- פסגות קרנות מדדים בע"מ</t>
  </si>
  <si>
    <t>1148782</t>
  </si>
  <si>
    <t>513865626</t>
  </si>
  <si>
    <t>קסם תא 35- קסם קרנות נאמנות בע"מ</t>
  </si>
  <si>
    <t>1146570</t>
  </si>
  <si>
    <t>510938608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</si>
  <si>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</si>
  <si>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</si>
  <si>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</si>
  <si>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</si>
  <si>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</si>
  <si>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</si>
  <si>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</si>
  <si>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</si>
  <si>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</si>
  <si>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</si>
  <si>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</si>
  <si>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</si>
  <si>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</si>
  <si>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</si>
  <si>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</si>
  <si>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</si>
  <si>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</si>
  <si>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</si>
  <si>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</si>
  <si>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</si>
  <si>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</si>
  <si>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</si>
  <si>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</si>
  <si>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</si>
  <si>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</si>
  <si>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</si>
  <si>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</si>
  <si>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</si>
  <si>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</si>
  <si>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</si>
  <si>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</si>
  <si>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</si>
  <si>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</si>
  <si>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</si>
  <si>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</si>
  <si>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</si>
  <si>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</si>
  <si>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</si>
  <si>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</si>
  <si>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</si>
  <si>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</si>
  <si>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</si>
  <si>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</si>
  <si>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</si>
  <si>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</si>
  <si>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</si>
  <si>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</si>
  <si>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</si>
  <si>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</si>
  <si>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</si>
  <si>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</si>
  <si>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</si>
  <si>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</si>
  <si>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xsc6 ln- DB x TRACKERS</t>
  </si>
  <si>
    <t>LU0514695690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</si>
  <si>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</si>
  <si>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</si>
  <si>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</si>
  <si>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</si>
  <si>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</si>
  <si>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FIN sel sector spdr- Financial Select</t>
  </si>
  <si>
    <t>US81369Y6059</t>
  </si>
  <si>
    <t>10152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</si>
  <si>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</si>
  <si>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</si>
  <si>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</si>
  <si>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</si>
  <si>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</si>
  <si>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</si>
  <si>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</si>
  <si>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</si>
  <si>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</si>
  <si>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</si>
  <si>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</si>
  <si>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</si>
  <si>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</si>
  <si>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</si>
  <si>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</si>
  <si>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ISHR EURSTOXX MID- ISHARES EURO STOXX</t>
  </si>
  <si>
    <t>IE00B02KXL92</t>
  </si>
  <si>
    <t>27620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</si>
  <si>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</si>
  <si>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</si>
  <si>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</si>
  <si>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</si>
  <si>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</si>
  <si>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</si>
  <si>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</si>
  <si>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</si>
  <si>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</si>
  <si>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</si>
  <si>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</si>
  <si>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</si>
  <si>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</si>
  <si>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</si>
  <si>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</si>
  <si>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</si>
  <si>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</si>
  <si>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</si>
  <si>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</si>
  <si>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</si>
  <si>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</si>
  <si>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</si>
  <si>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</si>
  <si>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</si>
  <si>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</si>
  <si>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</si>
  <si>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</si>
  <si>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</si>
  <si>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</si>
  <si>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</si>
  <si>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</si>
  <si>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</si>
  <si>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</si>
  <si>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LYXOR CAC MID 60- LYXOR ETF</t>
  </si>
  <si>
    <t>FR0011041334</t>
  </si>
  <si>
    <t>10267</t>
  </si>
  <si>
    <t>Lyxor etf basic rs- LYXOR ETF</t>
  </si>
  <si>
    <t>FR0010345389</t>
  </si>
  <si>
    <t>LYXOR ETF STX 600 O- LYXOR ETF</t>
  </si>
  <si>
    <t>FR0010344960</t>
  </si>
  <si>
    <t>Market Vectors semiconduct- MARKET VECTORS</t>
  </si>
  <si>
    <t>US57060U2336</t>
  </si>
  <si>
    <t>10271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</si>
  <si>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</si>
  <si>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</si>
  <si>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</si>
  <si>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</si>
  <si>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</si>
  <si>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</si>
  <si>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</si>
  <si>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</si>
  <si>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</si>
  <si>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Source s&amp;p 500 ireland- Source Markets plc</t>
  </si>
  <si>
    <t>IE00B3YCGJ38</t>
  </si>
  <si>
    <t>12119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</si>
  <si>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</si>
  <si>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</si>
  <si>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</si>
  <si>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</si>
  <si>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</si>
  <si>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</si>
  <si>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</si>
  <si>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</si>
  <si>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UBS ETF MSCI EMU SMALL- UBS AG</t>
  </si>
  <si>
    <t>LU0671493277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</si>
  <si>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</si>
  <si>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</si>
  <si>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</si>
  <si>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</si>
  <si>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</si>
  <si>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</si>
  <si>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</si>
  <si>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</si>
  <si>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</si>
  <si>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</si>
  <si>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</si>
  <si>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</si>
  <si>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</si>
  <si>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</si>
  <si>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</si>
  <si>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</si>
  <si>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</si>
  <si>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</si>
  <si>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REAL ESTATE CRED- Real Estate Credit Investments Pcc ltd</t>
  </si>
  <si>
    <t>GB00B0HW5366</t>
  </si>
  <si>
    <t>12706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</si>
  <si>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</si>
  <si>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</si>
  <si>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</si>
  <si>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</si>
  <si>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</si>
  <si>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</si>
  <si>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</si>
  <si>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NB EMERG MKTS- msci emerging markets</t>
  </si>
  <si>
    <t>IE00B9Z1CN71</t>
  </si>
  <si>
    <t>10691</t>
  </si>
  <si>
    <t>LION VII EUR- M&amp;G Investments</t>
  </si>
  <si>
    <t>IE00B62G6V03</t>
  </si>
  <si>
    <t>12367</t>
  </si>
  <si>
    <t>AMUNDI PLANET- Glazer Capital</t>
  </si>
  <si>
    <t>LU1688575437</t>
  </si>
  <si>
    <t>12527</t>
  </si>
  <si>
    <t>BLA/GSO EUR-A-ACC- Blackstone</t>
  </si>
  <si>
    <t>IE00B3DS7666</t>
  </si>
  <si>
    <t>12551</t>
  </si>
  <si>
    <t>cheyne redf a1- Cheyn Capital</t>
  </si>
  <si>
    <t>KYG210181171</t>
  </si>
  <si>
    <t>12342</t>
  </si>
  <si>
    <t>CS Nova lux global loan fund- CREDIT SUISSE</t>
  </si>
  <si>
    <t>LU0635707705</t>
  </si>
  <si>
    <t>FIDELITY US HIGH- FIDELITY US HIGH</t>
  </si>
  <si>
    <t>LU0891474172</t>
  </si>
  <si>
    <t>27821</t>
  </si>
  <si>
    <t>Guggenheim US L- Guggenheim Funds</t>
  </si>
  <si>
    <t>IE00BCFKMH92</t>
  </si>
  <si>
    <t>12508</t>
  </si>
  <si>
    <t>Ing l flex senior- Ing l flex</t>
  </si>
  <si>
    <t>LU0426533492</t>
  </si>
  <si>
    <t>12652</t>
  </si>
  <si>
    <t>LION 4 SERIES 7- M&amp;G Investments</t>
  </si>
  <si>
    <t>IE00BD2YCK45</t>
  </si>
  <si>
    <t>LION III EUR 3 s2 acc- M&amp;G Investments</t>
  </si>
  <si>
    <t>IE00B804LV55</t>
  </si>
  <si>
    <t>MONEDA LATAM CORP DEBI- MONEDA LATAM CORP DEBI</t>
  </si>
  <si>
    <t>KYG620101306</t>
  </si>
  <si>
    <t>27678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</si>
  <si>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</si>
  <si>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</si>
  <si>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</si>
  <si>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</si>
  <si>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</si>
  <si>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</si>
  <si>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</si>
  <si>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</si>
  <si>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</si>
  <si>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</si>
  <si>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</si>
  <si>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</si>
  <si>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SPIOHYZ LX- Eurizon EasyFund</t>
  </si>
  <si>
    <t>LU0335991534</t>
  </si>
  <si>
    <t>12436</t>
  </si>
  <si>
    <t>Ubs lux bond- UBS LUXEM</t>
  </si>
  <si>
    <t>LU0396367608</t>
  </si>
  <si>
    <t>10441</t>
  </si>
  <si>
    <t>AMUNDI IND MSCI EMU- AMUNDI FUNDS</t>
  </si>
  <si>
    <t>LU0389810994</t>
  </si>
  <si>
    <t>27531</t>
  </si>
  <si>
    <t>COMEEIA ID Comgest Gr PLC - EU- Comgest</t>
  </si>
  <si>
    <t>IE00B5WN3467</t>
  </si>
  <si>
    <t>12656</t>
  </si>
  <si>
    <t>CS INDEX LUX EQ EMU EB- CREDIT SUISSE</t>
  </si>
  <si>
    <t>LU1390074414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</si>
  <si>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</si>
  <si>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</si>
  <si>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</si>
  <si>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</si>
  <si>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</si>
  <si>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</si>
  <si>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</si>
  <si>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</si>
  <si>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</si>
  <si>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</si>
  <si>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</si>
  <si>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</si>
  <si>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</si>
  <si>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</si>
  <si>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</si>
  <si>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</si>
  <si>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</si>
  <si>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</si>
  <si>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</si>
  <si>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</si>
  <si>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</si>
  <si>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</si>
  <si>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</si>
  <si>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</si>
  <si>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</si>
  <si>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</si>
  <si>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</si>
  <si>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</si>
  <si>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</si>
  <si>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</si>
  <si>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</si>
  <si>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</si>
  <si>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</si>
  <si>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</si>
  <si>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</si>
  <si>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</si>
  <si>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</si>
  <si>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</si>
  <si>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</si>
  <si>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</si>
  <si>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</si>
  <si>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</si>
  <si>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RTYH9- russell 2000_fut Mar19- חוזים עתידיים בחול</t>
  </si>
  <si>
    <t>70143334</t>
  </si>
  <si>
    <t>SX5E DIVIDEND  DEC 19- חוזים עתידיים בחול</t>
  </si>
  <si>
    <t>70701172</t>
  </si>
  <si>
    <t>TPH9_Topix indx futr Mar19- חוזים עתידיים בחול</t>
  </si>
  <si>
    <t>70159793</t>
  </si>
  <si>
    <t>VGH9_Euro Stoxx 50 Fut Mar19- חוזים עתידיים בחול</t>
  </si>
  <si>
    <t>70191788</t>
  </si>
  <si>
    <t>XPH9_spi 200 fut Mar19- חוזים עתידיים בחול</t>
  </si>
  <si>
    <t>70160478</t>
  </si>
  <si>
    <t>Z H9_FTSE 100 IDX FUT Mar18- חוזים עתידיים בחול</t>
  </si>
  <si>
    <t>70161674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</si>
  <si>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</si>
  <si>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</si>
  <si>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</si>
  <si>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</si>
  <si>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</si>
  <si>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</si>
  <si>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גליל מור אגח א- גליל מור - מוצרים פיננסים בע"מ</t>
  </si>
  <si>
    <t>1108877</t>
  </si>
  <si>
    <t>Ca.IL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</si>
  <si>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</si>
  <si>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</si>
  <si>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</si>
  <si>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</si>
  <si>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</si>
  <si>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</si>
  <si>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</si>
  <si>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</si>
  <si>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</si>
  <si>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</si>
  <si>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</si>
  <si>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</si>
  <si>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</si>
  <si>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</si>
  <si>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</si>
  <si>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</si>
  <si>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</si>
  <si>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</si>
  <si>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</si>
  <si>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</si>
  <si>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</si>
  <si>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</si>
  <si>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</si>
  <si>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</si>
  <si>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</si>
  <si>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</si>
  <si>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</si>
  <si>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</si>
  <si>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</si>
  <si>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</si>
  <si>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</si>
  <si>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</si>
  <si>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</si>
  <si>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</si>
  <si>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</si>
  <si>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</si>
  <si>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03/01/07</t>
  </si>
  <si>
    <t>אבנת השכרות בע"מ - אגח א'- אבנת השכרות בע"מ</t>
  </si>
  <si>
    <t>1094820</t>
  </si>
  <si>
    <t>513698365</t>
  </si>
  <si>
    <t>20/10/05</t>
  </si>
  <si>
    <t>חשמל צמוד 2022 רמ- חברת החשמל לישראל בע"מ</t>
  </si>
  <si>
    <t>6000129</t>
  </si>
  <si>
    <t>18/01/11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</si>
  <si>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</si>
  <si>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</si>
  <si>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</si>
  <si>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</si>
  <si>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</si>
  <si>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אספיסי אלעד אגח 2 רמ ms- אס.פי.סי אל-עד</t>
  </si>
  <si>
    <t>10927742</t>
  </si>
  <si>
    <t>514667021</t>
  </si>
  <si>
    <t>04/09/11</t>
  </si>
  <si>
    <t>אספיסי אלעד אגח 2 רמ- אס.פי.סי אל-עד</t>
  </si>
  <si>
    <t>1092774</t>
  </si>
  <si>
    <t>03/04/05</t>
  </si>
  <si>
    <t>אספיסי אלעד אגח 3 רמ- אס.פי.סי אל-עד</t>
  </si>
  <si>
    <t>1093939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</si>
  <si>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</si>
  <si>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</si>
  <si>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</si>
  <si>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</si>
  <si>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</si>
  <si>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</si>
  <si>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</si>
  <si>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</si>
  <si>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</si>
  <si>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</si>
  <si>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</si>
  <si>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</si>
  <si>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</si>
  <si>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</si>
  <si>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</si>
  <si>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</si>
  <si>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</si>
  <si>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</si>
  <si>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</si>
  <si>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</si>
  <si>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</si>
  <si>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</si>
  <si>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</si>
  <si>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</si>
  <si>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</si>
  <si>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</si>
  <si>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</si>
  <si>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</si>
  <si>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</si>
  <si>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</si>
  <si>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</si>
  <si>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</si>
  <si>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</si>
  <si>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</si>
  <si>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</si>
  <si>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</si>
  <si>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</si>
  <si>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</si>
  <si>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</si>
  <si>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</si>
  <si>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</si>
  <si>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</si>
  <si>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</si>
  <si>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</si>
  <si>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</si>
  <si>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</si>
  <si>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</si>
  <si>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</si>
  <si>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</si>
  <si>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</si>
  <si>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</si>
  <si>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</si>
  <si>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</si>
  <si>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</si>
  <si>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</si>
  <si>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</si>
  <si>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</si>
  <si>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Traceguard res cibc- TRACEGUARD RES CIBC</t>
  </si>
  <si>
    <t>US8923541010</t>
  </si>
  <si>
    <t>10429</t>
  </si>
  <si>
    <t>Tower Vision preferred shares- טאואר ויז'ן מאוריציוס</t>
  </si>
  <si>
    <t>29990178</t>
  </si>
  <si>
    <t>10528</t>
  </si>
  <si>
    <t>Tanfield 1</t>
  </si>
  <si>
    <t>6629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</si>
  <si>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</si>
  <si>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</si>
  <si>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</si>
  <si>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</si>
  <si>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</si>
  <si>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</si>
  <si>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</si>
  <si>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</si>
  <si>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</si>
  <si>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</si>
  <si>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</si>
  <si>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</si>
  <si>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</si>
  <si>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</si>
  <si>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</si>
  <si>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</si>
  <si>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אורבימד 2</t>
  </si>
  <si>
    <t>5277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</si>
  <si>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</si>
  <si>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</si>
  <si>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</si>
  <si>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</si>
  <si>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</si>
  <si>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</si>
  <si>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</si>
  <si>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</si>
  <si>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</si>
  <si>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</si>
  <si>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</si>
  <si>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</si>
  <si>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</si>
  <si>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</si>
  <si>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</si>
  <si>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</si>
  <si>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</si>
  <si>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</si>
  <si>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</si>
  <si>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</si>
  <si>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</si>
  <si>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</si>
  <si>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</si>
  <si>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</si>
  <si>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</si>
  <si>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</si>
  <si>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</si>
  <si>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</si>
  <si>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</si>
  <si>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</si>
  <si>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</si>
  <si>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</si>
  <si>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</si>
  <si>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</si>
  <si>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</si>
  <si>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</si>
  <si>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</si>
  <si>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</si>
  <si>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</si>
  <si>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</si>
  <si>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</si>
  <si>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</si>
  <si>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</si>
  <si>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</si>
  <si>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</si>
  <si>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</si>
  <si>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</si>
  <si>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</si>
  <si>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</si>
  <si>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</si>
  <si>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</si>
  <si>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</si>
  <si>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</si>
  <si>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</si>
  <si>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</si>
  <si>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</si>
  <si>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</si>
  <si>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</si>
  <si>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</si>
  <si>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</si>
  <si>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</si>
  <si>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</si>
  <si>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</si>
  <si>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</si>
  <si>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</si>
  <si>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</si>
  <si>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</si>
  <si>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02/02/17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</si>
  <si>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</si>
  <si>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</si>
  <si>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</si>
  <si>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</si>
  <si>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</si>
  <si>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</si>
  <si>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laurus cls A benchmark 2- Laurus Offshore Fund</t>
  </si>
  <si>
    <t>3030004</t>
  </si>
  <si>
    <t>JP MORGAN IIF- Moneda Latin American Corporate</t>
  </si>
  <si>
    <t>6213</t>
  </si>
  <si>
    <t>3 CRECH</t>
  </si>
  <si>
    <t>387993</t>
  </si>
  <si>
    <t>16/07/15</t>
  </si>
  <si>
    <t>CHEYNE 1/A/19/1/GB</t>
  </si>
  <si>
    <t>385196</t>
  </si>
  <si>
    <t>18/06/15</t>
  </si>
  <si>
    <t>Eden Rock struc-b- EDEN ROCK STRUC.FIN</t>
  </si>
  <si>
    <t>70422498</t>
  </si>
  <si>
    <t>30/05/11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</si>
  <si>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</si>
  <si>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</si>
  <si>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</si>
  <si>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</si>
  <si>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</si>
  <si>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</si>
  <si>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</si>
  <si>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</si>
  <si>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</si>
  <si>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</si>
  <si>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</si>
  <si>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</si>
  <si>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</t>
  </si>
  <si>
    <t>5334</t>
  </si>
  <si>
    <t>24/10/18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</si>
  <si>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</si>
  <si>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</si>
  <si>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</si>
  <si>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</si>
  <si>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</si>
  <si>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</si>
  <si>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</si>
  <si>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</si>
  <si>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</si>
  <si>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</si>
  <si>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</si>
  <si>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</si>
  <si>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</si>
  <si>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AUDAX DIRECT LENDING SOLUTIONS- Ares special situation fund IB</t>
  </si>
  <si>
    <t>5339</t>
  </si>
  <si>
    <t>28/10/18</t>
  </si>
  <si>
    <t>5294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</si>
  <si>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</si>
  <si>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</si>
  <si>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</si>
  <si>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</si>
  <si>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</si>
  <si>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</si>
  <si>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</si>
  <si>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</si>
  <si>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</si>
  <si>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</si>
  <si>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</si>
  <si>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KELSO INVESTMENT ASSOCIATES X - HARB B- ארקלייט</t>
  </si>
  <si>
    <t>6644</t>
  </si>
  <si>
    <t>14/12/18</t>
  </si>
  <si>
    <t>ACE 4</t>
  </si>
  <si>
    <t>5238</t>
  </si>
  <si>
    <t>13/08/18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</si>
  <si>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</si>
  <si>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</si>
  <si>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</si>
  <si>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</si>
  <si>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</si>
  <si>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</si>
  <si>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</si>
  <si>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</si>
  <si>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</si>
  <si>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</si>
  <si>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</si>
  <si>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</si>
  <si>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</si>
  <si>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</si>
  <si>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</si>
  <si>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20/03/17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</si>
  <si>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</si>
  <si>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</si>
  <si>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</si>
  <si>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</si>
  <si>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</si>
  <si>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</si>
  <si>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</si>
  <si>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</si>
  <si>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</si>
  <si>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</si>
  <si>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</si>
  <si>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</si>
  <si>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</si>
  <si>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</si>
  <si>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</si>
  <si>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</si>
  <si>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</si>
  <si>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</si>
  <si>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</si>
  <si>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</si>
  <si>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</si>
  <si>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</si>
  <si>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</si>
  <si>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</si>
  <si>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</si>
  <si>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</si>
  <si>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</si>
  <si>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</si>
  <si>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</si>
  <si>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</si>
  <si>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</si>
  <si>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</si>
  <si>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</si>
  <si>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</si>
  <si>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</si>
  <si>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</si>
  <si>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</si>
  <si>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</si>
  <si>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</si>
  <si>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</si>
  <si>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</si>
  <si>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</si>
  <si>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</si>
  <si>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</si>
  <si>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</si>
  <si>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</si>
  <si>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</si>
  <si>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</si>
  <si>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</si>
  <si>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</si>
  <si>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</si>
  <si>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</si>
  <si>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</si>
  <si>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</si>
  <si>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</si>
  <si>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</si>
  <si>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Patria Private Equity Fund VI</t>
  </si>
  <si>
    <t>5320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</si>
  <si>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</si>
  <si>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</si>
  <si>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</si>
  <si>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</si>
  <si>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</si>
  <si>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</si>
  <si>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</si>
  <si>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</si>
  <si>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TDL IV</t>
  </si>
  <si>
    <t>6646</t>
  </si>
  <si>
    <t>27/12/18</t>
  </si>
  <si>
    <t>Thoma Bravo Harbourvest B</t>
  </si>
  <si>
    <t>6642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</si>
  <si>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</si>
  <si>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</si>
  <si>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</si>
  <si>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</si>
  <si>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</si>
  <si>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</si>
  <si>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</si>
  <si>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</si>
  <si>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</si>
  <si>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</si>
  <si>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</si>
  <si>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windjammer V har A</t>
  </si>
  <si>
    <t>6641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</si>
  <si>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</si>
  <si>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</si>
  <si>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</si>
  <si>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</si>
  <si>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</si>
  <si>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</si>
  <si>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</si>
  <si>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</si>
  <si>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</si>
  <si>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</si>
  <si>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</si>
  <si>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</si>
  <si>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</si>
  <si>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</si>
  <si>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</si>
  <si>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</si>
  <si>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</si>
  <si>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HARBOURVEST CO INV PERSTON- HARBOURVEST</t>
  </si>
  <si>
    <t>5296</t>
  </si>
  <si>
    <t>HARBOURVEST medi fox - HARBOURVEST</t>
  </si>
  <si>
    <t>5340</t>
  </si>
  <si>
    <t>17/10/18</t>
  </si>
  <si>
    <t>HARBOURVEST WESTVIEW 4  - HARBOURVEST</t>
  </si>
  <si>
    <t>5338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</si>
  <si>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</si>
  <si>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</si>
  <si>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</si>
  <si>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</si>
  <si>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</si>
  <si>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</si>
  <si>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Pantheon Global Secondary Fund VI- Pantheon Global</t>
  </si>
  <si>
    <t>5331</t>
  </si>
  <si>
    <t>21/12/18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</si>
  <si>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</si>
  <si>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</si>
  <si>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</si>
  <si>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</si>
  <si>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</si>
  <si>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</si>
  <si>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</si>
  <si>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</si>
  <si>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</si>
  <si>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</si>
  <si>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</si>
  <si>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</si>
  <si>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</si>
  <si>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</si>
  <si>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</si>
  <si>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</si>
  <si>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</si>
  <si>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</si>
  <si>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</si>
  <si>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</si>
  <si>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</si>
  <si>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</si>
  <si>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</si>
  <si>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3.6582000 דולר / שקל</t>
  </si>
  <si>
    <t>90006978</t>
  </si>
  <si>
    <t>30/07/18</t>
  </si>
  <si>
    <t>FWD CCY\ILS 20181029 USD\ILS 3.6381000 20190618</t>
  </si>
  <si>
    <t>90007288</t>
  </si>
  <si>
    <t>29/10/18</t>
  </si>
  <si>
    <t>$ 02/07/19 FW 3.551- בנק דיסקונט לישראל בע"מ</t>
  </si>
  <si>
    <t>90006826</t>
  </si>
  <si>
    <t>$ 23.1.19 FW 1.31450000- בנק דיסקונט לישראל בע"מ</t>
  </si>
  <si>
    <t>90006929</t>
  </si>
  <si>
    <t>19/07/18</t>
  </si>
  <si>
    <t>19.03.19 FW 3.5728- בנק דיסקונט לישראל בע"מ</t>
  </si>
  <si>
    <t>90006903</t>
  </si>
  <si>
    <t>FWD CCY\CCY 17042019USD\ILS 3.595- בנק דיסקונט לישראל בע"מ</t>
  </si>
  <si>
    <t>90007238</t>
  </si>
  <si>
    <t>FWD CCY\ILS 01.05.18USD\ILS 3.6351- בנק דיסקונט לישראל בע"מ</t>
  </si>
  <si>
    <t>90007357</t>
  </si>
  <si>
    <t>FWD CCY\ILS 03.09.19 USD\ILS 3.5909- בנק דיסקונט לישראל בע"מ</t>
  </si>
  <si>
    <t>90007035</t>
  </si>
  <si>
    <t>FWD CCY\ILS 06.08.19USD\ILS 3.592- בנק דיסקונט לישראל בע"מ</t>
  </si>
  <si>
    <t>90006992</t>
  </si>
  <si>
    <t>FWD CCY\ILS 07.03.19USD\ILS 3.75- בנק דיסקונט לישראל בע"מ</t>
  </si>
  <si>
    <t>90007593</t>
  </si>
  <si>
    <t>17/12/18</t>
  </si>
  <si>
    <t>FWD CCY\ILS 11.04.19 USD\ILS 3.5732- בנק דיסקונט לישראל בע"מ</t>
  </si>
  <si>
    <t>90007211</t>
  </si>
  <si>
    <t>FWD CCY\ILS 11.6.19 USD\ILS 3.5- בנק דיסקונט לישראל בע"מ</t>
  </si>
  <si>
    <t>90006754</t>
  </si>
  <si>
    <t>FWD CCY\ILS 12.02.19 USD\ILS 3.412- בנק דיסקונט לישראל בע"מ</t>
  </si>
  <si>
    <t>90006080</t>
  </si>
  <si>
    <t>FWD CCY\ILS 13.06USD\ILS 3.625- בנק דיסקונט לישראל בע"מ</t>
  </si>
  <si>
    <t>90007403</t>
  </si>
  <si>
    <t>FWD CCY\ILS 25.02.19USD\ILS 3.535- בנק דיסקונט לישראל בע"מ</t>
  </si>
  <si>
    <t>90006755</t>
  </si>
  <si>
    <t>14/06/18</t>
  </si>
  <si>
    <t>FWD CCY\ILS 27.03.19 USD\ILS 3.5332(17.09.18- בנק דיסקונט לישראל בע"מ</t>
  </si>
  <si>
    <t>90007156</t>
  </si>
  <si>
    <t>FWD CCY\ILS USD\EUR 1.15242 19.06.19FWD- בנק דיסקונט לישראל בע"מ</t>
  </si>
  <si>
    <t>90007527</t>
  </si>
  <si>
    <t>FWD CCY\ILS USD\ILS 3.3422.01.19 FWD- בנק דיסקונט לישראל בע"מ</t>
  </si>
  <si>
    <t>90005907</t>
  </si>
  <si>
    <t>FWD CCY\ILS USD\ILS 3.391 03.01.19FWD- בנק דיסקונט לישראל בע"מ</t>
  </si>
  <si>
    <t>90005816</t>
  </si>
  <si>
    <t>03/01/18</t>
  </si>
  <si>
    <t>FWD CCY\ILS USD\ILS 3.5156 22.01.18 FWD- בנק דיסקונט לישראל בע"מ</t>
  </si>
  <si>
    <t>90006714</t>
  </si>
  <si>
    <t>FWD CCY\ILS USD\ILS 3.7148 03.01.19FWD- בנק דיסקונט לישראל בע"מ</t>
  </si>
  <si>
    <t>90007464</t>
  </si>
  <si>
    <t>FWD CCY\ILS USD\ILS 3.762 03.01.19FWD- בנק דיסקונט לישראל בע"מ</t>
  </si>
  <si>
    <t>90007620</t>
  </si>
  <si>
    <t>20/12/18</t>
  </si>
  <si>
    <t>FWD CCY\ILS07.03.19 USD\ILS 3.564- בנק דיסקונט לישראל בע"מ</t>
  </si>
  <si>
    <t>90007121</t>
  </si>
  <si>
    <t>03/09/18</t>
  </si>
  <si>
    <t>FWD CCY\ILS08.08.19USD\ILS 3.5848- בנק דיסקונט לישראל בע"מ</t>
  </si>
  <si>
    <t>90006999</t>
  </si>
  <si>
    <t>06/08/18</t>
  </si>
  <si>
    <t>FWD CCY\ILS09.07.18 USD\ILS 3.5009- בנק דיסקונט לישראל בע"מ</t>
  </si>
  <si>
    <t>90006858</t>
  </si>
  <si>
    <t>03/07/18</t>
  </si>
  <si>
    <t>$ 23.1.19 FW1.31195000- בנק הפועלים בע"מ</t>
  </si>
  <si>
    <t>90006930</t>
  </si>
  <si>
    <t>20.05.19  1.15858 FW יורו דולר- בנק הפועלים בע"מ</t>
  </si>
  <si>
    <t>90007440</t>
  </si>
  <si>
    <t>FW 18.7.19 דולר שקל- בנק הפועלים בע"מ</t>
  </si>
  <si>
    <t>90006950</t>
  </si>
  <si>
    <t>24/07/18</t>
  </si>
  <si>
    <t>FW 21.05.19דולר שקל- בנק הפועלים בע"מ</t>
  </si>
  <si>
    <t>90007269</t>
  </si>
  <si>
    <t>FW יורו דולר 20.01.19- בנק הפועלים בע"מ</t>
  </si>
  <si>
    <t>90006960</t>
  </si>
  <si>
    <t>FWD CCY\ILS 20180116 USD\ILS 3.3492000 20190124- בנק לאומי לישראל בע"מ</t>
  </si>
  <si>
    <t>90005897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</si>
  <si>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</si>
  <si>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</si>
  <si>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</si>
  <si>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</si>
  <si>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</si>
  <si>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FWD CCY\ILS 20180702 USD\ILS 3.5965000 20190305- בנק לאומי לישראל בע"מ</t>
  </si>
  <si>
    <t>90006842</t>
  </si>
  <si>
    <t>02/07/18</t>
  </si>
  <si>
    <t>FWD CCY\ILS 20180710 USD\ILS 3.5745000 20190312- בנק לאומי לישראל בע"מ</t>
  </si>
  <si>
    <t>90006876</t>
  </si>
  <si>
    <t>FWD CCY\ILS 20180710 USD\ILS 3.5760000 20190311- בנק לאומי לישראל בע"מ</t>
  </si>
  <si>
    <t>90006877</t>
  </si>
  <si>
    <t>FWD CCY\ILS 20180712 USD\ILS 3.5853000 20190311- בנק לאומי לישראל בע"מ</t>
  </si>
  <si>
    <t>90006885</t>
  </si>
  <si>
    <t>12/07/18</t>
  </si>
  <si>
    <t>FWD CCY\ILS 20180716 USD\ILS 3.5750000 20190319- בנק לאומי לישראל בע"מ</t>
  </si>
  <si>
    <t>90006896</t>
  </si>
  <si>
    <t>FWD CCY\ILS 20180717 USD\ILS 3.5598000 20190326- בנק לאומי לישראל בע"מ</t>
  </si>
  <si>
    <t>90006905</t>
  </si>
  <si>
    <t>17/07/18</t>
  </si>
  <si>
    <t>FWD CCY\ILS 20180718 USD\ILS 3.5463000 20190716- בנק לאומי לישראל בע"מ</t>
  </si>
  <si>
    <t>90006917</t>
  </si>
  <si>
    <t>18/07/18</t>
  </si>
  <si>
    <t>FWD CCY\ILS 20180724 USD\ILS 3.5516000 20190718- בנק לאומי לישראל בע"מ</t>
  </si>
  <si>
    <t>90006940</t>
  </si>
  <si>
    <t>FWD CCY\ILS 20180726 USD\ILS 3.5448000 20190718- בנק לאומי לישראל בע"מ</t>
  </si>
  <si>
    <t>90006963</t>
  </si>
  <si>
    <t>FWD CCY\ILS 20180801 USD\ILS 3.5810000 20190801- בנק לאומי לישראל בע"מ</t>
  </si>
  <si>
    <t>90006982</t>
  </si>
  <si>
    <t>01/08/18</t>
  </si>
  <si>
    <t>FWD CCY\ILS 20180802 USD\ILS 3.5930000 20190806- בנק לאומי לישראל בע"מ</t>
  </si>
  <si>
    <t>90006988</t>
  </si>
  <si>
    <t>FWD CCY\ILS 20180813 EUR\ILS 4.2350000 20190219- בנק לאומי לישראל בע"מ</t>
  </si>
  <si>
    <t>90007014</t>
  </si>
  <si>
    <t>FWD CCY\ILS 20180814 USD\ILS 3.5900000 20190903- בנק לאומי לישראל בע"מ</t>
  </si>
  <si>
    <t>90007022</t>
  </si>
  <si>
    <t>14/08/18</t>
  </si>
  <si>
    <t>FWD CCY\ILS 20180816 USD\ILS 3.5733000 20190910- בנק לאומי לישראל בע"מ</t>
  </si>
  <si>
    <t>90007038</t>
  </si>
  <si>
    <t>16/08/18</t>
  </si>
  <si>
    <t>FWD CCY\ILS 20181002 USD\ILS 3.5721000 20190618- בנק לאומי לישראל בע"מ</t>
  </si>
  <si>
    <t>90007169</t>
  </si>
  <si>
    <t>02/10/18</t>
  </si>
  <si>
    <t>FWD CCY\ILS 20181003 USD\ILS 3.5932000 20190404- בנק לאומי לישראל בע"מ</t>
  </si>
  <si>
    <t>90007177</t>
  </si>
  <si>
    <t>FWD CCY\ILS 20181009 USD\ILS 3.5960000 20190401- בנק לאומי לישראל בע"מ</t>
  </si>
  <si>
    <t>90007201</t>
  </si>
  <si>
    <t>09/10/18</t>
  </si>
  <si>
    <t>FWD CCY\ILS 20181119 EUR\ILS 4.2380000 20190530- בנק לאומי לישראל בע"מ</t>
  </si>
  <si>
    <t>90007405</t>
  </si>
  <si>
    <t>19/11/18</t>
  </si>
  <si>
    <t>FWD CCY\ILS 20181119 USD\ILS 3.6376 20190611- בנק לאומי לישראל בע"מ</t>
  </si>
  <si>
    <t>90007431</t>
  </si>
  <si>
    <t>FWD CCY\ILS 20181126 USD\ILS 3.6953000 20190305- בנק לאומי לישראל בע"מ</t>
  </si>
  <si>
    <t>90007441</t>
  </si>
  <si>
    <t>26/11/18</t>
  </si>
  <si>
    <t>FWD CCY\ILS 20181204 USD\ILS 3.7014000 20190307- בנק לאומי לישראל בע"מ</t>
  </si>
  <si>
    <t>90007496</t>
  </si>
  <si>
    <t>04/12/18</t>
  </si>
  <si>
    <t>FWD CCY\ILS 20181206 USD\ILS 3.7214000 20190124- בנק לאומי לישראל בע"מ</t>
  </si>
  <si>
    <t>90007511</t>
  </si>
  <si>
    <t>FWD CCY\ILS 20181210 USD\ILS 3.7180000 20190307- בנק לאומי לישראל בע"מ</t>
  </si>
  <si>
    <t>90007528</t>
  </si>
  <si>
    <t>FWD CCY\ILS 20181212 USD\ILS 3.7299000 20190311- בנק לאומי לישראל בע"מ</t>
  </si>
  <si>
    <t>90007556</t>
  </si>
  <si>
    <t>12/12/18</t>
  </si>
  <si>
    <t>FWD CCY\ILS 20181217 USD\ILS 3.7446000 20190319- בנק לאומי לישראל בע"מ</t>
  </si>
  <si>
    <t>90007578</t>
  </si>
  <si>
    <t>FWD CCY\ILS 20181224 USD\ILS 3.7455000 20190417- בנק לאומי לישראל בע"מ</t>
  </si>
  <si>
    <t>90007627</t>
  </si>
  <si>
    <t>24/12/18</t>
  </si>
  <si>
    <t>FWD CCY\ILS 20181226 USD\ILS 3.7517000 20190307- בנק לאומי לישראל בע"מ</t>
  </si>
  <si>
    <t>90007647</t>
  </si>
  <si>
    <t>26/12/18</t>
  </si>
  <si>
    <t>FWD CCY\ILS 20181226 USD\ILS 3.7606000 20190207- בנק לאומי לישראל בע"מ</t>
  </si>
  <si>
    <t>90007648</t>
  </si>
  <si>
    <t>FWD CCY\ILS 20181231 USD\ILS 3.7379000 20190128- בנק לאומי לישראל בע"מ</t>
  </si>
  <si>
    <t>90007659</t>
  </si>
  <si>
    <t>31/10/18</t>
  </si>
  <si>
    <t>FWD CCY\CCY 07.05.18EUR\USD1.16051- בנק דיסקונט לישראל בע"מ</t>
  </si>
  <si>
    <t>90007358</t>
  </si>
  <si>
    <t>FWD CCY\CCY 10.04.19GBP\USD 1.31935- בנק דיסקונט לישראל בע"מ</t>
  </si>
  <si>
    <t>90007198</t>
  </si>
  <si>
    <t>08/10/18</t>
  </si>
  <si>
    <t>FWD CCY\CCY 14.01.19 EUR\USD 1.183- בנק דיסקונט לישראל בע"מ</t>
  </si>
  <si>
    <t>90006894</t>
  </si>
  <si>
    <t>FWD CCY\CCY 17.06.191.29716- בנק דיסקונט לישראל בע"מ</t>
  </si>
  <si>
    <t>90007453</t>
  </si>
  <si>
    <t>FWD CCY\CCY 23.05.19EUR\USD1.16151- בנק דיסקונט לישראל בע"מ</t>
  </si>
  <si>
    <t>90007287</t>
  </si>
  <si>
    <t>25/10/18</t>
  </si>
  <si>
    <t>FWD CCY\CCY03.04.19יCAD\USD1.277670002- בנק דיסקונט לישראל בע"מ</t>
  </si>
  <si>
    <t>90007173</t>
  </si>
  <si>
    <t>FWD CCY\CCY10.06.19יCAD\USD1.31883- בנק דיסקונט לישראל בע"מ</t>
  </si>
  <si>
    <t>90007389</t>
  </si>
  <si>
    <t>FWD CCY\CCY20.05.19EUR\USD 1.216- בנק דיסקונט לישראל בע"מ</t>
  </si>
  <si>
    <t>90007263</t>
  </si>
  <si>
    <t>FWD CCY\ILS 07.01.19USD\ILS 3.5- בנק דיסקונט לישראל בע"מ</t>
  </si>
  <si>
    <t>90005848</t>
  </si>
  <si>
    <t>08/01/18</t>
  </si>
  <si>
    <t>שורט יורו דולר 1.17467 11.02.19- בנק דיסקונט לישראל בע"מ</t>
  </si>
  <si>
    <t>90007005</t>
  </si>
  <si>
    <t>07/08/18</t>
  </si>
  <si>
    <t>FWD CCY\CCY 03.04.19יCAD\USD1.277679998- בנק הפועלים בע"מ</t>
  </si>
  <si>
    <t>90007174</t>
  </si>
  <si>
    <t>FWD CCY\CCY 17.06.19     1.29715- בנק הפועלים בע"מ</t>
  </si>
  <si>
    <t>90007454</t>
  </si>
  <si>
    <t>FWD CCY\CCY30.04.19 GBP\USD 1.31121- בנק הפועלים בע"מ</t>
  </si>
  <si>
    <t>90007344</t>
  </si>
  <si>
    <t>05/11/18</t>
  </si>
  <si>
    <t>FWD CCY\EUR USD\EUR1.14877 12.06.19- בנק הפועלים בע"מ</t>
  </si>
  <si>
    <t>90007390</t>
  </si>
  <si>
    <t>FWD CCY\EUR USD\EUR1.152419.06.19- בנק הפועלים בע"מ</t>
  </si>
  <si>
    <t>90007465</t>
  </si>
  <si>
    <t>FWD USD\JPY 15.04.18 USD\JPY 111.33- בנק הפועלים בע"מ</t>
  </si>
  <si>
    <t>90007209</t>
  </si>
  <si>
    <t>FWD CCY\CCY 20180718 USD\JPY 111.2700000 20190116- בנק לאומי לישראל בע"מ</t>
  </si>
  <si>
    <t>90006914</t>
  </si>
  <si>
    <t>FWD CCY\CCY 20180726 GBP\USD 1.3300000 20190130- בנק לאומי לישראל בע"מ</t>
  </si>
  <si>
    <t>90006962</t>
  </si>
  <si>
    <t>FWD CCY\CCY 20180807 EUR\USD 1.1750000 20190211- בנק לאומי לישראל בע"מ</t>
  </si>
  <si>
    <t>90007003</t>
  </si>
  <si>
    <t>FWD CCY\CCY 20180823 EUR\USD 1.1749300 20190226- בנק לאומי לישראל בע"מ</t>
  </si>
  <si>
    <t>90007079</t>
  </si>
  <si>
    <t>23/08/18</t>
  </si>
  <si>
    <t>FWD CCY\CCY 20180830 EUR\USD 1.1862800 20190306- בנק לאומי לישראל בע"מ</t>
  </si>
  <si>
    <t>90007107</t>
  </si>
  <si>
    <t>30/08/18</t>
  </si>
  <si>
    <t>FWD CCY\CCY 20180905 EUR\USD 1.1777800 20190318- בנק לאומי לישראל בע"מ</t>
  </si>
  <si>
    <t>90007132</t>
  </si>
  <si>
    <t>FWD CCY\CCY 20180917 USD\JPY 110.8600000 20190116- בנק לאומי לישראל בע"מ</t>
  </si>
  <si>
    <t>90007151</t>
  </si>
  <si>
    <t>17/09/18</t>
  </si>
  <si>
    <t>FWD CCY\CCY 20181004 USD\SEK 8.8960000 20190408- בנק לאומי לישראל בע"מ</t>
  </si>
  <si>
    <t>90007185</t>
  </si>
  <si>
    <t>04/10/18</t>
  </si>
  <si>
    <t>FWD CCY\CCY 20181105 GBP\USD 1.3108300 20190430- בנק לאומי לישראל בע"מ</t>
  </si>
  <si>
    <t>90007330</t>
  </si>
  <si>
    <t>FWD CCY\CCY 20181108 USD\SEK 8.8298000 20190528- בנק לאומי לישראל בע"מ</t>
  </si>
  <si>
    <t>90007369</t>
  </si>
  <si>
    <t>08/11/18</t>
  </si>
  <si>
    <t>FWD CCY\CCY 20181113 EUR\USD 1.1487500 20190612- בנק לאומי לישראל בע"מ</t>
  </si>
  <si>
    <t>90007376</t>
  </si>
  <si>
    <t>FWD CCY\CCY 20181126 GBP\USD 1.2967500 20190617- בנק לאומי לישראל בע"מ</t>
  </si>
  <si>
    <t>90007443</t>
  </si>
  <si>
    <t>FWD CCY\CCY 20181217 USD\SEK 8.9310000 20190528- בנק לאומי לישראל בע"מ</t>
  </si>
  <si>
    <t>90007579</t>
  </si>
  <si>
    <t>FWD CCY\CCY 20181231 EUR\USD 1.1507000 20190318- בנק לאומי לישראל בע"מ</t>
  </si>
  <si>
    <t>90007660</t>
  </si>
  <si>
    <t>פרטנר חוזה עתידי לאג"ח</t>
  </si>
  <si>
    <t>496761</t>
  </si>
  <si>
    <t>25/01/18</t>
  </si>
  <si>
    <t>PANTH VAR 3/84- Plenum</t>
  </si>
  <si>
    <t>XS0276075198</t>
  </si>
  <si>
    <t>09/11/18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</si>
  <si>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</si>
  <si>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</si>
  <si>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</si>
  <si>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</si>
  <si>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</si>
  <si>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</si>
  <si>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</si>
  <si>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דירוג פנימי</t>
  </si>
  <si>
    <t>סה"כ מבוטחות במשכנתא או תיקי משכנתאות</t>
  </si>
  <si>
    <t>גורם 01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</si>
  <si>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</si>
  <si>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</si>
  <si>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</si>
  <si>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</si>
  <si>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</si>
  <si>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</si>
  <si>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</si>
  <si>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</si>
  <si>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</si>
  <si>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</si>
  <si>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</si>
  <si>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</si>
  <si>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</si>
  <si>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</si>
  <si>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</si>
  <si>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</si>
  <si>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</si>
  <si>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</si>
  <si>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</si>
  <si>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</si>
  <si>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</si>
  <si>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</si>
  <si>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</si>
  <si>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</si>
  <si>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</si>
  <si>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</si>
  <si>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</si>
  <si>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</si>
  <si>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</si>
  <si>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</si>
  <si>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</si>
  <si>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*גורם 28</t>
  </si>
  <si>
    <t>92322010</t>
  </si>
  <si>
    <t>30/04/15</t>
  </si>
  <si>
    <t>גורם 07</t>
  </si>
  <si>
    <t>6387</t>
  </si>
  <si>
    <t>51275203</t>
  </si>
  <si>
    <t>Aa2</t>
  </si>
  <si>
    <t>28/06/18</t>
  </si>
  <si>
    <t>90150400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</si>
  <si>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</si>
  <si>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</si>
  <si>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</si>
  <si>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</si>
  <si>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</si>
  <si>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</si>
  <si>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</si>
  <si>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</si>
  <si>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507852</t>
  </si>
  <si>
    <t>גורם 94</t>
  </si>
  <si>
    <t>455531</t>
  </si>
  <si>
    <t>510242670</t>
  </si>
  <si>
    <t>19/12/16</t>
  </si>
  <si>
    <t>גורם 106</t>
  </si>
  <si>
    <t>513783</t>
  </si>
  <si>
    <t>513642553</t>
  </si>
  <si>
    <t>02/05/18</t>
  </si>
  <si>
    <t>519337</t>
  </si>
  <si>
    <t>530503</t>
  </si>
  <si>
    <t>גורם 26</t>
  </si>
  <si>
    <t>11896130</t>
  </si>
  <si>
    <t>513326439</t>
  </si>
  <si>
    <t>13/02/13</t>
  </si>
  <si>
    <t>11896140</t>
  </si>
  <si>
    <t>11896150</t>
  </si>
  <si>
    <t>11896160</t>
  </si>
  <si>
    <t>11898120</t>
  </si>
  <si>
    <t>11898130</t>
  </si>
  <si>
    <t>11898140</t>
  </si>
  <si>
    <t>11898150</t>
  </si>
  <si>
    <t>25/04/13</t>
  </si>
  <si>
    <t>11898170</t>
  </si>
  <si>
    <t>11898180</t>
  </si>
  <si>
    <t>11898190</t>
  </si>
  <si>
    <t>11898200</t>
  </si>
  <si>
    <t>11898230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</si>
  <si>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</si>
  <si>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</si>
  <si>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</si>
  <si>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</si>
  <si>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</si>
  <si>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</si>
  <si>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</si>
  <si>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</si>
  <si>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</si>
  <si>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</si>
  <si>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</si>
  <si>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</si>
  <si>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</si>
  <si>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</si>
  <si>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</si>
  <si>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</si>
  <si>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</si>
  <si>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</si>
  <si>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</si>
  <si>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</si>
  <si>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</si>
  <si>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</si>
  <si>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</si>
  <si>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</si>
  <si>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</si>
  <si>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</si>
  <si>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11898410</t>
  </si>
  <si>
    <t>29/09/14</t>
  </si>
  <si>
    <t>11898420</t>
  </si>
  <si>
    <t>11898421</t>
  </si>
  <si>
    <t>22/02/15</t>
  </si>
  <si>
    <t>2984</t>
  </si>
  <si>
    <t>28/05/13</t>
  </si>
  <si>
    <t>17/07/16</t>
  </si>
  <si>
    <t>88769</t>
  </si>
  <si>
    <t>88770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</si>
  <si>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</si>
  <si>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</si>
  <si>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</si>
  <si>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</si>
  <si>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</si>
  <si>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</si>
  <si>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</si>
  <si>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</si>
  <si>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</si>
  <si>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</si>
  <si>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</si>
  <si>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</si>
  <si>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</si>
  <si>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</si>
  <si>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</si>
  <si>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</si>
  <si>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</si>
  <si>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</si>
  <si>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69</t>
  </si>
  <si>
    <t>454099</t>
  </si>
  <si>
    <t>AA-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</si>
  <si>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</si>
  <si>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</si>
  <si>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</si>
  <si>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</si>
  <si>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</si>
  <si>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</si>
  <si>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</si>
  <si>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</si>
  <si>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</si>
  <si>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</si>
  <si>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</si>
  <si>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</si>
  <si>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</si>
  <si>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</si>
  <si>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</si>
  <si>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</si>
  <si>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</si>
  <si>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</si>
  <si>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</si>
  <si>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</si>
  <si>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</si>
  <si>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</si>
  <si>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</si>
  <si>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</si>
  <si>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</si>
  <si>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</si>
  <si>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</si>
  <si>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</si>
  <si>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</si>
  <si>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</si>
  <si>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</si>
  <si>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</si>
  <si>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</si>
  <si>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</si>
  <si>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</si>
  <si>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</si>
  <si>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</si>
  <si>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</si>
  <si>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</si>
  <si>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</si>
  <si>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</si>
  <si>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</si>
  <si>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</si>
  <si>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</si>
  <si>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</si>
  <si>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</si>
  <si>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</si>
  <si>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</si>
  <si>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</si>
  <si>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</si>
  <si>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</si>
  <si>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</si>
  <si>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</si>
  <si>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</si>
  <si>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</si>
  <si>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</si>
  <si>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</si>
  <si>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</si>
  <si>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</si>
  <si>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</si>
  <si>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908395120</t>
  </si>
  <si>
    <t>908395160</t>
  </si>
  <si>
    <t>16/09/15</t>
  </si>
  <si>
    <t>גורם 47</t>
  </si>
  <si>
    <t>455954</t>
  </si>
  <si>
    <t>515267953</t>
  </si>
  <si>
    <t>28/12/16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</si>
  <si>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</si>
  <si>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</si>
  <si>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</si>
  <si>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</si>
  <si>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</si>
  <si>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</si>
  <si>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</si>
  <si>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</si>
  <si>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</si>
  <si>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</si>
  <si>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</si>
  <si>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</si>
  <si>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</si>
  <si>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</si>
  <si>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</si>
  <si>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</si>
  <si>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</si>
  <si>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</si>
  <si>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</si>
  <si>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</si>
  <si>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</si>
  <si>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</si>
  <si>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</si>
  <si>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</si>
  <si>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</si>
  <si>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</si>
  <si>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</si>
  <si>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</si>
  <si>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</si>
  <si>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</si>
  <si>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</si>
  <si>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</si>
  <si>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</si>
  <si>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</si>
  <si>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</si>
  <si>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</si>
  <si>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</si>
  <si>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</si>
  <si>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</si>
  <si>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</si>
  <si>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</si>
  <si>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</si>
  <si>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</si>
  <si>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</si>
  <si>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</si>
  <si>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</si>
  <si>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97</t>
  </si>
  <si>
    <t>6565</t>
  </si>
  <si>
    <t>520018946</t>
  </si>
  <si>
    <t>גורם 98</t>
  </si>
  <si>
    <t>475998</t>
  </si>
  <si>
    <t>513869347</t>
  </si>
  <si>
    <t>23/07/17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</si>
  <si>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</si>
  <si>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</si>
  <si>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</si>
  <si>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</si>
  <si>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</si>
  <si>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</si>
  <si>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</si>
  <si>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</si>
  <si>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</si>
  <si>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</si>
  <si>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30</t>
  </si>
  <si>
    <t>392454</t>
  </si>
  <si>
    <t>520025818</t>
  </si>
  <si>
    <t>26/08/15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</si>
  <si>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</si>
  <si>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</si>
  <si>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</si>
  <si>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</si>
  <si>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</si>
  <si>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</si>
  <si>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</si>
  <si>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</si>
  <si>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25/12/17</t>
  </si>
  <si>
    <t>6525</t>
  </si>
  <si>
    <t>26/09/18</t>
  </si>
  <si>
    <t>482153</t>
  </si>
  <si>
    <t>510033822</t>
  </si>
  <si>
    <t>31/08/17</t>
  </si>
  <si>
    <t>482154</t>
  </si>
  <si>
    <t>487742</t>
  </si>
  <si>
    <t>501113</t>
  </si>
  <si>
    <t>550255400</t>
  </si>
  <si>
    <t>501114</t>
  </si>
  <si>
    <t>514296</t>
  </si>
  <si>
    <t>08/05/18</t>
  </si>
  <si>
    <t>514297</t>
  </si>
  <si>
    <t>520294</t>
  </si>
  <si>
    <t>520295</t>
  </si>
  <si>
    <t>529736</t>
  </si>
  <si>
    <t>6471</t>
  </si>
  <si>
    <t>6472</t>
  </si>
  <si>
    <t>גורם 67</t>
  </si>
  <si>
    <t>29993125</t>
  </si>
  <si>
    <t>513769091</t>
  </si>
  <si>
    <t>29993126</t>
  </si>
  <si>
    <t>6609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</si>
  <si>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</si>
  <si>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</si>
  <si>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</si>
  <si>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</si>
  <si>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</si>
  <si>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</si>
  <si>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</si>
  <si>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</si>
  <si>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</si>
  <si>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</si>
  <si>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</si>
  <si>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</si>
  <si>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</si>
  <si>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</si>
  <si>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</si>
  <si>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</si>
  <si>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</si>
  <si>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</si>
  <si>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</si>
  <si>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</si>
  <si>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</si>
  <si>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</si>
  <si>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</si>
  <si>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520889</t>
  </si>
  <si>
    <t>531814</t>
  </si>
  <si>
    <t>28/12/18</t>
  </si>
  <si>
    <t>6431</t>
  </si>
  <si>
    <t>23/07/18</t>
  </si>
  <si>
    <t>6615</t>
  </si>
  <si>
    <t>6679</t>
  </si>
  <si>
    <t>462345</t>
  </si>
  <si>
    <t>514496660</t>
  </si>
  <si>
    <t>גורם 70</t>
  </si>
  <si>
    <t>4647</t>
  </si>
  <si>
    <t>03/01/16</t>
  </si>
  <si>
    <t>גורם 101</t>
  </si>
  <si>
    <t>508309</t>
  </si>
  <si>
    <t>27689</t>
  </si>
  <si>
    <t>*גורם 14</t>
  </si>
  <si>
    <t>3153</t>
  </si>
  <si>
    <t>D</t>
  </si>
  <si>
    <t>12/09/13</t>
  </si>
  <si>
    <t>גורם 100</t>
  </si>
  <si>
    <t>508310</t>
  </si>
  <si>
    <t>27688</t>
  </si>
  <si>
    <t>גורם 107</t>
  </si>
  <si>
    <t>6528</t>
  </si>
  <si>
    <t>27729</t>
  </si>
  <si>
    <t>גורם 17</t>
  </si>
  <si>
    <t>66241</t>
  </si>
  <si>
    <t>513795088</t>
  </si>
  <si>
    <t>6438</t>
  </si>
  <si>
    <t>27739</t>
  </si>
  <si>
    <t>6518</t>
  </si>
  <si>
    <t>6654</t>
  </si>
  <si>
    <t>סה"כ מובטחות בשיעבוד כלי רכב</t>
  </si>
  <si>
    <t>385055</t>
  </si>
  <si>
    <t>28/06/15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</si>
  <si>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</si>
  <si>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</si>
  <si>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</si>
  <si>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</si>
  <si>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</si>
  <si>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</si>
  <si>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</si>
  <si>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</si>
  <si>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</si>
  <si>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</si>
  <si>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</si>
  <si>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</si>
  <si>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102</t>
  </si>
  <si>
    <t>493038</t>
  </si>
  <si>
    <t>27645</t>
  </si>
  <si>
    <t>24/12/17</t>
  </si>
  <si>
    <t>6484</t>
  </si>
  <si>
    <t>27598</t>
  </si>
  <si>
    <t>24/08/18</t>
  </si>
  <si>
    <t>6496</t>
  </si>
  <si>
    <t>6624</t>
  </si>
  <si>
    <t>30/11/18</t>
  </si>
  <si>
    <t>483880</t>
  </si>
  <si>
    <t>27560</t>
  </si>
  <si>
    <t>27/09/17</t>
  </si>
  <si>
    <t>גורם 84</t>
  </si>
  <si>
    <t>404555</t>
  </si>
  <si>
    <t>12939</t>
  </si>
  <si>
    <t>16/12/15</t>
  </si>
  <si>
    <t>גורם 103</t>
  </si>
  <si>
    <t>491862</t>
  </si>
  <si>
    <t>27643</t>
  </si>
  <si>
    <t>491863</t>
  </si>
  <si>
    <t>491864</t>
  </si>
  <si>
    <t>גורם 104</t>
  </si>
  <si>
    <t>5987</t>
  </si>
  <si>
    <t>27644</t>
  </si>
  <si>
    <t>29/12/17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</si>
  <si>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</si>
  <si>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</si>
  <si>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</si>
  <si>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</si>
  <si>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</si>
  <si>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</si>
  <si>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</si>
  <si>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</si>
  <si>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</si>
  <si>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</si>
  <si>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גורם 87</t>
  </si>
  <si>
    <t>524748</t>
  </si>
  <si>
    <t>27601</t>
  </si>
  <si>
    <t>6483</t>
  </si>
  <si>
    <t>22/08/18</t>
  </si>
  <si>
    <t>6526</t>
  </si>
  <si>
    <t>25/09/18</t>
  </si>
  <si>
    <t>6587</t>
  </si>
  <si>
    <t>6614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</si>
  <si>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</si>
  <si>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</si>
  <si>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</si>
  <si>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</si>
  <si>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</si>
  <si>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</si>
  <si>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</si>
  <si>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</si>
  <si>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</si>
  <si>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</si>
  <si>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</si>
  <si>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</si>
  <si>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520298</t>
  </si>
  <si>
    <t>29/06/18</t>
  </si>
  <si>
    <t>6524</t>
  </si>
  <si>
    <t>6556</t>
  </si>
  <si>
    <t>852852852</t>
  </si>
  <si>
    <t>6588</t>
  </si>
  <si>
    <t>74123698</t>
  </si>
  <si>
    <t>6639</t>
  </si>
  <si>
    <t>12253</t>
  </si>
  <si>
    <t>03/12/18</t>
  </si>
  <si>
    <t>6643</t>
  </si>
  <si>
    <t>6660</t>
  </si>
  <si>
    <t>464740</t>
  </si>
  <si>
    <t>30/03/17</t>
  </si>
  <si>
    <t>475042</t>
  </si>
  <si>
    <t>491619</t>
  </si>
  <si>
    <t>499017</t>
  </si>
  <si>
    <t>27683</t>
  </si>
  <si>
    <t>31/01/18</t>
  </si>
  <si>
    <t>524763</t>
  </si>
  <si>
    <t>5988</t>
  </si>
  <si>
    <t>גורם 99</t>
  </si>
  <si>
    <t>469140</t>
  </si>
  <si>
    <t>27599</t>
  </si>
  <si>
    <t>16/05/17</t>
  </si>
  <si>
    <t>הלוואה 37 08/2017</t>
  </si>
  <si>
    <t>521872</t>
  </si>
  <si>
    <t>814070775</t>
  </si>
  <si>
    <t>פקדון בבנק דיסקונט- בנק דיסקונט לישראל בע"מ</t>
  </si>
  <si>
    <t>494678</t>
  </si>
  <si>
    <t>501503</t>
  </si>
  <si>
    <t>פקדון יו בנק- יו בנק בע"מ לשעבר בנק אינווסטק</t>
  </si>
  <si>
    <t>501505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</si>
  <si>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</si>
  <si>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</si>
  <si>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</si>
  <si>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</si>
  <si>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</si>
  <si>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</si>
  <si>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</si>
  <si>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</si>
  <si>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</si>
  <si>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</si>
  <si>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</si>
  <si>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</si>
  <si>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</si>
  <si>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ביטחונות חוזים עתידיים במטבע 20001- בנק לאומי</t>
  </si>
  <si>
    <t>88821001</t>
  </si>
  <si>
    <t>דיסקונט השקעות אגח ט(ריבית לקבל)</t>
  </si>
  <si>
    <t>63902490</t>
  </si>
  <si>
    <t>מגדל מקפת קרנות פנסיה וקופות גמל בע"מ</t>
  </si>
  <si>
    <t>מגדל השתלמות מסלול כללי</t>
  </si>
  <si>
    <t>Sky I</t>
  </si>
  <si>
    <t>Israel Infrastructure I</t>
  </si>
  <si>
    <t>פרטנר - חוזה לא סחיר</t>
  </si>
  <si>
    <t>Fimi Israel Opportunity II</t>
  </si>
  <si>
    <t>ANATOMY I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</si>
  <si>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</si>
  <si>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</si>
  <si>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</si>
  <si>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</si>
  <si>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</si>
  <si>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Helios Renewable Energy 1</t>
  </si>
  <si>
    <t>ANATOMY 2</t>
  </si>
  <si>
    <t>Reality III</t>
  </si>
  <si>
    <t>שניאור צאלים</t>
  </si>
  <si>
    <t>פי אס פי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</si>
  <si>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</si>
  <si>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</si>
  <si>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</si>
  <si>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</si>
  <si>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</si>
  <si>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כוכב הירדן</t>
  </si>
  <si>
    <t>Orbimed  II</t>
  </si>
  <si>
    <t>TENE GROWTH CAPITAL IV</t>
  </si>
  <si>
    <t>sky III</t>
  </si>
  <si>
    <t>Vintage IX Migdal LP</t>
  </si>
  <si>
    <t>Vintage fund of funds ISRAEL V</t>
  </si>
  <si>
    <t>Aviv Ventures I</t>
  </si>
  <si>
    <t>AES SOUTHLAND ENEREGY LLC</t>
  </si>
  <si>
    <t>Brack Capital Real Estate llp</t>
  </si>
  <si>
    <t>Rothschild Europportunities</t>
  </si>
  <si>
    <t>Tene Growth II</t>
  </si>
  <si>
    <t>Selene -mak</t>
  </si>
  <si>
    <t>PRIME ENERGIA SPA</t>
  </si>
  <si>
    <t>HOWARD HUGHES CENTER</t>
  </si>
  <si>
    <t>Patria VI</t>
  </si>
  <si>
    <t>CPV FAIRVEIW</t>
  </si>
  <si>
    <t>LIBERTY</t>
  </si>
  <si>
    <t>CICC Growth capital fund I</t>
  </si>
  <si>
    <t>OWL ROCK</t>
  </si>
  <si>
    <t>SUNRUN</t>
  </si>
  <si>
    <t>apollo natural pesources partners II</t>
  </si>
  <si>
    <t>כריש</t>
  </si>
  <si>
    <t>Ares Special Situations Fund IV</t>
  </si>
  <si>
    <t>Bluebay SLFI</t>
  </si>
  <si>
    <t>Brookfield Capital Partners IV</t>
  </si>
  <si>
    <t>Graph Tech Brookfield</t>
  </si>
  <si>
    <t>Klirmark Opportunity II</t>
  </si>
  <si>
    <t>KOTAK- CIIF 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</si>
  <si>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</si>
  <si>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</si>
  <si>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</si>
  <si>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</si>
  <si>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</si>
  <si>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</si>
  <si>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</si>
  <si>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</si>
  <si>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</si>
  <si>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</si>
  <si>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 xml:space="preserve">TDLIV </t>
  </si>
  <si>
    <t>Portfolio EDGE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</si>
  <si>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</si>
  <si>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</si>
  <si>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</si>
  <si>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</si>
  <si>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</si>
  <si>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</si>
  <si>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</si>
  <si>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</si>
  <si>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</si>
  <si>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</si>
  <si>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</si>
  <si>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waterton</t>
  </si>
  <si>
    <t>Vintage Migdal Co-investment</t>
  </si>
  <si>
    <t>Apollo Fund IX</t>
  </si>
  <si>
    <t>TPG ASIA VII L.P</t>
  </si>
  <si>
    <t>incline</t>
  </si>
  <si>
    <t>Permira</t>
  </si>
  <si>
    <t>IK harbourvest tranche B</t>
  </si>
  <si>
    <t>KELSO INVESTMENT ASSOCIATES X - HARB B</t>
  </si>
  <si>
    <t>brookfield III</t>
  </si>
  <si>
    <t>LS POWER FUND IV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</si>
  <si>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</si>
  <si>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</si>
  <si>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</si>
  <si>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</si>
  <si>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</si>
  <si>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</si>
  <si>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</si>
  <si>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</si>
  <si>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Court Square IV</t>
  </si>
  <si>
    <t>HARBOURVEST A AE II</t>
  </si>
  <si>
    <t>WestView IV harbourvest</t>
  </si>
  <si>
    <t>MediFox harbourvest</t>
  </si>
  <si>
    <t>harbourvest DOVER</t>
  </si>
  <si>
    <t>SVB</t>
  </si>
  <si>
    <t>Warburg Pincus China I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</si>
  <si>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</si>
  <si>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</si>
  <si>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</si>
  <si>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</si>
  <si>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</si>
  <si>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Enlight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</si>
  <si>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</si>
  <si>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</si>
  <si>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</si>
  <si>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</si>
  <si>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</si>
  <si>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meridiam III</t>
  </si>
  <si>
    <t>IFM GIF</t>
  </si>
  <si>
    <t>בנק איגוד *</t>
  </si>
  <si>
    <t>בנק דיסקונט</t>
  </si>
  <si>
    <t>בנק הפועלים</t>
  </si>
  <si>
    <t>יובנק בע"מ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</si>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</sst>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3556</v>
      </c>
    </row>
    <row r="3" spans="1:35">
      <c r="B3" s="2" t="s">
        <v>2</v>
      </c>
      <c r="C3" s="26" t="s">
        <v>3557</v>
      </c>
    </row>
    <row r="4" spans="1:35">
      <c r="B4" s="2" t="s">
        <v>3</v>
      </c>
      <c r="C4" s="95" t="s">
        <v>218</v>
      </c>
    </row>
    <row r="5" spans="1:35">
      <c r="B5" s="89" t="s">
        <v>219</v>
      </c>
      <c r="C5" t="s">
        <v>220</v>
      </c>
    </row>
    <row r="6" spans="1:35" ht="26.25" customHeight="1">
      <c r="B6" s="100" t="s">
        <v>4</v>
      </c>
      <c r="C6" s="101"/>
      <c r="D6" s="102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f>מזומנים!J11</f>
        <v>1171236.7041182644</v>
      </c>
      <c r="D11" s="90">
        <f>C11/$C$42*100</f>
        <v>10.199442472423238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1984765.6966857379</v>
      </c>
      <c r="D13" s="91">
        <f t="shared" ref="D13:D22" si="0">C13/$C$42*100</f>
        <v>17.283870521992409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2287935.4393698014</v>
      </c>
      <c r="D15" s="91">
        <f t="shared" si="0"/>
        <v>19.923953725509598</v>
      </c>
    </row>
    <row r="16" spans="1:35">
      <c r="A16" s="10" t="s">
        <v>13</v>
      </c>
      <c r="B16" s="70" t="s">
        <v>19</v>
      </c>
      <c r="C16" s="91">
        <v>1388188.5043535989</v>
      </c>
      <c r="D16" s="91">
        <f t="shared" si="0"/>
        <v>12.088716773688237</v>
      </c>
    </row>
    <row r="17" spans="1:4">
      <c r="A17" s="10" t="s">
        <v>13</v>
      </c>
      <c r="B17" s="70" t="s">
        <v>20</v>
      </c>
      <c r="C17" s="91">
        <v>1039414.0052899029</v>
      </c>
      <c r="D17" s="91">
        <f t="shared" si="0"/>
        <v>9.0514951544029802</v>
      </c>
    </row>
    <row r="18" spans="1:4" ht="33">
      <c r="A18" s="10" t="s">
        <v>13</v>
      </c>
      <c r="B18" s="70" t="s">
        <v>21</v>
      </c>
      <c r="C18" s="91">
        <v>697416.00891646906</v>
      </c>
      <c r="D18" s="91">
        <f t="shared" si="0"/>
        <v>6.0732851329531803</v>
      </c>
    </row>
    <row r="19" spans="1:4">
      <c r="A19" s="10" t="s">
        <v>13</v>
      </c>
      <c r="B19" s="70" t="s">
        <v>22</v>
      </c>
      <c r="C19" s="91">
        <v>25.254265759999999</v>
      </c>
      <c r="D19" s="91">
        <f t="shared" si="0"/>
        <v>2.1992090061446633E-4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-47308.411287121657</v>
      </c>
      <c r="D21" s="91">
        <f t="shared" si="0"/>
        <v>-0.41197429835328453</v>
      </c>
    </row>
    <row r="22" spans="1:4">
      <c r="A22" s="10" t="s">
        <v>13</v>
      </c>
      <c r="B22" s="70" t="s">
        <v>25</v>
      </c>
      <c r="C22" s="91">
        <v>30962.228821299999</v>
      </c>
      <c r="D22" s="91">
        <f t="shared" si="0"/>
        <v>0.26962736957478989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320598.75650800281</v>
      </c>
      <c r="D26" s="91">
        <f t="shared" si="1"/>
        <v>2.7918597173706936</v>
      </c>
    </row>
    <row r="27" spans="1:4">
      <c r="A27" s="10" t="s">
        <v>13</v>
      </c>
      <c r="B27" s="70" t="s">
        <v>29</v>
      </c>
      <c r="C27" s="91">
        <v>118807.38586515991</v>
      </c>
      <c r="D27" s="91">
        <f t="shared" si="1"/>
        <v>1.0346064917278508</v>
      </c>
    </row>
    <row r="28" spans="1:4">
      <c r="A28" s="10" t="s">
        <v>13</v>
      </c>
      <c r="B28" s="70" t="s">
        <v>30</v>
      </c>
      <c r="C28" s="91">
        <v>547068.76531737437</v>
      </c>
      <c r="D28" s="91">
        <f t="shared" si="1"/>
        <v>4.7640211245896502</v>
      </c>
    </row>
    <row r="29" spans="1:4">
      <c r="A29" s="10" t="s">
        <v>13</v>
      </c>
      <c r="B29" s="70" t="s">
        <v>31</v>
      </c>
      <c r="C29" s="91">
        <v>19228.792592465197</v>
      </c>
      <c r="D29" s="91">
        <f t="shared" si="1"/>
        <v>0.16744946872942565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-65901.518227788867</v>
      </c>
      <c r="D31" s="91">
        <f t="shared" si="1"/>
        <v>-0.57388804640962943</v>
      </c>
    </row>
    <row r="32" spans="1:4">
      <c r="A32" s="10" t="s">
        <v>13</v>
      </c>
      <c r="B32" s="70" t="s">
        <v>34</v>
      </c>
      <c r="C32" s="91">
        <v>4.2915999999999999</v>
      </c>
      <c r="D32" s="91">
        <f t="shared" si="1"/>
        <v>3.7372400609323581E-5</v>
      </c>
    </row>
    <row r="33" spans="1:4">
      <c r="A33" s="10" t="s">
        <v>13</v>
      </c>
      <c r="B33" s="69" t="s">
        <v>35</v>
      </c>
      <c r="C33" s="91">
        <v>1698902.2219253141</v>
      </c>
      <c r="D33" s="91">
        <f t="shared" si="1"/>
        <v>14.794494928199924</v>
      </c>
    </row>
    <row r="34" spans="1:4">
      <c r="A34" s="10" t="s">
        <v>13</v>
      </c>
      <c r="B34" s="69" t="s">
        <v>36</v>
      </c>
      <c r="C34" s="91">
        <v>135436</v>
      </c>
      <c r="D34" s="91">
        <f t="shared" si="1"/>
        <v>1.1794129110178835</v>
      </c>
    </row>
    <row r="35" spans="1:4">
      <c r="A35" s="10" t="s">
        <v>13</v>
      </c>
      <c r="B35" s="69" t="s">
        <v>37</v>
      </c>
      <c r="C35" s="91">
        <v>15326</v>
      </c>
      <c r="D35" s="91">
        <f t="shared" si="1"/>
        <v>0.13346290701335009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141234.33376872001</v>
      </c>
      <c r="D37" s="91">
        <f t="shared" si="1"/>
        <v>1.2299063522685065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11483340.459882958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978103.40385803208</v>
      </c>
      <c r="D43" s="91">
        <f>C43/$C$42*100</f>
        <v>8.5175860393152636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223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123</v>
      </c>
      <c r="D53">
        <v>2.6452</v>
      </c>
    </row>
    <row r="54" spans="3:4">
      <c r="C54" t="s">
        <v>224</v>
      </c>
      <c r="D54">
        <v>0.41889999999999999</v>
      </c>
    </row>
    <row r="55" spans="3:4">
      <c r="C55" t="s">
        <v>225</v>
      </c>
      <c r="D55">
        <v>0.5746</v>
      </c>
    </row>
    <row r="56" spans="3:4">
      <c r="C56" t="s">
        <v>226</v>
      </c>
      <c r="D56">
        <v>0.47849999999999998</v>
      </c>
    </row>
    <row r="57" spans="3:4">
      <c r="C57" t="s">
        <v>126</v>
      </c>
      <c r="D57">
        <v>1</v>
      </c>
    </row>
    <row r="58" spans="3:4">
      <c r="C58" t="s">
        <v>227</v>
      </c>
      <c r="D58">
        <v>0.1908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3556</v>
      </c>
    </row>
    <row r="3" spans="2:61" s="1" customFormat="1">
      <c r="B3" s="2" t="s">
        <v>2</v>
      </c>
      <c r="C3" s="26" t="s">
        <v>3557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228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2379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284</v>
      </c>
      <c r="C14" t="s">
        <v>284</v>
      </c>
      <c r="D14" s="16"/>
      <c r="E14" t="s">
        <v>284</v>
      </c>
      <c r="F14" t="s">
        <v>284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2380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284</v>
      </c>
      <c r="C16" t="s">
        <v>284</v>
      </c>
      <c r="D16" s="16"/>
      <c r="E16" t="s">
        <v>284</v>
      </c>
      <c r="F16" t="s">
        <v>284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2381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284</v>
      </c>
      <c r="C18" t="s">
        <v>284</v>
      </c>
      <c r="D18" s="16"/>
      <c r="E18" t="s">
        <v>284</v>
      </c>
      <c r="F18" t="s">
        <v>284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1191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284</v>
      </c>
      <c r="C20" t="s">
        <v>284</v>
      </c>
      <c r="D20" s="16"/>
      <c r="E20" t="s">
        <v>284</v>
      </c>
      <c r="F20" t="s">
        <v>284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2379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284</v>
      </c>
      <c r="C23" t="s">
        <v>284</v>
      </c>
      <c r="D23" s="16"/>
      <c r="E23" t="s">
        <v>284</v>
      </c>
      <c r="F23" t="s">
        <v>284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2382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284</v>
      </c>
      <c r="C25" t="s">
        <v>284</v>
      </c>
      <c r="D25" s="16"/>
      <c r="E25" t="s">
        <v>284</v>
      </c>
      <c r="F25" t="s">
        <v>284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2381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284</v>
      </c>
      <c r="C27" t="s">
        <v>284</v>
      </c>
      <c r="D27" s="16"/>
      <c r="E27" t="s">
        <v>284</v>
      </c>
      <c r="F27" t="s">
        <v>284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284</v>
      </c>
      <c r="C29" t="s">
        <v>284</v>
      </c>
      <c r="D29" s="16"/>
      <c r="E29" t="s">
        <v>284</v>
      </c>
      <c r="F29" t="s">
        <v>284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1191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284</v>
      </c>
      <c r="C31" t="s">
        <v>284</v>
      </c>
      <c r="D31" s="16"/>
      <c r="E31" t="s">
        <v>284</v>
      </c>
      <c r="F31" t="s">
        <v>284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292</v>
      </c>
      <c r="C32" s="16"/>
      <c r="D32" s="16"/>
      <c r="E32" s="16"/>
    </row>
    <row r="33" spans="2:5">
      <c r="B33" t="s">
        <v>385</v>
      </c>
      <c r="C33" s="16"/>
      <c r="D33" s="16"/>
      <c r="E33" s="16"/>
    </row>
    <row r="34" spans="2:5">
      <c r="B34" t="s">
        <v>386</v>
      </c>
      <c r="C34" s="16"/>
      <c r="D34" s="16"/>
      <c r="E34" s="16"/>
    </row>
    <row r="35" spans="2:5">
      <c r="B35" t="s">
        <v>387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3556</v>
      </c>
    </row>
    <row r="3" spans="1:60" s="1" customFormat="1">
      <c r="B3" s="2" t="s">
        <v>2</v>
      </c>
      <c r="C3" s="26" t="s">
        <v>3557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3589</v>
      </c>
      <c r="H11" s="25"/>
      <c r="I11" s="90">
        <v>-47308.411287121657</v>
      </c>
      <c r="J11" s="90">
        <v>100</v>
      </c>
      <c r="K11" s="90">
        <v>-0.41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228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284</v>
      </c>
      <c r="C13" t="s">
        <v>284</v>
      </c>
      <c r="D13" s="19"/>
      <c r="E13" t="s">
        <v>284</v>
      </c>
      <c r="F13" t="s">
        <v>284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290</v>
      </c>
      <c r="C14" s="19"/>
      <c r="D14" s="19"/>
      <c r="E14" s="19"/>
      <c r="F14" s="19"/>
      <c r="G14" s="93">
        <v>3589</v>
      </c>
      <c r="H14" s="19"/>
      <c r="I14" s="93">
        <v>-47308.411287121657</v>
      </c>
      <c r="J14" s="93">
        <v>100</v>
      </c>
      <c r="K14" s="93">
        <v>-0.41</v>
      </c>
      <c r="BF14" s="16" t="s">
        <v>129</v>
      </c>
    </row>
    <row r="15" spans="1:60">
      <c r="B15" t="s">
        <v>2384</v>
      </c>
      <c r="C15" t="s">
        <v>2385</v>
      </c>
      <c r="D15" t="s">
        <v>126</v>
      </c>
      <c r="E15" t="s">
        <v>126</v>
      </c>
      <c r="F15" t="s">
        <v>113</v>
      </c>
      <c r="G15" s="91">
        <v>141</v>
      </c>
      <c r="H15" s="91">
        <v>-87114.412056737594</v>
      </c>
      <c r="I15" s="91">
        <v>-527.1428972036</v>
      </c>
      <c r="J15" s="91">
        <v>1.1100000000000001</v>
      </c>
      <c r="K15" s="91">
        <v>0</v>
      </c>
      <c r="BF15" s="16" t="s">
        <v>130</v>
      </c>
    </row>
    <row r="16" spans="1:60">
      <c r="B16" t="s">
        <v>2386</v>
      </c>
      <c r="C16" t="s">
        <v>2387</v>
      </c>
      <c r="D16" t="s">
        <v>126</v>
      </c>
      <c r="E16" t="s">
        <v>126</v>
      </c>
      <c r="F16" t="s">
        <v>109</v>
      </c>
      <c r="G16" s="91">
        <v>2570</v>
      </c>
      <c r="H16" s="91">
        <v>-442178.13811284048</v>
      </c>
      <c r="I16" s="91">
        <v>-42592.190104326</v>
      </c>
      <c r="J16" s="91">
        <v>90.03</v>
      </c>
      <c r="K16" s="91">
        <v>-0.37</v>
      </c>
      <c r="BF16" s="16" t="s">
        <v>131</v>
      </c>
    </row>
    <row r="17" spans="2:58">
      <c r="B17" t="s">
        <v>2388</v>
      </c>
      <c r="C17" t="s">
        <v>2389</v>
      </c>
      <c r="D17" t="s">
        <v>126</v>
      </c>
      <c r="E17" t="s">
        <v>126</v>
      </c>
      <c r="F17" t="s">
        <v>109</v>
      </c>
      <c r="G17" s="91">
        <v>115</v>
      </c>
      <c r="H17" s="91">
        <v>-335135.26</v>
      </c>
      <c r="I17" s="91">
        <v>-1444.499997652</v>
      </c>
      <c r="J17" s="91">
        <v>3.05</v>
      </c>
      <c r="K17" s="91">
        <v>-0.01</v>
      </c>
      <c r="BF17" s="16" t="s">
        <v>132</v>
      </c>
    </row>
    <row r="18" spans="2:58">
      <c r="B18" t="s">
        <v>2390</v>
      </c>
      <c r="C18" t="s">
        <v>2391</v>
      </c>
      <c r="D18" t="s">
        <v>126</v>
      </c>
      <c r="E18" t="s">
        <v>126</v>
      </c>
      <c r="F18" t="s">
        <v>113</v>
      </c>
      <c r="G18" s="91">
        <v>133</v>
      </c>
      <c r="H18" s="91">
        <v>-3000.000000000035</v>
      </c>
      <c r="I18" s="91">
        <v>-17.1234840000002</v>
      </c>
      <c r="J18" s="91">
        <v>0.04</v>
      </c>
      <c r="K18" s="91">
        <v>0</v>
      </c>
      <c r="BF18" s="16" t="s">
        <v>133</v>
      </c>
    </row>
    <row r="19" spans="2:58">
      <c r="B19" t="s">
        <v>2392</v>
      </c>
      <c r="C19" t="s">
        <v>2393</v>
      </c>
      <c r="D19" t="s">
        <v>126</v>
      </c>
      <c r="E19" t="s">
        <v>126</v>
      </c>
      <c r="F19" t="s">
        <v>223</v>
      </c>
      <c r="G19" s="91">
        <v>20</v>
      </c>
      <c r="H19" s="91">
        <v>-89000000</v>
      </c>
      <c r="I19" s="91">
        <v>-607.21140000000003</v>
      </c>
      <c r="J19" s="91">
        <v>1.28</v>
      </c>
      <c r="K19" s="91">
        <v>-0.01</v>
      </c>
      <c r="BF19" s="16" t="s">
        <v>134</v>
      </c>
    </row>
    <row r="20" spans="2:58">
      <c r="B20" t="s">
        <v>2394</v>
      </c>
      <c r="C20" t="s">
        <v>2395</v>
      </c>
      <c r="D20" t="s">
        <v>126</v>
      </c>
      <c r="E20" t="s">
        <v>126</v>
      </c>
      <c r="F20" t="s">
        <v>113</v>
      </c>
      <c r="G20" s="91">
        <v>406</v>
      </c>
      <c r="H20" s="91">
        <v>-64358.131694580821</v>
      </c>
      <c r="I20" s="91">
        <v>-1121.3693934006801</v>
      </c>
      <c r="J20" s="91">
        <v>2.37</v>
      </c>
      <c r="K20" s="91">
        <v>-0.01</v>
      </c>
      <c r="BF20" s="16" t="s">
        <v>135</v>
      </c>
    </row>
    <row r="21" spans="2:58">
      <c r="B21" t="s">
        <v>2396</v>
      </c>
      <c r="C21" t="s">
        <v>2397</v>
      </c>
      <c r="D21" t="s">
        <v>126</v>
      </c>
      <c r="E21" t="s">
        <v>126</v>
      </c>
      <c r="F21" t="s">
        <v>123</v>
      </c>
      <c r="G21" s="91">
        <v>36</v>
      </c>
      <c r="H21" s="91">
        <v>46875</v>
      </c>
      <c r="I21" s="91">
        <v>44.637749999999997</v>
      </c>
      <c r="J21" s="91">
        <v>-0.09</v>
      </c>
      <c r="K21" s="91">
        <v>0</v>
      </c>
      <c r="BF21" s="16" t="s">
        <v>126</v>
      </c>
    </row>
    <row r="22" spans="2:58">
      <c r="B22" t="s">
        <v>2398</v>
      </c>
      <c r="C22" t="s">
        <v>2399</v>
      </c>
      <c r="D22" t="s">
        <v>126</v>
      </c>
      <c r="E22" t="s">
        <v>126</v>
      </c>
      <c r="F22" t="s">
        <v>116</v>
      </c>
      <c r="G22" s="91">
        <v>168</v>
      </c>
      <c r="H22" s="91">
        <v>-129581.91527976215</v>
      </c>
      <c r="I22" s="91">
        <v>-1043.51176053938</v>
      </c>
      <c r="J22" s="91">
        <v>2.21</v>
      </c>
      <c r="K22" s="91">
        <v>-0.01</v>
      </c>
    </row>
    <row r="23" spans="2:58">
      <c r="B23" t="s">
        <v>292</v>
      </c>
      <c r="C23" s="19"/>
      <c r="D23" s="19"/>
      <c r="E23" s="19"/>
      <c r="F23" s="19"/>
      <c r="G23" s="19"/>
      <c r="H23" s="19"/>
    </row>
    <row r="24" spans="2:58">
      <c r="B24" t="s">
        <v>385</v>
      </c>
      <c r="C24" s="19"/>
      <c r="D24" s="19"/>
      <c r="E24" s="19"/>
      <c r="F24" s="19"/>
      <c r="G24" s="19"/>
      <c r="H24" s="19"/>
    </row>
    <row r="25" spans="2:58">
      <c r="B25" t="s">
        <v>386</v>
      </c>
      <c r="C25" s="19"/>
      <c r="D25" s="19"/>
      <c r="E25" s="19"/>
      <c r="F25" s="19"/>
      <c r="G25" s="19"/>
      <c r="H25" s="19"/>
    </row>
    <row r="26" spans="2:58">
      <c r="B26" t="s">
        <v>387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3556</v>
      </c>
    </row>
    <row r="3" spans="2:81" s="1" customFormat="1">
      <c r="B3" s="2" t="s">
        <v>2</v>
      </c>
      <c r="C3" s="26" t="s">
        <v>3557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30692138.02</v>
      </c>
      <c r="M11" s="7"/>
      <c r="N11" s="90">
        <v>30962.228821299999</v>
      </c>
      <c r="O11" s="7"/>
      <c r="P11" s="90">
        <v>100</v>
      </c>
      <c r="Q11" s="90">
        <v>0.27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228</v>
      </c>
      <c r="H12" s="93">
        <v>3.8</v>
      </c>
      <c r="K12" s="93">
        <v>0.73</v>
      </c>
      <c r="L12" s="93">
        <v>30692138.02</v>
      </c>
      <c r="N12" s="93">
        <v>30962.228821299999</v>
      </c>
      <c r="P12" s="93">
        <v>100</v>
      </c>
      <c r="Q12" s="93">
        <v>0.27</v>
      </c>
    </row>
    <row r="13" spans="2:81">
      <c r="B13" s="92" t="s">
        <v>2400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284</v>
      </c>
      <c r="C14" t="s">
        <v>284</v>
      </c>
      <c r="E14" t="s">
        <v>284</v>
      </c>
      <c r="H14" s="91">
        <v>0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2401</v>
      </c>
      <c r="H15" s="93">
        <v>3.8</v>
      </c>
      <c r="K15" s="93">
        <v>0.73</v>
      </c>
      <c r="L15" s="93">
        <v>30692138.02</v>
      </c>
      <c r="N15" s="93">
        <v>30962.228821299999</v>
      </c>
      <c r="P15" s="93">
        <v>100</v>
      </c>
      <c r="Q15" s="93">
        <v>0.27</v>
      </c>
    </row>
    <row r="16" spans="2:81">
      <c r="B16" t="s">
        <v>2402</v>
      </c>
      <c r="C16" t="s">
        <v>2403</v>
      </c>
      <c r="D16" t="s">
        <v>2404</v>
      </c>
      <c r="E16" t="s">
        <v>239</v>
      </c>
      <c r="F16" t="s">
        <v>236</v>
      </c>
      <c r="G16" t="s">
        <v>2405</v>
      </c>
      <c r="H16" s="91">
        <v>3.8</v>
      </c>
      <c r="I16" t="s">
        <v>105</v>
      </c>
      <c r="J16" s="91">
        <v>0.62</v>
      </c>
      <c r="K16" s="91">
        <v>0.73</v>
      </c>
      <c r="L16" s="91">
        <v>30692138</v>
      </c>
      <c r="M16" s="91">
        <v>100.88</v>
      </c>
      <c r="N16" s="91">
        <v>30962.228814400001</v>
      </c>
      <c r="O16" s="91">
        <v>0.65</v>
      </c>
      <c r="P16" s="91">
        <v>100</v>
      </c>
      <c r="Q16" s="91">
        <v>0.27</v>
      </c>
    </row>
    <row r="17" spans="2:17">
      <c r="B17" t="s">
        <v>2406</v>
      </c>
      <c r="C17" t="s">
        <v>2407</v>
      </c>
      <c r="D17" t="s">
        <v>2404</v>
      </c>
      <c r="E17" t="s">
        <v>2408</v>
      </c>
      <c r="F17" t="s">
        <v>153</v>
      </c>
      <c r="G17" t="s">
        <v>2409</v>
      </c>
      <c r="H17" s="91">
        <v>0.01</v>
      </c>
      <c r="I17" t="s">
        <v>105</v>
      </c>
      <c r="J17" s="91">
        <v>0.46</v>
      </c>
      <c r="K17" s="91">
        <v>-1.18</v>
      </c>
      <c r="L17" s="91">
        <v>0.02</v>
      </c>
      <c r="M17" s="91">
        <v>34.5</v>
      </c>
      <c r="N17" s="91">
        <v>6.9E-6</v>
      </c>
      <c r="O17" s="91">
        <v>0</v>
      </c>
      <c r="P17" s="91">
        <v>0</v>
      </c>
      <c r="Q17" s="91">
        <v>0</v>
      </c>
    </row>
    <row r="18" spans="2:17">
      <c r="B18" s="92" t="s">
        <v>2410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s="92" t="s">
        <v>2411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t="s">
        <v>284</v>
      </c>
      <c r="C20" t="s">
        <v>284</v>
      </c>
      <c r="E20" t="s">
        <v>284</v>
      </c>
      <c r="H20" s="91">
        <v>0</v>
      </c>
      <c r="I20" t="s">
        <v>284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2412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284</v>
      </c>
      <c r="C22" t="s">
        <v>284</v>
      </c>
      <c r="E22" t="s">
        <v>284</v>
      </c>
      <c r="H22" s="91">
        <v>0</v>
      </c>
      <c r="I22" t="s">
        <v>284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2413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284</v>
      </c>
      <c r="C24" t="s">
        <v>284</v>
      </c>
      <c r="E24" t="s">
        <v>284</v>
      </c>
      <c r="H24" s="91">
        <v>0</v>
      </c>
      <c r="I24" t="s">
        <v>284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2414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284</v>
      </c>
      <c r="C26" t="s">
        <v>284</v>
      </c>
      <c r="E26" t="s">
        <v>284</v>
      </c>
      <c r="H26" s="91">
        <v>0</v>
      </c>
      <c r="I26" t="s">
        <v>284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290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2400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284</v>
      </c>
      <c r="C29" t="s">
        <v>284</v>
      </c>
      <c r="E29" t="s">
        <v>284</v>
      </c>
      <c r="H29" s="91">
        <v>0</v>
      </c>
      <c r="I29" t="s">
        <v>284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2401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284</v>
      </c>
      <c r="C31" t="s">
        <v>284</v>
      </c>
      <c r="E31" t="s">
        <v>284</v>
      </c>
      <c r="H31" s="91">
        <v>0</v>
      </c>
      <c r="I31" t="s">
        <v>284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2410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2411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284</v>
      </c>
      <c r="C34" t="s">
        <v>284</v>
      </c>
      <c r="E34" t="s">
        <v>284</v>
      </c>
      <c r="H34" s="91">
        <v>0</v>
      </c>
      <c r="I34" t="s">
        <v>284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2412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284</v>
      </c>
      <c r="C36" t="s">
        <v>284</v>
      </c>
      <c r="E36" t="s">
        <v>284</v>
      </c>
      <c r="H36" s="91">
        <v>0</v>
      </c>
      <c r="I36" t="s">
        <v>284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2413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284</v>
      </c>
      <c r="C38" t="s">
        <v>284</v>
      </c>
      <c r="E38" t="s">
        <v>284</v>
      </c>
      <c r="H38" s="91">
        <v>0</v>
      </c>
      <c r="I38" t="s">
        <v>284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2414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284</v>
      </c>
      <c r="C40" t="s">
        <v>284</v>
      </c>
      <c r="E40" t="s">
        <v>284</v>
      </c>
      <c r="H40" s="91">
        <v>0</v>
      </c>
      <c r="I40" t="s">
        <v>284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292</v>
      </c>
    </row>
    <row r="42" spans="2:17">
      <c r="B42" t="s">
        <v>385</v>
      </c>
    </row>
    <row r="43" spans="2:17">
      <c r="B43" t="s">
        <v>386</v>
      </c>
    </row>
    <row r="44" spans="2:17">
      <c r="B44" t="s">
        <v>387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3556</v>
      </c>
    </row>
    <row r="3" spans="2:72" s="1" customFormat="1">
      <c r="B3" s="2" t="s">
        <v>2</v>
      </c>
      <c r="C3" s="26" t="s">
        <v>3557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228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2415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284</v>
      </c>
      <c r="C14" t="s">
        <v>284</v>
      </c>
      <c r="D14" t="s">
        <v>284</v>
      </c>
      <c r="G14" s="91">
        <v>0</v>
      </c>
      <c r="H14" t="s">
        <v>284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2416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284</v>
      </c>
      <c r="C16" t="s">
        <v>284</v>
      </c>
      <c r="D16" t="s">
        <v>284</v>
      </c>
      <c r="G16" s="91">
        <v>0</v>
      </c>
      <c r="H16" t="s">
        <v>284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2417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284</v>
      </c>
      <c r="C18" t="s">
        <v>284</v>
      </c>
      <c r="D18" t="s">
        <v>284</v>
      </c>
      <c r="G18" s="91">
        <v>0</v>
      </c>
      <c r="H18" t="s">
        <v>284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2418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284</v>
      </c>
      <c r="C20" t="s">
        <v>284</v>
      </c>
      <c r="D20" t="s">
        <v>284</v>
      </c>
      <c r="G20" s="91">
        <v>0</v>
      </c>
      <c r="H20" t="s">
        <v>284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1191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284</v>
      </c>
      <c r="C22" t="s">
        <v>284</v>
      </c>
      <c r="D22" t="s">
        <v>284</v>
      </c>
      <c r="G22" s="91">
        <v>0</v>
      </c>
      <c r="H22" t="s">
        <v>284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290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383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284</v>
      </c>
      <c r="C25" t="s">
        <v>284</v>
      </c>
      <c r="D25" t="s">
        <v>284</v>
      </c>
      <c r="G25" s="91">
        <v>0</v>
      </c>
      <c r="H25" t="s">
        <v>284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2419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284</v>
      </c>
      <c r="C27" t="s">
        <v>284</v>
      </c>
      <c r="D27" t="s">
        <v>284</v>
      </c>
      <c r="G27" s="91">
        <v>0</v>
      </c>
      <c r="H27" t="s">
        <v>284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385</v>
      </c>
    </row>
    <row r="29" spans="2:16">
      <c r="B29" t="s">
        <v>386</v>
      </c>
    </row>
    <row r="30" spans="2:16">
      <c r="B30" t="s">
        <v>387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3556</v>
      </c>
    </row>
    <row r="3" spans="2:65" s="1" customFormat="1">
      <c r="B3" s="2" t="s">
        <v>2</v>
      </c>
      <c r="C3" s="26" t="s">
        <v>3557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228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2420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284</v>
      </c>
      <c r="C14" t="s">
        <v>284</v>
      </c>
      <c r="D14" s="16"/>
      <c r="E14" s="16"/>
      <c r="F14" t="s">
        <v>284</v>
      </c>
      <c r="G14" t="s">
        <v>284</v>
      </c>
      <c r="J14" s="91">
        <v>0</v>
      </c>
      <c r="K14" t="s">
        <v>284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2421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284</v>
      </c>
      <c r="C16" t="s">
        <v>284</v>
      </c>
      <c r="D16" s="16"/>
      <c r="E16" s="16"/>
      <c r="F16" t="s">
        <v>284</v>
      </c>
      <c r="G16" t="s">
        <v>284</v>
      </c>
      <c r="J16" s="91">
        <v>0</v>
      </c>
      <c r="K16" t="s">
        <v>284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390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284</v>
      </c>
      <c r="C18" t="s">
        <v>284</v>
      </c>
      <c r="D18" s="16"/>
      <c r="E18" s="16"/>
      <c r="F18" t="s">
        <v>284</v>
      </c>
      <c r="G18" t="s">
        <v>284</v>
      </c>
      <c r="J18" s="91">
        <v>0</v>
      </c>
      <c r="K18" t="s">
        <v>284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1191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284</v>
      </c>
      <c r="C20" t="s">
        <v>284</v>
      </c>
      <c r="D20" s="16"/>
      <c r="E20" s="16"/>
      <c r="F20" t="s">
        <v>284</v>
      </c>
      <c r="G20" t="s">
        <v>284</v>
      </c>
      <c r="J20" s="91">
        <v>0</v>
      </c>
      <c r="K20" t="s">
        <v>284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2422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284</v>
      </c>
      <c r="C23" t="s">
        <v>284</v>
      </c>
      <c r="D23" s="16"/>
      <c r="E23" s="16"/>
      <c r="F23" t="s">
        <v>284</v>
      </c>
      <c r="G23" t="s">
        <v>284</v>
      </c>
      <c r="J23" s="91">
        <v>0</v>
      </c>
      <c r="K23" t="s">
        <v>284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2423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284</v>
      </c>
      <c r="C25" t="s">
        <v>284</v>
      </c>
      <c r="D25" s="16"/>
      <c r="E25" s="16"/>
      <c r="F25" t="s">
        <v>284</v>
      </c>
      <c r="G25" t="s">
        <v>284</v>
      </c>
      <c r="J25" s="91">
        <v>0</v>
      </c>
      <c r="K25" t="s">
        <v>284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292</v>
      </c>
      <c r="D26" s="16"/>
      <c r="E26" s="16"/>
      <c r="F26" s="16"/>
    </row>
    <row r="27" spans="2:19">
      <c r="B27" t="s">
        <v>385</v>
      </c>
      <c r="D27" s="16"/>
      <c r="E27" s="16"/>
      <c r="F27" s="16"/>
    </row>
    <row r="28" spans="2:19">
      <c r="B28" t="s">
        <v>386</v>
      </c>
      <c r="D28" s="16"/>
      <c r="E28" s="16"/>
      <c r="F28" s="16"/>
    </row>
    <row r="29" spans="2:19">
      <c r="B29" t="s">
        <v>387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E3" workbookViewId="0">
      <selection activeCell="S12" sqref="S12:S4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3556</v>
      </c>
    </row>
    <row r="3" spans="2:81" s="1" customFormat="1">
      <c r="B3" s="2" t="s">
        <v>2</v>
      </c>
      <c r="C3" s="26" t="s">
        <v>3557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5.17</v>
      </c>
      <c r="K11" s="7"/>
      <c r="L11" s="7"/>
      <c r="M11" s="90">
        <v>4.76</v>
      </c>
      <c r="N11" s="90">
        <v>249757635.49000001</v>
      </c>
      <c r="O11" s="7"/>
      <c r="P11" s="90">
        <v>320598.75650800281</v>
      </c>
      <c r="Q11" s="7"/>
      <c r="R11" s="90">
        <v>100</v>
      </c>
      <c r="S11" s="90">
        <f>P11/'סכום נכסי הקרן'!$C$42*100</f>
        <v>2.7918597173706936</v>
      </c>
      <c r="T11" s="35"/>
      <c r="BZ11" s="16"/>
      <c r="CC11" s="16"/>
    </row>
    <row r="12" spans="2:81">
      <c r="B12" s="92" t="s">
        <v>228</v>
      </c>
      <c r="C12" s="16"/>
      <c r="D12" s="16"/>
      <c r="E12" s="16"/>
      <c r="J12" s="93">
        <v>5.13</v>
      </c>
      <c r="M12" s="93">
        <v>4.5999999999999996</v>
      </c>
      <c r="N12" s="93">
        <v>245029059.72</v>
      </c>
      <c r="P12" s="93">
        <v>305795.08884620678</v>
      </c>
      <c r="R12" s="93">
        <v>95.38</v>
      </c>
      <c r="S12" s="93">
        <f>P12/'סכום נכסי הקרן'!$C$42*100</f>
        <v>2.662945420058751</v>
      </c>
    </row>
    <row r="13" spans="2:81">
      <c r="B13" s="92" t="s">
        <v>2420</v>
      </c>
      <c r="C13" s="16"/>
      <c r="D13" s="16"/>
      <c r="E13" s="16"/>
      <c r="J13" s="93">
        <v>5.34</v>
      </c>
      <c r="M13" s="93">
        <v>4.9000000000000004</v>
      </c>
      <c r="N13" s="93">
        <v>191071876.58000001</v>
      </c>
      <c r="P13" s="93">
        <v>241437.86330920519</v>
      </c>
      <c r="R13" s="93">
        <v>75.31</v>
      </c>
      <c r="S13" s="93">
        <f>P13/'סכום נכסי הקרן'!$C$42*100</f>
        <v>2.1025054874290996</v>
      </c>
    </row>
    <row r="14" spans="2:81">
      <c r="B14" t="s">
        <v>2424</v>
      </c>
      <c r="C14" t="s">
        <v>2425</v>
      </c>
      <c r="D14" t="s">
        <v>126</v>
      </c>
      <c r="E14" t="s">
        <v>2426</v>
      </c>
      <c r="F14" t="s">
        <v>130</v>
      </c>
      <c r="G14" t="s">
        <v>239</v>
      </c>
      <c r="H14" t="s">
        <v>236</v>
      </c>
      <c r="I14" t="s">
        <v>325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8523610</v>
      </c>
      <c r="O14" s="91">
        <v>148.15</v>
      </c>
      <c r="P14" s="91">
        <v>12627.728214999999</v>
      </c>
      <c r="Q14" s="91">
        <v>0.43</v>
      </c>
      <c r="R14" s="91">
        <v>3.94</v>
      </c>
      <c r="S14" s="91">
        <f>P14/'סכום נכסי הקרן'!$C$42*100</f>
        <v>0.1099656346436384</v>
      </c>
    </row>
    <row r="15" spans="2:81">
      <c r="B15" t="s">
        <v>2427</v>
      </c>
      <c r="C15" t="s">
        <v>2428</v>
      </c>
      <c r="D15" t="s">
        <v>126</v>
      </c>
      <c r="E15" t="s">
        <v>2426</v>
      </c>
      <c r="F15" t="s">
        <v>130</v>
      </c>
      <c r="G15" t="s">
        <v>239</v>
      </c>
      <c r="H15" t="s">
        <v>236</v>
      </c>
      <c r="I15" t="s">
        <v>2429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54425796.640000001</v>
      </c>
      <c r="O15" s="91">
        <v>120.95</v>
      </c>
      <c r="P15" s="91">
        <v>65828.001036079993</v>
      </c>
      <c r="Q15" s="91">
        <v>1.25</v>
      </c>
      <c r="R15" s="91">
        <v>20.53</v>
      </c>
      <c r="S15" s="91">
        <f>P15/'סכום נכסי הקרן'!$C$42*100</f>
        <v>0.57324783904169752</v>
      </c>
    </row>
    <row r="16" spans="2:81">
      <c r="B16" t="s">
        <v>2430</v>
      </c>
      <c r="C16" t="s">
        <v>2431</v>
      </c>
      <c r="D16" t="s">
        <v>126</v>
      </c>
      <c r="E16" t="s">
        <v>2432</v>
      </c>
      <c r="F16" t="s">
        <v>130</v>
      </c>
      <c r="G16" t="s">
        <v>239</v>
      </c>
      <c r="H16" t="s">
        <v>236</v>
      </c>
      <c r="I16" t="s">
        <v>2433</v>
      </c>
      <c r="J16" s="91">
        <v>1.35</v>
      </c>
      <c r="K16" t="s">
        <v>105</v>
      </c>
      <c r="L16" s="91">
        <v>5</v>
      </c>
      <c r="M16" s="91">
        <v>0.22</v>
      </c>
      <c r="N16" s="91">
        <v>55094</v>
      </c>
      <c r="O16" s="91">
        <v>127.01</v>
      </c>
      <c r="P16" s="91">
        <v>69.974889399999995</v>
      </c>
      <c r="Q16" s="91">
        <v>0.28999999999999998</v>
      </c>
      <c r="R16" s="91">
        <v>0.02</v>
      </c>
      <c r="S16" s="91">
        <f>P16/'סכום נכסי הקרן'!$C$42*100</f>
        <v>6.0936005202020464E-4</v>
      </c>
    </row>
    <row r="17" spans="2:19">
      <c r="B17" t="s">
        <v>2434</v>
      </c>
      <c r="C17" t="s">
        <v>2435</v>
      </c>
      <c r="D17" t="s">
        <v>126</v>
      </c>
      <c r="E17" t="s">
        <v>2436</v>
      </c>
      <c r="F17" t="s">
        <v>1633</v>
      </c>
      <c r="G17" t="s">
        <v>2437</v>
      </c>
      <c r="H17" t="s">
        <v>153</v>
      </c>
      <c r="I17" t="s">
        <v>2438</v>
      </c>
      <c r="J17" s="91">
        <v>0.62</v>
      </c>
      <c r="K17" t="s">
        <v>105</v>
      </c>
      <c r="L17" s="91">
        <v>2.14</v>
      </c>
      <c r="M17" s="91">
        <v>2.0499999999999998</v>
      </c>
      <c r="N17" s="91">
        <v>11096000</v>
      </c>
      <c r="O17" s="91">
        <v>104.14</v>
      </c>
      <c r="P17" s="91">
        <v>11555.374400000001</v>
      </c>
      <c r="Q17" s="91">
        <v>4.2699999999999996</v>
      </c>
      <c r="R17" s="91">
        <v>3.6</v>
      </c>
      <c r="S17" s="91">
        <f>P17/'סכום נכסי הקרן'!$C$42*100</f>
        <v>0.10062729081636734</v>
      </c>
    </row>
    <row r="18" spans="2:19">
      <c r="B18" t="s">
        <v>2439</v>
      </c>
      <c r="C18" t="s">
        <v>2440</v>
      </c>
      <c r="D18" t="s">
        <v>126</v>
      </c>
      <c r="E18" t="s">
        <v>577</v>
      </c>
      <c r="F18" t="s">
        <v>578</v>
      </c>
      <c r="G18" t="s">
        <v>235</v>
      </c>
      <c r="H18" t="s">
        <v>236</v>
      </c>
      <c r="I18" t="s">
        <v>2441</v>
      </c>
      <c r="J18" s="91">
        <v>1.06</v>
      </c>
      <c r="K18" t="s">
        <v>105</v>
      </c>
      <c r="L18" s="91">
        <v>6.85</v>
      </c>
      <c r="M18" s="91">
        <v>4.1100000000000003</v>
      </c>
      <c r="N18" s="91">
        <v>869800</v>
      </c>
      <c r="O18" s="91">
        <v>122.65</v>
      </c>
      <c r="P18" s="91">
        <v>1066.8097</v>
      </c>
      <c r="Q18" s="91">
        <v>0.17</v>
      </c>
      <c r="R18" s="91">
        <v>0.33</v>
      </c>
      <c r="S18" s="91">
        <f>P18/'סכום נכסי הקרן'!$C$42*100</f>
        <v>9.2900641910504955E-3</v>
      </c>
    </row>
    <row r="19" spans="2:19">
      <c r="B19" t="s">
        <v>2442</v>
      </c>
      <c r="C19" t="s">
        <v>2443</v>
      </c>
      <c r="D19" t="s">
        <v>126</v>
      </c>
      <c r="E19" t="s">
        <v>2444</v>
      </c>
      <c r="F19" t="s">
        <v>130</v>
      </c>
      <c r="G19" t="s">
        <v>235</v>
      </c>
      <c r="H19" t="s">
        <v>236</v>
      </c>
      <c r="I19" t="s">
        <v>2445</v>
      </c>
      <c r="J19" s="91">
        <v>4.21</v>
      </c>
      <c r="K19" t="s">
        <v>105</v>
      </c>
      <c r="L19" s="91">
        <v>5.6</v>
      </c>
      <c r="M19" s="91">
        <v>2.54</v>
      </c>
      <c r="N19" s="91">
        <v>11596041.1</v>
      </c>
      <c r="O19" s="91">
        <v>146.83000000000001</v>
      </c>
      <c r="P19" s="91">
        <v>17026.467147129999</v>
      </c>
      <c r="Q19" s="91">
        <v>1.41</v>
      </c>
      <c r="R19" s="91">
        <v>5.31</v>
      </c>
      <c r="S19" s="91">
        <f>P19/'סכום נכסי הקרן'!$C$42*100</f>
        <v>0.14827102972877926</v>
      </c>
    </row>
    <row r="20" spans="2:19">
      <c r="B20" t="s">
        <v>2446</v>
      </c>
      <c r="C20" t="s">
        <v>2447</v>
      </c>
      <c r="D20" t="s">
        <v>126</v>
      </c>
      <c r="E20" t="s">
        <v>2448</v>
      </c>
      <c r="F20" t="s">
        <v>442</v>
      </c>
      <c r="G20" t="s">
        <v>478</v>
      </c>
      <c r="H20" t="s">
        <v>236</v>
      </c>
      <c r="I20" t="s">
        <v>2449</v>
      </c>
      <c r="J20" s="91">
        <v>1.58</v>
      </c>
      <c r="K20" t="s">
        <v>105</v>
      </c>
      <c r="L20" s="91">
        <v>5.3</v>
      </c>
      <c r="M20" s="91">
        <v>0.38</v>
      </c>
      <c r="N20" s="91">
        <v>4960008.66</v>
      </c>
      <c r="O20" s="91">
        <v>132.78</v>
      </c>
      <c r="P20" s="91">
        <v>6585.899498748</v>
      </c>
      <c r="Q20" s="91">
        <v>2.3199999999999998</v>
      </c>
      <c r="R20" s="91">
        <v>2.0499999999999998</v>
      </c>
      <c r="S20" s="91">
        <f>P20/'סכום נכסי הקרן'!$C$42*100</f>
        <v>5.7351774265997212E-2</v>
      </c>
    </row>
    <row r="21" spans="2:19">
      <c r="B21" t="s">
        <v>2450</v>
      </c>
      <c r="C21" t="s">
        <v>2451</v>
      </c>
      <c r="D21" t="s">
        <v>126</v>
      </c>
      <c r="E21" t="s">
        <v>577</v>
      </c>
      <c r="F21" t="s">
        <v>578</v>
      </c>
      <c r="G21" t="s">
        <v>579</v>
      </c>
      <c r="H21" t="s">
        <v>153</v>
      </c>
      <c r="I21" t="s">
        <v>2452</v>
      </c>
      <c r="J21" s="91">
        <v>2.58</v>
      </c>
      <c r="K21" t="s">
        <v>105</v>
      </c>
      <c r="L21" s="91">
        <v>6</v>
      </c>
      <c r="M21" s="91">
        <v>1.05</v>
      </c>
      <c r="N21" s="91">
        <v>27018852</v>
      </c>
      <c r="O21" s="91">
        <v>123.89</v>
      </c>
      <c r="P21" s="91">
        <v>33473.655742800001</v>
      </c>
      <c r="Q21" s="91">
        <v>0.73</v>
      </c>
      <c r="R21" s="91">
        <v>10.44</v>
      </c>
      <c r="S21" s="91">
        <f>P21/'סכום נכסי הקרן'!$C$42*100</f>
        <v>0.29149754690057478</v>
      </c>
    </row>
    <row r="22" spans="2:19">
      <c r="B22" t="s">
        <v>2453</v>
      </c>
      <c r="C22" t="s">
        <v>2454</v>
      </c>
      <c r="D22" t="s">
        <v>126</v>
      </c>
      <c r="E22" t="s">
        <v>1553</v>
      </c>
      <c r="F22" t="s">
        <v>396</v>
      </c>
      <c r="G22" t="s">
        <v>611</v>
      </c>
      <c r="H22" t="s">
        <v>236</v>
      </c>
      <c r="I22" t="s">
        <v>325</v>
      </c>
      <c r="J22" s="91">
        <v>0.7</v>
      </c>
      <c r="K22" t="s">
        <v>105</v>
      </c>
      <c r="L22" s="91">
        <v>6.25</v>
      </c>
      <c r="M22" s="91">
        <v>0.52</v>
      </c>
      <c r="N22" s="91">
        <v>6900000</v>
      </c>
      <c r="O22" s="91">
        <v>111.47233522724638</v>
      </c>
      <c r="P22" s="91">
        <v>7691.5911306799999</v>
      </c>
      <c r="Q22" s="91">
        <v>0</v>
      </c>
      <c r="R22" s="91">
        <v>2.4</v>
      </c>
      <c r="S22" s="91">
        <f>P22/'סכום נכסי הקרן'!$C$42*100</f>
        <v>6.698043271947364E-2</v>
      </c>
    </row>
    <row r="23" spans="2:19">
      <c r="B23" t="s">
        <v>2455</v>
      </c>
      <c r="C23" t="s">
        <v>2456</v>
      </c>
      <c r="D23" t="s">
        <v>126</v>
      </c>
      <c r="E23" t="s">
        <v>1553</v>
      </c>
      <c r="F23" t="s">
        <v>396</v>
      </c>
      <c r="G23" t="s">
        <v>748</v>
      </c>
      <c r="H23" t="s">
        <v>236</v>
      </c>
      <c r="I23" t="s">
        <v>2457</v>
      </c>
      <c r="J23" s="91">
        <v>3.42</v>
      </c>
      <c r="K23" t="s">
        <v>105</v>
      </c>
      <c r="L23" s="91">
        <v>5.75</v>
      </c>
      <c r="M23" s="91">
        <v>7.69</v>
      </c>
      <c r="N23" s="91">
        <v>43562989</v>
      </c>
      <c r="O23" s="91">
        <v>143.04</v>
      </c>
      <c r="P23" s="91">
        <v>62312.499465599998</v>
      </c>
      <c r="Q23" s="91">
        <v>3.35</v>
      </c>
      <c r="R23" s="91">
        <v>19.440000000000001</v>
      </c>
      <c r="S23" s="91">
        <f>P23/'סכום נכסי הקרן'!$C$42*100</f>
        <v>0.54263391112793946</v>
      </c>
    </row>
    <row r="24" spans="2:19">
      <c r="B24" t="s">
        <v>2458</v>
      </c>
      <c r="C24" t="s">
        <v>2459</v>
      </c>
      <c r="D24" t="s">
        <v>126</v>
      </c>
      <c r="E24" t="s">
        <v>2460</v>
      </c>
      <c r="F24" t="s">
        <v>442</v>
      </c>
      <c r="G24" t="s">
        <v>859</v>
      </c>
      <c r="H24" t="s">
        <v>236</v>
      </c>
      <c r="I24" t="s">
        <v>2461</v>
      </c>
      <c r="J24" s="91">
        <v>1.1000000000000001</v>
      </c>
      <c r="K24" t="s">
        <v>105</v>
      </c>
      <c r="L24" s="91">
        <v>6.7</v>
      </c>
      <c r="M24" s="91">
        <v>2.29</v>
      </c>
      <c r="N24" s="91">
        <v>5387537.0499999998</v>
      </c>
      <c r="O24" s="91">
        <v>130.47999999999999</v>
      </c>
      <c r="P24" s="91">
        <v>7029.6583428399999</v>
      </c>
      <c r="Q24" s="91">
        <v>4.5</v>
      </c>
      <c r="R24" s="91">
        <v>2.19</v>
      </c>
      <c r="S24" s="91">
        <f>P24/'סכום נכסי הקרן'!$C$42*100</f>
        <v>6.1216144965814664E-2</v>
      </c>
    </row>
    <row r="25" spans="2:19">
      <c r="B25" t="s">
        <v>2462</v>
      </c>
      <c r="C25" t="s">
        <v>2463</v>
      </c>
      <c r="D25" t="s">
        <v>126</v>
      </c>
      <c r="E25" t="s">
        <v>2460</v>
      </c>
      <c r="F25" t="s">
        <v>442</v>
      </c>
      <c r="G25" t="s">
        <v>859</v>
      </c>
      <c r="H25" t="s">
        <v>236</v>
      </c>
      <c r="I25" t="s">
        <v>2464</v>
      </c>
      <c r="J25" s="91">
        <v>10</v>
      </c>
      <c r="K25" t="s">
        <v>105</v>
      </c>
      <c r="L25" s="91">
        <v>6.7</v>
      </c>
      <c r="M25" s="91">
        <v>3.91</v>
      </c>
      <c r="N25" s="91">
        <v>99645.06</v>
      </c>
      <c r="O25" s="91">
        <v>130.47999999999999</v>
      </c>
      <c r="P25" s="91">
        <v>130.016874288</v>
      </c>
      <c r="Q25" s="91">
        <v>0.09</v>
      </c>
      <c r="R25" s="91">
        <v>0.04</v>
      </c>
      <c r="S25" s="91">
        <f>P25/'סכום נכסי הקרן'!$C$42*100</f>
        <v>1.1322217149462202E-3</v>
      </c>
    </row>
    <row r="26" spans="2:19">
      <c r="B26" t="s">
        <v>2465</v>
      </c>
      <c r="C26" t="s">
        <v>2466</v>
      </c>
      <c r="D26" t="s">
        <v>126</v>
      </c>
      <c r="E26" t="s">
        <v>2460</v>
      </c>
      <c r="F26" t="s">
        <v>442</v>
      </c>
      <c r="G26" t="s">
        <v>859</v>
      </c>
      <c r="H26" t="s">
        <v>236</v>
      </c>
      <c r="I26" t="s">
        <v>1047</v>
      </c>
      <c r="J26" s="91">
        <v>9.24</v>
      </c>
      <c r="K26" t="s">
        <v>105</v>
      </c>
      <c r="L26" s="91">
        <v>6.7</v>
      </c>
      <c r="M26" s="91">
        <v>3.74</v>
      </c>
      <c r="N26" s="91">
        <v>60925.62</v>
      </c>
      <c r="O26" s="91">
        <v>130.53</v>
      </c>
      <c r="P26" s="91">
        <v>79.526211786000005</v>
      </c>
      <c r="Q26" s="91">
        <v>0.13</v>
      </c>
      <c r="R26" s="91">
        <v>0.02</v>
      </c>
      <c r="S26" s="91">
        <f>P26/'סכום נכסי הקרן'!$C$42*100</f>
        <v>6.9253552190518745E-4</v>
      </c>
    </row>
    <row r="27" spans="2:19">
      <c r="B27" t="s">
        <v>2467</v>
      </c>
      <c r="C27" t="s">
        <v>2468</v>
      </c>
      <c r="D27" t="s">
        <v>126</v>
      </c>
      <c r="E27" t="s">
        <v>896</v>
      </c>
      <c r="F27" t="s">
        <v>825</v>
      </c>
      <c r="G27" t="s">
        <v>893</v>
      </c>
      <c r="H27" t="s">
        <v>236</v>
      </c>
      <c r="I27" t="s">
        <v>2469</v>
      </c>
      <c r="K27" t="s">
        <v>105</v>
      </c>
      <c r="L27" s="91">
        <v>4.9000000000000004</v>
      </c>
      <c r="M27" s="91">
        <v>0</v>
      </c>
      <c r="N27" s="91">
        <v>747356.33</v>
      </c>
      <c r="O27" s="91">
        <v>53</v>
      </c>
      <c r="P27" s="91">
        <v>300.51124828478999</v>
      </c>
      <c r="Q27" s="91">
        <v>0</v>
      </c>
      <c r="R27" s="91">
        <v>0.09</v>
      </c>
      <c r="S27" s="91">
        <f>P27/'סכום נכסי הקרן'!$C$42*100</f>
        <v>2.6169323232610392E-3</v>
      </c>
    </row>
    <row r="28" spans="2:19">
      <c r="B28" t="s">
        <v>2470</v>
      </c>
      <c r="C28" t="s">
        <v>2471</v>
      </c>
      <c r="D28" t="s">
        <v>126</v>
      </c>
      <c r="E28" t="s">
        <v>2472</v>
      </c>
      <c r="F28" t="s">
        <v>825</v>
      </c>
      <c r="G28" t="s">
        <v>284</v>
      </c>
      <c r="H28" t="s">
        <v>285</v>
      </c>
      <c r="I28" t="s">
        <v>2473</v>
      </c>
      <c r="J28" s="91">
        <v>2.5</v>
      </c>
      <c r="K28" t="s">
        <v>105</v>
      </c>
      <c r="L28" s="91">
        <v>5.6</v>
      </c>
      <c r="M28" s="91">
        <v>22.99</v>
      </c>
      <c r="N28" s="91">
        <v>15768220.57</v>
      </c>
      <c r="O28" s="91">
        <v>99.314625000000007</v>
      </c>
      <c r="P28" s="91">
        <v>15660.1491282684</v>
      </c>
      <c r="Q28" s="91">
        <v>2.4900000000000002</v>
      </c>
      <c r="R28" s="91">
        <v>4.88</v>
      </c>
      <c r="S28" s="91">
        <f>P28/'סכום נכסי הקרן'!$C$42*100</f>
        <v>0.13637276699212325</v>
      </c>
    </row>
    <row r="29" spans="2:19">
      <c r="B29" t="s">
        <v>2474</v>
      </c>
      <c r="C29" t="s">
        <v>2475</v>
      </c>
      <c r="D29" t="s">
        <v>126</v>
      </c>
      <c r="E29" t="s">
        <v>2476</v>
      </c>
      <c r="F29" t="s">
        <v>442</v>
      </c>
      <c r="G29" t="s">
        <v>284</v>
      </c>
      <c r="H29" t="s">
        <v>285</v>
      </c>
      <c r="I29" t="s">
        <v>2477</v>
      </c>
      <c r="J29" s="91">
        <v>1.66</v>
      </c>
      <c r="K29" t="s">
        <v>105</v>
      </c>
      <c r="L29" s="91">
        <v>4.5</v>
      </c>
      <c r="M29" s="91">
        <v>57.6</v>
      </c>
      <c r="N29" s="91">
        <v>0.55000000000000004</v>
      </c>
      <c r="O29" s="91">
        <v>50.6</v>
      </c>
      <c r="P29" s="91">
        <v>2.7829999999999999E-4</v>
      </c>
      <c r="Q29" s="91">
        <v>0</v>
      </c>
      <c r="R29" s="91">
        <v>0</v>
      </c>
      <c r="S29" s="91">
        <f>P29/'סכום נכסי הקרן'!$C$42*100</f>
        <v>2.4235108326905474E-9</v>
      </c>
    </row>
    <row r="30" spans="2:19">
      <c r="B30" s="92" t="s">
        <v>2421</v>
      </c>
      <c r="C30" s="16"/>
      <c r="D30" s="16"/>
      <c r="E30" s="16"/>
      <c r="J30" s="93">
        <v>4.4400000000000004</v>
      </c>
      <c r="M30" s="93">
        <v>3.44</v>
      </c>
      <c r="N30" s="93">
        <v>53177803.390000001</v>
      </c>
      <c r="P30" s="93">
        <v>61856.080668248003</v>
      </c>
      <c r="R30" s="93">
        <v>19.29</v>
      </c>
      <c r="S30" s="93">
        <f>P30/'סכום נכסי הקרן'!$C$42*100</f>
        <v>0.5386592941691678</v>
      </c>
    </row>
    <row r="31" spans="2:19">
      <c r="B31" t="s">
        <v>2478</v>
      </c>
      <c r="C31" t="s">
        <v>2479</v>
      </c>
      <c r="D31" t="s">
        <v>126</v>
      </c>
      <c r="E31" t="s">
        <v>2436</v>
      </c>
      <c r="F31" t="s">
        <v>1633</v>
      </c>
      <c r="G31" t="s">
        <v>2437</v>
      </c>
      <c r="H31" t="s">
        <v>153</v>
      </c>
      <c r="I31" t="s">
        <v>2438</v>
      </c>
      <c r="J31" s="91">
        <v>3.96</v>
      </c>
      <c r="K31" t="s">
        <v>105</v>
      </c>
      <c r="L31" s="91">
        <v>2.5</v>
      </c>
      <c r="M31" s="91">
        <v>2.06</v>
      </c>
      <c r="N31" s="91">
        <v>17456058</v>
      </c>
      <c r="O31" s="91">
        <v>101.83</v>
      </c>
      <c r="P31" s="91">
        <v>17775.5038614</v>
      </c>
      <c r="Q31" s="91">
        <v>2.41</v>
      </c>
      <c r="R31" s="91">
        <v>5.54</v>
      </c>
      <c r="S31" s="91">
        <f>P31/'סכום נכסי הקרן'!$C$42*100</f>
        <v>0.15479384177016009</v>
      </c>
    </row>
    <row r="32" spans="2:19">
      <c r="B32" t="s">
        <v>2480</v>
      </c>
      <c r="C32" t="s">
        <v>2481</v>
      </c>
      <c r="D32" t="s">
        <v>126</v>
      </c>
      <c r="E32" t="s">
        <v>2436</v>
      </c>
      <c r="F32" t="s">
        <v>1633</v>
      </c>
      <c r="G32" t="s">
        <v>239</v>
      </c>
      <c r="H32" t="s">
        <v>236</v>
      </c>
      <c r="I32" t="s">
        <v>2438</v>
      </c>
      <c r="J32" s="91">
        <v>7.39</v>
      </c>
      <c r="K32" t="s">
        <v>105</v>
      </c>
      <c r="L32" s="91">
        <v>3.74</v>
      </c>
      <c r="M32" s="91">
        <v>2.68</v>
      </c>
      <c r="N32" s="91">
        <v>11098000</v>
      </c>
      <c r="O32" s="91">
        <v>102.52</v>
      </c>
      <c r="P32" s="91">
        <v>11377.669599999999</v>
      </c>
      <c r="Q32" s="91">
        <v>2.15</v>
      </c>
      <c r="R32" s="91">
        <v>3.55</v>
      </c>
      <c r="S32" s="91">
        <f>P32/'סכום נכסי הקרן'!$C$42*100</f>
        <v>9.9079789889953016E-2</v>
      </c>
    </row>
    <row r="33" spans="2:19">
      <c r="B33" t="s">
        <v>2482</v>
      </c>
      <c r="C33" t="s">
        <v>2483</v>
      </c>
      <c r="D33" t="s">
        <v>126</v>
      </c>
      <c r="E33" t="s">
        <v>2484</v>
      </c>
      <c r="F33" t="s">
        <v>442</v>
      </c>
      <c r="G33" t="s">
        <v>579</v>
      </c>
      <c r="H33" t="s">
        <v>153</v>
      </c>
      <c r="I33" t="s">
        <v>1380</v>
      </c>
      <c r="J33" s="91">
        <v>5.42</v>
      </c>
      <c r="K33" t="s">
        <v>105</v>
      </c>
      <c r="L33" s="91">
        <v>3.1</v>
      </c>
      <c r="M33" s="91">
        <v>3.02</v>
      </c>
      <c r="N33" s="91">
        <v>13649945.76</v>
      </c>
      <c r="O33" s="91">
        <v>98.29</v>
      </c>
      <c r="P33" s="91">
        <v>13416.531687504001</v>
      </c>
      <c r="Q33" s="91">
        <v>1.92</v>
      </c>
      <c r="R33" s="91">
        <v>4.18</v>
      </c>
      <c r="S33" s="91">
        <f>P33/'סכום נכסי הקרן'!$C$42*100</f>
        <v>0.11683474625153409</v>
      </c>
    </row>
    <row r="34" spans="2:19">
      <c r="B34" t="s">
        <v>2485</v>
      </c>
      <c r="C34" t="s">
        <v>2486</v>
      </c>
      <c r="D34" t="s">
        <v>126</v>
      </c>
      <c r="E34" t="s">
        <v>1591</v>
      </c>
      <c r="F34" t="s">
        <v>128</v>
      </c>
      <c r="G34" t="s">
        <v>611</v>
      </c>
      <c r="H34" t="s">
        <v>236</v>
      </c>
      <c r="I34" t="s">
        <v>583</v>
      </c>
      <c r="J34" s="91">
        <v>3.42</v>
      </c>
      <c r="K34" t="s">
        <v>109</v>
      </c>
      <c r="L34" s="91">
        <v>4.45</v>
      </c>
      <c r="M34" s="91">
        <v>5.57</v>
      </c>
      <c r="N34" s="91">
        <v>3058795</v>
      </c>
      <c r="O34" s="91">
        <v>99.77</v>
      </c>
      <c r="P34" s="91">
        <v>11437.995623581999</v>
      </c>
      <c r="Q34" s="91">
        <v>2.23</v>
      </c>
      <c r="R34" s="91">
        <v>3.57</v>
      </c>
      <c r="S34" s="91">
        <f>P34/'סכום נכסי הקרן'!$C$42*100</f>
        <v>9.9605125037793923E-2</v>
      </c>
    </row>
    <row r="35" spans="2:19">
      <c r="B35" t="s">
        <v>2487</v>
      </c>
      <c r="C35" t="s">
        <v>2488</v>
      </c>
      <c r="D35" t="s">
        <v>126</v>
      </c>
      <c r="E35" t="s">
        <v>500</v>
      </c>
      <c r="F35" t="s">
        <v>442</v>
      </c>
      <c r="G35" t="s">
        <v>748</v>
      </c>
      <c r="H35" t="s">
        <v>236</v>
      </c>
      <c r="I35" t="s">
        <v>2489</v>
      </c>
      <c r="J35" s="91">
        <v>0.99</v>
      </c>
      <c r="K35" t="s">
        <v>105</v>
      </c>
      <c r="L35" s="91">
        <v>3.55</v>
      </c>
      <c r="M35" s="91">
        <v>4.34</v>
      </c>
      <c r="N35" s="91">
        <v>6353000</v>
      </c>
      <c r="O35" s="91">
        <v>97.54</v>
      </c>
      <c r="P35" s="91">
        <v>6196.7161999999998</v>
      </c>
      <c r="Q35" s="91">
        <v>1.99</v>
      </c>
      <c r="R35" s="91">
        <v>1.93</v>
      </c>
      <c r="S35" s="91">
        <f>P35/'סכום נכסי הקרן'!$C$42*100</f>
        <v>5.3962662011530736E-2</v>
      </c>
    </row>
    <row r="36" spans="2:19">
      <c r="B36" t="s">
        <v>2490</v>
      </c>
      <c r="C36" t="s">
        <v>2491</v>
      </c>
      <c r="D36" t="s">
        <v>126</v>
      </c>
      <c r="E36" t="s">
        <v>2492</v>
      </c>
      <c r="F36" t="s">
        <v>130</v>
      </c>
      <c r="G36" t="s">
        <v>845</v>
      </c>
      <c r="H36" t="s">
        <v>153</v>
      </c>
      <c r="I36" t="s">
        <v>2493</v>
      </c>
      <c r="J36" s="91">
        <v>1.45</v>
      </c>
      <c r="K36" t="s">
        <v>105</v>
      </c>
      <c r="L36" s="91">
        <v>5.15</v>
      </c>
      <c r="M36" s="91">
        <v>8.82</v>
      </c>
      <c r="N36" s="91">
        <v>1562004.63</v>
      </c>
      <c r="O36" s="91">
        <v>105.74</v>
      </c>
      <c r="P36" s="91">
        <v>1651.6636957620001</v>
      </c>
      <c r="Q36" s="91">
        <v>2.4700000000000002</v>
      </c>
      <c r="R36" s="91">
        <v>0.52</v>
      </c>
      <c r="S36" s="91">
        <f>P36/'סכום נכסי הקרן'!$C$42*100</f>
        <v>1.4383129208195875E-2</v>
      </c>
    </row>
    <row r="37" spans="2:19">
      <c r="B37" s="92" t="s">
        <v>390</v>
      </c>
      <c r="C37" s="16"/>
      <c r="D37" s="16"/>
      <c r="E37" s="16"/>
      <c r="J37" s="93">
        <v>1.63</v>
      </c>
      <c r="M37" s="93">
        <v>4.9000000000000004</v>
      </c>
      <c r="N37" s="93">
        <v>779379.75</v>
      </c>
      <c r="P37" s="93">
        <v>2501.1448687535999</v>
      </c>
      <c r="R37" s="93">
        <v>0.78</v>
      </c>
      <c r="S37" s="93">
        <f>P37/'סכום נכסי הקרן'!$C$42*100</f>
        <v>2.1780638460484104E-2</v>
      </c>
    </row>
    <row r="38" spans="2:19">
      <c r="B38" t="s">
        <v>2494</v>
      </c>
      <c r="C38" t="s">
        <v>2495</v>
      </c>
      <c r="D38" t="s">
        <v>126</v>
      </c>
      <c r="E38" t="s">
        <v>1591</v>
      </c>
      <c r="F38" t="s">
        <v>128</v>
      </c>
      <c r="G38" t="s">
        <v>611</v>
      </c>
      <c r="H38" t="s">
        <v>236</v>
      </c>
      <c r="I38" t="s">
        <v>2496</v>
      </c>
      <c r="J38" s="91">
        <v>1.65</v>
      </c>
      <c r="K38" t="s">
        <v>109</v>
      </c>
      <c r="L38" s="91">
        <v>3.7</v>
      </c>
      <c r="M38" s="91">
        <v>5.2</v>
      </c>
      <c r="N38" s="91">
        <v>515807</v>
      </c>
      <c r="O38" s="91">
        <v>100.76</v>
      </c>
      <c r="P38" s="91">
        <v>1947.9372952336</v>
      </c>
      <c r="Q38" s="91">
        <v>0.77</v>
      </c>
      <c r="R38" s="91">
        <v>0.61</v>
      </c>
      <c r="S38" s="91">
        <f>P38/'סכום נכסי הקרן'!$C$42*100</f>
        <v>1.696315895221184E-2</v>
      </c>
    </row>
    <row r="39" spans="2:19">
      <c r="B39" t="s">
        <v>2497</v>
      </c>
      <c r="C39" t="s">
        <v>2498</v>
      </c>
      <c r="D39" t="s">
        <v>126</v>
      </c>
      <c r="E39" t="s">
        <v>2499</v>
      </c>
      <c r="F39" t="s">
        <v>130</v>
      </c>
      <c r="G39" t="s">
        <v>284</v>
      </c>
      <c r="H39" t="s">
        <v>285</v>
      </c>
      <c r="I39" t="s">
        <v>2500</v>
      </c>
      <c r="J39" s="91">
        <v>1.58</v>
      </c>
      <c r="K39" t="s">
        <v>109</v>
      </c>
      <c r="L39" s="91">
        <v>4.26</v>
      </c>
      <c r="M39" s="91">
        <v>3.86</v>
      </c>
      <c r="N39" s="91">
        <v>263572.75</v>
      </c>
      <c r="O39" s="91">
        <v>56</v>
      </c>
      <c r="P39" s="91">
        <v>553.20757351999998</v>
      </c>
      <c r="Q39" s="91">
        <v>0</v>
      </c>
      <c r="R39" s="91">
        <v>0.17</v>
      </c>
      <c r="S39" s="91">
        <f>P39/'סכום נכסי הקרן'!$C$42*100</f>
        <v>4.8174795082722684E-3</v>
      </c>
    </row>
    <row r="40" spans="2:19">
      <c r="B40" s="92" t="s">
        <v>1191</v>
      </c>
      <c r="C40" s="16"/>
      <c r="D40" s="16"/>
      <c r="E40" s="16"/>
      <c r="J40" s="93">
        <v>0</v>
      </c>
      <c r="M40" s="93">
        <v>0</v>
      </c>
      <c r="N40" s="93">
        <v>0</v>
      </c>
      <c r="P40" s="93">
        <v>0</v>
      </c>
      <c r="R40" s="93">
        <v>0</v>
      </c>
      <c r="S40" s="93">
        <f>P40/'סכום נכסי הקרן'!$C$42*100</f>
        <v>0</v>
      </c>
    </row>
    <row r="41" spans="2:19">
      <c r="B41" t="s">
        <v>284</v>
      </c>
      <c r="C41" t="s">
        <v>284</v>
      </c>
      <c r="D41" s="16"/>
      <c r="E41" s="16"/>
      <c r="F41" t="s">
        <v>284</v>
      </c>
      <c r="G41" t="s">
        <v>284</v>
      </c>
      <c r="J41" s="91">
        <v>0</v>
      </c>
      <c r="K41" t="s">
        <v>284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f>P41/'סכום נכסי הקרן'!$C$42*100</f>
        <v>0</v>
      </c>
    </row>
    <row r="42" spans="2:19">
      <c r="B42" s="92" t="s">
        <v>290</v>
      </c>
      <c r="C42" s="16"/>
      <c r="D42" s="16"/>
      <c r="E42" s="16"/>
      <c r="J42" s="93">
        <v>5.94</v>
      </c>
      <c r="M42" s="93">
        <v>7.92</v>
      </c>
      <c r="N42" s="93">
        <v>4728575.7699999996</v>
      </c>
      <c r="P42" s="93">
        <v>14803.667661796</v>
      </c>
      <c r="R42" s="93">
        <v>4.62</v>
      </c>
      <c r="S42" s="93">
        <f>P42/'סכום נכסי הקרן'!$C$42*100</f>
        <v>0.12891429731194162</v>
      </c>
    </row>
    <row r="43" spans="2:19">
      <c r="B43" s="92" t="s">
        <v>391</v>
      </c>
      <c r="C43" s="16"/>
      <c r="D43" s="16"/>
      <c r="E43" s="16"/>
      <c r="J43" s="93">
        <v>0</v>
      </c>
      <c r="M43" s="93">
        <v>0</v>
      </c>
      <c r="N43" s="93">
        <v>0</v>
      </c>
      <c r="P43" s="93">
        <v>0</v>
      </c>
      <c r="R43" s="93">
        <v>0</v>
      </c>
      <c r="S43" s="93">
        <f>P43/'סכום נכסי הקרן'!$C$42*100</f>
        <v>0</v>
      </c>
    </row>
    <row r="44" spans="2:19">
      <c r="B44" t="s">
        <v>284</v>
      </c>
      <c r="C44" t="s">
        <v>284</v>
      </c>
      <c r="D44" s="16"/>
      <c r="E44" s="16"/>
      <c r="F44" t="s">
        <v>284</v>
      </c>
      <c r="G44" t="s">
        <v>284</v>
      </c>
      <c r="J44" s="91">
        <v>0</v>
      </c>
      <c r="K44" t="s">
        <v>284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  <c r="R44" s="91">
        <v>0</v>
      </c>
      <c r="S44" s="91">
        <f>P44/'סכום נכסי הקרן'!$C$42*100</f>
        <v>0</v>
      </c>
    </row>
    <row r="45" spans="2:19">
      <c r="B45" s="92" t="s">
        <v>392</v>
      </c>
      <c r="C45" s="16"/>
      <c r="D45" s="16"/>
      <c r="E45" s="16"/>
      <c r="J45" s="93">
        <v>5.94</v>
      </c>
      <c r="M45" s="93">
        <v>7.92</v>
      </c>
      <c r="N45" s="93">
        <v>4728575.7699999996</v>
      </c>
      <c r="P45" s="93">
        <v>14803.667661796</v>
      </c>
      <c r="R45" s="93">
        <v>4.62</v>
      </c>
      <c r="S45" s="93">
        <f>P45/'סכום נכסי הקרן'!$C$42*100</f>
        <v>0.12891429731194162</v>
      </c>
    </row>
    <row r="46" spans="2:19">
      <c r="B46" t="s">
        <v>2501</v>
      </c>
      <c r="C46" t="s">
        <v>2502</v>
      </c>
      <c r="D46" t="s">
        <v>126</v>
      </c>
      <c r="E46" t="s">
        <v>2503</v>
      </c>
      <c r="F46" t="s">
        <v>1225</v>
      </c>
      <c r="G46" t="s">
        <v>1204</v>
      </c>
      <c r="H46" t="s">
        <v>1205</v>
      </c>
      <c r="I46" t="s">
        <v>2504</v>
      </c>
      <c r="J46" s="91">
        <v>2.94</v>
      </c>
      <c r="K46" t="s">
        <v>109</v>
      </c>
      <c r="L46" s="91">
        <v>6</v>
      </c>
      <c r="M46" s="91">
        <v>9.24</v>
      </c>
      <c r="N46" s="91">
        <v>3007575.77</v>
      </c>
      <c r="O46" s="91">
        <v>93.071280000000073</v>
      </c>
      <c r="P46" s="91">
        <v>10491.361369376</v>
      </c>
      <c r="Q46" s="91">
        <v>0.36</v>
      </c>
      <c r="R46" s="91">
        <v>3.27</v>
      </c>
      <c r="S46" s="91">
        <f>P46/'סכום נכסי הקרן'!$C$42*100</f>
        <v>9.1361580770225909E-2</v>
      </c>
    </row>
    <row r="47" spans="2:19">
      <c r="B47" t="s">
        <v>2505</v>
      </c>
      <c r="C47" t="s">
        <v>2506</v>
      </c>
      <c r="D47" t="s">
        <v>126</v>
      </c>
      <c r="E47" t="s">
        <v>2507</v>
      </c>
      <c r="F47" t="s">
        <v>1263</v>
      </c>
      <c r="G47" t="s">
        <v>284</v>
      </c>
      <c r="H47" t="s">
        <v>285</v>
      </c>
      <c r="I47" t="s">
        <v>405</v>
      </c>
      <c r="J47" s="91">
        <v>13.23</v>
      </c>
      <c r="K47" t="s">
        <v>119</v>
      </c>
      <c r="L47" s="91">
        <v>3.95</v>
      </c>
      <c r="M47" s="91">
        <v>4.72</v>
      </c>
      <c r="N47" s="91">
        <v>1721000</v>
      </c>
      <c r="O47" s="91">
        <v>91.06</v>
      </c>
      <c r="P47" s="91">
        <v>4312.3062924200003</v>
      </c>
      <c r="Q47" s="91">
        <v>0.44</v>
      </c>
      <c r="R47" s="91">
        <v>1.35</v>
      </c>
      <c r="S47" s="91">
        <f>P47/'סכום נכסי הקרן'!$C$42*100</f>
        <v>3.7552716541715707E-2</v>
      </c>
    </row>
    <row r="48" spans="2:19">
      <c r="B48" t="s">
        <v>292</v>
      </c>
      <c r="C48" s="16"/>
      <c r="D48" s="16"/>
      <c r="E48" s="16"/>
    </row>
    <row r="49" spans="2:5">
      <c r="B49" t="s">
        <v>385</v>
      </c>
      <c r="C49" s="16"/>
      <c r="D49" s="16"/>
      <c r="E49" s="16"/>
    </row>
    <row r="50" spans="2:5">
      <c r="B50" t="s">
        <v>386</v>
      </c>
      <c r="C50" s="16"/>
      <c r="D50" s="16"/>
      <c r="E50" s="16"/>
    </row>
    <row r="51" spans="2:5">
      <c r="B51" t="s">
        <v>387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6" workbookViewId="0">
      <selection activeCell="M12" sqref="M12:M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3556</v>
      </c>
    </row>
    <row r="3" spans="2:98" s="1" customFormat="1">
      <c r="B3" s="2" t="s">
        <v>2</v>
      </c>
      <c r="C3" s="26" t="s">
        <v>3557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21913810.800000001</v>
      </c>
      <c r="I11" s="7"/>
      <c r="J11" s="90">
        <v>118807.38586515991</v>
      </c>
      <c r="K11" s="7"/>
      <c r="L11" s="90">
        <v>100</v>
      </c>
      <c r="M11" s="90">
        <f>J11/'סכום נכסי הקרן'!$C$42*100</f>
        <v>1.0346064917278508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228</v>
      </c>
      <c r="C12" s="16"/>
      <c r="D12" s="16"/>
      <c r="E12" s="16"/>
      <c r="H12" s="93">
        <v>2218889.4900000002</v>
      </c>
      <c r="J12" s="93">
        <v>47577.15084501051</v>
      </c>
      <c r="L12" s="93">
        <v>40.049999999999997</v>
      </c>
      <c r="M12" s="93">
        <f>J12/'סכום נכסי הקרן'!$C$42*100</f>
        <v>0.41431455429908443</v>
      </c>
    </row>
    <row r="13" spans="2:98">
      <c r="B13" t="s">
        <v>2508</v>
      </c>
      <c r="C13" t="s">
        <v>2509</v>
      </c>
      <c r="D13" t="s">
        <v>126</v>
      </c>
      <c r="E13" t="s">
        <v>2510</v>
      </c>
      <c r="F13" t="s">
        <v>1290</v>
      </c>
      <c r="G13" t="s">
        <v>113</v>
      </c>
      <c r="H13" s="91">
        <v>2489</v>
      </c>
      <c r="I13" s="91">
        <v>1</v>
      </c>
      <c r="J13" s="91">
        <v>0.10681792399999999</v>
      </c>
      <c r="K13" s="91">
        <v>0.05</v>
      </c>
      <c r="L13" s="91">
        <v>0</v>
      </c>
      <c r="M13" s="91">
        <f>J13/'סכום נכסי הקרן'!$C$42*100</f>
        <v>9.3019905116606394E-7</v>
      </c>
    </row>
    <row r="14" spans="2:98">
      <c r="B14" t="s">
        <v>2511</v>
      </c>
      <c r="C14" t="s">
        <v>2512</v>
      </c>
      <c r="D14" t="s">
        <v>126</v>
      </c>
      <c r="E14" t="s">
        <v>2472</v>
      </c>
      <c r="F14" t="s">
        <v>825</v>
      </c>
      <c r="G14" t="s">
        <v>105</v>
      </c>
      <c r="H14" s="91">
        <v>681127</v>
      </c>
      <c r="I14" s="91">
        <v>150.6405</v>
      </c>
      <c r="J14" s="91">
        <v>1026.053118435</v>
      </c>
      <c r="K14" s="91">
        <v>2.4900000000000002</v>
      </c>
      <c r="L14" s="91">
        <v>0.86</v>
      </c>
      <c r="M14" s="91">
        <f>J14/'סכום נכסי הקרן'!$C$42*100</f>
        <v>8.9351449782362185E-3</v>
      </c>
    </row>
    <row r="15" spans="2:98">
      <c r="B15" t="s">
        <v>2513</v>
      </c>
      <c r="C15" t="s">
        <v>2514</v>
      </c>
      <c r="D15" t="s">
        <v>126</v>
      </c>
      <c r="E15" t="s">
        <v>2515</v>
      </c>
      <c r="F15" t="s">
        <v>442</v>
      </c>
      <c r="G15" t="s">
        <v>109</v>
      </c>
      <c r="H15" s="91">
        <v>1513927.93</v>
      </c>
      <c r="I15" s="91">
        <v>799.94719999999995</v>
      </c>
      <c r="J15" s="91">
        <v>45390.619074526498</v>
      </c>
      <c r="K15" s="91">
        <v>2.61</v>
      </c>
      <c r="L15" s="91">
        <v>38.21</v>
      </c>
      <c r="M15" s="91">
        <f>J15/'סכום נכסי הקרן'!$C$42*100</f>
        <v>0.39527365084313743</v>
      </c>
    </row>
    <row r="16" spans="2:98">
      <c r="B16" t="s">
        <v>2516</v>
      </c>
      <c r="C16" t="s">
        <v>2517</v>
      </c>
      <c r="D16" t="s">
        <v>126</v>
      </c>
      <c r="E16" t="s">
        <v>2518</v>
      </c>
      <c r="F16" t="s">
        <v>130</v>
      </c>
      <c r="G16" t="s">
        <v>105</v>
      </c>
      <c r="H16" s="91">
        <v>7.0000000000000007E-2</v>
      </c>
      <c r="I16" s="91">
        <v>14032.855611000001</v>
      </c>
      <c r="J16" s="91">
        <v>9.8229989276999996E-3</v>
      </c>
      <c r="K16" s="91">
        <v>0</v>
      </c>
      <c r="L16" s="91">
        <v>0</v>
      </c>
      <c r="M16" s="91">
        <f>J16/'סכום נכסי הקרן'!$C$42*100</f>
        <v>8.5541301871320801E-8</v>
      </c>
    </row>
    <row r="17" spans="2:13">
      <c r="B17" t="s">
        <v>2519</v>
      </c>
      <c r="C17" t="s">
        <v>2520</v>
      </c>
      <c r="D17" t="s">
        <v>126</v>
      </c>
      <c r="E17" t="s">
        <v>2499</v>
      </c>
      <c r="F17" t="s">
        <v>130</v>
      </c>
      <c r="G17" t="s">
        <v>109</v>
      </c>
      <c r="H17" s="91">
        <v>21345.49</v>
      </c>
      <c r="I17" s="91">
        <v>1450.4</v>
      </c>
      <c r="J17" s="91">
        <v>1160.36201112608</v>
      </c>
      <c r="K17" s="91">
        <v>0.22</v>
      </c>
      <c r="L17" s="91">
        <v>0.98</v>
      </c>
      <c r="M17" s="91">
        <f>J17/'סכום נכסי הקרן'!$C$42*100</f>
        <v>1.0104742737357687E-2</v>
      </c>
    </row>
    <row r="18" spans="2:13">
      <c r="B18" s="92" t="s">
        <v>290</v>
      </c>
      <c r="C18" s="16"/>
      <c r="D18" s="16"/>
      <c r="E18" s="16"/>
      <c r="H18" s="93">
        <v>19694921.309999999</v>
      </c>
      <c r="J18" s="93">
        <v>71230.235020149397</v>
      </c>
      <c r="L18" s="93">
        <v>59.95</v>
      </c>
      <c r="M18" s="93">
        <f>J18/'סכום נכסי הקרן'!$C$42*100</f>
        <v>0.62029193742876632</v>
      </c>
    </row>
    <row r="19" spans="2:13">
      <c r="B19" s="92" t="s">
        <v>391</v>
      </c>
      <c r="C19" s="16"/>
      <c r="D19" s="16"/>
      <c r="E19" s="16"/>
      <c r="H19" s="93">
        <v>96000</v>
      </c>
      <c r="J19" s="93">
        <v>3.5980799999999998E-4</v>
      </c>
      <c r="L19" s="93">
        <v>0</v>
      </c>
      <c r="M19" s="93">
        <f>J19/'סכום נכסי הקרן'!$C$42*100</f>
        <v>3.1333042964021573E-9</v>
      </c>
    </row>
    <row r="20" spans="2:13">
      <c r="B20" t="s">
        <v>2521</v>
      </c>
      <c r="C20" t="s">
        <v>2522</v>
      </c>
      <c r="D20" t="s">
        <v>1194</v>
      </c>
      <c r="E20" t="s">
        <v>2523</v>
      </c>
      <c r="F20" t="s">
        <v>1881</v>
      </c>
      <c r="G20" t="s">
        <v>109</v>
      </c>
      <c r="H20" s="91">
        <v>79000</v>
      </c>
      <c r="I20" s="91">
        <v>1E-4</v>
      </c>
      <c r="J20" s="91">
        <v>2.9609200000000002E-4</v>
      </c>
      <c r="K20" s="91">
        <v>0.31</v>
      </c>
      <c r="L20" s="91">
        <v>0</v>
      </c>
      <c r="M20" s="91">
        <f>J20/'סכום נכסי הקרן'!$C$42*100</f>
        <v>2.5784483272476092E-9</v>
      </c>
    </row>
    <row r="21" spans="2:13">
      <c r="B21" t="s">
        <v>2524</v>
      </c>
      <c r="C21" t="s">
        <v>2525</v>
      </c>
      <c r="D21" t="s">
        <v>1194</v>
      </c>
      <c r="E21" t="s">
        <v>2526</v>
      </c>
      <c r="F21" t="s">
        <v>1225</v>
      </c>
      <c r="G21" t="s">
        <v>109</v>
      </c>
      <c r="H21" s="91">
        <v>17000</v>
      </c>
      <c r="I21" s="91">
        <v>1E-4</v>
      </c>
      <c r="J21" s="91">
        <v>6.3715999999999998E-5</v>
      </c>
      <c r="K21" s="91">
        <v>0.04</v>
      </c>
      <c r="L21" s="91">
        <v>0</v>
      </c>
      <c r="M21" s="91">
        <f>J21/'סכום נכסי הקרן'!$C$42*100</f>
        <v>5.5485596915454875E-10</v>
      </c>
    </row>
    <row r="22" spans="2:13">
      <c r="B22" s="92" t="s">
        <v>392</v>
      </c>
      <c r="C22" s="16"/>
      <c r="D22" s="16"/>
      <c r="E22" s="16"/>
      <c r="H22" s="93">
        <v>19598921.309999999</v>
      </c>
      <c r="J22" s="93">
        <v>71230.234660341404</v>
      </c>
      <c r="L22" s="93">
        <v>59.95</v>
      </c>
      <c r="M22" s="93">
        <f>J22/'סכום נכסי הקרן'!$C$42*100</f>
        <v>0.62029193429546203</v>
      </c>
    </row>
    <row r="23" spans="2:13">
      <c r="B23" t="s">
        <v>2527</v>
      </c>
      <c r="C23" t="s">
        <v>2528</v>
      </c>
      <c r="D23" t="s">
        <v>126</v>
      </c>
      <c r="E23" t="s">
        <v>2529</v>
      </c>
      <c r="F23" t="s">
        <v>1341</v>
      </c>
      <c r="G23" t="s">
        <v>109</v>
      </c>
      <c r="H23" s="91">
        <v>3921650</v>
      </c>
      <c r="I23" s="91">
        <v>22.9495</v>
      </c>
      <c r="J23" s="91">
        <v>3373.1965021790002</v>
      </c>
      <c r="K23" s="91">
        <v>3.1</v>
      </c>
      <c r="L23" s="91">
        <v>2.84</v>
      </c>
      <c r="M23" s="91">
        <f>J23/'סכום נכסי הקרן'!$C$42*100</f>
        <v>2.9374697318809453E-2</v>
      </c>
    </row>
    <row r="24" spans="2:13">
      <c r="B24" t="s">
        <v>2530</v>
      </c>
      <c r="C24" t="s">
        <v>2531</v>
      </c>
      <c r="D24" t="s">
        <v>126</v>
      </c>
      <c r="E24" s="16"/>
      <c r="F24" t="s">
        <v>1364</v>
      </c>
      <c r="G24" t="s">
        <v>116</v>
      </c>
      <c r="H24" s="91">
        <v>3646794.89</v>
      </c>
      <c r="I24" s="91">
        <v>96.961768999999776</v>
      </c>
      <c r="J24" s="91">
        <v>16949.4472391737</v>
      </c>
      <c r="K24" s="91">
        <v>0</v>
      </c>
      <c r="L24" s="91">
        <v>14.27</v>
      </c>
      <c r="M24" s="91">
        <f>J24/'סכום נכסי הקרן'!$C$42*100</f>
        <v>0.14760031977094629</v>
      </c>
    </row>
    <row r="25" spans="2:13">
      <c r="B25" t="s">
        <v>2532</v>
      </c>
      <c r="C25" t="s">
        <v>2533</v>
      </c>
      <c r="D25" t="s">
        <v>126</v>
      </c>
      <c r="E25" t="s">
        <v>2534</v>
      </c>
      <c r="F25" t="s">
        <v>1364</v>
      </c>
      <c r="G25" t="s">
        <v>113</v>
      </c>
      <c r="H25" s="91">
        <v>3511843.84</v>
      </c>
      <c r="I25" s="91">
        <v>104.12180000000014</v>
      </c>
      <c r="J25" s="91">
        <v>15692.6431852447</v>
      </c>
      <c r="K25" s="91">
        <v>3.38</v>
      </c>
      <c r="L25" s="91">
        <v>13.21</v>
      </c>
      <c r="M25" s="91">
        <f>J25/'סכום נכסי הקרן'!$C$42*100</f>
        <v>0.13665573393096667</v>
      </c>
    </row>
    <row r="26" spans="2:13">
      <c r="B26" t="s">
        <v>2535</v>
      </c>
      <c r="C26" t="s">
        <v>2536</v>
      </c>
      <c r="D26" t="s">
        <v>126</v>
      </c>
      <c r="E26" t="s">
        <v>2537</v>
      </c>
      <c r="F26" t="s">
        <v>1364</v>
      </c>
      <c r="G26" t="s">
        <v>109</v>
      </c>
      <c r="H26" s="91">
        <v>2146971.37</v>
      </c>
      <c r="I26" s="91">
        <v>105.51775100000003</v>
      </c>
      <c r="J26" s="91">
        <v>8490.8537690836092</v>
      </c>
      <c r="K26" s="91">
        <v>2.58</v>
      </c>
      <c r="L26" s="91">
        <v>7.15</v>
      </c>
      <c r="M26" s="91">
        <f>J26/'סכום נכסי הקרן'!$C$42*100</f>
        <v>7.3940625541377966E-2</v>
      </c>
    </row>
    <row r="27" spans="2:13">
      <c r="B27" t="s">
        <v>2538</v>
      </c>
      <c r="C27" t="s">
        <v>2539</v>
      </c>
      <c r="D27" t="s">
        <v>126</v>
      </c>
      <c r="E27" t="s">
        <v>2540</v>
      </c>
      <c r="F27" t="s">
        <v>1364</v>
      </c>
      <c r="G27" t="s">
        <v>109</v>
      </c>
      <c r="H27" s="91">
        <v>1571259.39</v>
      </c>
      <c r="I27" s="91">
        <v>103.00640000000003</v>
      </c>
      <c r="J27" s="91">
        <v>6066.1295006640003</v>
      </c>
      <c r="K27" s="91">
        <v>3.64</v>
      </c>
      <c r="L27" s="91">
        <v>5.1100000000000003</v>
      </c>
      <c r="M27" s="91">
        <f>J27/'סכום נכסי הקרן'!$C$42*100</f>
        <v>5.2825478107664046E-2</v>
      </c>
    </row>
    <row r="28" spans="2:13">
      <c r="B28" t="s">
        <v>2541</v>
      </c>
      <c r="C28" t="s">
        <v>2542</v>
      </c>
      <c r="D28" t="s">
        <v>126</v>
      </c>
      <c r="E28" t="s">
        <v>2543</v>
      </c>
      <c r="F28" t="s">
        <v>1364</v>
      </c>
      <c r="G28" t="s">
        <v>109</v>
      </c>
      <c r="H28" s="91">
        <v>1737466.81</v>
      </c>
      <c r="I28" s="91">
        <v>102.34250000000002</v>
      </c>
      <c r="J28" s="91">
        <v>6664.5698036508902</v>
      </c>
      <c r="K28" s="91">
        <v>4.7</v>
      </c>
      <c r="L28" s="91">
        <v>5.61</v>
      </c>
      <c r="M28" s="91">
        <f>J28/'סכום נכסי הקרן'!$C$42*100</f>
        <v>5.803685632184781E-2</v>
      </c>
    </row>
    <row r="29" spans="2:13">
      <c r="B29" t="s">
        <v>2544</v>
      </c>
      <c r="C29" t="s">
        <v>2545</v>
      </c>
      <c r="D29" t="s">
        <v>126</v>
      </c>
      <c r="E29" t="s">
        <v>2546</v>
      </c>
      <c r="F29" t="s">
        <v>442</v>
      </c>
      <c r="G29" t="s">
        <v>113</v>
      </c>
      <c r="H29" s="91">
        <v>3062935.01</v>
      </c>
      <c r="I29" s="91">
        <v>106.45499999999979</v>
      </c>
      <c r="J29" s="91">
        <v>13993.394660345501</v>
      </c>
      <c r="K29" s="91">
        <v>5.49</v>
      </c>
      <c r="L29" s="91">
        <v>11.78</v>
      </c>
      <c r="M29" s="91">
        <f>J29/'סכום נכסי הקרן'!$C$42*100</f>
        <v>0.12185822330384972</v>
      </c>
    </row>
    <row r="30" spans="2:13">
      <c r="B30" t="s">
        <v>292</v>
      </c>
      <c r="C30" s="16"/>
      <c r="D30" s="16"/>
      <c r="E30" s="16"/>
    </row>
    <row r="31" spans="2:13">
      <c r="B31" t="s">
        <v>385</v>
      </c>
      <c r="C31" s="16"/>
      <c r="D31" s="16"/>
      <c r="E31" s="16"/>
    </row>
    <row r="32" spans="2:13">
      <c r="B32" t="s">
        <v>386</v>
      </c>
      <c r="C32" s="16"/>
      <c r="D32" s="16"/>
      <c r="E32" s="16"/>
    </row>
    <row r="33" spans="2:5">
      <c r="B33" t="s">
        <v>387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3556</v>
      </c>
    </row>
    <row r="3" spans="2:55" s="1" customFormat="1">
      <c r="B3" s="2" t="s">
        <v>2</v>
      </c>
      <c r="C3" s="26" t="s">
        <v>3557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190891863.31999999</v>
      </c>
      <c r="G11" s="7"/>
      <c r="H11" s="90">
        <v>547068.76531737437</v>
      </c>
      <c r="I11" s="7"/>
      <c r="J11" s="90">
        <v>100</v>
      </c>
      <c r="K11" s="90">
        <f>H11/'סכום נכסי הקרן'!$C$42*100</f>
        <v>4.7640211245896502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228</v>
      </c>
      <c r="C12" s="16"/>
      <c r="F12" s="93">
        <v>47830251.890000001</v>
      </c>
      <c r="H12" s="93">
        <v>70168.947551725505</v>
      </c>
      <c r="J12" s="93">
        <v>12.83</v>
      </c>
      <c r="K12" s="93">
        <f>H12/'סכום נכסי הקרן'!$C$42*100</f>
        <v>0.61104996230722819</v>
      </c>
    </row>
    <row r="13" spans="2:55">
      <c r="B13" s="92" t="s">
        <v>2547</v>
      </c>
      <c r="C13" s="16"/>
      <c r="F13" s="93">
        <v>3648642.74</v>
      </c>
      <c r="H13" s="93">
        <v>3803.9950948558139</v>
      </c>
      <c r="J13" s="93">
        <v>0.7</v>
      </c>
      <c r="K13" s="93">
        <f>H13/'סכום נכסי הקרן'!$C$42*100</f>
        <v>3.3126206683021096E-2</v>
      </c>
    </row>
    <row r="14" spans="2:55">
      <c r="B14" t="s">
        <v>2548</v>
      </c>
      <c r="C14" t="s">
        <v>2549</v>
      </c>
      <c r="D14" t="s">
        <v>109</v>
      </c>
      <c r="E14" t="s">
        <v>479</v>
      </c>
      <c r="F14" s="91">
        <v>615593.47</v>
      </c>
      <c r="G14" s="91">
        <v>104.51169999999998</v>
      </c>
      <c r="H14" s="91">
        <v>2411.3402677962899</v>
      </c>
      <c r="I14" s="91">
        <v>0.2</v>
      </c>
      <c r="J14" s="91">
        <v>0.44</v>
      </c>
      <c r="K14" s="91">
        <f>H14/'סכום נכסי הקרן'!$C$42*100</f>
        <v>2.0998595976669903E-2</v>
      </c>
    </row>
    <row r="15" spans="2:55">
      <c r="B15" t="s">
        <v>2550</v>
      </c>
      <c r="C15" t="s">
        <v>2551</v>
      </c>
      <c r="D15" t="s">
        <v>109</v>
      </c>
      <c r="E15" t="s">
        <v>2552</v>
      </c>
      <c r="F15" s="91">
        <v>1000000</v>
      </c>
      <c r="G15" s="91">
        <v>11.4716</v>
      </c>
      <c r="H15" s="91">
        <v>429.95556800000003</v>
      </c>
      <c r="I15" s="91">
        <v>10</v>
      </c>
      <c r="J15" s="91">
        <v>0.08</v>
      </c>
      <c r="K15" s="91">
        <f>H15/'סכום נכסי הקרן'!$C$42*100</f>
        <v>3.7441680798548952E-3</v>
      </c>
    </row>
    <row r="16" spans="2:55">
      <c r="B16" t="s">
        <v>2553</v>
      </c>
      <c r="C16" t="s">
        <v>2554</v>
      </c>
      <c r="D16" t="s">
        <v>109</v>
      </c>
      <c r="E16" t="s">
        <v>2555</v>
      </c>
      <c r="F16" s="91">
        <v>499706</v>
      </c>
      <c r="G16" s="91">
        <v>1E-4</v>
      </c>
      <c r="H16" s="91">
        <v>1.8728980880000001E-3</v>
      </c>
      <c r="I16" s="91">
        <v>2.33</v>
      </c>
      <c r="J16" s="91">
        <v>0</v>
      </c>
      <c r="K16" s="91">
        <f>H16/'סכום נכסי הקרן'!$C$42*100</f>
        <v>1.6309697466020174E-8</v>
      </c>
    </row>
    <row r="17" spans="2:11">
      <c r="B17" t="s">
        <v>2556</v>
      </c>
      <c r="C17" t="s">
        <v>2557</v>
      </c>
      <c r="D17" t="s">
        <v>109</v>
      </c>
      <c r="E17" t="s">
        <v>325</v>
      </c>
      <c r="F17" s="91">
        <v>104979.12</v>
      </c>
      <c r="G17" s="91">
        <v>157.04810000000012</v>
      </c>
      <c r="H17" s="91">
        <v>617.92418966098603</v>
      </c>
      <c r="I17" s="91">
        <v>0.62</v>
      </c>
      <c r="J17" s="91">
        <v>0.11</v>
      </c>
      <c r="K17" s="91">
        <f>H17/'סכום נכסי הקרן'!$C$42*100</f>
        <v>5.3810491104021845E-3</v>
      </c>
    </row>
    <row r="18" spans="2:11">
      <c r="B18" t="s">
        <v>2558</v>
      </c>
      <c r="C18" t="s">
        <v>2559</v>
      </c>
      <c r="D18" t="s">
        <v>105</v>
      </c>
      <c r="E18" t="s">
        <v>2560</v>
      </c>
      <c r="F18" s="91">
        <v>59564.15</v>
      </c>
      <c r="G18" s="91">
        <v>83.252300000000005</v>
      </c>
      <c r="H18" s="91">
        <v>49.58852485045</v>
      </c>
      <c r="I18" s="91">
        <v>0.08</v>
      </c>
      <c r="J18" s="91">
        <v>0.01</v>
      </c>
      <c r="K18" s="91">
        <f>H18/'סכום נכסי הקרן'!$C$42*100</f>
        <v>4.3183013709022634E-4</v>
      </c>
    </row>
    <row r="19" spans="2:11">
      <c r="B19" t="s">
        <v>2561</v>
      </c>
      <c r="C19" t="s">
        <v>2562</v>
      </c>
      <c r="D19" t="s">
        <v>105</v>
      </c>
      <c r="E19" t="s">
        <v>325</v>
      </c>
      <c r="F19" s="91">
        <v>381300</v>
      </c>
      <c r="G19" s="91">
        <v>75.2226</v>
      </c>
      <c r="H19" s="91">
        <v>286.82377380000003</v>
      </c>
      <c r="I19" s="91">
        <v>0.51</v>
      </c>
      <c r="J19" s="91">
        <v>0.05</v>
      </c>
      <c r="K19" s="91">
        <f>H19/'סכום נכסי הקרן'!$C$42*100</f>
        <v>2.4977381346657679E-3</v>
      </c>
    </row>
    <row r="20" spans="2:11">
      <c r="B20" t="s">
        <v>2563</v>
      </c>
      <c r="C20" t="s">
        <v>2564</v>
      </c>
      <c r="D20" t="s">
        <v>109</v>
      </c>
      <c r="E20" t="s">
        <v>2565</v>
      </c>
      <c r="F20" s="91">
        <v>987500</v>
      </c>
      <c r="G20" s="91">
        <v>0.22589999999999999</v>
      </c>
      <c r="H20" s="91">
        <v>8.3608978500000006</v>
      </c>
      <c r="I20" s="91">
        <v>4.5</v>
      </c>
      <c r="J20" s="91">
        <v>0</v>
      </c>
      <c r="K20" s="91">
        <f>H20/'סכום נכסי הקרן'!$C$42*100</f>
        <v>7.2808934640654366E-5</v>
      </c>
    </row>
    <row r="21" spans="2:11">
      <c r="B21" s="92" t="s">
        <v>2566</v>
      </c>
      <c r="C21" s="16"/>
      <c r="F21" s="93">
        <v>0</v>
      </c>
      <c r="H21" s="93">
        <v>0</v>
      </c>
      <c r="J21" s="93">
        <v>0</v>
      </c>
      <c r="K21" s="93">
        <f>H21/'סכום נכסי הקרן'!$C$42*100</f>
        <v>0</v>
      </c>
    </row>
    <row r="22" spans="2:11">
      <c r="B22" t="s">
        <v>284</v>
      </c>
      <c r="C22" t="s">
        <v>284</v>
      </c>
      <c r="D22" t="s">
        <v>284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f>H22/'סכום נכסי הקרן'!$C$42*100</f>
        <v>0</v>
      </c>
    </row>
    <row r="23" spans="2:11">
      <c r="B23" s="92" t="s">
        <v>2567</v>
      </c>
      <c r="C23" s="16"/>
      <c r="F23" s="93">
        <v>9377770</v>
      </c>
      <c r="H23" s="93">
        <v>9612.2926481571994</v>
      </c>
      <c r="J23" s="93">
        <v>1.76</v>
      </c>
      <c r="K23" s="93">
        <f>H23/'סכום נכסי הקרן'!$C$42*100</f>
        <v>8.3706415234641326E-2</v>
      </c>
    </row>
    <row r="24" spans="2:11">
      <c r="B24" t="s">
        <v>2568</v>
      </c>
      <c r="C24" t="s">
        <v>2569</v>
      </c>
      <c r="D24" t="s">
        <v>105</v>
      </c>
      <c r="E24" t="s">
        <v>2570</v>
      </c>
      <c r="F24" s="91">
        <v>9377770</v>
      </c>
      <c r="G24" s="91">
        <v>102.50083600000001</v>
      </c>
      <c r="H24" s="91">
        <v>9612.2926481571994</v>
      </c>
      <c r="I24" s="91">
        <v>1.05</v>
      </c>
      <c r="J24" s="91">
        <v>1.76</v>
      </c>
      <c r="K24" s="91">
        <f>H24/'סכום נכסי הקרן'!$C$42*100</f>
        <v>8.3706415234641326E-2</v>
      </c>
    </row>
    <row r="25" spans="2:11">
      <c r="B25" s="92" t="s">
        <v>2571</v>
      </c>
      <c r="C25" s="16"/>
      <c r="F25" s="93">
        <v>34803839.149999999</v>
      </c>
      <c r="H25" s="93">
        <v>56752.659808712495</v>
      </c>
      <c r="J25" s="93">
        <v>10.37</v>
      </c>
      <c r="K25" s="93">
        <f>H25/'סכום נכסי הקרן'!$C$42*100</f>
        <v>0.49421734038956583</v>
      </c>
    </row>
    <row r="26" spans="2:11">
      <c r="B26" t="s">
        <v>2572</v>
      </c>
      <c r="C26" t="s">
        <v>2573</v>
      </c>
      <c r="D26" t="s">
        <v>109</v>
      </c>
      <c r="E26" t="s">
        <v>411</v>
      </c>
      <c r="F26" s="91">
        <v>1393086</v>
      </c>
      <c r="G26" s="91">
        <v>74.578999999999994</v>
      </c>
      <c r="H26" s="91">
        <v>3893.9831305591201</v>
      </c>
      <c r="I26" s="91">
        <v>6.97</v>
      </c>
      <c r="J26" s="91">
        <v>0.71</v>
      </c>
      <c r="K26" s="91">
        <f>H26/'סכום נכסי הקרן'!$C$42*100</f>
        <v>3.3909846565663954E-2</v>
      </c>
    </row>
    <row r="27" spans="2:11">
      <c r="B27" t="s">
        <v>2574</v>
      </c>
      <c r="C27" t="s">
        <v>2575</v>
      </c>
      <c r="D27" t="s">
        <v>105</v>
      </c>
      <c r="E27" t="s">
        <v>2576</v>
      </c>
      <c r="F27" s="91">
        <v>5947089.3799999999</v>
      </c>
      <c r="G27" s="91">
        <v>102.301</v>
      </c>
      <c r="H27" s="91">
        <v>6083.9319066338003</v>
      </c>
      <c r="I27" s="91">
        <v>1.26</v>
      </c>
      <c r="J27" s="91">
        <v>1.1100000000000001</v>
      </c>
      <c r="K27" s="91">
        <f>H27/'סכום נכסי הקרן'!$C$42*100</f>
        <v>5.2980506220189259E-2</v>
      </c>
    </row>
    <row r="28" spans="2:11">
      <c r="B28" t="s">
        <v>2577</v>
      </c>
      <c r="C28" t="s">
        <v>2578</v>
      </c>
      <c r="D28" t="s">
        <v>105</v>
      </c>
      <c r="E28" t="s">
        <v>2579</v>
      </c>
      <c r="F28" s="91">
        <v>6170672.6600000001</v>
      </c>
      <c r="G28" s="91">
        <v>98.662400000000005</v>
      </c>
      <c r="H28" s="91">
        <v>6088.1337424998401</v>
      </c>
      <c r="I28" s="91">
        <v>0.38</v>
      </c>
      <c r="J28" s="91">
        <v>1.1100000000000001</v>
      </c>
      <c r="K28" s="91">
        <f>H28/'סכום נכסי הקרן'!$C$42*100</f>
        <v>5.3017096930712201E-2</v>
      </c>
    </row>
    <row r="29" spans="2:11">
      <c r="B29" t="s">
        <v>2580</v>
      </c>
      <c r="C29" t="s">
        <v>2581</v>
      </c>
      <c r="D29" t="s">
        <v>109</v>
      </c>
      <c r="E29" t="s">
        <v>2582</v>
      </c>
      <c r="F29" s="91">
        <v>564674.80000000005</v>
      </c>
      <c r="G29" s="91">
        <v>98.396300000000224</v>
      </c>
      <c r="H29" s="91">
        <v>2082.46042515104</v>
      </c>
      <c r="I29" s="91">
        <v>1.1299999999999999</v>
      </c>
      <c r="J29" s="91">
        <v>0.38</v>
      </c>
      <c r="K29" s="91">
        <f>H29/'סכום נכסי הקרן'!$C$42*100</f>
        <v>1.8134622346399239E-2</v>
      </c>
    </row>
    <row r="30" spans="2:11">
      <c r="B30" t="s">
        <v>2583</v>
      </c>
      <c r="C30" t="s">
        <v>2584</v>
      </c>
      <c r="D30" t="s">
        <v>109</v>
      </c>
      <c r="E30" t="s">
        <v>2585</v>
      </c>
      <c r="F30" s="91">
        <v>4889904</v>
      </c>
      <c r="G30" s="91">
        <v>13.561</v>
      </c>
      <c r="H30" s="91">
        <v>2485.37331563712</v>
      </c>
      <c r="I30" s="91">
        <v>5.46</v>
      </c>
      <c r="J30" s="91">
        <v>0.45</v>
      </c>
      <c r="K30" s="91">
        <f>H30/'סכום נכסי הקרן'!$C$42*100</f>
        <v>2.1643295557767096E-2</v>
      </c>
    </row>
    <row r="31" spans="2:11">
      <c r="B31" t="s">
        <v>2586</v>
      </c>
      <c r="C31" t="s">
        <v>2587</v>
      </c>
      <c r="D31" t="s">
        <v>109</v>
      </c>
      <c r="E31" t="s">
        <v>2588</v>
      </c>
      <c r="F31" s="91">
        <v>547161.94999999995</v>
      </c>
      <c r="G31" s="91">
        <v>98.999300000000005</v>
      </c>
      <c r="H31" s="91">
        <v>2030.24100337308</v>
      </c>
      <c r="I31" s="91">
        <v>0.26</v>
      </c>
      <c r="J31" s="91">
        <v>0.37</v>
      </c>
      <c r="K31" s="91">
        <f>H31/'סכום נכסי הקרן'!$C$42*100</f>
        <v>1.7679881655218058E-2</v>
      </c>
    </row>
    <row r="32" spans="2:11">
      <c r="B32" t="s">
        <v>2589</v>
      </c>
      <c r="C32" t="s">
        <v>2590</v>
      </c>
      <c r="D32" t="s">
        <v>109</v>
      </c>
      <c r="E32" t="s">
        <v>2591</v>
      </c>
      <c r="F32" s="91">
        <v>369625</v>
      </c>
      <c r="G32" s="91">
        <v>108.63640000000032</v>
      </c>
      <c r="H32" s="91">
        <v>1504.9992560380001</v>
      </c>
      <c r="I32" s="91">
        <v>0.01</v>
      </c>
      <c r="J32" s="91">
        <v>0.28000000000000003</v>
      </c>
      <c r="K32" s="91">
        <f>H32/'סכום נכסי הקרן'!$C$42*100</f>
        <v>1.3105936040960504E-2</v>
      </c>
    </row>
    <row r="33" spans="2:11">
      <c r="B33" t="s">
        <v>2592</v>
      </c>
      <c r="C33" t="s">
        <v>2593</v>
      </c>
      <c r="D33" t="s">
        <v>109</v>
      </c>
      <c r="E33" t="s">
        <v>2594</v>
      </c>
      <c r="F33" s="91">
        <v>3989605.16</v>
      </c>
      <c r="G33" s="91">
        <v>0.37570000000000026</v>
      </c>
      <c r="H33" s="91">
        <v>56.178571804777803</v>
      </c>
      <c r="I33" s="91">
        <v>3.22</v>
      </c>
      <c r="J33" s="91">
        <v>0.01</v>
      </c>
      <c r="K33" s="91">
        <f>H33/'סכום נכסי הקרן'!$C$42*100</f>
        <v>4.8921802850866963E-4</v>
      </c>
    </row>
    <row r="34" spans="2:11">
      <c r="B34" t="s">
        <v>2595</v>
      </c>
      <c r="C34" t="s">
        <v>2596</v>
      </c>
      <c r="D34" t="s">
        <v>109</v>
      </c>
      <c r="E34" t="s">
        <v>2597</v>
      </c>
      <c r="F34" s="91">
        <v>1455226.8799999999</v>
      </c>
      <c r="G34" s="91">
        <v>106.39379999999994</v>
      </c>
      <c r="H34" s="91">
        <v>5802.92036859789</v>
      </c>
      <c r="I34" s="91">
        <v>0.12</v>
      </c>
      <c r="J34" s="91">
        <v>1.06</v>
      </c>
      <c r="K34" s="91">
        <f>H34/'סכום נכסי הקרן'!$C$42*100</f>
        <v>5.0533382589067949E-2</v>
      </c>
    </row>
    <row r="35" spans="2:11">
      <c r="B35" t="s">
        <v>2598</v>
      </c>
      <c r="C35" t="s">
        <v>2599</v>
      </c>
      <c r="D35" t="s">
        <v>109</v>
      </c>
      <c r="E35" t="s">
        <v>2600</v>
      </c>
      <c r="F35" s="91">
        <v>4094868.75</v>
      </c>
      <c r="G35" s="91">
        <v>37.67170000000003</v>
      </c>
      <c r="H35" s="91">
        <v>5781.6898025097798</v>
      </c>
      <c r="I35" s="91">
        <v>1.4</v>
      </c>
      <c r="J35" s="91">
        <v>1.06</v>
      </c>
      <c r="K35" s="91">
        <f>H35/'סכום נכסי הקרן'!$C$42*100</f>
        <v>5.0348501141354376E-2</v>
      </c>
    </row>
    <row r="36" spans="2:11">
      <c r="B36" t="s">
        <v>2601</v>
      </c>
      <c r="C36" t="s">
        <v>2602</v>
      </c>
      <c r="D36" t="s">
        <v>109</v>
      </c>
      <c r="E36" t="s">
        <v>2603</v>
      </c>
      <c r="F36" s="91">
        <v>1479000</v>
      </c>
      <c r="G36" s="91">
        <v>1E-4</v>
      </c>
      <c r="H36" s="91">
        <v>5.543292E-3</v>
      </c>
      <c r="I36" s="91">
        <v>3.84</v>
      </c>
      <c r="J36" s="91">
        <v>0</v>
      </c>
      <c r="K36" s="91">
        <f>H36/'סכום נכסי הקרן'!$C$42*100</f>
        <v>4.8272469316445736E-8</v>
      </c>
    </row>
    <row r="37" spans="2:11">
      <c r="B37" t="s">
        <v>2604</v>
      </c>
      <c r="C37" t="s">
        <v>2605</v>
      </c>
      <c r="D37" t="s">
        <v>109</v>
      </c>
      <c r="E37" t="s">
        <v>2606</v>
      </c>
      <c r="F37" s="91">
        <v>2119894.98</v>
      </c>
      <c r="G37" s="91">
        <v>108.88949999999998</v>
      </c>
      <c r="H37" s="91">
        <v>8651.6697298381296</v>
      </c>
      <c r="I37" s="91">
        <v>1.06</v>
      </c>
      <c r="J37" s="91">
        <v>1.58</v>
      </c>
      <c r="K37" s="91">
        <f>H37/'סכום נכסי הקרן'!$C$42*100</f>
        <v>7.5341053938640337E-2</v>
      </c>
    </row>
    <row r="38" spans="2:11">
      <c r="B38" t="s">
        <v>2607</v>
      </c>
      <c r="C38" t="s">
        <v>2608</v>
      </c>
      <c r="D38" t="s">
        <v>105</v>
      </c>
      <c r="E38" t="s">
        <v>2609</v>
      </c>
      <c r="F38" s="91">
        <v>30713.01</v>
      </c>
      <c r="G38" s="91">
        <v>14218.221485579987</v>
      </c>
      <c r="H38" s="91">
        <v>4366.8437866883296</v>
      </c>
      <c r="I38" s="91">
        <v>0.03</v>
      </c>
      <c r="J38" s="91">
        <v>0.8</v>
      </c>
      <c r="K38" s="91">
        <f>H38/'סכום נכסי הקרן'!$C$42*100</f>
        <v>3.8027643628122804E-2</v>
      </c>
    </row>
    <row r="39" spans="2:11">
      <c r="B39" t="s">
        <v>2610</v>
      </c>
      <c r="C39" t="s">
        <v>2611</v>
      </c>
      <c r="D39" t="s">
        <v>113</v>
      </c>
      <c r="E39" t="s">
        <v>2609</v>
      </c>
      <c r="F39" s="91">
        <v>1752316.58</v>
      </c>
      <c r="G39" s="91">
        <v>105.37200000000003</v>
      </c>
      <c r="H39" s="91">
        <v>7924.2292260895902</v>
      </c>
      <c r="I39" s="91">
        <v>2.29</v>
      </c>
      <c r="J39" s="91">
        <v>1.45</v>
      </c>
      <c r="K39" s="91">
        <f>H39/'סכום נכסי הקרן'!$C$42*100</f>
        <v>6.9006307474492101E-2</v>
      </c>
    </row>
    <row r="40" spans="2:11">
      <c r="B40" s="92" t="s">
        <v>290</v>
      </c>
      <c r="C40" s="16"/>
      <c r="F40" s="93">
        <v>143061611.43000001</v>
      </c>
      <c r="H40" s="93">
        <v>476899.81776564883</v>
      </c>
      <c r="J40" s="93">
        <v>87.17</v>
      </c>
      <c r="K40" s="93">
        <f>H40/'סכום נכסי הקרן'!$C$42*100</f>
        <v>4.1529711622824212</v>
      </c>
    </row>
    <row r="41" spans="2:11">
      <c r="B41" s="92" t="s">
        <v>2612</v>
      </c>
      <c r="C41" s="16"/>
      <c r="F41" s="93">
        <v>4859175.13</v>
      </c>
      <c r="H41" s="93">
        <v>19111.938441309096</v>
      </c>
      <c r="J41" s="93">
        <v>3.49</v>
      </c>
      <c r="K41" s="93">
        <f>H41/'סכום נכסי הקרן'!$C$42*100</f>
        <v>0.16643187152794642</v>
      </c>
    </row>
    <row r="42" spans="2:11">
      <c r="B42" t="s">
        <v>2613</v>
      </c>
      <c r="C42" t="s">
        <v>2614</v>
      </c>
      <c r="D42" t="s">
        <v>109</v>
      </c>
      <c r="E42" t="s">
        <v>2615</v>
      </c>
      <c r="F42" s="91">
        <v>614893.99</v>
      </c>
      <c r="G42" s="91">
        <v>98.068599999999975</v>
      </c>
      <c r="H42" s="91">
        <v>2260.1111921843199</v>
      </c>
      <c r="I42" s="91">
        <v>0.03</v>
      </c>
      <c r="J42" s="91">
        <v>0.41</v>
      </c>
      <c r="K42" s="91">
        <f>H42/'סכום נכסי הקרן'!$C$42*100</f>
        <v>1.9681652739287989E-2</v>
      </c>
    </row>
    <row r="43" spans="2:11">
      <c r="B43" t="s">
        <v>2589</v>
      </c>
      <c r="C43" t="s">
        <v>2616</v>
      </c>
      <c r="D43" t="s">
        <v>109</v>
      </c>
      <c r="E43" t="s">
        <v>2617</v>
      </c>
      <c r="F43" s="91">
        <v>1324413.98</v>
      </c>
      <c r="G43" s="91">
        <v>117.65939999999996</v>
      </c>
      <c r="H43" s="91">
        <v>5840.4991888556797</v>
      </c>
      <c r="I43" s="91">
        <v>0.74</v>
      </c>
      <c r="J43" s="91">
        <v>1.07</v>
      </c>
      <c r="K43" s="91">
        <f>H43/'סכום נכסי הקרן'!$C$42*100</f>
        <v>5.0860629006511296E-2</v>
      </c>
    </row>
    <row r="44" spans="2:11">
      <c r="B44" t="s">
        <v>2589</v>
      </c>
      <c r="C44" t="s">
        <v>2616</v>
      </c>
      <c r="D44" t="s">
        <v>109</v>
      </c>
      <c r="E44" t="s">
        <v>2618</v>
      </c>
      <c r="F44" s="91">
        <v>140824.44</v>
      </c>
      <c r="G44" s="91">
        <v>98.34789999999991</v>
      </c>
      <c r="H44" s="91">
        <v>519.09005209149598</v>
      </c>
      <c r="I44" s="91">
        <v>0.73</v>
      </c>
      <c r="J44" s="91">
        <v>0.09</v>
      </c>
      <c r="K44" s="91">
        <f>H44/'סכום נכסי הקרן'!$C$42*100</f>
        <v>4.5203750067755698E-3</v>
      </c>
    </row>
    <row r="45" spans="2:11">
      <c r="B45" t="s">
        <v>2589</v>
      </c>
      <c r="C45" t="s">
        <v>2619</v>
      </c>
      <c r="D45" t="s">
        <v>109</v>
      </c>
      <c r="E45" t="s">
        <v>2620</v>
      </c>
      <c r="F45" s="91">
        <v>151342.72</v>
      </c>
      <c r="G45" s="91">
        <v>100</v>
      </c>
      <c r="H45" s="91">
        <v>567.23251456000003</v>
      </c>
      <c r="I45" s="91">
        <v>1.99</v>
      </c>
      <c r="J45" s="91">
        <v>0.1</v>
      </c>
      <c r="K45" s="91">
        <f>H45/'סכום נכסי הקרן'!$C$42*100</f>
        <v>4.9396124458873829E-3</v>
      </c>
    </row>
    <row r="46" spans="2:11">
      <c r="B46" t="s">
        <v>2621</v>
      </c>
      <c r="C46" t="s">
        <v>2616</v>
      </c>
      <c r="D46" t="s">
        <v>109</v>
      </c>
      <c r="E46" t="s">
        <v>2622</v>
      </c>
      <c r="F46" s="91">
        <v>2627700</v>
      </c>
      <c r="G46" s="91">
        <v>100.7756</v>
      </c>
      <c r="H46" s="91">
        <v>9925.0054936176002</v>
      </c>
      <c r="I46" s="91">
        <v>0.85</v>
      </c>
      <c r="J46" s="91">
        <v>1.81</v>
      </c>
      <c r="K46" s="91">
        <f>H46/'סכום נכסי הקרן'!$C$42*100</f>
        <v>8.6429602329484184E-2</v>
      </c>
    </row>
    <row r="47" spans="2:11">
      <c r="B47" s="92" t="s">
        <v>2623</v>
      </c>
      <c r="C47" s="16"/>
      <c r="F47" s="93">
        <v>11045948.42</v>
      </c>
      <c r="H47" s="93">
        <v>53333.619227698233</v>
      </c>
      <c r="J47" s="93">
        <v>9.75</v>
      </c>
      <c r="K47" s="93">
        <f>H47/'סכום נכסי הקרן'!$C$42*100</f>
        <v>0.46444342057103671</v>
      </c>
    </row>
    <row r="48" spans="2:11">
      <c r="B48" t="s">
        <v>2624</v>
      </c>
      <c r="C48" t="s">
        <v>2625</v>
      </c>
      <c r="D48" t="s">
        <v>109</v>
      </c>
      <c r="E48" t="s">
        <v>325</v>
      </c>
      <c r="F48" s="91">
        <v>1451.91</v>
      </c>
      <c r="G48" s="91">
        <v>1E-4</v>
      </c>
      <c r="H48" s="91">
        <v>5.4417586800000002E-6</v>
      </c>
      <c r="I48" s="91">
        <v>0</v>
      </c>
      <c r="J48" s="91">
        <v>0</v>
      </c>
      <c r="K48" s="91">
        <f>H48/'סכום נכסי הקרן'!$C$42*100</f>
        <v>4.7388290010304757E-11</v>
      </c>
    </row>
    <row r="49" spans="2:11">
      <c r="B49" t="s">
        <v>2626</v>
      </c>
      <c r="C49" t="s">
        <v>2627</v>
      </c>
      <c r="D49" t="s">
        <v>109</v>
      </c>
      <c r="E49" t="s">
        <v>1349</v>
      </c>
      <c r="F49" s="91">
        <v>10990703.619999999</v>
      </c>
      <c r="G49" s="91">
        <v>100.83500000000001</v>
      </c>
      <c r="H49" s="91">
        <v>41537.120030110797</v>
      </c>
      <c r="I49" s="91">
        <v>0.03</v>
      </c>
      <c r="J49" s="91">
        <v>7.59</v>
      </c>
      <c r="K49" s="91">
        <f>H49/'סכום נכסי הקרן'!$C$42*100</f>
        <v>0.36171635052727641</v>
      </c>
    </row>
    <row r="50" spans="2:11">
      <c r="B50" t="s">
        <v>2628</v>
      </c>
      <c r="C50" t="s">
        <v>2629</v>
      </c>
      <c r="D50" t="s">
        <v>116</v>
      </c>
      <c r="E50" t="s">
        <v>2630</v>
      </c>
      <c r="F50" s="91">
        <v>17507.919999999998</v>
      </c>
      <c r="G50" s="91">
        <v>13205.310000000052</v>
      </c>
      <c r="H50" s="91">
        <v>11082.221494920001</v>
      </c>
      <c r="I50" s="91">
        <v>0</v>
      </c>
      <c r="J50" s="91">
        <v>2.0299999999999998</v>
      </c>
      <c r="K50" s="91">
        <f>H50/'סכום נכסי הקרן'!$C$42*100</f>
        <v>9.6506948771881609E-2</v>
      </c>
    </row>
    <row r="51" spans="2:11">
      <c r="B51" t="s">
        <v>2631</v>
      </c>
      <c r="C51" t="s">
        <v>2632</v>
      </c>
      <c r="D51" t="s">
        <v>116</v>
      </c>
      <c r="E51" t="s">
        <v>2633</v>
      </c>
      <c r="F51" s="91">
        <v>1122.81</v>
      </c>
      <c r="G51" s="91">
        <v>13271.409999999993</v>
      </c>
      <c r="H51" s="91">
        <v>714.27756543790099</v>
      </c>
      <c r="I51" s="91">
        <v>0</v>
      </c>
      <c r="J51" s="91">
        <v>0.13</v>
      </c>
      <c r="K51" s="91">
        <f>H51/'סכום נכסי הקרן'!$C$42*100</f>
        <v>6.2201200768472308E-3</v>
      </c>
    </row>
    <row r="52" spans="2:11">
      <c r="B52" t="s">
        <v>2634</v>
      </c>
      <c r="C52" t="s">
        <v>2635</v>
      </c>
      <c r="D52" t="s">
        <v>109</v>
      </c>
      <c r="E52" t="s">
        <v>2636</v>
      </c>
      <c r="F52" s="91">
        <v>35162.160000000003</v>
      </c>
      <c r="G52" s="91">
        <v>1E-4</v>
      </c>
      <c r="H52" s="91">
        <v>1.3178777568000001E-4</v>
      </c>
      <c r="I52" s="91">
        <v>2.56</v>
      </c>
      <c r="J52" s="91">
        <v>0</v>
      </c>
      <c r="K52" s="91">
        <f>H52/'סכום נכסי הקרן'!$C$42*100</f>
        <v>1.1476431979039594E-9</v>
      </c>
    </row>
    <row r="53" spans="2:11">
      <c r="B53" s="92" t="s">
        <v>2637</v>
      </c>
      <c r="C53" s="16"/>
      <c r="F53" s="93">
        <v>22943995.07</v>
      </c>
      <c r="H53" s="93">
        <v>71362.620037532455</v>
      </c>
      <c r="J53" s="93">
        <v>13.04</v>
      </c>
      <c r="K53" s="93">
        <f>H53/'סכום נכסי הקרן'!$C$42*100</f>
        <v>0.62144478156715566</v>
      </c>
    </row>
    <row r="54" spans="2:11">
      <c r="B54" t="s">
        <v>2638</v>
      </c>
      <c r="C54" t="s">
        <v>2639</v>
      </c>
      <c r="D54" t="s">
        <v>109</v>
      </c>
      <c r="E54" t="s">
        <v>2640</v>
      </c>
      <c r="F54" s="91">
        <v>4065272.22</v>
      </c>
      <c r="G54" s="91">
        <v>100</v>
      </c>
      <c r="H54" s="91">
        <v>15236.640280559999</v>
      </c>
      <c r="I54" s="91">
        <v>5.42</v>
      </c>
      <c r="J54" s="91">
        <v>2.79</v>
      </c>
      <c r="K54" s="91">
        <f>H54/'סכום נכסי הקרן'!$C$42*100</f>
        <v>0.13268473867677433</v>
      </c>
    </row>
    <row r="55" spans="2:11">
      <c r="B55" t="s">
        <v>2641</v>
      </c>
      <c r="C55" t="s">
        <v>2642</v>
      </c>
      <c r="D55" t="s">
        <v>109</v>
      </c>
      <c r="E55" t="s">
        <v>2640</v>
      </c>
      <c r="F55" s="91">
        <v>1411905.48</v>
      </c>
      <c r="G55" s="91">
        <v>100</v>
      </c>
      <c r="H55" s="91">
        <v>5291.8217390399996</v>
      </c>
      <c r="I55" s="91">
        <v>6.67</v>
      </c>
      <c r="J55" s="91">
        <v>0.97</v>
      </c>
      <c r="K55" s="91">
        <f>H55/'סכום נכסי הקרן'!$C$42*100</f>
        <v>4.6082599027059898E-2</v>
      </c>
    </row>
    <row r="56" spans="2:11">
      <c r="B56" t="s">
        <v>2643</v>
      </c>
      <c r="C56" t="s">
        <v>2644</v>
      </c>
      <c r="D56" t="s">
        <v>109</v>
      </c>
      <c r="E56" t="s">
        <v>2645</v>
      </c>
      <c r="F56" s="91">
        <v>5664576</v>
      </c>
      <c r="G56" s="91">
        <v>37.42319999999998</v>
      </c>
      <c r="H56" s="91">
        <v>7945.2562899087297</v>
      </c>
      <c r="I56" s="91">
        <v>5.19</v>
      </c>
      <c r="J56" s="91">
        <v>1.45</v>
      </c>
      <c r="K56" s="91">
        <f>H56/'סכום נכסי הקרן'!$C$42*100</f>
        <v>6.9189416770019815E-2</v>
      </c>
    </row>
    <row r="57" spans="2:11">
      <c r="B57" t="s">
        <v>2646</v>
      </c>
      <c r="C57" t="s">
        <v>2647</v>
      </c>
      <c r="D57" t="s">
        <v>109</v>
      </c>
      <c r="E57" t="s">
        <v>2648</v>
      </c>
      <c r="F57" s="91">
        <v>5110958.3899999997</v>
      </c>
      <c r="G57" s="91">
        <v>103.15200000000003</v>
      </c>
      <c r="H57" s="91">
        <v>19759.665132601102</v>
      </c>
      <c r="I57" s="91">
        <v>0.05</v>
      </c>
      <c r="J57" s="91">
        <v>3.61</v>
      </c>
      <c r="K57" s="91">
        <f>H57/'סכום נכסי הקרן'!$C$42*100</f>
        <v>0.17207244879337574</v>
      </c>
    </row>
    <row r="58" spans="2:11">
      <c r="B58" t="s">
        <v>2649</v>
      </c>
      <c r="C58" t="s">
        <v>2650</v>
      </c>
      <c r="D58" t="s">
        <v>109</v>
      </c>
      <c r="E58" t="s">
        <v>2651</v>
      </c>
      <c r="F58" s="91">
        <v>1248231.78</v>
      </c>
      <c r="G58" s="91">
        <v>96.770299999999949</v>
      </c>
      <c r="H58" s="91">
        <v>4527.2753079786198</v>
      </c>
      <c r="I58" s="91">
        <v>1.95</v>
      </c>
      <c r="J58" s="91">
        <v>0.83</v>
      </c>
      <c r="K58" s="91">
        <f>H58/'סכום נכסי הקרן'!$C$42*100</f>
        <v>3.9424724223710454E-2</v>
      </c>
    </row>
    <row r="59" spans="2:11">
      <c r="B59" t="s">
        <v>2652</v>
      </c>
      <c r="C59" t="s">
        <v>2653</v>
      </c>
      <c r="D59" t="s">
        <v>109</v>
      </c>
      <c r="E59" t="s">
        <v>2654</v>
      </c>
      <c r="F59" s="91">
        <v>5443051.2000000002</v>
      </c>
      <c r="G59" s="91">
        <v>91.183600000000027</v>
      </c>
      <c r="H59" s="91">
        <v>18601.961287443999</v>
      </c>
      <c r="I59" s="91">
        <v>0.03</v>
      </c>
      <c r="J59" s="91">
        <v>3.4</v>
      </c>
      <c r="K59" s="91">
        <f>H59/'סכום נכסי הקרן'!$C$42*100</f>
        <v>0.16199085407621536</v>
      </c>
    </row>
    <row r="60" spans="2:11">
      <c r="B60" s="92" t="s">
        <v>2655</v>
      </c>
      <c r="C60" s="16"/>
      <c r="F60" s="93">
        <v>104212492.81</v>
      </c>
      <c r="H60" s="93">
        <v>333091.64005910908</v>
      </c>
      <c r="J60" s="93">
        <v>60.89</v>
      </c>
      <c r="K60" s="93">
        <f>H60/'סכום נכסי הקרן'!$C$42*100</f>
        <v>2.9006510886162831</v>
      </c>
    </row>
    <row r="61" spans="2:11">
      <c r="B61" t="s">
        <v>2656</v>
      </c>
      <c r="C61" t="s">
        <v>2657</v>
      </c>
      <c r="D61" t="s">
        <v>109</v>
      </c>
      <c r="E61" t="s">
        <v>2658</v>
      </c>
      <c r="F61" s="91">
        <v>882.46</v>
      </c>
      <c r="G61" s="91">
        <v>100</v>
      </c>
      <c r="H61" s="91">
        <v>3.3074600799999998</v>
      </c>
      <c r="I61" s="91">
        <v>0</v>
      </c>
      <c r="J61" s="91">
        <v>0</v>
      </c>
      <c r="K61" s="91">
        <f>H61/'סכום נכסי הקרן'!$C$42*100</f>
        <v>2.8802246972948416E-5</v>
      </c>
    </row>
    <row r="62" spans="2:11">
      <c r="B62" t="s">
        <v>2659</v>
      </c>
      <c r="C62" t="s">
        <v>2660</v>
      </c>
      <c r="D62" t="s">
        <v>109</v>
      </c>
      <c r="E62" t="s">
        <v>2661</v>
      </c>
      <c r="F62" s="91">
        <v>1669764.79</v>
      </c>
      <c r="G62" s="91">
        <v>101.9233</v>
      </c>
      <c r="H62" s="91">
        <v>6378.6439020203497</v>
      </c>
      <c r="I62" s="91">
        <v>0.08</v>
      </c>
      <c r="J62" s="91">
        <v>1.17</v>
      </c>
      <c r="K62" s="91">
        <f>H62/'סכום נכסי הקרן'!$C$42*100</f>
        <v>5.5546937098173987E-2</v>
      </c>
    </row>
    <row r="63" spans="2:11">
      <c r="B63" t="s">
        <v>2662</v>
      </c>
      <c r="C63" t="s">
        <v>2663</v>
      </c>
      <c r="D63" t="s">
        <v>109</v>
      </c>
      <c r="E63" t="s">
        <v>2664</v>
      </c>
      <c r="F63" s="91">
        <v>3195759.58</v>
      </c>
      <c r="G63" s="91">
        <v>81.898799999999994</v>
      </c>
      <c r="H63" s="91">
        <v>9809.5982234000894</v>
      </c>
      <c r="I63" s="91">
        <v>0.17</v>
      </c>
      <c r="J63" s="91">
        <v>1.79</v>
      </c>
      <c r="K63" s="91">
        <f>H63/'סכום נכסי הקרן'!$C$42*100</f>
        <v>8.5424604954193545E-2</v>
      </c>
    </row>
    <row r="64" spans="2:11">
      <c r="B64" t="s">
        <v>2665</v>
      </c>
      <c r="C64" t="s">
        <v>2666</v>
      </c>
      <c r="D64" t="s">
        <v>109</v>
      </c>
      <c r="E64" t="s">
        <v>2667</v>
      </c>
      <c r="F64" s="91">
        <v>382624.57</v>
      </c>
      <c r="G64" s="91">
        <v>100</v>
      </c>
      <c r="H64" s="91">
        <v>1434.0768883600001</v>
      </c>
      <c r="I64" s="91">
        <v>0.31</v>
      </c>
      <c r="J64" s="91">
        <v>0.26</v>
      </c>
      <c r="K64" s="91">
        <f>H64/'סכום נכסי הקרן'!$C$42*100</f>
        <v>1.2488325094687794E-2</v>
      </c>
    </row>
    <row r="65" spans="2:11">
      <c r="B65" t="s">
        <v>2299</v>
      </c>
      <c r="C65" t="s">
        <v>2668</v>
      </c>
      <c r="D65" t="s">
        <v>116</v>
      </c>
      <c r="E65" t="s">
        <v>2669</v>
      </c>
      <c r="F65" s="91">
        <v>4991924.62</v>
      </c>
      <c r="G65" s="91">
        <v>102.60010000000008</v>
      </c>
      <c r="H65" s="91">
        <v>24550.450980110701</v>
      </c>
      <c r="I65" s="91">
        <v>1.5</v>
      </c>
      <c r="J65" s="91">
        <v>4.49</v>
      </c>
      <c r="K65" s="91">
        <f>H65/'סכום נכסי הקרן'!$C$42*100</f>
        <v>0.21379189327249926</v>
      </c>
    </row>
    <row r="66" spans="2:11">
      <c r="B66" t="s">
        <v>2670</v>
      </c>
      <c r="C66" t="s">
        <v>2671</v>
      </c>
      <c r="D66" t="s">
        <v>109</v>
      </c>
      <c r="E66" t="s">
        <v>325</v>
      </c>
      <c r="F66" s="91">
        <v>534217.32999999996</v>
      </c>
      <c r="G66" s="91">
        <v>49.269600000000032</v>
      </c>
      <c r="H66" s="91">
        <v>986.49886759805702</v>
      </c>
      <c r="I66" s="91">
        <v>0.1</v>
      </c>
      <c r="J66" s="91">
        <v>0.18</v>
      </c>
      <c r="K66" s="91">
        <f>H66/'סכום נכסי הקרן'!$C$42*100</f>
        <v>8.5906959829710715E-3</v>
      </c>
    </row>
    <row r="67" spans="2:11">
      <c r="B67" t="s">
        <v>2672</v>
      </c>
      <c r="C67" t="s">
        <v>2673</v>
      </c>
      <c r="D67" t="s">
        <v>109</v>
      </c>
      <c r="E67" t="s">
        <v>2674</v>
      </c>
      <c r="F67" s="91">
        <v>2306225.14</v>
      </c>
      <c r="G67" s="91">
        <v>110.58490000000003</v>
      </c>
      <c r="H67" s="91">
        <v>9558.6621946347896</v>
      </c>
      <c r="I67" s="91">
        <v>0.13</v>
      </c>
      <c r="J67" s="91">
        <v>1.75</v>
      </c>
      <c r="K67" s="91">
        <f>H67/'סכום נכסי הקרן'!$C$42*100</f>
        <v>8.3239386901642162E-2</v>
      </c>
    </row>
    <row r="68" spans="2:11">
      <c r="B68" t="s">
        <v>2675</v>
      </c>
      <c r="C68" t="s">
        <v>2676</v>
      </c>
      <c r="D68" t="s">
        <v>109</v>
      </c>
      <c r="E68" t="s">
        <v>2677</v>
      </c>
      <c r="F68" s="91">
        <v>91428.51</v>
      </c>
      <c r="G68" s="91">
        <v>82.03049999999989</v>
      </c>
      <c r="H68" s="91">
        <v>281.09724108052097</v>
      </c>
      <c r="I68" s="91">
        <v>0.61</v>
      </c>
      <c r="J68" s="91">
        <v>0.05</v>
      </c>
      <c r="K68" s="91">
        <f>H68/'סכום נכסי הקרן'!$C$42*100</f>
        <v>2.4478699561554756E-3</v>
      </c>
    </row>
    <row r="69" spans="2:11">
      <c r="B69" t="s">
        <v>2678</v>
      </c>
      <c r="C69" t="s">
        <v>2679</v>
      </c>
      <c r="D69" t="s">
        <v>109</v>
      </c>
      <c r="E69" t="s">
        <v>2609</v>
      </c>
      <c r="F69" s="91">
        <v>420081.9</v>
      </c>
      <c r="G69" s="91">
        <v>97.498599999999797</v>
      </c>
      <c r="H69" s="91">
        <v>1535.0832446325401</v>
      </c>
      <c r="I69" s="91">
        <v>2.8</v>
      </c>
      <c r="J69" s="91">
        <v>0.28000000000000003</v>
      </c>
      <c r="K69" s="91">
        <f>H69/'סכום נכסי הקרן'!$C$42*100</f>
        <v>1.336791545975104E-2</v>
      </c>
    </row>
    <row r="70" spans="2:11">
      <c r="B70" t="s">
        <v>2680</v>
      </c>
      <c r="C70" t="s">
        <v>2681</v>
      </c>
      <c r="D70" t="s">
        <v>109</v>
      </c>
      <c r="E70" t="s">
        <v>2682</v>
      </c>
      <c r="F70" s="91">
        <v>5359.97</v>
      </c>
      <c r="G70" s="91">
        <v>100</v>
      </c>
      <c r="H70" s="91">
        <v>20.08916756</v>
      </c>
      <c r="I70" s="91">
        <v>0.04</v>
      </c>
      <c r="J70" s="91">
        <v>0</v>
      </c>
      <c r="K70" s="91">
        <f>H70/'סכום נכסי הקרן'!$C$42*100</f>
        <v>1.749418440581945E-4</v>
      </c>
    </row>
    <row r="71" spans="2:11">
      <c r="B71" t="s">
        <v>2683</v>
      </c>
      <c r="C71" t="s">
        <v>2684</v>
      </c>
      <c r="D71" t="s">
        <v>113</v>
      </c>
      <c r="E71" t="s">
        <v>2685</v>
      </c>
      <c r="F71" s="91">
        <v>842907.73</v>
      </c>
      <c r="G71" s="91">
        <v>101.34909999999996</v>
      </c>
      <c r="H71" s="91">
        <v>3666.2254652525899</v>
      </c>
      <c r="I71" s="91">
        <v>16.86</v>
      </c>
      <c r="J71" s="91">
        <v>0.67</v>
      </c>
      <c r="K71" s="91">
        <f>H71/'סכום נכסי הקרן'!$C$42*100</f>
        <v>3.1926471901277738E-2</v>
      </c>
    </row>
    <row r="72" spans="2:11">
      <c r="B72" t="s">
        <v>2686</v>
      </c>
      <c r="C72" t="s">
        <v>2687</v>
      </c>
      <c r="D72" t="s">
        <v>113</v>
      </c>
      <c r="E72" t="s">
        <v>2688</v>
      </c>
      <c r="F72" s="91">
        <v>2149025.2000000002</v>
      </c>
      <c r="G72" s="91">
        <v>114.27989999999949</v>
      </c>
      <c r="H72" s="91">
        <v>10539.756960663501</v>
      </c>
      <c r="I72" s="91">
        <v>0.01</v>
      </c>
      <c r="J72" s="91">
        <v>1.93</v>
      </c>
      <c r="K72" s="91">
        <f>H72/'סכום נכסי הקרן'!$C$42*100</f>
        <v>9.1783022522794078E-2</v>
      </c>
    </row>
    <row r="73" spans="2:11">
      <c r="B73" t="s">
        <v>2689</v>
      </c>
      <c r="C73" t="s">
        <v>2690</v>
      </c>
      <c r="D73" t="s">
        <v>109</v>
      </c>
      <c r="E73" t="s">
        <v>1089</v>
      </c>
      <c r="F73" s="91">
        <v>4158698.51</v>
      </c>
      <c r="G73" s="91">
        <v>76.128300000000252</v>
      </c>
      <c r="H73" s="91">
        <v>11865.967398750699</v>
      </c>
      <c r="I73" s="91">
        <v>0.12</v>
      </c>
      <c r="J73" s="91">
        <v>2.17</v>
      </c>
      <c r="K73" s="91">
        <f>H73/'סכום נכסי הקרן'!$C$42*100</f>
        <v>0.10333201771909879</v>
      </c>
    </row>
    <row r="74" spans="2:11">
      <c r="B74" t="s">
        <v>2691</v>
      </c>
      <c r="C74" t="s">
        <v>2692</v>
      </c>
      <c r="D74" t="s">
        <v>113</v>
      </c>
      <c r="E74" t="s">
        <v>1530</v>
      </c>
      <c r="F74" s="91">
        <v>2887653.47</v>
      </c>
      <c r="G74" s="91">
        <v>89.11240000000015</v>
      </c>
      <c r="H74" s="91">
        <v>11043.3910750305</v>
      </c>
      <c r="I74" s="91">
        <v>0.21</v>
      </c>
      <c r="J74" s="91">
        <v>2.02</v>
      </c>
      <c r="K74" s="91">
        <f>H74/'סכום נכסי הקרן'!$C$42*100</f>
        <v>9.6168803090098912E-2</v>
      </c>
    </row>
    <row r="75" spans="2:11">
      <c r="B75" t="s">
        <v>2693</v>
      </c>
      <c r="C75" t="s">
        <v>2694</v>
      </c>
      <c r="D75" t="s">
        <v>109</v>
      </c>
      <c r="E75" t="s">
        <v>2695</v>
      </c>
      <c r="F75" s="91">
        <v>4320928.37</v>
      </c>
      <c r="G75" s="91">
        <v>126.09009999999991</v>
      </c>
      <c r="H75" s="91">
        <v>20420.089359174799</v>
      </c>
      <c r="I75" s="91">
        <v>0.09</v>
      </c>
      <c r="J75" s="91">
        <v>3.73</v>
      </c>
      <c r="K75" s="91">
        <f>H75/'סכום נכסי הקרן'!$C$42*100</f>
        <v>0.17782359959205568</v>
      </c>
    </row>
    <row r="76" spans="2:11">
      <c r="B76" t="s">
        <v>2696</v>
      </c>
      <c r="C76" t="s">
        <v>2697</v>
      </c>
      <c r="D76" t="s">
        <v>109</v>
      </c>
      <c r="E76" t="s">
        <v>2698</v>
      </c>
      <c r="F76" s="91">
        <v>1817283.47</v>
      </c>
      <c r="G76" s="91">
        <v>101.26389999999996</v>
      </c>
      <c r="H76" s="91">
        <v>6897.2649299334298</v>
      </c>
      <c r="I76" s="91">
        <v>1.21</v>
      </c>
      <c r="J76" s="91">
        <v>1.26</v>
      </c>
      <c r="K76" s="91">
        <f>H76/'סכום נכסי הקרן'!$C$42*100</f>
        <v>6.0063227716961105E-2</v>
      </c>
    </row>
    <row r="77" spans="2:11">
      <c r="B77" t="s">
        <v>2699</v>
      </c>
      <c r="C77" t="s">
        <v>2700</v>
      </c>
      <c r="D77" t="s">
        <v>113</v>
      </c>
      <c r="E77" t="s">
        <v>2701</v>
      </c>
      <c r="F77" s="91">
        <v>134764.78</v>
      </c>
      <c r="G77" s="91">
        <v>1E-4</v>
      </c>
      <c r="H77" s="91">
        <v>5.7835652984800003E-4</v>
      </c>
      <c r="I77" s="91">
        <v>7.49</v>
      </c>
      <c r="J77" s="91">
        <v>0</v>
      </c>
      <c r="K77" s="91">
        <f>H77/'סכום נכסי הקרן'!$C$42*100</f>
        <v>5.0364833461873589E-9</v>
      </c>
    </row>
    <row r="78" spans="2:11">
      <c r="B78" t="s">
        <v>2702</v>
      </c>
      <c r="C78" t="s">
        <v>2703</v>
      </c>
      <c r="D78" t="s">
        <v>109</v>
      </c>
      <c r="E78" t="s">
        <v>2704</v>
      </c>
      <c r="F78" s="91">
        <v>1906510.44</v>
      </c>
      <c r="G78" s="91">
        <v>82.226700000000065</v>
      </c>
      <c r="H78" s="91">
        <v>5875.5920036381203</v>
      </c>
      <c r="I78" s="91">
        <v>0.04</v>
      </c>
      <c r="J78" s="91">
        <v>1.07</v>
      </c>
      <c r="K78" s="91">
        <f>H78/'סכום נכסי הקרן'!$C$42*100</f>
        <v>5.1166226623381036E-2</v>
      </c>
    </row>
    <row r="79" spans="2:11">
      <c r="B79" t="s">
        <v>2705</v>
      </c>
      <c r="C79" t="s">
        <v>2706</v>
      </c>
      <c r="D79" t="s">
        <v>116</v>
      </c>
      <c r="E79" t="s">
        <v>2707</v>
      </c>
      <c r="F79" s="91">
        <v>111192.7</v>
      </c>
      <c r="G79" s="91">
        <v>109.63540000000003</v>
      </c>
      <c r="H79" s="91">
        <v>584.34691149049604</v>
      </c>
      <c r="I79" s="91">
        <v>5.3</v>
      </c>
      <c r="J79" s="91">
        <v>0.11</v>
      </c>
      <c r="K79" s="91">
        <f>H79/'סכום נכסי הקרן'!$C$42*100</f>
        <v>5.0886491916869621E-3</v>
      </c>
    </row>
    <row r="80" spans="2:11">
      <c r="B80" t="s">
        <v>2708</v>
      </c>
      <c r="C80" t="s">
        <v>2709</v>
      </c>
      <c r="D80" t="s">
        <v>109</v>
      </c>
      <c r="E80" t="s">
        <v>491</v>
      </c>
      <c r="F80" s="91">
        <v>2508028.5099999998</v>
      </c>
      <c r="G80" s="91">
        <v>101.82209999999999</v>
      </c>
      <c r="H80" s="91">
        <v>9571.3699109576992</v>
      </c>
      <c r="I80" s="91">
        <v>0.05</v>
      </c>
      <c r="J80" s="91">
        <v>1.75</v>
      </c>
      <c r="K80" s="91">
        <f>H80/'סכום נכסי הקרן'!$C$42*100</f>
        <v>8.3350049094122677E-2</v>
      </c>
    </row>
    <row r="81" spans="2:11">
      <c r="B81" t="s">
        <v>2710</v>
      </c>
      <c r="C81" t="s">
        <v>2711</v>
      </c>
      <c r="D81" t="s">
        <v>109</v>
      </c>
      <c r="E81" t="s">
        <v>2712</v>
      </c>
      <c r="F81" s="91">
        <v>1718708.88</v>
      </c>
      <c r="G81" s="91">
        <v>298.32029999999975</v>
      </c>
      <c r="H81" s="91">
        <v>19216.961061061</v>
      </c>
      <c r="I81" s="91">
        <v>1.27</v>
      </c>
      <c r="J81" s="91">
        <v>3.51</v>
      </c>
      <c r="K81" s="91">
        <f>H81/'סכום נכסי הקרן'!$C$42*100</f>
        <v>0.1673464365895572</v>
      </c>
    </row>
    <row r="82" spans="2:11">
      <c r="B82" t="s">
        <v>2713</v>
      </c>
      <c r="C82" t="s">
        <v>2714</v>
      </c>
      <c r="D82" t="s">
        <v>109</v>
      </c>
      <c r="E82" t="s">
        <v>2715</v>
      </c>
      <c r="F82" s="91">
        <v>1018.22</v>
      </c>
      <c r="G82" s="91">
        <v>100</v>
      </c>
      <c r="H82" s="91">
        <v>3.8162885599999998</v>
      </c>
      <c r="I82" s="91">
        <v>0</v>
      </c>
      <c r="J82" s="91">
        <v>0</v>
      </c>
      <c r="K82" s="91">
        <f>H82/'סכום נכסי הקרן'!$C$42*100</f>
        <v>3.3233261465443797E-5</v>
      </c>
    </row>
    <row r="83" spans="2:11">
      <c r="B83" t="s">
        <v>2716</v>
      </c>
      <c r="C83" t="s">
        <v>2717</v>
      </c>
      <c r="D83" t="s">
        <v>113</v>
      </c>
      <c r="E83" t="s">
        <v>2718</v>
      </c>
      <c r="F83" s="91">
        <v>136567.97</v>
      </c>
      <c r="G83" s="91">
        <v>100.97159999999997</v>
      </c>
      <c r="H83" s="91">
        <v>591.78960004410499</v>
      </c>
      <c r="I83" s="91">
        <v>8.2899999999999991</v>
      </c>
      <c r="J83" s="91">
        <v>0.11</v>
      </c>
      <c r="K83" s="91">
        <f>H83/'סכום נכסי הקרן'!$C$42*100</f>
        <v>5.1534621141950945E-3</v>
      </c>
    </row>
    <row r="84" spans="2:11">
      <c r="B84" t="s">
        <v>2719</v>
      </c>
      <c r="C84" t="s">
        <v>2720</v>
      </c>
      <c r="D84" t="s">
        <v>109</v>
      </c>
      <c r="E84" t="s">
        <v>2718</v>
      </c>
      <c r="F84" s="91">
        <v>291500.73</v>
      </c>
      <c r="G84" s="91">
        <v>126.77639999999958</v>
      </c>
      <c r="H84" s="91">
        <v>1385.0888847410099</v>
      </c>
      <c r="I84" s="91">
        <v>8.33</v>
      </c>
      <c r="J84" s="91">
        <v>0.25</v>
      </c>
      <c r="K84" s="91">
        <f>H84/'סכום נכסי הקרן'!$C$42*100</f>
        <v>1.2061724457093448E-2</v>
      </c>
    </row>
    <row r="85" spans="2:11">
      <c r="B85" t="s">
        <v>2721</v>
      </c>
      <c r="C85" t="s">
        <v>2722</v>
      </c>
      <c r="D85" t="s">
        <v>109</v>
      </c>
      <c r="E85" t="s">
        <v>2723</v>
      </c>
      <c r="F85" s="91">
        <v>127553.04</v>
      </c>
      <c r="G85" s="91">
        <v>108.7318999999999</v>
      </c>
      <c r="H85" s="91">
        <v>519.81328293629997</v>
      </c>
      <c r="I85" s="91">
        <v>0.02</v>
      </c>
      <c r="J85" s="91">
        <v>0.1</v>
      </c>
      <c r="K85" s="91">
        <f>H85/'סכום נכסי הקרן'!$C$42*100</f>
        <v>4.526673094403735E-3</v>
      </c>
    </row>
    <row r="86" spans="2:11">
      <c r="B86" t="s">
        <v>2724</v>
      </c>
      <c r="C86" t="s">
        <v>2725</v>
      </c>
      <c r="D86" t="s">
        <v>113</v>
      </c>
      <c r="E86" t="s">
        <v>307</v>
      </c>
      <c r="F86" s="91">
        <v>39903.379999999997</v>
      </c>
      <c r="G86" s="91">
        <v>81.706400000000045</v>
      </c>
      <c r="H86" s="91">
        <v>139.92167531985501</v>
      </c>
      <c r="I86" s="91">
        <v>0.48</v>
      </c>
      <c r="J86" s="91">
        <v>0.03</v>
      </c>
      <c r="K86" s="91">
        <f>H86/'סכום נכסי הקרן'!$C$42*100</f>
        <v>1.218475371418894E-3</v>
      </c>
    </row>
    <row r="87" spans="2:11">
      <c r="B87" t="s">
        <v>2726</v>
      </c>
      <c r="C87" t="s">
        <v>2727</v>
      </c>
      <c r="D87" t="s">
        <v>109</v>
      </c>
      <c r="E87" t="s">
        <v>2728</v>
      </c>
      <c r="F87" s="91">
        <v>92725.92</v>
      </c>
      <c r="G87" s="91">
        <v>92.405899999999875</v>
      </c>
      <c r="H87" s="91">
        <v>321.14445996798099</v>
      </c>
      <c r="I87" s="91">
        <v>0.03</v>
      </c>
      <c r="J87" s="91">
        <v>0.06</v>
      </c>
      <c r="K87" s="91">
        <f>H87/'סכום נכסי הקרן'!$C$42*100</f>
        <v>2.7966118490512317E-3</v>
      </c>
    </row>
    <row r="88" spans="2:11">
      <c r="B88" t="s">
        <v>2729</v>
      </c>
      <c r="C88" t="s">
        <v>2730</v>
      </c>
      <c r="D88" t="s">
        <v>109</v>
      </c>
      <c r="E88" t="s">
        <v>2731</v>
      </c>
      <c r="F88" s="91">
        <v>1340910.54</v>
      </c>
      <c r="G88" s="91">
        <v>95.868000000000094</v>
      </c>
      <c r="H88" s="91">
        <v>4818.0694285940299</v>
      </c>
      <c r="I88" s="91">
        <v>1.34</v>
      </c>
      <c r="J88" s="91">
        <v>0.88</v>
      </c>
      <c r="K88" s="91">
        <f>H88/'סכום נכסי הקרן'!$C$42*100</f>
        <v>4.1957037200333405E-2</v>
      </c>
    </row>
    <row r="89" spans="2:11">
      <c r="B89" t="s">
        <v>2732</v>
      </c>
      <c r="C89" t="s">
        <v>2733</v>
      </c>
      <c r="D89" t="s">
        <v>113</v>
      </c>
      <c r="E89" t="s">
        <v>2734</v>
      </c>
      <c r="F89" s="91">
        <v>2068509.53</v>
      </c>
      <c r="G89" s="91">
        <v>104.04819999999997</v>
      </c>
      <c r="H89" s="91">
        <v>9236.5829367764109</v>
      </c>
      <c r="I89" s="91">
        <v>0.18</v>
      </c>
      <c r="J89" s="91">
        <v>1.69</v>
      </c>
      <c r="K89" s="91">
        <f>H89/'סכום נכסי הקרן'!$C$42*100</f>
        <v>8.04346345825451E-2</v>
      </c>
    </row>
    <row r="90" spans="2:11">
      <c r="B90" t="s">
        <v>2735</v>
      </c>
      <c r="C90" t="s">
        <v>2736</v>
      </c>
      <c r="D90" t="s">
        <v>109</v>
      </c>
      <c r="E90" t="s">
        <v>2737</v>
      </c>
      <c r="F90" s="91">
        <v>626932.06999999995</v>
      </c>
      <c r="G90" s="91">
        <v>93.643400000000071</v>
      </c>
      <c r="H90" s="91">
        <v>2200.37773663185</v>
      </c>
      <c r="I90" s="91">
        <v>0.7</v>
      </c>
      <c r="J90" s="91">
        <v>0.4</v>
      </c>
      <c r="K90" s="91">
        <f>H90/'סכום נכסי הקרן'!$C$42*100</f>
        <v>1.9161477832333441E-2</v>
      </c>
    </row>
    <row r="91" spans="2:11">
      <c r="B91" t="s">
        <v>2738</v>
      </c>
      <c r="C91" t="s">
        <v>2739</v>
      </c>
      <c r="D91" t="s">
        <v>113</v>
      </c>
      <c r="E91" t="s">
        <v>2740</v>
      </c>
      <c r="F91" s="91">
        <v>1457184.82</v>
      </c>
      <c r="G91" s="91">
        <v>78.966900000000038</v>
      </c>
      <c r="H91" s="91">
        <v>4938.31699547685</v>
      </c>
      <c r="I91" s="91">
        <v>0.18</v>
      </c>
      <c r="J91" s="91">
        <v>0.9</v>
      </c>
      <c r="K91" s="91">
        <f>H91/'סכום נכסי הקרן'!$C$42*100</f>
        <v>4.3004185173546469E-2</v>
      </c>
    </row>
    <row r="92" spans="2:11">
      <c r="B92" t="s">
        <v>2741</v>
      </c>
      <c r="C92" t="s">
        <v>2742</v>
      </c>
      <c r="D92" t="s">
        <v>109</v>
      </c>
      <c r="E92" t="s">
        <v>2743</v>
      </c>
      <c r="F92" s="91">
        <v>220801.07</v>
      </c>
      <c r="G92" s="91">
        <v>100</v>
      </c>
      <c r="H92" s="91">
        <v>827.56241035999994</v>
      </c>
      <c r="I92" s="91">
        <v>10.220000000000001</v>
      </c>
      <c r="J92" s="91">
        <v>0.15</v>
      </c>
      <c r="K92" s="91">
        <f>H92/'סכום נכסי הקרן'!$C$42*100</f>
        <v>7.2066348050124325E-3</v>
      </c>
    </row>
    <row r="93" spans="2:11">
      <c r="B93" t="s">
        <v>2744</v>
      </c>
      <c r="C93" t="s">
        <v>2745</v>
      </c>
      <c r="D93" t="s">
        <v>109</v>
      </c>
      <c r="E93" t="s">
        <v>304</v>
      </c>
      <c r="F93" s="91">
        <v>292762.34000000003</v>
      </c>
      <c r="G93" s="91">
        <v>100</v>
      </c>
      <c r="H93" s="91">
        <v>1097.27325032</v>
      </c>
      <c r="I93" s="91">
        <v>8.36</v>
      </c>
      <c r="J93" s="91">
        <v>0.2</v>
      </c>
      <c r="K93" s="91">
        <f>H93/'סכום נכסי הקרן'!$C$42*100</f>
        <v>9.5553489348619708E-3</v>
      </c>
    </row>
    <row r="94" spans="2:11">
      <c r="B94" t="s">
        <v>2656</v>
      </c>
      <c r="C94" t="s">
        <v>2746</v>
      </c>
      <c r="D94" t="s">
        <v>109</v>
      </c>
      <c r="E94" t="s">
        <v>2747</v>
      </c>
      <c r="F94" s="91">
        <v>73121.570000000007</v>
      </c>
      <c r="G94" s="91">
        <v>87.103600000000014</v>
      </c>
      <c r="H94" s="91">
        <v>238.71581638475701</v>
      </c>
      <c r="I94" s="91">
        <v>1.46</v>
      </c>
      <c r="J94" s="91">
        <v>0.04</v>
      </c>
      <c r="K94" s="91">
        <f>H94/'סכום נכסי הקרן'!$C$42*100</f>
        <v>2.078801174786296E-3</v>
      </c>
    </row>
    <row r="95" spans="2:11">
      <c r="B95" t="s">
        <v>2748</v>
      </c>
      <c r="C95" t="s">
        <v>2749</v>
      </c>
      <c r="D95" t="s">
        <v>113</v>
      </c>
      <c r="E95" t="s">
        <v>928</v>
      </c>
      <c r="F95" s="91">
        <v>113476.86</v>
      </c>
      <c r="G95" s="91">
        <v>96.992700000000042</v>
      </c>
      <c r="H95" s="91">
        <v>472.351822802377</v>
      </c>
      <c r="I95" s="91">
        <v>8.4600000000000009</v>
      </c>
      <c r="J95" s="91">
        <v>0.09</v>
      </c>
      <c r="K95" s="91">
        <f>H95/'סכום נכסי הקרן'!$C$42*100</f>
        <v>4.113366005758845E-3</v>
      </c>
    </row>
    <row r="96" spans="2:11">
      <c r="B96" t="s">
        <v>2750</v>
      </c>
      <c r="C96" t="s">
        <v>2751</v>
      </c>
      <c r="D96" t="s">
        <v>109</v>
      </c>
      <c r="E96" t="s">
        <v>928</v>
      </c>
      <c r="F96" s="91">
        <v>93747.9</v>
      </c>
      <c r="G96" s="91">
        <v>148.20259999999993</v>
      </c>
      <c r="H96" s="91">
        <v>520.73522101975902</v>
      </c>
      <c r="I96" s="91">
        <v>9.2100000000000009</v>
      </c>
      <c r="J96" s="91">
        <v>0.1</v>
      </c>
      <c r="K96" s="91">
        <f>H96/'סכום נכסי הקרן'!$C$42*100</f>
        <v>4.5347015778113269E-3</v>
      </c>
    </row>
    <row r="97" spans="2:11">
      <c r="B97" t="s">
        <v>2752</v>
      </c>
      <c r="C97" t="s">
        <v>2753</v>
      </c>
      <c r="D97" t="s">
        <v>109</v>
      </c>
      <c r="E97" t="s">
        <v>2754</v>
      </c>
      <c r="F97" s="91">
        <v>3241162.36</v>
      </c>
      <c r="G97" s="91">
        <v>101.22860000000009</v>
      </c>
      <c r="H97" s="91">
        <v>12297.125336269601</v>
      </c>
      <c r="I97" s="91">
        <v>3.24</v>
      </c>
      <c r="J97" s="91">
        <v>2.25</v>
      </c>
      <c r="K97" s="91">
        <f>H97/'סכום נכסי הקרן'!$C$42*100</f>
        <v>0.10708665635430385</v>
      </c>
    </row>
    <row r="98" spans="2:11">
      <c r="B98" t="s">
        <v>2755</v>
      </c>
      <c r="C98" t="s">
        <v>2756</v>
      </c>
      <c r="D98" t="s">
        <v>109</v>
      </c>
      <c r="E98" t="s">
        <v>2757</v>
      </c>
      <c r="F98" s="91">
        <v>223277.33</v>
      </c>
      <c r="G98" s="91">
        <v>96.621400000000023</v>
      </c>
      <c r="H98" s="91">
        <v>808.56984061806804</v>
      </c>
      <c r="I98" s="91">
        <v>0.02</v>
      </c>
      <c r="J98" s="91">
        <v>0.15</v>
      </c>
      <c r="K98" s="91">
        <f>H98/'סכום נכסי הקרן'!$C$42*100</f>
        <v>7.0412424280444016E-3</v>
      </c>
    </row>
    <row r="99" spans="2:11">
      <c r="B99" t="s">
        <v>2758</v>
      </c>
      <c r="C99" t="s">
        <v>2759</v>
      </c>
      <c r="D99" t="s">
        <v>109</v>
      </c>
      <c r="E99" t="s">
        <v>2682</v>
      </c>
      <c r="F99" s="91">
        <v>5952.16</v>
      </c>
      <c r="G99" s="91">
        <v>100</v>
      </c>
      <c r="H99" s="91">
        <v>22.30869568</v>
      </c>
      <c r="I99" s="91">
        <v>0.01</v>
      </c>
      <c r="J99" s="91">
        <v>0</v>
      </c>
      <c r="K99" s="91">
        <f>H99/'סכום נכסי הקרן'!$C$42*100</f>
        <v>1.9427008855076109E-4</v>
      </c>
    </row>
    <row r="100" spans="2:11">
      <c r="B100" t="s">
        <v>2760</v>
      </c>
      <c r="C100" t="s">
        <v>2761</v>
      </c>
      <c r="D100" t="s">
        <v>113</v>
      </c>
      <c r="E100" t="s">
        <v>2762</v>
      </c>
      <c r="F100" s="91">
        <v>3989736.76</v>
      </c>
      <c r="G100" s="91">
        <v>97.981099999999955</v>
      </c>
      <c r="H100" s="91">
        <v>16776.671068672898</v>
      </c>
      <c r="I100" s="91">
        <v>0.19</v>
      </c>
      <c r="J100" s="91">
        <v>3.07</v>
      </c>
      <c r="K100" s="91">
        <f>H100/'סכום נכסי הקרן'!$C$42*100</f>
        <v>0.14609573866839695</v>
      </c>
    </row>
    <row r="101" spans="2:11">
      <c r="B101" t="s">
        <v>2763</v>
      </c>
      <c r="C101" t="s">
        <v>2764</v>
      </c>
      <c r="D101" t="s">
        <v>109</v>
      </c>
      <c r="E101" t="s">
        <v>2765</v>
      </c>
      <c r="F101" s="91">
        <v>1682382.03</v>
      </c>
      <c r="G101" s="91">
        <v>100</v>
      </c>
      <c r="H101" s="91">
        <v>6305.5678484399996</v>
      </c>
      <c r="I101" s="91">
        <v>0.54</v>
      </c>
      <c r="J101" s="91">
        <v>1.1499999999999999</v>
      </c>
      <c r="K101" s="91">
        <f>H101/'סכום נכסי הקרן'!$C$42*100</f>
        <v>5.4910571279049823E-2</v>
      </c>
    </row>
    <row r="102" spans="2:11">
      <c r="B102" t="s">
        <v>2766</v>
      </c>
      <c r="C102" t="s">
        <v>2767</v>
      </c>
      <c r="D102" t="s">
        <v>113</v>
      </c>
      <c r="E102" t="s">
        <v>399</v>
      </c>
      <c r="F102" s="91">
        <v>1987932.74</v>
      </c>
      <c r="G102" s="91">
        <v>112.77449999999999</v>
      </c>
      <c r="H102" s="91">
        <v>9621.2573917004702</v>
      </c>
      <c r="I102" s="91">
        <v>0.08</v>
      </c>
      <c r="J102" s="91">
        <v>1.76</v>
      </c>
      <c r="K102" s="91">
        <f>H102/'סכום נכסי הקרן'!$C$42*100</f>
        <v>8.3784482619080447E-2</v>
      </c>
    </row>
    <row r="103" spans="2:11">
      <c r="B103" t="s">
        <v>2768</v>
      </c>
      <c r="C103" t="s">
        <v>2769</v>
      </c>
      <c r="D103" t="s">
        <v>113</v>
      </c>
      <c r="E103" t="s">
        <v>2770</v>
      </c>
      <c r="F103" s="91">
        <v>1844099.36</v>
      </c>
      <c r="G103" s="91">
        <v>100</v>
      </c>
      <c r="H103" s="91">
        <v>7914.1368133759997</v>
      </c>
      <c r="I103" s="91">
        <v>0.12</v>
      </c>
      <c r="J103" s="91">
        <v>1.45</v>
      </c>
      <c r="K103" s="91">
        <f>H103/'סכום נכסי הקרן'!$C$42*100</f>
        <v>6.891842004531723E-2</v>
      </c>
    </row>
    <row r="104" spans="2:11">
      <c r="B104" t="s">
        <v>2771</v>
      </c>
      <c r="C104" t="s">
        <v>2772</v>
      </c>
      <c r="D104" t="s">
        <v>109</v>
      </c>
      <c r="E104" t="s">
        <v>2682</v>
      </c>
      <c r="F104" s="91">
        <v>138319.65</v>
      </c>
      <c r="G104" s="91">
        <v>100</v>
      </c>
      <c r="H104" s="91">
        <v>518.42204819999995</v>
      </c>
      <c r="I104" s="91">
        <v>0.01</v>
      </c>
      <c r="J104" s="91">
        <v>0.09</v>
      </c>
      <c r="K104" s="91">
        <f>H104/'סכום נכסי הקרן'!$C$42*100</f>
        <v>4.514557850227527E-3</v>
      </c>
    </row>
    <row r="105" spans="2:11">
      <c r="B105" t="s">
        <v>2773</v>
      </c>
      <c r="C105" t="s">
        <v>2774</v>
      </c>
      <c r="D105" t="s">
        <v>109</v>
      </c>
      <c r="E105" t="s">
        <v>2775</v>
      </c>
      <c r="F105" s="91">
        <v>3876066.24</v>
      </c>
      <c r="G105" s="91">
        <v>106.49989999999978</v>
      </c>
      <c r="H105" s="91">
        <v>15471.768997412501</v>
      </c>
      <c r="I105" s="91">
        <v>0.04</v>
      </c>
      <c r="J105" s="91">
        <v>2.83</v>
      </c>
      <c r="K105" s="91">
        <f>H105/'סכום נכסי הקרן'!$C$42*100</f>
        <v>0.13473230242944653</v>
      </c>
    </row>
    <row r="106" spans="2:11">
      <c r="B106" t="s">
        <v>2776</v>
      </c>
      <c r="C106" t="s">
        <v>2777</v>
      </c>
      <c r="D106" t="s">
        <v>113</v>
      </c>
      <c r="E106" t="s">
        <v>2778</v>
      </c>
      <c r="F106" s="91">
        <v>3475376.64</v>
      </c>
      <c r="G106" s="91">
        <v>107.7607</v>
      </c>
      <c r="H106" s="91">
        <v>16072.4290804349</v>
      </c>
      <c r="I106" s="91">
        <v>0.61</v>
      </c>
      <c r="J106" s="91">
        <v>2.94</v>
      </c>
      <c r="K106" s="91">
        <f>H106/'סכום נכסי הקרן'!$C$42*100</f>
        <v>0.13996301108187048</v>
      </c>
    </row>
    <row r="107" spans="2:11">
      <c r="B107" t="s">
        <v>2779</v>
      </c>
      <c r="C107" t="s">
        <v>2780</v>
      </c>
      <c r="D107" t="s">
        <v>109</v>
      </c>
      <c r="E107" t="s">
        <v>2757</v>
      </c>
      <c r="F107" s="91">
        <v>105747.64</v>
      </c>
      <c r="G107" s="91">
        <v>104.0771000000001</v>
      </c>
      <c r="H107" s="91">
        <v>412.50142071008901</v>
      </c>
      <c r="I107" s="91">
        <v>0.41</v>
      </c>
      <c r="J107" s="91">
        <v>0.08</v>
      </c>
      <c r="K107" s="91">
        <f>H107/'סכום נכסי הקרן'!$C$42*100</f>
        <v>3.592172697057641E-3</v>
      </c>
    </row>
    <row r="108" spans="2:11">
      <c r="B108" t="s">
        <v>2781</v>
      </c>
      <c r="C108" t="s">
        <v>2782</v>
      </c>
      <c r="D108" t="s">
        <v>109</v>
      </c>
      <c r="E108" t="s">
        <v>2783</v>
      </c>
      <c r="F108" s="91">
        <v>2305080</v>
      </c>
      <c r="G108" s="91">
        <v>120.38979999999977</v>
      </c>
      <c r="H108" s="91">
        <v>10401.004344496299</v>
      </c>
      <c r="I108" s="91">
        <v>0.11</v>
      </c>
      <c r="J108" s="91">
        <v>1.9</v>
      </c>
      <c r="K108" s="91">
        <f>H108/'סכום נכסי הקרן'!$C$42*100</f>
        <v>9.0574727631147059E-2</v>
      </c>
    </row>
    <row r="109" spans="2:11">
      <c r="B109" t="s">
        <v>2784</v>
      </c>
      <c r="C109" t="s">
        <v>2785</v>
      </c>
      <c r="D109" t="s">
        <v>109</v>
      </c>
      <c r="E109" t="s">
        <v>2770</v>
      </c>
      <c r="F109" s="91">
        <v>7770</v>
      </c>
      <c r="G109" s="91">
        <v>100</v>
      </c>
      <c r="H109" s="91">
        <v>29.121960000000001</v>
      </c>
      <c r="I109" s="91">
        <v>0.16</v>
      </c>
      <c r="J109" s="91">
        <v>0.01</v>
      </c>
      <c r="K109" s="91">
        <f>H109/'סכום נכסי הקרן'!$C$42*100</f>
        <v>2.5360181649004967E-4</v>
      </c>
    </row>
    <row r="110" spans="2:11">
      <c r="B110" t="s">
        <v>2786</v>
      </c>
      <c r="C110" t="s">
        <v>2787</v>
      </c>
      <c r="D110" t="s">
        <v>225</v>
      </c>
      <c r="E110" t="s">
        <v>2788</v>
      </c>
      <c r="F110" s="91">
        <v>4914714.37</v>
      </c>
      <c r="G110" s="91">
        <v>88.281799999999947</v>
      </c>
      <c r="H110" s="91">
        <v>2493.0735093251501</v>
      </c>
      <c r="I110" s="91">
        <v>0.44</v>
      </c>
      <c r="J110" s="91">
        <v>0.46</v>
      </c>
      <c r="K110" s="91">
        <f>H110/'סכום נכסי הקרן'!$C$42*100</f>
        <v>2.171035090385677E-2</v>
      </c>
    </row>
    <row r="111" spans="2:11">
      <c r="B111" t="s">
        <v>2789</v>
      </c>
      <c r="C111" t="s">
        <v>2790</v>
      </c>
      <c r="D111" t="s">
        <v>113</v>
      </c>
      <c r="E111" t="s">
        <v>2791</v>
      </c>
      <c r="F111" s="91">
        <v>2449477.25</v>
      </c>
      <c r="G111" s="91">
        <v>89.600600000000028</v>
      </c>
      <c r="H111" s="91">
        <v>9418.9732762849999</v>
      </c>
      <c r="I111" s="91">
        <v>0.24</v>
      </c>
      <c r="J111" s="91">
        <v>1.72</v>
      </c>
      <c r="K111" s="91">
        <f>H111/'סכום נכסי הקרן'!$C$42*100</f>
        <v>8.2022938440170584E-2</v>
      </c>
    </row>
    <row r="112" spans="2:11">
      <c r="B112" t="s">
        <v>2792</v>
      </c>
      <c r="C112" t="s">
        <v>2793</v>
      </c>
      <c r="D112" t="s">
        <v>109</v>
      </c>
      <c r="E112" t="s">
        <v>2794</v>
      </c>
      <c r="F112" s="91">
        <v>169196</v>
      </c>
      <c r="G112" s="91">
        <v>100</v>
      </c>
      <c r="H112" s="91">
        <v>634.14660800000001</v>
      </c>
      <c r="I112" s="91">
        <v>0.11</v>
      </c>
      <c r="J112" s="91">
        <v>0.12</v>
      </c>
      <c r="K112" s="91">
        <f>H112/'סכום נכסי הקרן'!$C$42*100</f>
        <v>5.5223182680631195E-3</v>
      </c>
    </row>
    <row r="113" spans="2:11">
      <c r="B113" t="s">
        <v>2795</v>
      </c>
      <c r="C113" t="s">
        <v>2796</v>
      </c>
      <c r="D113" t="s">
        <v>113</v>
      </c>
      <c r="E113" t="s">
        <v>2794</v>
      </c>
      <c r="F113" s="91">
        <v>85999.71</v>
      </c>
      <c r="G113" s="91">
        <v>69.165899999999908</v>
      </c>
      <c r="H113" s="91">
        <v>255.27498292450801</v>
      </c>
      <c r="I113" s="91">
        <v>0.03</v>
      </c>
      <c r="J113" s="91">
        <v>0.05</v>
      </c>
      <c r="K113" s="91">
        <f>H113/'סכום נכסי הקרן'!$C$42*100</f>
        <v>2.2230028258441959E-3</v>
      </c>
    </row>
    <row r="114" spans="2:11">
      <c r="B114" t="s">
        <v>2797</v>
      </c>
      <c r="C114" t="s">
        <v>2798</v>
      </c>
      <c r="D114" t="s">
        <v>113</v>
      </c>
      <c r="E114" t="s">
        <v>2799</v>
      </c>
      <c r="F114" s="91">
        <v>833568.64</v>
      </c>
      <c r="G114" s="91">
        <v>106.60369999999988</v>
      </c>
      <c r="H114" s="91">
        <v>3813.5801866994698</v>
      </c>
      <c r="I114" s="91">
        <v>0.1</v>
      </c>
      <c r="J114" s="91">
        <v>0.7</v>
      </c>
      <c r="K114" s="91">
        <f>H114/'סכום נכסי הקרן'!$C$42*100</f>
        <v>3.3209676226375148E-2</v>
      </c>
    </row>
    <row r="115" spans="2:11">
      <c r="B115" t="s">
        <v>2800</v>
      </c>
      <c r="C115" t="s">
        <v>2801</v>
      </c>
      <c r="D115" t="s">
        <v>109</v>
      </c>
      <c r="E115" t="s">
        <v>2802</v>
      </c>
      <c r="F115" s="91">
        <v>19398.990000000002</v>
      </c>
      <c r="G115" s="91">
        <v>100</v>
      </c>
      <c r="H115" s="91">
        <v>72.70741452</v>
      </c>
      <c r="I115" s="91">
        <v>0.02</v>
      </c>
      <c r="J115" s="91">
        <v>0.01</v>
      </c>
      <c r="K115" s="91">
        <f>H115/'סכום נכסי הקרן'!$C$42*100</f>
        <v>6.3315561159231763E-4</v>
      </c>
    </row>
    <row r="116" spans="2:11">
      <c r="B116" t="s">
        <v>2803</v>
      </c>
      <c r="C116" t="s">
        <v>2804</v>
      </c>
      <c r="D116" t="s">
        <v>109</v>
      </c>
      <c r="E116" t="s">
        <v>2661</v>
      </c>
      <c r="F116" s="91">
        <v>153814.75</v>
      </c>
      <c r="G116" s="91">
        <v>136.40229999999997</v>
      </c>
      <c r="H116" s="91">
        <v>786.35609905870899</v>
      </c>
      <c r="I116" s="91">
        <v>1.24</v>
      </c>
      <c r="J116" s="91">
        <v>0.14000000000000001</v>
      </c>
      <c r="K116" s="91">
        <f>H116/'סכום נכסי הקרן'!$C$42*100</f>
        <v>6.8477992253721245E-3</v>
      </c>
    </row>
    <row r="117" spans="2:11">
      <c r="B117" t="s">
        <v>2805</v>
      </c>
      <c r="C117" t="s">
        <v>2806</v>
      </c>
      <c r="D117" t="s">
        <v>116</v>
      </c>
      <c r="E117" t="s">
        <v>2807</v>
      </c>
      <c r="F117" s="91">
        <v>185920.72</v>
      </c>
      <c r="G117" s="91">
        <v>100</v>
      </c>
      <c r="H117" s="91">
        <v>891.19237924799995</v>
      </c>
      <c r="I117" s="91">
        <v>8.65</v>
      </c>
      <c r="J117" s="91">
        <v>0.16</v>
      </c>
      <c r="K117" s="91">
        <f>H117/'סכום נכסי הקרן'!$C$42*100</f>
        <v>7.7607415922342458E-3</v>
      </c>
    </row>
    <row r="118" spans="2:11">
      <c r="B118" t="s">
        <v>2808</v>
      </c>
      <c r="C118" t="s">
        <v>2809</v>
      </c>
      <c r="D118" t="s">
        <v>109</v>
      </c>
      <c r="E118" t="s">
        <v>2807</v>
      </c>
      <c r="F118" s="91">
        <v>41332.18</v>
      </c>
      <c r="G118" s="91">
        <v>100</v>
      </c>
      <c r="H118" s="91">
        <v>154.91301064000001</v>
      </c>
      <c r="I118" s="91">
        <v>1.03</v>
      </c>
      <c r="J118" s="91">
        <v>0.03</v>
      </c>
      <c r="K118" s="91">
        <f>H118/'סכום נכסי הקרן'!$C$42*100</f>
        <v>1.3490239288923679E-3</v>
      </c>
    </row>
    <row r="119" spans="2:11">
      <c r="B119" t="s">
        <v>2810</v>
      </c>
      <c r="C119" t="s">
        <v>2811</v>
      </c>
      <c r="D119" t="s">
        <v>116</v>
      </c>
      <c r="E119" t="s">
        <v>2812</v>
      </c>
      <c r="F119" s="91">
        <v>1048532.4</v>
      </c>
      <c r="G119" s="91">
        <v>99.962000000000018</v>
      </c>
      <c r="H119" s="91">
        <v>5024.1253127816599</v>
      </c>
      <c r="I119" s="91">
        <v>1.05</v>
      </c>
      <c r="J119" s="91">
        <v>0.92</v>
      </c>
      <c r="K119" s="91">
        <f>H119/'סכום נכסי הקרן'!$C$42*100</f>
        <v>4.375142695048917E-2</v>
      </c>
    </row>
    <row r="120" spans="2:11">
      <c r="B120" t="s">
        <v>2813</v>
      </c>
      <c r="C120" t="s">
        <v>2814</v>
      </c>
      <c r="D120" t="s">
        <v>105</v>
      </c>
      <c r="E120" t="s">
        <v>2815</v>
      </c>
      <c r="F120" s="91">
        <v>15026230.5</v>
      </c>
      <c r="G120" s="91">
        <v>49.380142999999997</v>
      </c>
      <c r="H120" s="91">
        <v>7419.9741084096104</v>
      </c>
      <c r="I120" s="91">
        <v>1.42</v>
      </c>
      <c r="J120" s="91">
        <v>1.36</v>
      </c>
      <c r="K120" s="91">
        <f>H120/'סכום נכסי הקרן'!$C$42*100</f>
        <v>6.4615119044247493E-2</v>
      </c>
    </row>
    <row r="121" spans="2:11">
      <c r="B121" t="s">
        <v>2816</v>
      </c>
      <c r="C121" t="s">
        <v>2817</v>
      </c>
      <c r="D121" t="s">
        <v>109</v>
      </c>
      <c r="E121" t="s">
        <v>2818</v>
      </c>
      <c r="F121" s="91">
        <v>456281.67</v>
      </c>
      <c r="G121" s="91">
        <v>98.938400000000144</v>
      </c>
      <c r="H121" s="91">
        <v>1691.98881364972</v>
      </c>
      <c r="I121" s="91">
        <v>0.51</v>
      </c>
      <c r="J121" s="91">
        <v>0.31</v>
      </c>
      <c r="K121" s="91">
        <f>H121/'סכום נכסי הקרן'!$C$42*100</f>
        <v>1.4734291119911333E-2</v>
      </c>
    </row>
    <row r="122" spans="2:11">
      <c r="B122" t="s">
        <v>2819</v>
      </c>
      <c r="C122" t="s">
        <v>2820</v>
      </c>
      <c r="D122" t="s">
        <v>109</v>
      </c>
      <c r="E122" t="s">
        <v>2821</v>
      </c>
      <c r="F122" s="91">
        <v>4819737.7300000004</v>
      </c>
      <c r="G122" s="91">
        <v>25.033499999999982</v>
      </c>
      <c r="H122" s="91">
        <v>4522.1458193090302</v>
      </c>
      <c r="I122" s="91">
        <v>0.77</v>
      </c>
      <c r="J122" s="91">
        <v>0.83</v>
      </c>
      <c r="K122" s="91">
        <f>H122/'סכום נכסי הקרן'!$C$42*100</f>
        <v>3.9380055264468937E-2</v>
      </c>
    </row>
    <row r="123" spans="2:11">
      <c r="B123" t="s">
        <v>2822</v>
      </c>
      <c r="C123" t="s">
        <v>2823</v>
      </c>
      <c r="D123" t="s">
        <v>109</v>
      </c>
      <c r="E123" t="s">
        <v>2824</v>
      </c>
      <c r="F123" s="91">
        <v>2331933.9300000002</v>
      </c>
      <c r="G123" s="91">
        <v>128.58619999999965</v>
      </c>
      <c r="H123" s="91">
        <v>11238.547511162</v>
      </c>
      <c r="I123" s="91">
        <v>0.74</v>
      </c>
      <c r="J123" s="91">
        <v>2.0499999999999998</v>
      </c>
      <c r="K123" s="91">
        <f>H123/'סכום נכסי הקרן'!$C$42*100</f>
        <v>9.7868277531471412E-2</v>
      </c>
    </row>
    <row r="124" spans="2:11">
      <c r="B124" t="s">
        <v>2825</v>
      </c>
      <c r="C124" t="s">
        <v>2826</v>
      </c>
      <c r="D124" t="s">
        <v>109</v>
      </c>
      <c r="E124" t="s">
        <v>2827</v>
      </c>
      <c r="F124" s="91">
        <v>1846932</v>
      </c>
      <c r="G124" s="91">
        <v>66.570800000000034</v>
      </c>
      <c r="H124" s="91">
        <v>4608.2312446442902</v>
      </c>
      <c r="I124" s="91">
        <v>1.35</v>
      </c>
      <c r="J124" s="91">
        <v>0.84</v>
      </c>
      <c r="K124" s="91">
        <f>H124/'סכום נכסי הקרן'!$C$42*100</f>
        <v>4.0129710172254696E-2</v>
      </c>
    </row>
    <row r="125" spans="2:11">
      <c r="B125" t="s">
        <v>2828</v>
      </c>
      <c r="C125" t="s">
        <v>2829</v>
      </c>
      <c r="D125" t="s">
        <v>113</v>
      </c>
      <c r="E125" t="s">
        <v>2830</v>
      </c>
      <c r="F125" s="91">
        <v>3815832.17</v>
      </c>
      <c r="G125" s="91">
        <v>11.391599999999981</v>
      </c>
      <c r="H125" s="91">
        <v>1865.49130271938</v>
      </c>
      <c r="I125" s="91">
        <v>3.82</v>
      </c>
      <c r="J125" s="91">
        <v>0.34</v>
      </c>
      <c r="K125" s="91">
        <f>H125/'סכום נכסי הקרן'!$C$42*100</f>
        <v>1.6245197198815734E-2</v>
      </c>
    </row>
    <row r="126" spans="2:11">
      <c r="B126" t="s">
        <v>292</v>
      </c>
      <c r="C126" s="16"/>
    </row>
    <row r="127" spans="2:11">
      <c r="B127" t="s">
        <v>385</v>
      </c>
      <c r="C127" s="16"/>
    </row>
    <row r="128" spans="2:11">
      <c r="B128" t="s">
        <v>386</v>
      </c>
      <c r="C128" s="16"/>
    </row>
    <row r="129" spans="2:3">
      <c r="B129" t="s">
        <v>387</v>
      </c>
      <c r="C129" s="16"/>
    </row>
    <row r="130" spans="2:3">
      <c r="C130" s="16"/>
    </row>
    <row r="131" spans="2:3">
      <c r="C131" s="16"/>
    </row>
    <row r="132" spans="2:3">
      <c r="C132" s="16"/>
    </row>
    <row r="133" spans="2:3">
      <c r="C133" s="16"/>
    </row>
    <row r="134" spans="2:3">
      <c r="C134" s="16"/>
    </row>
    <row r="135" spans="2:3">
      <c r="C135" s="16"/>
    </row>
    <row r="136" spans="2:3">
      <c r="C136" s="16"/>
    </row>
    <row r="137" spans="2:3">
      <c r="C137" s="16"/>
    </row>
    <row r="138" spans="2:3">
      <c r="C138" s="16"/>
    </row>
    <row r="139" spans="2:3">
      <c r="C139" s="16"/>
    </row>
    <row r="140" spans="2:3">
      <c r="C140" s="16"/>
    </row>
    <row r="141" spans="2:3">
      <c r="C141" s="16"/>
    </row>
    <row r="142" spans="2:3">
      <c r="C142" s="16"/>
    </row>
    <row r="143" spans="2:3">
      <c r="C143" s="16"/>
    </row>
    <row r="144" spans="2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3556</v>
      </c>
    </row>
    <row r="3" spans="2:59" s="1" customFormat="1">
      <c r="B3" s="2" t="s">
        <v>2</v>
      </c>
      <c r="C3" s="26" t="s">
        <v>3557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14403033.75</v>
      </c>
      <c r="H11" s="7"/>
      <c r="I11" s="90">
        <v>19228.792592465197</v>
      </c>
      <c r="J11" s="7"/>
      <c r="K11" s="90">
        <v>100</v>
      </c>
      <c r="L11" s="90">
        <v>0.17</v>
      </c>
      <c r="M11" s="16"/>
      <c r="N11" s="16"/>
      <c r="O11" s="16"/>
      <c r="P11" s="16"/>
      <c r="BG11" s="16"/>
    </row>
    <row r="12" spans="2:59">
      <c r="B12" s="92" t="s">
        <v>2831</v>
      </c>
      <c r="C12" s="16"/>
      <c r="D12" s="16"/>
      <c r="G12" s="93">
        <v>12693.25</v>
      </c>
      <c r="I12" s="93">
        <v>1.269325E-7</v>
      </c>
      <c r="K12" s="93">
        <v>0</v>
      </c>
      <c r="L12" s="93">
        <v>0</v>
      </c>
    </row>
    <row r="13" spans="2:59">
      <c r="B13" t="s">
        <v>2832</v>
      </c>
      <c r="C13" t="s">
        <v>2833</v>
      </c>
      <c r="D13" t="s">
        <v>825</v>
      </c>
      <c r="E13" t="s">
        <v>105</v>
      </c>
      <c r="F13" t="s">
        <v>2834</v>
      </c>
      <c r="G13" s="91">
        <v>12693.25</v>
      </c>
      <c r="H13" s="91">
        <v>9.9999999999999995E-7</v>
      </c>
      <c r="I13" s="91">
        <v>1.269325E-7</v>
      </c>
      <c r="J13" s="91">
        <v>0</v>
      </c>
      <c r="K13" s="91">
        <v>0</v>
      </c>
      <c r="L13" s="91">
        <v>0</v>
      </c>
    </row>
    <row r="14" spans="2:59">
      <c r="B14" s="92" t="s">
        <v>2378</v>
      </c>
      <c r="C14" s="16"/>
      <c r="D14" s="16"/>
      <c r="G14" s="93">
        <v>14390340.5</v>
      </c>
      <c r="I14" s="93">
        <v>19228.792592338265</v>
      </c>
      <c r="K14" s="93">
        <v>100</v>
      </c>
      <c r="L14" s="93">
        <v>0.17</v>
      </c>
    </row>
    <row r="15" spans="2:59">
      <c r="B15" t="s">
        <v>2835</v>
      </c>
      <c r="C15" t="s">
        <v>2836</v>
      </c>
      <c r="D15" t="s">
        <v>1290</v>
      </c>
      <c r="E15" t="s">
        <v>109</v>
      </c>
      <c r="F15" t="s">
        <v>2837</v>
      </c>
      <c r="G15" s="91">
        <v>14380000</v>
      </c>
      <c r="H15" s="91">
        <v>35.666600000000003</v>
      </c>
      <c r="I15" s="91">
        <v>19222.956335840001</v>
      </c>
      <c r="J15" s="91">
        <v>0</v>
      </c>
      <c r="K15" s="91">
        <v>99.97</v>
      </c>
      <c r="L15" s="91">
        <v>0.17</v>
      </c>
    </row>
    <row r="16" spans="2:59">
      <c r="B16" t="s">
        <v>2838</v>
      </c>
      <c r="C16" t="s">
        <v>2839</v>
      </c>
      <c r="D16" t="s">
        <v>1210</v>
      </c>
      <c r="E16" t="s">
        <v>109</v>
      </c>
      <c r="F16" t="s">
        <v>2840</v>
      </c>
      <c r="G16" s="91">
        <v>10340.5</v>
      </c>
      <c r="H16" s="91">
        <v>15.0589</v>
      </c>
      <c r="I16" s="91">
        <v>5.8362564982659997</v>
      </c>
      <c r="J16" s="91">
        <v>0.05</v>
      </c>
      <c r="K16" s="91">
        <v>0.03</v>
      </c>
      <c r="L16" s="91">
        <v>0</v>
      </c>
    </row>
    <row r="17" spans="2:4">
      <c r="B17" t="s">
        <v>292</v>
      </c>
      <c r="C17" s="16"/>
      <c r="D17" s="16"/>
    </row>
    <row r="18" spans="2:4">
      <c r="B18" t="s">
        <v>385</v>
      </c>
      <c r="C18" s="16"/>
      <c r="D18" s="16"/>
    </row>
    <row r="19" spans="2:4">
      <c r="B19" t="s">
        <v>386</v>
      </c>
      <c r="C19" s="16"/>
      <c r="D19" s="16"/>
    </row>
    <row r="20" spans="2:4">
      <c r="B20" t="s">
        <v>387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3556</v>
      </c>
    </row>
    <row r="3" spans="2:52" s="1" customFormat="1">
      <c r="B3" s="2" t="s">
        <v>2</v>
      </c>
      <c r="C3" s="26" t="s">
        <v>3557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2379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284</v>
      </c>
      <c r="C14" t="s">
        <v>284</v>
      </c>
      <c r="D14" t="s">
        <v>284</v>
      </c>
      <c r="E14" t="s">
        <v>284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2380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284</v>
      </c>
      <c r="C16" t="s">
        <v>284</v>
      </c>
      <c r="D16" t="s">
        <v>284</v>
      </c>
      <c r="E16" t="s">
        <v>284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2841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284</v>
      </c>
      <c r="C18" t="s">
        <v>284</v>
      </c>
      <c r="D18" t="s">
        <v>284</v>
      </c>
      <c r="E18" t="s">
        <v>284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2381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284</v>
      </c>
      <c r="C20" t="s">
        <v>284</v>
      </c>
      <c r="D20" t="s">
        <v>284</v>
      </c>
      <c r="E20" t="s">
        <v>284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1191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284</v>
      </c>
      <c r="C22" t="s">
        <v>284</v>
      </c>
      <c r="D22" t="s">
        <v>284</v>
      </c>
      <c r="E22" t="s">
        <v>284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290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2379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284</v>
      </c>
      <c r="C25" t="s">
        <v>284</v>
      </c>
      <c r="D25" t="s">
        <v>284</v>
      </c>
      <c r="E25" t="s">
        <v>284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2382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284</v>
      </c>
      <c r="C27" t="s">
        <v>284</v>
      </c>
      <c r="D27" t="s">
        <v>284</v>
      </c>
      <c r="E27" t="s">
        <v>284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284</v>
      </c>
      <c r="C29" t="s">
        <v>284</v>
      </c>
      <c r="D29" t="s">
        <v>284</v>
      </c>
      <c r="E29" t="s">
        <v>284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2383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284</v>
      </c>
      <c r="C31" t="s">
        <v>284</v>
      </c>
      <c r="D31" t="s">
        <v>284</v>
      </c>
      <c r="E31" t="s">
        <v>284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1191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284</v>
      </c>
      <c r="C33" t="s">
        <v>284</v>
      </c>
      <c r="D33" t="s">
        <v>284</v>
      </c>
      <c r="E33" t="s">
        <v>284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292</v>
      </c>
      <c r="C34" s="16"/>
      <c r="D34" s="16"/>
    </row>
    <row r="35" spans="2:12">
      <c r="B35" t="s">
        <v>385</v>
      </c>
      <c r="C35" s="16"/>
      <c r="D35" s="16"/>
    </row>
    <row r="36" spans="2:12">
      <c r="B36" t="s">
        <v>386</v>
      </c>
      <c r="C36" s="16"/>
      <c r="D36" s="16"/>
    </row>
    <row r="37" spans="2:12">
      <c r="B37" t="s">
        <v>387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3556</v>
      </c>
    </row>
    <row r="3" spans="2:13" s="1" customFormat="1">
      <c r="B3" s="2" t="s">
        <v>2</v>
      </c>
      <c r="C3" s="26" t="s">
        <v>3557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J12+J55</f>
        <v>1171236.7041182644</v>
      </c>
      <c r="K11" s="90">
        <f>J11/$J$11*100</f>
        <v>100</v>
      </c>
      <c r="L11" s="90">
        <f>J11/'סכום נכסי הקרן'!$C$42*100</f>
        <v>10.199442472423238</v>
      </c>
    </row>
    <row r="12" spans="2:13">
      <c r="B12" s="92" t="s">
        <v>228</v>
      </c>
      <c r="C12" s="26"/>
      <c r="D12" s="27"/>
      <c r="E12" s="27"/>
      <c r="F12" s="27"/>
      <c r="G12" s="27"/>
      <c r="H12" s="27"/>
      <c r="I12" s="93">
        <v>0</v>
      </c>
      <c r="J12" s="93">
        <f>J13+J19+J45+J47+J49+J51+J53</f>
        <v>1078492.7606983648</v>
      </c>
      <c r="K12" s="93">
        <f t="shared" ref="K12:K70" si="0">J12/$J$11*100</f>
        <v>92.081537139862817</v>
      </c>
      <c r="L12" s="93">
        <f>J12/'סכום נכסי הקרן'!$C$42*100</f>
        <v>9.3918034083033461</v>
      </c>
    </row>
    <row r="13" spans="2:13">
      <c r="B13" s="92" t="s">
        <v>229</v>
      </c>
      <c r="C13" s="26"/>
      <c r="D13" s="27"/>
      <c r="E13" s="27"/>
      <c r="F13" s="27"/>
      <c r="G13" s="27"/>
      <c r="H13" s="27"/>
      <c r="I13" s="93">
        <v>0</v>
      </c>
      <c r="J13" s="93">
        <f>SUM(J14:J18)</f>
        <v>871023.79655699991</v>
      </c>
      <c r="K13" s="93">
        <f t="shared" si="0"/>
        <v>74.367870601590127</v>
      </c>
      <c r="L13" s="93">
        <f>J13/'סכום נכסי הקרן'!$C$42*100</f>
        <v>7.5851081799753386</v>
      </c>
    </row>
    <row r="14" spans="2:13">
      <c r="B14" t="s">
        <v>3667</v>
      </c>
      <c r="C14" t="s">
        <v>230</v>
      </c>
      <c r="D14" t="s">
        <v>231</v>
      </c>
      <c r="E14" t="s">
        <v>232</v>
      </c>
      <c r="F14" t="s">
        <v>153</v>
      </c>
      <c r="G14" t="s">
        <v>105</v>
      </c>
      <c r="H14" s="91">
        <v>0</v>
      </c>
      <c r="I14" s="91">
        <v>0</v>
      </c>
      <c r="J14" s="91">
        <v>64.746989999999997</v>
      </c>
      <c r="K14" s="91">
        <f t="shared" si="0"/>
        <v>5.5280875140216101E-3</v>
      </c>
      <c r="L14" s="91">
        <f>J14/'סכום נכסי הקרן'!$C$42*100</f>
        <v>5.6383410581784606E-4</v>
      </c>
    </row>
    <row r="15" spans="2:13">
      <c r="B15" t="s">
        <v>3668</v>
      </c>
      <c r="C15" t="s">
        <v>233</v>
      </c>
      <c r="D15" t="s">
        <v>234</v>
      </c>
      <c r="E15" t="s">
        <v>235</v>
      </c>
      <c r="F15" t="s">
        <v>236</v>
      </c>
      <c r="G15" t="s">
        <v>105</v>
      </c>
      <c r="H15" s="91">
        <v>0</v>
      </c>
      <c r="I15" s="91">
        <v>0</v>
      </c>
      <c r="J15" s="91">
        <v>29638.34448</v>
      </c>
      <c r="K15" s="91">
        <f t="shared" si="0"/>
        <v>2.5305170488413329</v>
      </c>
      <c r="L15" s="91">
        <f>J15/'סכום נכסי הקרן'!$C$42*100</f>
        <v>0.25809863065143401</v>
      </c>
    </row>
    <row r="16" spans="2:13">
      <c r="B16" t="s">
        <v>3669</v>
      </c>
      <c r="C16" t="s">
        <v>237</v>
      </c>
      <c r="D16" t="s">
        <v>238</v>
      </c>
      <c r="E16" t="s">
        <v>239</v>
      </c>
      <c r="F16" t="s">
        <v>236</v>
      </c>
      <c r="G16" t="s">
        <v>105</v>
      </c>
      <c r="H16" s="91">
        <v>0</v>
      </c>
      <c r="I16" s="91">
        <v>0</v>
      </c>
      <c r="J16" s="91">
        <v>316255.215777</v>
      </c>
      <c r="K16" s="91">
        <f t="shared" si="0"/>
        <v>27.001819074230998</v>
      </c>
      <c r="L16" s="91">
        <f>J16/'סכום נכסי הקרן'!$C$42*100</f>
        <v>2.7540350029839957</v>
      </c>
    </row>
    <row r="17" spans="2:12">
      <c r="B17" t="s">
        <v>3670</v>
      </c>
      <c r="C17" t="s">
        <v>240</v>
      </c>
      <c r="D17" t="s">
        <v>241</v>
      </c>
      <c r="E17" t="s">
        <v>235</v>
      </c>
      <c r="F17" t="s">
        <v>236</v>
      </c>
      <c r="G17" t="s">
        <v>105</v>
      </c>
      <c r="H17" s="91">
        <v>0</v>
      </c>
      <c r="I17" s="91">
        <v>0</v>
      </c>
      <c r="J17" s="91">
        <v>16946.5131</v>
      </c>
      <c r="K17" s="91">
        <f t="shared" si="0"/>
        <v>1.446890542314224</v>
      </c>
      <c r="L17" s="91">
        <f>J17/'סכום נכסי הקרן'!$C$42*100</f>
        <v>0.14757476850227191</v>
      </c>
    </row>
    <row r="18" spans="2:12">
      <c r="B18" t="s">
        <v>3671</v>
      </c>
      <c r="C18" t="s">
        <v>242</v>
      </c>
      <c r="D18" t="s">
        <v>243</v>
      </c>
      <c r="E18" t="s">
        <v>239</v>
      </c>
      <c r="F18" t="s">
        <v>236</v>
      </c>
      <c r="G18" t="s">
        <v>105</v>
      </c>
      <c r="H18" s="91">
        <v>0</v>
      </c>
      <c r="I18" s="91">
        <v>0</v>
      </c>
      <c r="J18" s="91">
        <f>413181.70451+80513.8469+5.83617+88.20079+14329.38784</f>
        <v>508118.97620999999</v>
      </c>
      <c r="K18" s="91">
        <f t="shared" si="0"/>
        <v>43.383115848689556</v>
      </c>
      <c r="L18" s="91">
        <f>J18/'סכום נכסי הקרן'!$C$42*100</f>
        <v>4.4248359437318197</v>
      </c>
    </row>
    <row r="19" spans="2:12">
      <c r="B19" s="92" t="s">
        <v>244</v>
      </c>
      <c r="D19" s="16"/>
      <c r="I19" s="93">
        <v>0</v>
      </c>
      <c r="J19" s="93">
        <f>SUM(J20:J44)</f>
        <v>203571.92833172483</v>
      </c>
      <c r="K19" s="93">
        <f t="shared" si="0"/>
        <v>17.380938252355978</v>
      </c>
      <c r="L19" s="93">
        <f>J19/'סכום נכסי הקרן'!$C$42*100</f>
        <v>1.772758798216453</v>
      </c>
    </row>
    <row r="20" spans="2:12">
      <c r="B20" t="s">
        <v>3667</v>
      </c>
      <c r="C20" t="s">
        <v>248</v>
      </c>
      <c r="D20" t="s">
        <v>231</v>
      </c>
      <c r="E20" t="s">
        <v>232</v>
      </c>
      <c r="F20" t="s">
        <v>153</v>
      </c>
      <c r="G20" t="s">
        <v>123</v>
      </c>
      <c r="H20" s="91">
        <v>0</v>
      </c>
      <c r="I20" s="91">
        <v>0</v>
      </c>
      <c r="J20" s="91">
        <v>2.6452E-5</v>
      </c>
      <c r="K20" s="91">
        <f t="shared" si="0"/>
        <v>2.2584674734825454E-9</v>
      </c>
      <c r="L20" s="91">
        <f>J20/'סכום נכסי הקרן'!$C$42*100</f>
        <v>2.3035109071624275E-10</v>
      </c>
    </row>
    <row r="21" spans="2:12">
      <c r="B21" t="s">
        <v>3671</v>
      </c>
      <c r="C21" t="s">
        <v>249</v>
      </c>
      <c r="D21" t="s">
        <v>243</v>
      </c>
      <c r="E21" t="s">
        <v>239</v>
      </c>
      <c r="F21" t="s">
        <v>236</v>
      </c>
      <c r="G21" t="s">
        <v>123</v>
      </c>
      <c r="H21" s="91">
        <v>0</v>
      </c>
      <c r="I21" s="91">
        <v>0</v>
      </c>
      <c r="J21" s="91">
        <v>13.483166344000001</v>
      </c>
      <c r="K21" s="91">
        <f t="shared" si="0"/>
        <v>1.15119055751847E-3</v>
      </c>
      <c r="L21" s="91">
        <f>J21/'סכום נכסי הקרן'!$C$42*100</f>
        <v>1.1741501866206469E-4</v>
      </c>
    </row>
    <row r="22" spans="2:12">
      <c r="B22" t="s">
        <v>3667</v>
      </c>
      <c r="C22" t="s">
        <v>251</v>
      </c>
      <c r="D22" t="s">
        <v>231</v>
      </c>
      <c r="E22" t="s">
        <v>232</v>
      </c>
      <c r="F22" t="s">
        <v>153</v>
      </c>
      <c r="G22" t="s">
        <v>109</v>
      </c>
      <c r="H22" s="91">
        <v>0</v>
      </c>
      <c r="I22" s="91">
        <v>0</v>
      </c>
      <c r="J22" s="91">
        <v>5.7334280399999997</v>
      </c>
      <c r="K22" s="91">
        <f t="shared" si="0"/>
        <v>4.8951915695950323E-4</v>
      </c>
      <c r="L22" s="91">
        <f>J22/'סכום נכסי הקרן'!$C$42*100</f>
        <v>4.9928224805575753E-5</v>
      </c>
    </row>
    <row r="23" spans="2:12">
      <c r="B23" t="s">
        <v>3668</v>
      </c>
      <c r="C23" t="s">
        <v>252</v>
      </c>
      <c r="D23" t="s">
        <v>234</v>
      </c>
      <c r="E23" t="s">
        <v>235</v>
      </c>
      <c r="F23" t="s">
        <v>236</v>
      </c>
      <c r="G23" t="s">
        <v>109</v>
      </c>
      <c r="H23" s="91">
        <v>0</v>
      </c>
      <c r="I23" s="91">
        <v>0</v>
      </c>
      <c r="J23" s="91">
        <v>1330.5160502799999</v>
      </c>
      <c r="K23" s="91">
        <f t="shared" si="0"/>
        <v>0.11359924476424643</v>
      </c>
      <c r="L23" s="91">
        <f>J23/'סכום נכסי הקרן'!$C$42*100</f>
        <v>1.1586489618836583E-2</v>
      </c>
    </row>
    <row r="24" spans="2:12">
      <c r="B24" t="s">
        <v>3669</v>
      </c>
      <c r="C24" t="s">
        <v>253</v>
      </c>
      <c r="D24" t="s">
        <v>238</v>
      </c>
      <c r="E24" t="s">
        <v>239</v>
      </c>
      <c r="F24" t="s">
        <v>236</v>
      </c>
      <c r="G24" t="s">
        <v>109</v>
      </c>
      <c r="H24" s="91">
        <v>0</v>
      </c>
      <c r="I24" s="91">
        <v>0</v>
      </c>
      <c r="J24" s="91">
        <v>13511.8514588</v>
      </c>
      <c r="K24" s="91">
        <f t="shared" si="0"/>
        <v>1.1536396879717028</v>
      </c>
      <c r="L24" s="91">
        <f>J24/'סכום נכסי הקרן'!$C$42*100</f>
        <v>0.11766481631371675</v>
      </c>
    </row>
    <row r="25" spans="2:12">
      <c r="B25" t="s">
        <v>3667</v>
      </c>
      <c r="C25" t="s">
        <v>255</v>
      </c>
      <c r="D25" t="s">
        <v>231</v>
      </c>
      <c r="E25" t="s">
        <v>232</v>
      </c>
      <c r="F25" t="s">
        <v>153</v>
      </c>
      <c r="G25" t="s">
        <v>226</v>
      </c>
      <c r="H25" s="91">
        <v>0</v>
      </c>
      <c r="I25" s="91">
        <v>0</v>
      </c>
      <c r="J25" s="91">
        <v>2.2968000000000001E-4</v>
      </c>
      <c r="K25" s="91">
        <f t="shared" si="0"/>
        <v>1.9610041180609068E-8</v>
      </c>
      <c r="L25" s="91">
        <f>J25/'סכום נכסי הקרן'!$C$42*100</f>
        <v>2.0001148690347286E-9</v>
      </c>
    </row>
    <row r="26" spans="2:12">
      <c r="B26" t="s">
        <v>3671</v>
      </c>
      <c r="C26" t="s">
        <v>256</v>
      </c>
      <c r="D26" t="s">
        <v>243</v>
      </c>
      <c r="E26" t="s">
        <v>239</v>
      </c>
      <c r="F26" t="s">
        <v>236</v>
      </c>
      <c r="G26" t="s">
        <v>226</v>
      </c>
      <c r="H26" s="91">
        <v>0</v>
      </c>
      <c r="I26" s="91">
        <v>0</v>
      </c>
      <c r="J26" s="91">
        <v>3.4284525000000003E-2</v>
      </c>
      <c r="K26" s="91">
        <f t="shared" si="0"/>
        <v>2.9272071887304994E-6</v>
      </c>
      <c r="L26" s="91">
        <f>J26/'סכום נכסי הקרן'!$C$42*100</f>
        <v>2.9855881326320482E-7</v>
      </c>
    </row>
    <row r="27" spans="2:12">
      <c r="B27" t="s">
        <v>3670</v>
      </c>
      <c r="C27" t="s">
        <v>257</v>
      </c>
      <c r="D27" t="s">
        <v>241</v>
      </c>
      <c r="E27" t="s">
        <v>235</v>
      </c>
      <c r="F27" t="s">
        <v>236</v>
      </c>
      <c r="G27" t="s">
        <v>109</v>
      </c>
      <c r="H27" s="91">
        <v>0</v>
      </c>
      <c r="I27" s="91">
        <v>0</v>
      </c>
      <c r="J27" s="91">
        <v>36.465341440000003</v>
      </c>
      <c r="K27" s="91">
        <f t="shared" si="0"/>
        <v>3.1134049429787976E-3</v>
      </c>
      <c r="L27" s="91">
        <f>J27/'סכום נכסי הקרן'!$C$42*100</f>
        <v>3.1754994609270405E-4</v>
      </c>
    </row>
    <row r="28" spans="2:12">
      <c r="B28" t="s">
        <v>3671</v>
      </c>
      <c r="C28" t="s">
        <v>258</v>
      </c>
      <c r="D28" t="s">
        <v>243</v>
      </c>
      <c r="E28" t="s">
        <v>239</v>
      </c>
      <c r="F28" t="s">
        <v>236</v>
      </c>
      <c r="G28" t="s">
        <v>109</v>
      </c>
      <c r="H28" s="91">
        <v>0</v>
      </c>
      <c r="I28" s="91">
        <v>0</v>
      </c>
      <c r="J28" s="91">
        <v>158995.21582712</v>
      </c>
      <c r="K28" s="91">
        <f t="shared" si="0"/>
        <v>13.574985762319965</v>
      </c>
      <c r="L28" s="91">
        <f>J28/'סכום נכסי הקרן'!$C$42*100</f>
        <v>1.3845728634674699</v>
      </c>
    </row>
    <row r="29" spans="2:12">
      <c r="B29" t="s">
        <v>3668</v>
      </c>
      <c r="C29" t="s">
        <v>260</v>
      </c>
      <c r="D29" t="s">
        <v>234</v>
      </c>
      <c r="E29" t="s">
        <v>235</v>
      </c>
      <c r="F29" t="s">
        <v>236</v>
      </c>
      <c r="G29" t="s">
        <v>119</v>
      </c>
      <c r="H29" s="91">
        <v>0</v>
      </c>
      <c r="I29" s="91">
        <v>0</v>
      </c>
      <c r="J29" s="91">
        <v>460.4282025</v>
      </c>
      <c r="K29" s="91">
        <f t="shared" si="0"/>
        <v>3.9311285317567092E-2</v>
      </c>
      <c r="L29" s="91">
        <f>J29/'סכום נכסי הקרן'!$C$42*100</f>
        <v>4.0095319311354181E-3</v>
      </c>
    </row>
    <row r="30" spans="2:12">
      <c r="B30" t="s">
        <v>3669</v>
      </c>
      <c r="C30" t="s">
        <v>261</v>
      </c>
      <c r="D30" t="s">
        <v>238</v>
      </c>
      <c r="E30" t="s">
        <v>239</v>
      </c>
      <c r="F30" t="s">
        <v>236</v>
      </c>
      <c r="G30" t="s">
        <v>119</v>
      </c>
      <c r="H30" s="91">
        <v>0</v>
      </c>
      <c r="I30" s="91">
        <v>0</v>
      </c>
      <c r="J30" s="91">
        <v>1.3067107858</v>
      </c>
      <c r="K30" s="91">
        <f t="shared" si="0"/>
        <v>1.1156675514056093E-4</v>
      </c>
      <c r="L30" s="91">
        <f>J30/'סכום נכסי הקרן'!$C$42*100</f>
        <v>1.1379187008910806E-5</v>
      </c>
    </row>
    <row r="31" spans="2:12">
      <c r="B31" t="s">
        <v>3671</v>
      </c>
      <c r="C31" t="s">
        <v>262</v>
      </c>
      <c r="D31" t="s">
        <v>243</v>
      </c>
      <c r="E31" t="s">
        <v>239</v>
      </c>
      <c r="F31" t="s">
        <v>236</v>
      </c>
      <c r="G31" t="s">
        <v>119</v>
      </c>
      <c r="H31" s="91">
        <v>0</v>
      </c>
      <c r="I31" s="91">
        <v>0</v>
      </c>
      <c r="J31" s="91">
        <v>2.700876101</v>
      </c>
      <c r="K31" s="91">
        <f t="shared" si="0"/>
        <v>2.3060036382938369E-4</v>
      </c>
      <c r="L31" s="91">
        <f>J31/'סכום נכסי הקרן'!$C$42*100</f>
        <v>2.3519951449976676E-5</v>
      </c>
    </row>
    <row r="32" spans="2:12">
      <c r="B32" t="s">
        <v>3668</v>
      </c>
      <c r="C32" t="s">
        <v>264</v>
      </c>
      <c r="D32" t="s">
        <v>234</v>
      </c>
      <c r="E32" t="s">
        <v>235</v>
      </c>
      <c r="F32" t="s">
        <v>236</v>
      </c>
      <c r="G32" t="s">
        <v>113</v>
      </c>
      <c r="H32" s="91">
        <v>0</v>
      </c>
      <c r="I32" s="91">
        <v>0</v>
      </c>
      <c r="J32" s="91">
        <v>0.292429624</v>
      </c>
      <c r="K32" s="91">
        <f t="shared" si="0"/>
        <v>2.4967593909221634E-5</v>
      </c>
      <c r="L32" s="91">
        <f>J32/'סכום נכסי הקרן'!$C$42*100</f>
        <v>2.5465553775193088E-6</v>
      </c>
    </row>
    <row r="33" spans="2:12">
      <c r="B33" t="s">
        <v>3669</v>
      </c>
      <c r="C33" t="s">
        <v>265</v>
      </c>
      <c r="D33" t="s">
        <v>238</v>
      </c>
      <c r="E33" t="s">
        <v>239</v>
      </c>
      <c r="F33" t="s">
        <v>236</v>
      </c>
      <c r="G33" t="s">
        <v>113</v>
      </c>
      <c r="H33" s="91">
        <v>0</v>
      </c>
      <c r="I33" s="91">
        <v>0</v>
      </c>
      <c r="J33" s="91">
        <v>20.365573220000002</v>
      </c>
      <c r="K33" s="91">
        <f t="shared" si="0"/>
        <v>1.7388093413048991E-3</v>
      </c>
      <c r="L33" s="91">
        <f>J33/'סכום נכסי הקרן'!$C$42*100</f>
        <v>1.773488584715146E-4</v>
      </c>
    </row>
    <row r="34" spans="2:12">
      <c r="B34" t="s">
        <v>3670</v>
      </c>
      <c r="C34" t="s">
        <v>266</v>
      </c>
      <c r="D34" t="s">
        <v>241</v>
      </c>
      <c r="E34" t="s">
        <v>235</v>
      </c>
      <c r="F34" t="s">
        <v>236</v>
      </c>
      <c r="G34" t="s">
        <v>113</v>
      </c>
      <c r="H34" s="91">
        <v>0</v>
      </c>
      <c r="I34" s="91">
        <v>0</v>
      </c>
      <c r="J34" s="91">
        <v>0.23771172400000001</v>
      </c>
      <c r="K34" s="91">
        <f t="shared" si="0"/>
        <v>2.029578847419704E-5</v>
      </c>
      <c r="L34" s="91">
        <f>J34/'סכום נכסי הקרן'!$C$42*100</f>
        <v>2.0700572697504333E-6</v>
      </c>
    </row>
    <row r="35" spans="2:12">
      <c r="B35" t="s">
        <v>3671</v>
      </c>
      <c r="C35" t="s">
        <v>267</v>
      </c>
      <c r="D35" t="s">
        <v>243</v>
      </c>
      <c r="E35" t="s">
        <v>239</v>
      </c>
      <c r="F35" t="s">
        <v>236</v>
      </c>
      <c r="G35" t="s">
        <v>113</v>
      </c>
      <c r="H35" s="91">
        <v>0</v>
      </c>
      <c r="I35" s="91">
        <v>0</v>
      </c>
      <c r="J35" s="91">
        <v>12486.038161196</v>
      </c>
      <c r="K35" s="91">
        <f t="shared" si="0"/>
        <v>1.0660559148541879</v>
      </c>
      <c r="L35" s="91">
        <f>J35/'סכום נכסי הקרן'!$C$42*100</f>
        <v>0.10873175975941814</v>
      </c>
    </row>
    <row r="36" spans="2:12">
      <c r="B36" t="s">
        <v>3668</v>
      </c>
      <c r="C36" t="s">
        <v>269</v>
      </c>
      <c r="D36" t="s">
        <v>234</v>
      </c>
      <c r="E36" t="s">
        <v>235</v>
      </c>
      <c r="F36" t="s">
        <v>236</v>
      </c>
      <c r="G36" t="s">
        <v>223</v>
      </c>
      <c r="H36" s="91">
        <v>0</v>
      </c>
      <c r="I36" s="91">
        <v>0</v>
      </c>
      <c r="J36" s="91">
        <v>2.9678310000000001E-5</v>
      </c>
      <c r="K36" s="91">
        <f t="shared" si="0"/>
        <v>2.5339292984625644E-9</v>
      </c>
      <c r="L36" s="91">
        <f>J36/'סכום נכסי הקרן'!$C$42*100</f>
        <v>2.5844666108856698E-10</v>
      </c>
    </row>
    <row r="37" spans="2:12">
      <c r="B37" t="s">
        <v>3671</v>
      </c>
      <c r="C37" t="s">
        <v>270</v>
      </c>
      <c r="D37" t="s">
        <v>243</v>
      </c>
      <c r="E37" t="s">
        <v>239</v>
      </c>
      <c r="F37" t="s">
        <v>236</v>
      </c>
      <c r="G37" t="s">
        <v>223</v>
      </c>
      <c r="H37" s="91">
        <v>0</v>
      </c>
      <c r="I37" s="91">
        <v>0</v>
      </c>
      <c r="J37" s="91">
        <v>1.45855282563</v>
      </c>
      <c r="K37" s="91">
        <f t="shared" si="0"/>
        <v>1.2453100389541106E-4</v>
      </c>
      <c r="L37" s="91">
        <f>J37/'סכום נכסי הקרן'!$C$42*100</f>
        <v>1.2701468102643594E-5</v>
      </c>
    </row>
    <row r="38" spans="2:12">
      <c r="B38" t="s">
        <v>3669</v>
      </c>
      <c r="C38" t="s">
        <v>272</v>
      </c>
      <c r="D38" t="s">
        <v>238</v>
      </c>
      <c r="E38" t="s">
        <v>239</v>
      </c>
      <c r="F38" t="s">
        <v>236</v>
      </c>
      <c r="G38" t="s">
        <v>225</v>
      </c>
      <c r="H38" s="91">
        <v>0</v>
      </c>
      <c r="I38" s="91">
        <v>0</v>
      </c>
      <c r="J38" s="91">
        <v>0.56697505800000003</v>
      </c>
      <c r="K38" s="91">
        <f t="shared" si="0"/>
        <v>4.8408238574356554E-5</v>
      </c>
      <c r="L38" s="91">
        <f>J38/'סכום נכסי הקרן'!$C$42*100</f>
        <v>4.9373704453048918E-6</v>
      </c>
    </row>
    <row r="39" spans="2:12">
      <c r="B39" t="s">
        <v>3671</v>
      </c>
      <c r="C39" t="s">
        <v>274</v>
      </c>
      <c r="D39" t="s">
        <v>243</v>
      </c>
      <c r="E39" t="s">
        <v>239</v>
      </c>
      <c r="F39" t="s">
        <v>236</v>
      </c>
      <c r="G39" t="s">
        <v>224</v>
      </c>
      <c r="H39" s="91">
        <v>0</v>
      </c>
      <c r="I39" s="91">
        <v>0</v>
      </c>
      <c r="J39" s="91">
        <v>1.009549E-3</v>
      </c>
      <c r="K39" s="91">
        <f t="shared" si="0"/>
        <v>8.6195130023696879E-8</v>
      </c>
      <c r="L39" s="91">
        <f>J39/'סכום נכסי הקרן'!$C$42*100</f>
        <v>8.7914227007973755E-9</v>
      </c>
    </row>
    <row r="40" spans="2:12">
      <c r="B40" t="s">
        <v>3668</v>
      </c>
      <c r="C40" t="s">
        <v>276</v>
      </c>
      <c r="D40" t="s">
        <v>234</v>
      </c>
      <c r="E40" t="s">
        <v>235</v>
      </c>
      <c r="F40" t="s">
        <v>236</v>
      </c>
      <c r="G40" t="s">
        <v>116</v>
      </c>
      <c r="H40" s="91">
        <v>0</v>
      </c>
      <c r="I40" s="91">
        <v>0</v>
      </c>
      <c r="J40" s="91">
        <v>4.95373923</v>
      </c>
      <c r="K40" s="91">
        <f t="shared" si="0"/>
        <v>4.229494527094159E-4</v>
      </c>
      <c r="L40" s="91">
        <f>J40/'סכום נכסי הקרן'!$C$42*100</f>
        <v>4.3138486116525803E-5</v>
      </c>
    </row>
    <row r="41" spans="2:12">
      <c r="B41" t="s">
        <v>3669</v>
      </c>
      <c r="C41" t="s">
        <v>277</v>
      </c>
      <c r="D41" t="s">
        <v>238</v>
      </c>
      <c r="E41" t="s">
        <v>239</v>
      </c>
      <c r="F41" t="s">
        <v>236</v>
      </c>
      <c r="G41" t="s">
        <v>116</v>
      </c>
      <c r="H41" s="91">
        <v>0</v>
      </c>
      <c r="I41" s="91">
        <v>0</v>
      </c>
      <c r="J41" s="91">
        <v>16159.874713937999</v>
      </c>
      <c r="K41" s="91">
        <f t="shared" si="0"/>
        <v>1.3797274843861342</v>
      </c>
      <c r="L41" s="91">
        <f>J41/'סכום נכסי הקרן'!$C$42*100</f>
        <v>0.14072451104617606</v>
      </c>
    </row>
    <row r="42" spans="2:12">
      <c r="B42" t="s">
        <v>3671</v>
      </c>
      <c r="C42" t="s">
        <v>278</v>
      </c>
      <c r="D42" t="s">
        <v>243</v>
      </c>
      <c r="E42" t="s">
        <v>239</v>
      </c>
      <c r="F42" t="s">
        <v>236</v>
      </c>
      <c r="G42" t="s">
        <v>116</v>
      </c>
      <c r="H42" s="91">
        <v>0</v>
      </c>
      <c r="I42" s="91">
        <v>0</v>
      </c>
      <c r="J42" s="91">
        <v>540.36050927400004</v>
      </c>
      <c r="K42" s="91">
        <f t="shared" si="0"/>
        <v>4.6135892716988973E-2</v>
      </c>
      <c r="L42" s="91">
        <f>J42/'סכום נכסי הקרן'!$C$42*100</f>
        <v>4.7056038368081931E-3</v>
      </c>
    </row>
    <row r="43" spans="2:12">
      <c r="B43" t="s">
        <v>3671</v>
      </c>
      <c r="C43" t="s">
        <v>280</v>
      </c>
      <c r="D43" t="s">
        <v>243</v>
      </c>
      <c r="E43" t="s">
        <v>239</v>
      </c>
      <c r="F43" t="s">
        <v>236</v>
      </c>
      <c r="G43" t="s">
        <v>227</v>
      </c>
      <c r="H43" s="91">
        <v>0</v>
      </c>
      <c r="I43" s="91">
        <v>0</v>
      </c>
      <c r="J43" s="91">
        <v>4.3057836000000002E-2</v>
      </c>
      <c r="K43" s="91">
        <f t="shared" si="0"/>
        <v>3.6762710602051182E-6</v>
      </c>
      <c r="L43" s="91">
        <f>J43/'סכום נכסי הקרן'!$C$42*100</f>
        <v>3.7495915191596487E-7</v>
      </c>
    </row>
    <row r="44" spans="2:12">
      <c r="B44" t="s">
        <v>3667</v>
      </c>
      <c r="C44" t="s">
        <v>282</v>
      </c>
      <c r="D44" t="s">
        <v>231</v>
      </c>
      <c r="E44" t="s">
        <v>232</v>
      </c>
      <c r="F44" t="s">
        <v>153</v>
      </c>
      <c r="G44" t="s">
        <v>222</v>
      </c>
      <c r="H44" s="91">
        <v>0</v>
      </c>
      <c r="I44" s="91">
        <v>0</v>
      </c>
      <c r="J44" s="91">
        <v>2.6650399999999998E-4</v>
      </c>
      <c r="K44" s="91">
        <f t="shared" si="0"/>
        <v>2.2754068333320437E-8</v>
      </c>
      <c r="L44" s="91">
        <f>J44/'סכום נכסי הקרן'!$C$42*100</f>
        <v>2.3207881097928908E-9</v>
      </c>
    </row>
    <row r="45" spans="2:12">
      <c r="B45" s="92" t="s">
        <v>283</v>
      </c>
      <c r="D45" s="16"/>
      <c r="I45" s="93">
        <v>0</v>
      </c>
      <c r="J45" s="93">
        <f>SUM(J46)</f>
        <v>2263.98</v>
      </c>
      <c r="K45" s="93">
        <f t="shared" si="0"/>
        <v>0.19329824552453551</v>
      </c>
      <c r="L45" s="93">
        <f>J45/'סכום נכסי הקרן'!$C$42*100</f>
        <v>1.9715343352478421E-2</v>
      </c>
    </row>
    <row r="46" spans="2:12">
      <c r="B46" t="s">
        <v>3671</v>
      </c>
      <c r="C46" s="99" t="s">
        <v>3673</v>
      </c>
      <c r="D46">
        <v>10</v>
      </c>
      <c r="E46" t="s">
        <v>284</v>
      </c>
      <c r="F46" t="s">
        <v>285</v>
      </c>
      <c r="G46" t="s">
        <v>105</v>
      </c>
      <c r="H46" s="91">
        <v>0</v>
      </c>
      <c r="I46" s="91">
        <v>0</v>
      </c>
      <c r="J46" s="91">
        <v>2263.98</v>
      </c>
      <c r="K46" s="91">
        <f t="shared" si="0"/>
        <v>0.19329824552453551</v>
      </c>
      <c r="L46" s="91">
        <f>J46/'סכום נכסי הקרן'!$C$42*100</f>
        <v>1.9715343352478421E-2</v>
      </c>
    </row>
    <row r="47" spans="2:12">
      <c r="B47" s="92" t="s">
        <v>286</v>
      </c>
      <c r="D47" s="16"/>
      <c r="I47" s="93">
        <v>0</v>
      </c>
      <c r="J47" s="93">
        <v>0</v>
      </c>
      <c r="K47" s="93">
        <f t="shared" si="0"/>
        <v>0</v>
      </c>
      <c r="L47" s="93">
        <f>J47/'סכום נכסי הקרן'!$C$42*100</f>
        <v>0</v>
      </c>
    </row>
    <row r="48" spans="2:12">
      <c r="B48" t="s">
        <v>284</v>
      </c>
      <c r="C48" t="s">
        <v>284</v>
      </c>
      <c r="D48" s="16"/>
      <c r="E48" t="s">
        <v>284</v>
      </c>
      <c r="G48" t="s">
        <v>284</v>
      </c>
      <c r="H48" s="91">
        <v>0</v>
      </c>
      <c r="I48" s="91">
        <v>0</v>
      </c>
      <c r="J48" s="91">
        <v>0</v>
      </c>
      <c r="K48" s="91">
        <f t="shared" si="0"/>
        <v>0</v>
      </c>
      <c r="L48" s="91">
        <f>J48/'סכום נכסי הקרן'!$C$42*100</f>
        <v>0</v>
      </c>
    </row>
    <row r="49" spans="2:12">
      <c r="B49" s="92" t="s">
        <v>287</v>
      </c>
      <c r="D49" s="16"/>
      <c r="I49" s="93">
        <v>0</v>
      </c>
      <c r="J49" s="93">
        <v>0</v>
      </c>
      <c r="K49" s="93">
        <f t="shared" si="0"/>
        <v>0</v>
      </c>
      <c r="L49" s="93">
        <f>J49/'סכום נכסי הקרן'!$C$42*100</f>
        <v>0</v>
      </c>
    </row>
    <row r="50" spans="2:12">
      <c r="B50" t="s">
        <v>284</v>
      </c>
      <c r="C50" t="s">
        <v>284</v>
      </c>
      <c r="D50" s="16"/>
      <c r="E50" t="s">
        <v>284</v>
      </c>
      <c r="G50" t="s">
        <v>284</v>
      </c>
      <c r="H50" s="91">
        <v>0</v>
      </c>
      <c r="I50" s="91">
        <v>0</v>
      </c>
      <c r="J50" s="91">
        <v>0</v>
      </c>
      <c r="K50" s="91">
        <f t="shared" si="0"/>
        <v>0</v>
      </c>
      <c r="L50" s="91">
        <f>J50/'סכום נכסי הקרן'!$C$42*100</f>
        <v>0</v>
      </c>
    </row>
    <row r="51" spans="2:12">
      <c r="B51" s="92" t="s">
        <v>288</v>
      </c>
      <c r="D51" s="16"/>
      <c r="I51" s="93">
        <v>0</v>
      </c>
      <c r="J51" s="93">
        <v>0</v>
      </c>
      <c r="K51" s="93">
        <f t="shared" si="0"/>
        <v>0</v>
      </c>
      <c r="L51" s="93">
        <f>J51/'סכום נכסי הקרן'!$C$42*100</f>
        <v>0</v>
      </c>
    </row>
    <row r="52" spans="2:12">
      <c r="B52" t="s">
        <v>284</v>
      </c>
      <c r="C52" t="s">
        <v>284</v>
      </c>
      <c r="D52" s="16"/>
      <c r="E52" t="s">
        <v>284</v>
      </c>
      <c r="G52" t="s">
        <v>284</v>
      </c>
      <c r="H52" s="91">
        <v>0</v>
      </c>
      <c r="I52" s="91">
        <v>0</v>
      </c>
      <c r="J52" s="91">
        <v>0</v>
      </c>
      <c r="K52" s="91">
        <f t="shared" si="0"/>
        <v>0</v>
      </c>
      <c r="L52" s="91">
        <f>J52/'סכום נכסי הקרן'!$C$42*100</f>
        <v>0</v>
      </c>
    </row>
    <row r="53" spans="2:12">
      <c r="B53" s="92" t="s">
        <v>289</v>
      </c>
      <c r="D53" s="16"/>
      <c r="I53" s="93">
        <v>0</v>
      </c>
      <c r="J53" s="93">
        <f>SUM(J54)</f>
        <v>1633.05580964</v>
      </c>
      <c r="K53" s="93">
        <f t="shared" si="0"/>
        <v>0.13943004039216858</v>
      </c>
      <c r="L53" s="93">
        <f>J53/'סכום נכסי הקרן'!$C$42*100</f>
        <v>1.422108675907572E-2</v>
      </c>
    </row>
    <row r="54" spans="2:12">
      <c r="B54" t="s">
        <v>3671</v>
      </c>
      <c r="C54" t="s">
        <v>243</v>
      </c>
      <c r="D54">
        <v>10</v>
      </c>
      <c r="E54" t="s">
        <v>284</v>
      </c>
      <c r="F54" t="s">
        <v>285</v>
      </c>
      <c r="G54" t="s">
        <v>109</v>
      </c>
      <c r="H54" s="91">
        <v>0</v>
      </c>
      <c r="I54" s="91">
        <v>0</v>
      </c>
      <c r="J54" s="91">
        <v>1633.05580964</v>
      </c>
      <c r="K54" s="91">
        <f t="shared" si="0"/>
        <v>0.13943004039216858</v>
      </c>
      <c r="L54" s="91">
        <f>J54/'סכום נכסי הקרן'!$C$42*100</f>
        <v>1.422108675907572E-2</v>
      </c>
    </row>
    <row r="55" spans="2:12">
      <c r="B55" s="92" t="s">
        <v>290</v>
      </c>
      <c r="D55" s="16"/>
      <c r="I55" s="93">
        <v>0</v>
      </c>
      <c r="J55" s="93">
        <f>J56+J69</f>
        <v>92743.943419899515</v>
      </c>
      <c r="K55" s="93">
        <f t="shared" si="0"/>
        <v>7.9184628601371765</v>
      </c>
      <c r="L55" s="93">
        <f>J55/'סכום נכסי הקרן'!$C$42*100</f>
        <v>0.80763906411989106</v>
      </c>
    </row>
    <row r="56" spans="2:12">
      <c r="B56" s="92" t="s">
        <v>291</v>
      </c>
      <c r="D56" s="16"/>
      <c r="I56" s="93">
        <v>0</v>
      </c>
      <c r="J56" s="93">
        <f>SUM(J57:J68)</f>
        <v>92743.943419899515</v>
      </c>
      <c r="K56" s="93">
        <f t="shared" si="0"/>
        <v>7.9184628601371765</v>
      </c>
      <c r="L56" s="93">
        <f>J56/'סכום נכסי הקרן'!$C$42*100</f>
        <v>0.80763906411989106</v>
      </c>
    </row>
    <row r="57" spans="2:12">
      <c r="B57" t="s">
        <v>3672</v>
      </c>
      <c r="C57" t="s">
        <v>245</v>
      </c>
      <c r="D57">
        <v>91</v>
      </c>
      <c r="E57" t="s">
        <v>246</v>
      </c>
      <c r="F57" t="s">
        <v>247</v>
      </c>
      <c r="G57" t="s">
        <v>123</v>
      </c>
      <c r="H57" s="91">
        <v>0</v>
      </c>
      <c r="I57" s="91">
        <v>0</v>
      </c>
      <c r="J57" s="91">
        <v>128.66472351600001</v>
      </c>
      <c r="K57" s="91">
        <f t="shared" si="0"/>
        <v>1.09853732438194E-2</v>
      </c>
      <c r="L57" s="91">
        <f>J57/'סכום נכסי הקרן'!$C$42*100</f>
        <v>1.1204468243843344E-3</v>
      </c>
    </row>
    <row r="58" spans="2:12">
      <c r="B58" t="s">
        <v>3672</v>
      </c>
      <c r="C58" t="s">
        <v>250</v>
      </c>
      <c r="D58">
        <v>91</v>
      </c>
      <c r="E58" t="s">
        <v>246</v>
      </c>
      <c r="F58" t="s">
        <v>247</v>
      </c>
      <c r="G58" t="s">
        <v>109</v>
      </c>
      <c r="H58" s="91">
        <v>0</v>
      </c>
      <c r="I58" s="91">
        <v>0</v>
      </c>
      <c r="J58" s="91">
        <f>74010.71675456-0.25216544</f>
        <v>74010.464589119991</v>
      </c>
      <c r="K58" s="91">
        <f t="shared" si="0"/>
        <v>6.3190014733048239</v>
      </c>
      <c r="L58" s="91">
        <f>J58/'סכום נכסי הקרן'!$C$42*100</f>
        <v>0.64450292010130239</v>
      </c>
    </row>
    <row r="59" spans="2:12">
      <c r="B59" t="s">
        <v>3672</v>
      </c>
      <c r="C59" t="s">
        <v>254</v>
      </c>
      <c r="D59">
        <v>91</v>
      </c>
      <c r="E59" t="s">
        <v>246</v>
      </c>
      <c r="F59" t="s">
        <v>247</v>
      </c>
      <c r="G59" t="s">
        <v>226</v>
      </c>
      <c r="H59" s="91">
        <v>0</v>
      </c>
      <c r="I59" s="91">
        <v>0</v>
      </c>
      <c r="J59" s="91">
        <v>3.273270165</v>
      </c>
      <c r="K59" s="91">
        <f t="shared" si="0"/>
        <v>2.7947127625787632E-4</v>
      </c>
      <c r="L59" s="91">
        <f>J59/'סכום נכסי הקרן'!$C$42*100</f>
        <v>2.8504512048869116E-5</v>
      </c>
    </row>
    <row r="60" spans="2:12">
      <c r="B60" t="s">
        <v>3672</v>
      </c>
      <c r="C60" t="s">
        <v>259</v>
      </c>
      <c r="D60">
        <v>91</v>
      </c>
      <c r="E60" t="s">
        <v>246</v>
      </c>
      <c r="F60" t="s">
        <v>247</v>
      </c>
      <c r="G60" t="s">
        <v>119</v>
      </c>
      <c r="H60" s="91">
        <v>0</v>
      </c>
      <c r="I60" s="91">
        <v>0</v>
      </c>
      <c r="J60" s="91">
        <v>3.6513132810000002</v>
      </c>
      <c r="K60" s="91">
        <f t="shared" si="0"/>
        <v>3.1174853624048592E-4</v>
      </c>
      <c r="L60" s="91">
        <f>J60/'סכום נכסי הקרן'!$C$42*100</f>
        <v>3.1796612612469872E-5</v>
      </c>
    </row>
    <row r="61" spans="2:12">
      <c r="B61" t="s">
        <v>3672</v>
      </c>
      <c r="C61" t="s">
        <v>263</v>
      </c>
      <c r="D61">
        <v>91</v>
      </c>
      <c r="E61" t="s">
        <v>246</v>
      </c>
      <c r="F61" t="s">
        <v>247</v>
      </c>
      <c r="G61" t="s">
        <v>113</v>
      </c>
      <c r="H61" s="91">
        <v>0</v>
      </c>
      <c r="I61" s="91">
        <v>0</v>
      </c>
      <c r="J61" s="91">
        <v>5669.013439204</v>
      </c>
      <c r="K61" s="91">
        <f t="shared" si="0"/>
        <v>0.48401944878185588</v>
      </c>
      <c r="L61" s="91">
        <f>J61/'סכום נכסי הקרן'!$C$42*100</f>
        <v>4.9367285233845447E-2</v>
      </c>
    </row>
    <row r="62" spans="2:12">
      <c r="B62" t="s">
        <v>3672</v>
      </c>
      <c r="C62" t="s">
        <v>268</v>
      </c>
      <c r="D62">
        <v>91</v>
      </c>
      <c r="E62" t="s">
        <v>246</v>
      </c>
      <c r="F62" t="s">
        <v>247</v>
      </c>
      <c r="G62" t="s">
        <v>223</v>
      </c>
      <c r="H62" s="91">
        <v>0</v>
      </c>
      <c r="I62" s="91">
        <v>0</v>
      </c>
      <c r="J62" s="91">
        <v>11037.5581469885</v>
      </c>
      <c r="K62" s="91">
        <f t="shared" si="0"/>
        <v>0.94238492596574186</v>
      </c>
      <c r="L62" s="91">
        <f>J62/'סכום נכסי הקרן'!$C$42*100</f>
        <v>9.6118008392664156E-2</v>
      </c>
    </row>
    <row r="63" spans="2:12">
      <c r="B63" t="s">
        <v>3672</v>
      </c>
      <c r="C63" t="s">
        <v>271</v>
      </c>
      <c r="D63">
        <v>91</v>
      </c>
      <c r="E63" t="s">
        <v>246</v>
      </c>
      <c r="F63" t="s">
        <v>247</v>
      </c>
      <c r="G63" t="s">
        <v>225</v>
      </c>
      <c r="H63" s="91">
        <v>0</v>
      </c>
      <c r="I63" s="91">
        <v>0</v>
      </c>
      <c r="J63" s="91">
        <v>0.43134647399999998</v>
      </c>
      <c r="K63" s="91">
        <f t="shared" si="0"/>
        <v>3.6828292050899151E-5</v>
      </c>
      <c r="L63" s="91">
        <f>J63/'סכום נכסי הקרן'!$C$42*100</f>
        <v>3.756280461307479E-6</v>
      </c>
    </row>
    <row r="64" spans="2:12">
      <c r="B64" t="s">
        <v>3672</v>
      </c>
      <c r="C64" t="s">
        <v>273</v>
      </c>
      <c r="D64">
        <v>91</v>
      </c>
      <c r="E64" t="s">
        <v>246</v>
      </c>
      <c r="F64" t="s">
        <v>247</v>
      </c>
      <c r="G64" t="s">
        <v>224</v>
      </c>
      <c r="H64" s="91">
        <v>0</v>
      </c>
      <c r="I64" s="91">
        <v>0</v>
      </c>
      <c r="J64" s="91">
        <v>0.81002274100000005</v>
      </c>
      <c r="K64" s="91">
        <f t="shared" si="0"/>
        <v>6.9159610363287317E-5</v>
      </c>
      <c r="L64" s="91">
        <f>J64/'סכום נכסי הקרן'!$C$42*100</f>
        <v>7.05389467315555E-6</v>
      </c>
    </row>
    <row r="65" spans="2:12">
      <c r="B65" t="s">
        <v>3672</v>
      </c>
      <c r="C65" t="s">
        <v>275</v>
      </c>
      <c r="D65">
        <v>91</v>
      </c>
      <c r="E65" t="s">
        <v>246</v>
      </c>
      <c r="F65" t="s">
        <v>247</v>
      </c>
      <c r="G65" t="s">
        <v>116</v>
      </c>
      <c r="H65" s="91">
        <v>0</v>
      </c>
      <c r="I65" s="91">
        <v>0</v>
      </c>
      <c r="J65" s="91">
        <v>1889.275804938</v>
      </c>
      <c r="K65" s="91">
        <f t="shared" si="0"/>
        <v>0.16130606207054388</v>
      </c>
      <c r="L65" s="91">
        <f>J65/'סכום נכסי הקרן'!$C$42*100</f>
        <v>1.6452319005416445E-2</v>
      </c>
    </row>
    <row r="66" spans="2:12">
      <c r="B66" t="s">
        <v>3672</v>
      </c>
      <c r="C66" t="s">
        <v>279</v>
      </c>
      <c r="D66">
        <v>91</v>
      </c>
      <c r="E66" t="s">
        <v>246</v>
      </c>
      <c r="F66" t="s">
        <v>247</v>
      </c>
      <c r="G66" t="s">
        <v>227</v>
      </c>
      <c r="H66" s="91">
        <v>0</v>
      </c>
      <c r="I66" s="91">
        <v>0</v>
      </c>
      <c r="J66" s="91">
        <v>0.61862702400000003</v>
      </c>
      <c r="K66" s="91">
        <f t="shared" si="0"/>
        <v>5.2818275061292382E-5</v>
      </c>
      <c r="L66" s="91">
        <f>J66/'סכום נכסי הקרן'!$C$42*100</f>
        <v>5.3871695798027854E-6</v>
      </c>
    </row>
    <row r="67" spans="2:12">
      <c r="B67" t="s">
        <v>3672</v>
      </c>
      <c r="C67" t="s">
        <v>281</v>
      </c>
      <c r="D67">
        <v>91</v>
      </c>
      <c r="E67" t="s">
        <v>246</v>
      </c>
      <c r="F67" t="s">
        <v>247</v>
      </c>
      <c r="G67" t="s">
        <v>222</v>
      </c>
      <c r="H67" s="91">
        <v>0</v>
      </c>
      <c r="I67" s="91">
        <v>0</v>
      </c>
      <c r="J67" s="91">
        <v>0.18213644800000001</v>
      </c>
      <c r="K67" s="91">
        <f t="shared" si="0"/>
        <v>1.5550780415229285E-5</v>
      </c>
      <c r="L67" s="91">
        <f>J67/'סכום נכסי הקרן'!$C$42*100</f>
        <v>1.5860929024641703E-6</v>
      </c>
    </row>
    <row r="68" spans="2:12">
      <c r="B68" t="s">
        <v>284</v>
      </c>
      <c r="C68" t="s">
        <v>284</v>
      </c>
      <c r="D68" s="16"/>
      <c r="E68" t="s">
        <v>284</v>
      </c>
      <c r="G68" t="s">
        <v>284</v>
      </c>
      <c r="H68" s="91">
        <v>0</v>
      </c>
      <c r="I68" s="91">
        <v>0</v>
      </c>
      <c r="J68" s="91">
        <v>0</v>
      </c>
      <c r="K68" s="91">
        <f t="shared" si="0"/>
        <v>0</v>
      </c>
      <c r="L68" s="91">
        <f>J68/'סכום נכסי הקרן'!$C$42*100</f>
        <v>0</v>
      </c>
    </row>
    <row r="69" spans="2:12">
      <c r="B69" s="92" t="s">
        <v>289</v>
      </c>
      <c r="D69" s="16"/>
      <c r="I69" s="93">
        <v>0</v>
      </c>
      <c r="J69" s="93">
        <v>0</v>
      </c>
      <c r="K69" s="93">
        <f t="shared" si="0"/>
        <v>0</v>
      </c>
      <c r="L69" s="93">
        <f>J69/'סכום נכסי הקרן'!$C$42*100</f>
        <v>0</v>
      </c>
    </row>
    <row r="70" spans="2:12">
      <c r="B70" t="s">
        <v>284</v>
      </c>
      <c r="C70" t="s">
        <v>284</v>
      </c>
      <c r="D70" s="16"/>
      <c r="E70" t="s">
        <v>284</v>
      </c>
      <c r="G70" t="s">
        <v>284</v>
      </c>
      <c r="H70" s="91">
        <v>0</v>
      </c>
      <c r="I70" s="91">
        <v>0</v>
      </c>
      <c r="J70" s="91">
        <v>0</v>
      </c>
      <c r="K70" s="91">
        <f t="shared" si="0"/>
        <v>0</v>
      </c>
      <c r="L70" s="91">
        <f>J70/'סכום נכסי הקרן'!$C$42*100</f>
        <v>0</v>
      </c>
    </row>
    <row r="71" spans="2:12">
      <c r="B71" t="s">
        <v>292</v>
      </c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E485" s="15"/>
    </row>
    <row r="486" spans="2:5">
      <c r="B486" s="16"/>
      <c r="C486" s="16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3556</v>
      </c>
    </row>
    <row r="3" spans="2:49" s="1" customFormat="1">
      <c r="B3" s="2" t="s">
        <v>2</v>
      </c>
      <c r="C3" s="26" t="s">
        <v>3557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-533379726.19</v>
      </c>
      <c r="H11" s="7"/>
      <c r="I11" s="90">
        <v>-65901.518227788867</v>
      </c>
      <c r="J11" s="90">
        <v>100</v>
      </c>
      <c r="K11" s="90">
        <v>-0.56999999999999995</v>
      </c>
      <c r="AW11" s="16"/>
    </row>
    <row r="12" spans="2:49">
      <c r="B12" s="92" t="s">
        <v>228</v>
      </c>
      <c r="C12" s="16"/>
      <c r="D12" s="16"/>
      <c r="G12" s="93">
        <v>-533379726.19</v>
      </c>
      <c r="I12" s="93">
        <v>-65901.518227788867</v>
      </c>
      <c r="J12" s="93">
        <v>100</v>
      </c>
      <c r="K12" s="93">
        <v>-0.56999999999999995</v>
      </c>
    </row>
    <row r="13" spans="2:49">
      <c r="B13" s="92" t="s">
        <v>2379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284</v>
      </c>
      <c r="C14" t="s">
        <v>284</v>
      </c>
      <c r="D14" t="s">
        <v>284</v>
      </c>
      <c r="E14" t="s">
        <v>284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2380</v>
      </c>
      <c r="C15" s="16"/>
      <c r="D15" s="16"/>
      <c r="G15" s="93">
        <v>-430220000</v>
      </c>
      <c r="I15" s="93">
        <v>-71058.168362137207</v>
      </c>
      <c r="J15" s="93">
        <v>107.82</v>
      </c>
      <c r="K15" s="93">
        <v>-0.62</v>
      </c>
    </row>
    <row r="16" spans="2:49">
      <c r="B16" t="s">
        <v>2842</v>
      </c>
      <c r="C16" t="s">
        <v>2843</v>
      </c>
      <c r="D16" t="s">
        <v>126</v>
      </c>
      <c r="E16" t="s">
        <v>109</v>
      </c>
      <c r="F16" t="s">
        <v>2844</v>
      </c>
      <c r="G16" s="91">
        <v>-28200000</v>
      </c>
      <c r="H16" s="91">
        <v>13.76434268415546</v>
      </c>
      <c r="I16" s="91">
        <v>-3881.5446369318402</v>
      </c>
      <c r="J16" s="91">
        <v>5.89</v>
      </c>
      <c r="K16" s="91">
        <v>-0.03</v>
      </c>
    </row>
    <row r="17" spans="2:11">
      <c r="B17" t="s">
        <v>2845</v>
      </c>
      <c r="C17" t="s">
        <v>2846</v>
      </c>
      <c r="D17" t="s">
        <v>126</v>
      </c>
      <c r="E17" t="s">
        <v>109</v>
      </c>
      <c r="F17" t="s">
        <v>2847</v>
      </c>
      <c r="G17" s="91">
        <v>7500000</v>
      </c>
      <c r="H17" s="91">
        <v>5.9689409333333332</v>
      </c>
      <c r="I17" s="91">
        <v>447.67057</v>
      </c>
      <c r="J17" s="91">
        <v>-0.68</v>
      </c>
      <c r="K17" s="91">
        <v>0</v>
      </c>
    </row>
    <row r="18" spans="2:11">
      <c r="B18" t="s">
        <v>2848</v>
      </c>
      <c r="C18" t="s">
        <v>2849</v>
      </c>
      <c r="D18" t="s">
        <v>126</v>
      </c>
      <c r="E18" t="s">
        <v>109</v>
      </c>
      <c r="F18" t="s">
        <v>1408</v>
      </c>
      <c r="G18" s="91">
        <v>-22000000</v>
      </c>
      <c r="H18" s="91">
        <v>15.670407956574136</v>
      </c>
      <c r="I18" s="91">
        <v>-3447.4897504463102</v>
      </c>
      <c r="J18" s="91">
        <v>5.23</v>
      </c>
      <c r="K18" s="91">
        <v>-0.03</v>
      </c>
    </row>
    <row r="19" spans="2:11">
      <c r="B19" t="s">
        <v>2850</v>
      </c>
      <c r="C19" t="s">
        <v>2851</v>
      </c>
      <c r="D19" t="s">
        <v>126</v>
      </c>
      <c r="E19" t="s">
        <v>116</v>
      </c>
      <c r="F19" t="s">
        <v>2852</v>
      </c>
      <c r="G19" s="91">
        <v>-900000</v>
      </c>
      <c r="H19" s="91">
        <v>-11.649160347932778</v>
      </c>
      <c r="I19" s="91">
        <v>104.842443131395</v>
      </c>
      <c r="J19" s="91">
        <v>-0.16</v>
      </c>
      <c r="K19" s="91">
        <v>0</v>
      </c>
    </row>
    <row r="20" spans="2:11">
      <c r="B20" t="s">
        <v>2853</v>
      </c>
      <c r="C20" t="s">
        <v>2854</v>
      </c>
      <c r="D20" t="s">
        <v>126</v>
      </c>
      <c r="E20" t="s">
        <v>109</v>
      </c>
      <c r="F20" t="s">
        <v>749</v>
      </c>
      <c r="G20" s="91">
        <v>-28000000</v>
      </c>
      <c r="H20" s="91">
        <v>15.784832552211178</v>
      </c>
      <c r="I20" s="91">
        <v>-4419.7531146191304</v>
      </c>
      <c r="J20" s="91">
        <v>6.71</v>
      </c>
      <c r="K20" s="91">
        <v>-0.04</v>
      </c>
    </row>
    <row r="21" spans="2:11">
      <c r="B21" t="s">
        <v>2855</v>
      </c>
      <c r="C21" t="s">
        <v>2856</v>
      </c>
      <c r="D21" t="s">
        <v>126</v>
      </c>
      <c r="E21" t="s">
        <v>109</v>
      </c>
      <c r="F21" t="s">
        <v>2807</v>
      </c>
      <c r="G21" s="91">
        <v>-8000000</v>
      </c>
      <c r="H21" s="91">
        <v>12.924799788039749</v>
      </c>
      <c r="I21" s="91">
        <v>-1033.9839830431799</v>
      </c>
      <c r="J21" s="91">
        <v>1.57</v>
      </c>
      <c r="K21" s="91">
        <v>-0.01</v>
      </c>
    </row>
    <row r="22" spans="2:11">
      <c r="B22" t="s">
        <v>2857</v>
      </c>
      <c r="C22" t="s">
        <v>2858</v>
      </c>
      <c r="D22" t="s">
        <v>126</v>
      </c>
      <c r="E22" t="s">
        <v>109</v>
      </c>
      <c r="F22" t="s">
        <v>1047</v>
      </c>
      <c r="G22" s="91">
        <v>-10000000</v>
      </c>
      <c r="H22" s="91">
        <v>8.6124058523753408</v>
      </c>
      <c r="I22" s="91">
        <v>-861.24058523753399</v>
      </c>
      <c r="J22" s="91">
        <v>1.31</v>
      </c>
      <c r="K22" s="91">
        <v>-0.01</v>
      </c>
    </row>
    <row r="23" spans="2:11">
      <c r="B23" t="s">
        <v>2859</v>
      </c>
      <c r="C23" t="s">
        <v>2860</v>
      </c>
      <c r="D23" t="s">
        <v>126</v>
      </c>
      <c r="E23" t="s">
        <v>109</v>
      </c>
      <c r="F23" t="s">
        <v>1522</v>
      </c>
      <c r="G23" s="91">
        <v>9500000</v>
      </c>
      <c r="H23" s="91">
        <v>10.497096196944611</v>
      </c>
      <c r="I23" s="91">
        <v>997.22413870973799</v>
      </c>
      <c r="J23" s="91">
        <v>-1.51</v>
      </c>
      <c r="K23" s="91">
        <v>0.01</v>
      </c>
    </row>
    <row r="24" spans="2:11">
      <c r="B24" t="s">
        <v>2861</v>
      </c>
      <c r="C24" t="s">
        <v>2862</v>
      </c>
      <c r="D24" t="s">
        <v>126</v>
      </c>
      <c r="E24" t="s">
        <v>109</v>
      </c>
      <c r="F24" t="s">
        <v>1037</v>
      </c>
      <c r="G24" s="91">
        <v>-5000000</v>
      </c>
      <c r="H24" s="91">
        <v>10.903942649322181</v>
      </c>
      <c r="I24" s="91">
        <v>-545.197132466109</v>
      </c>
      <c r="J24" s="91">
        <v>0.83</v>
      </c>
      <c r="K24" s="91">
        <v>0</v>
      </c>
    </row>
    <row r="25" spans="2:11">
      <c r="B25" t="s">
        <v>2863</v>
      </c>
      <c r="C25" t="s">
        <v>2864</v>
      </c>
      <c r="D25" t="s">
        <v>126</v>
      </c>
      <c r="E25" t="s">
        <v>109</v>
      </c>
      <c r="F25" t="s">
        <v>2865</v>
      </c>
      <c r="G25" s="91">
        <v>-5000000</v>
      </c>
      <c r="H25" s="91">
        <v>-1.657435974112802</v>
      </c>
      <c r="I25" s="91">
        <v>82.871798705640103</v>
      </c>
      <c r="J25" s="91">
        <v>-0.13</v>
      </c>
      <c r="K25" s="91">
        <v>0</v>
      </c>
    </row>
    <row r="26" spans="2:11">
      <c r="B26" t="s">
        <v>2866</v>
      </c>
      <c r="C26" t="s">
        <v>2867</v>
      </c>
      <c r="D26" t="s">
        <v>126</v>
      </c>
      <c r="E26" t="s">
        <v>109</v>
      </c>
      <c r="F26" t="s">
        <v>1251</v>
      </c>
      <c r="G26" s="91">
        <v>-19000000</v>
      </c>
      <c r="H26" s="91">
        <v>15.23462287078242</v>
      </c>
      <c r="I26" s="91">
        <v>-2894.57834544866</v>
      </c>
      <c r="J26" s="91">
        <v>4.3899999999999997</v>
      </c>
      <c r="K26" s="91">
        <v>-0.03</v>
      </c>
    </row>
    <row r="27" spans="2:11">
      <c r="B27" t="s">
        <v>2868</v>
      </c>
      <c r="C27" t="s">
        <v>2869</v>
      </c>
      <c r="D27" t="s">
        <v>126</v>
      </c>
      <c r="E27" t="s">
        <v>109</v>
      </c>
      <c r="F27" t="s">
        <v>704</v>
      </c>
      <c r="G27" s="91">
        <v>-3000000</v>
      </c>
      <c r="H27" s="91">
        <v>21.212253327387568</v>
      </c>
      <c r="I27" s="91">
        <v>-636.36759982162698</v>
      </c>
      <c r="J27" s="91">
        <v>0.97</v>
      </c>
      <c r="K27" s="91">
        <v>-0.01</v>
      </c>
    </row>
    <row r="28" spans="2:11">
      <c r="B28" t="s">
        <v>2870</v>
      </c>
      <c r="C28" t="s">
        <v>2871</v>
      </c>
      <c r="D28" t="s">
        <v>126</v>
      </c>
      <c r="E28" t="s">
        <v>109</v>
      </c>
      <c r="F28" t="s">
        <v>2715</v>
      </c>
      <c r="G28" s="91">
        <v>-22400000</v>
      </c>
      <c r="H28" s="91">
        <v>32.638659762468173</v>
      </c>
      <c r="I28" s="91">
        <v>-7311.05978679287</v>
      </c>
      <c r="J28" s="91">
        <v>11.09</v>
      </c>
      <c r="K28" s="91">
        <v>-0.06</v>
      </c>
    </row>
    <row r="29" spans="2:11">
      <c r="B29" t="s">
        <v>2872</v>
      </c>
      <c r="C29" t="s">
        <v>2873</v>
      </c>
      <c r="D29" t="s">
        <v>126</v>
      </c>
      <c r="E29" t="s">
        <v>109</v>
      </c>
      <c r="F29" t="s">
        <v>1242</v>
      </c>
      <c r="G29" s="91">
        <v>-36000000</v>
      </c>
      <c r="H29" s="91">
        <v>8.6870854046472505</v>
      </c>
      <c r="I29" s="91">
        <v>-3127.3507456730099</v>
      </c>
      <c r="J29" s="91">
        <v>4.75</v>
      </c>
      <c r="K29" s="91">
        <v>-0.03</v>
      </c>
    </row>
    <row r="30" spans="2:11">
      <c r="B30" t="s">
        <v>2874</v>
      </c>
      <c r="C30" t="s">
        <v>2875</v>
      </c>
      <c r="D30" t="s">
        <v>126</v>
      </c>
      <c r="E30" t="s">
        <v>109</v>
      </c>
      <c r="F30" t="s">
        <v>2876</v>
      </c>
      <c r="G30" s="91">
        <v>-3000000</v>
      </c>
      <c r="H30" s="91">
        <v>20.053631686011133</v>
      </c>
      <c r="I30" s="91">
        <v>-601.60895058033395</v>
      </c>
      <c r="J30" s="91">
        <v>0.91</v>
      </c>
      <c r="K30" s="91">
        <v>-0.01</v>
      </c>
    </row>
    <row r="31" spans="2:11">
      <c r="B31" t="s">
        <v>2877</v>
      </c>
      <c r="C31" t="s">
        <v>2878</v>
      </c>
      <c r="D31" t="s">
        <v>126</v>
      </c>
      <c r="E31" t="s">
        <v>109</v>
      </c>
      <c r="F31" t="s">
        <v>1051</v>
      </c>
      <c r="G31" s="91">
        <v>-12000000</v>
      </c>
      <c r="H31" s="91">
        <v>19.563253706092418</v>
      </c>
      <c r="I31" s="91">
        <v>-2347.59044473109</v>
      </c>
      <c r="J31" s="91">
        <v>3.56</v>
      </c>
      <c r="K31" s="91">
        <v>-0.02</v>
      </c>
    </row>
    <row r="32" spans="2:11">
      <c r="B32" t="s">
        <v>2879</v>
      </c>
      <c r="C32" t="s">
        <v>2880</v>
      </c>
      <c r="D32" t="s">
        <v>126</v>
      </c>
      <c r="E32" t="s">
        <v>113</v>
      </c>
      <c r="F32" t="s">
        <v>1024</v>
      </c>
      <c r="G32" s="91">
        <v>-7400000</v>
      </c>
      <c r="H32" s="91">
        <v>2.9180466136753784</v>
      </c>
      <c r="I32" s="91">
        <v>-215.935449411978</v>
      </c>
      <c r="J32" s="91">
        <v>0.33</v>
      </c>
      <c r="K32" s="91">
        <v>0</v>
      </c>
    </row>
    <row r="33" spans="2:11">
      <c r="B33" t="s">
        <v>2881</v>
      </c>
      <c r="C33" t="s">
        <v>2882</v>
      </c>
      <c r="D33" t="s">
        <v>126</v>
      </c>
      <c r="E33" t="s">
        <v>109</v>
      </c>
      <c r="F33" t="s">
        <v>2582</v>
      </c>
      <c r="G33" s="91">
        <v>-5000000</v>
      </c>
      <c r="H33" s="91">
        <v>40.306535133099999</v>
      </c>
      <c r="I33" s="91">
        <v>-2015.3267566550001</v>
      </c>
      <c r="J33" s="91">
        <v>3.06</v>
      </c>
      <c r="K33" s="91">
        <v>-0.02</v>
      </c>
    </row>
    <row r="34" spans="2:11">
      <c r="B34" t="s">
        <v>2883</v>
      </c>
      <c r="C34" t="s">
        <v>2884</v>
      </c>
      <c r="D34" t="s">
        <v>126</v>
      </c>
      <c r="E34" t="s">
        <v>109</v>
      </c>
      <c r="F34" t="s">
        <v>2885</v>
      </c>
      <c r="G34" s="91">
        <v>-28500000</v>
      </c>
      <c r="H34" s="91">
        <v>35.63274079344702</v>
      </c>
      <c r="I34" s="91">
        <v>-10155.3311261324</v>
      </c>
      <c r="J34" s="91">
        <v>15.41</v>
      </c>
      <c r="K34" s="91">
        <v>-0.09</v>
      </c>
    </row>
    <row r="35" spans="2:11">
      <c r="B35" t="s">
        <v>2886</v>
      </c>
      <c r="C35" t="s">
        <v>2887</v>
      </c>
      <c r="D35" t="s">
        <v>126</v>
      </c>
      <c r="E35" t="s">
        <v>109</v>
      </c>
      <c r="F35" t="s">
        <v>972</v>
      </c>
      <c r="G35" s="91">
        <v>-6500000</v>
      </c>
      <c r="H35" s="91">
        <v>22.749863731730461</v>
      </c>
      <c r="I35" s="91">
        <v>-1478.74114256248</v>
      </c>
      <c r="J35" s="91">
        <v>2.2400000000000002</v>
      </c>
      <c r="K35" s="91">
        <v>-0.01</v>
      </c>
    </row>
    <row r="36" spans="2:11">
      <c r="B36" t="s">
        <v>2888</v>
      </c>
      <c r="C36" t="s">
        <v>2889</v>
      </c>
      <c r="D36" t="s">
        <v>126</v>
      </c>
      <c r="E36" t="s">
        <v>109</v>
      </c>
      <c r="F36" t="s">
        <v>2802</v>
      </c>
      <c r="G36" s="91">
        <v>12000000</v>
      </c>
      <c r="H36" s="91">
        <v>3.2535778366770831</v>
      </c>
      <c r="I36" s="91">
        <v>390.42934040124999</v>
      </c>
      <c r="J36" s="91">
        <v>-0.59</v>
      </c>
      <c r="K36" s="91">
        <v>0</v>
      </c>
    </row>
    <row r="37" spans="2:11">
      <c r="B37" t="s">
        <v>2890</v>
      </c>
      <c r="C37" t="s">
        <v>2891</v>
      </c>
      <c r="D37" t="s">
        <v>126</v>
      </c>
      <c r="E37" t="s">
        <v>109</v>
      </c>
      <c r="F37" t="s">
        <v>2892</v>
      </c>
      <c r="G37" s="91">
        <v>10000000</v>
      </c>
      <c r="H37" s="91">
        <v>-1.4663001483740701</v>
      </c>
      <c r="I37" s="91">
        <v>-146.630014837407</v>
      </c>
      <c r="J37" s="91">
        <v>0.22</v>
      </c>
      <c r="K37" s="91">
        <v>0</v>
      </c>
    </row>
    <row r="38" spans="2:11">
      <c r="B38" t="s">
        <v>2893</v>
      </c>
      <c r="C38" t="s">
        <v>2894</v>
      </c>
      <c r="D38" t="s">
        <v>126</v>
      </c>
      <c r="E38" t="s">
        <v>109</v>
      </c>
      <c r="F38" t="s">
        <v>2895</v>
      </c>
      <c r="G38" s="91">
        <v>-6000000</v>
      </c>
      <c r="H38" s="91">
        <v>16.932155545929334</v>
      </c>
      <c r="I38" s="91">
        <v>-1015.92933275576</v>
      </c>
      <c r="J38" s="91">
        <v>1.54</v>
      </c>
      <c r="K38" s="91">
        <v>-0.01</v>
      </c>
    </row>
    <row r="39" spans="2:11">
      <c r="B39" t="s">
        <v>2896</v>
      </c>
      <c r="C39" t="s">
        <v>2897</v>
      </c>
      <c r="D39" t="s">
        <v>126</v>
      </c>
      <c r="E39" t="s">
        <v>109</v>
      </c>
      <c r="F39" t="s">
        <v>2898</v>
      </c>
      <c r="G39" s="91">
        <v>-10000000</v>
      </c>
      <c r="H39" s="91">
        <v>11.5847409899824</v>
      </c>
      <c r="I39" s="91">
        <v>-1158.4740989982399</v>
      </c>
      <c r="J39" s="91">
        <v>1.76</v>
      </c>
      <c r="K39" s="91">
        <v>-0.01</v>
      </c>
    </row>
    <row r="40" spans="2:11">
      <c r="B40" t="s">
        <v>2899</v>
      </c>
      <c r="C40" t="s">
        <v>2900</v>
      </c>
      <c r="D40" t="s">
        <v>126</v>
      </c>
      <c r="E40" t="s">
        <v>109</v>
      </c>
      <c r="F40" t="s">
        <v>2901</v>
      </c>
      <c r="G40" s="91">
        <v>-3000000</v>
      </c>
      <c r="H40" s="91">
        <v>14.135329561501733</v>
      </c>
      <c r="I40" s="91">
        <v>-424.05988684505201</v>
      </c>
      <c r="J40" s="91">
        <v>0.64</v>
      </c>
      <c r="K40" s="91">
        <v>0</v>
      </c>
    </row>
    <row r="41" spans="2:11">
      <c r="B41" t="s">
        <v>2902</v>
      </c>
      <c r="C41" t="s">
        <v>2903</v>
      </c>
      <c r="D41" t="s">
        <v>126</v>
      </c>
      <c r="E41" t="s">
        <v>116</v>
      </c>
      <c r="F41" t="s">
        <v>2852</v>
      </c>
      <c r="G41" s="91">
        <v>-2600000</v>
      </c>
      <c r="H41" s="91">
        <v>-11.836269328869768</v>
      </c>
      <c r="I41" s="91">
        <v>307.74300255061399</v>
      </c>
      <c r="J41" s="91">
        <v>-0.47</v>
      </c>
      <c r="K41" s="91">
        <v>0</v>
      </c>
    </row>
    <row r="42" spans="2:11">
      <c r="B42" t="s">
        <v>2904</v>
      </c>
      <c r="C42" t="s">
        <v>2905</v>
      </c>
      <c r="D42" t="s">
        <v>126</v>
      </c>
      <c r="E42" t="s">
        <v>113</v>
      </c>
      <c r="F42" t="s">
        <v>1269</v>
      </c>
      <c r="G42" s="91">
        <v>-2600000</v>
      </c>
      <c r="H42" s="91">
        <v>-0.37377912584915768</v>
      </c>
      <c r="I42" s="91">
        <v>9.7182572720781</v>
      </c>
      <c r="J42" s="91">
        <v>-0.01</v>
      </c>
      <c r="K42" s="91">
        <v>0</v>
      </c>
    </row>
    <row r="43" spans="2:11">
      <c r="B43" t="s">
        <v>2906</v>
      </c>
      <c r="C43" t="s">
        <v>2907</v>
      </c>
      <c r="D43" t="s">
        <v>126</v>
      </c>
      <c r="E43" t="s">
        <v>109</v>
      </c>
      <c r="F43" t="s">
        <v>2908</v>
      </c>
      <c r="G43" s="91">
        <v>-2000000</v>
      </c>
      <c r="H43" s="91">
        <v>15.257918810460099</v>
      </c>
      <c r="I43" s="91">
        <v>-305.158376209202</v>
      </c>
      <c r="J43" s="91">
        <v>0.46</v>
      </c>
      <c r="K43" s="91">
        <v>0</v>
      </c>
    </row>
    <row r="44" spans="2:11">
      <c r="B44" t="s">
        <v>2909</v>
      </c>
      <c r="C44" t="s">
        <v>2910</v>
      </c>
      <c r="D44" t="s">
        <v>126</v>
      </c>
      <c r="E44" t="s">
        <v>109</v>
      </c>
      <c r="F44" t="s">
        <v>2651</v>
      </c>
      <c r="G44" s="91">
        <v>-500000</v>
      </c>
      <c r="H44" s="91">
        <v>9.5651866833671999</v>
      </c>
      <c r="I44" s="91">
        <v>-47.825933416836001</v>
      </c>
      <c r="J44" s="91">
        <v>7.0000000000000007E-2</v>
      </c>
      <c r="K44" s="91">
        <v>0</v>
      </c>
    </row>
    <row r="45" spans="2:11">
      <c r="B45" t="s">
        <v>2911</v>
      </c>
      <c r="C45" t="s">
        <v>2912</v>
      </c>
      <c r="D45" t="s">
        <v>126</v>
      </c>
      <c r="E45" t="s">
        <v>113</v>
      </c>
      <c r="F45" t="s">
        <v>841</v>
      </c>
      <c r="G45" s="91">
        <v>-3400000</v>
      </c>
      <c r="H45" s="91">
        <v>-14.301517356399941</v>
      </c>
      <c r="I45" s="91">
        <v>486.25159011759803</v>
      </c>
      <c r="J45" s="91">
        <v>-0.74</v>
      </c>
      <c r="K45" s="91">
        <v>0</v>
      </c>
    </row>
    <row r="46" spans="2:11">
      <c r="B46" t="s">
        <v>2913</v>
      </c>
      <c r="C46" t="s">
        <v>2914</v>
      </c>
      <c r="D46" t="s">
        <v>126</v>
      </c>
      <c r="E46" t="s">
        <v>109</v>
      </c>
      <c r="F46" t="s">
        <v>2582</v>
      </c>
      <c r="G46" s="91">
        <v>-5000000</v>
      </c>
      <c r="H46" s="91">
        <v>39.210394285714401</v>
      </c>
      <c r="I46" s="91">
        <v>-1960.5197142857201</v>
      </c>
      <c r="J46" s="91">
        <v>2.97</v>
      </c>
      <c r="K46" s="91">
        <v>-0.02</v>
      </c>
    </row>
    <row r="47" spans="2:11">
      <c r="B47" t="s">
        <v>2915</v>
      </c>
      <c r="C47" t="s">
        <v>2916</v>
      </c>
      <c r="D47" t="s">
        <v>126</v>
      </c>
      <c r="E47" t="s">
        <v>109</v>
      </c>
      <c r="F47" t="s">
        <v>2917</v>
      </c>
      <c r="G47" s="91">
        <v>-14000000</v>
      </c>
      <c r="H47" s="91">
        <v>15.758237341772213</v>
      </c>
      <c r="I47" s="91">
        <v>-2206.15322784811</v>
      </c>
      <c r="J47" s="91">
        <v>3.35</v>
      </c>
      <c r="K47" s="91">
        <v>-0.02</v>
      </c>
    </row>
    <row r="48" spans="2:11">
      <c r="B48" t="s">
        <v>2918</v>
      </c>
      <c r="C48" t="s">
        <v>2919</v>
      </c>
      <c r="D48" t="s">
        <v>126</v>
      </c>
      <c r="E48" t="s">
        <v>109</v>
      </c>
      <c r="F48" t="s">
        <v>1349</v>
      </c>
      <c r="G48" s="91">
        <v>-20000000</v>
      </c>
      <c r="H48" s="91">
        <v>16.8200745</v>
      </c>
      <c r="I48" s="91">
        <v>-3364.0149000000001</v>
      </c>
      <c r="J48" s="91">
        <v>5.0999999999999996</v>
      </c>
      <c r="K48" s="91">
        <v>-0.03</v>
      </c>
    </row>
    <row r="49" spans="2:11">
      <c r="B49" t="s">
        <v>2920</v>
      </c>
      <c r="C49" t="s">
        <v>2921</v>
      </c>
      <c r="D49" t="s">
        <v>126</v>
      </c>
      <c r="E49" t="s">
        <v>109</v>
      </c>
      <c r="F49" t="s">
        <v>2922</v>
      </c>
      <c r="G49" s="91">
        <v>-5000000</v>
      </c>
      <c r="H49" s="91">
        <v>13.241932824427501</v>
      </c>
      <c r="I49" s="91">
        <v>-662.09664122137497</v>
      </c>
      <c r="J49" s="91">
        <v>1</v>
      </c>
      <c r="K49" s="91">
        <v>-0.01</v>
      </c>
    </row>
    <row r="50" spans="2:11">
      <c r="B50" t="s">
        <v>2923</v>
      </c>
      <c r="C50" t="s">
        <v>2924</v>
      </c>
      <c r="D50" t="s">
        <v>126</v>
      </c>
      <c r="E50" t="s">
        <v>109</v>
      </c>
      <c r="F50" t="s">
        <v>337</v>
      </c>
      <c r="G50" s="91">
        <v>-10000000</v>
      </c>
      <c r="H50" s="91">
        <v>15.228929565217401</v>
      </c>
      <c r="I50" s="91">
        <v>-1522.89295652174</v>
      </c>
      <c r="J50" s="91">
        <v>2.31</v>
      </c>
      <c r="K50" s="91">
        <v>-0.01</v>
      </c>
    </row>
    <row r="51" spans="2:11">
      <c r="B51" t="s">
        <v>2925</v>
      </c>
      <c r="C51" t="s">
        <v>2926</v>
      </c>
      <c r="D51" t="s">
        <v>126</v>
      </c>
      <c r="E51" t="s">
        <v>109</v>
      </c>
      <c r="F51" t="s">
        <v>337</v>
      </c>
      <c r="G51" s="91">
        <v>-5000000</v>
      </c>
      <c r="H51" s="91">
        <v>15.1094332</v>
      </c>
      <c r="I51" s="91">
        <v>-755.47166000000004</v>
      </c>
      <c r="J51" s="91">
        <v>1.1499999999999999</v>
      </c>
      <c r="K51" s="91">
        <v>-0.01</v>
      </c>
    </row>
    <row r="52" spans="2:11">
      <c r="B52" t="s">
        <v>2927</v>
      </c>
      <c r="C52" t="s">
        <v>2928</v>
      </c>
      <c r="D52" t="s">
        <v>126</v>
      </c>
      <c r="E52" t="s">
        <v>109</v>
      </c>
      <c r="F52" t="s">
        <v>2929</v>
      </c>
      <c r="G52" s="91">
        <v>-4000000</v>
      </c>
      <c r="H52" s="91">
        <v>14.179282000000001</v>
      </c>
      <c r="I52" s="91">
        <v>-567.17128000000002</v>
      </c>
      <c r="J52" s="91">
        <v>0.86</v>
      </c>
      <c r="K52" s="91">
        <v>0</v>
      </c>
    </row>
    <row r="53" spans="2:11">
      <c r="B53" t="s">
        <v>2930</v>
      </c>
      <c r="C53" t="s">
        <v>2931</v>
      </c>
      <c r="D53" t="s">
        <v>126</v>
      </c>
      <c r="E53" t="s">
        <v>109</v>
      </c>
      <c r="F53" t="s">
        <v>749</v>
      </c>
      <c r="G53" s="91">
        <v>-37000000</v>
      </c>
      <c r="H53" s="91">
        <v>14.964696629213513</v>
      </c>
      <c r="I53" s="91">
        <v>-5536.9377528089999</v>
      </c>
      <c r="J53" s="91">
        <v>8.4</v>
      </c>
      <c r="K53" s="91">
        <v>-0.05</v>
      </c>
    </row>
    <row r="54" spans="2:11">
      <c r="B54" t="s">
        <v>2932</v>
      </c>
      <c r="C54" t="s">
        <v>2933</v>
      </c>
      <c r="D54" t="s">
        <v>126</v>
      </c>
      <c r="E54" t="s">
        <v>109</v>
      </c>
      <c r="F54" t="s">
        <v>2934</v>
      </c>
      <c r="G54" s="91">
        <v>-7250000</v>
      </c>
      <c r="H54" s="91">
        <v>16.269909999999999</v>
      </c>
      <c r="I54" s="91">
        <v>-1179.568475</v>
      </c>
      <c r="J54" s="91">
        <v>1.79</v>
      </c>
      <c r="K54" s="91">
        <v>-0.01</v>
      </c>
    </row>
    <row r="55" spans="2:11">
      <c r="B55" t="s">
        <v>2935</v>
      </c>
      <c r="C55" t="s">
        <v>2936</v>
      </c>
      <c r="D55" t="s">
        <v>126</v>
      </c>
      <c r="E55" t="s">
        <v>109</v>
      </c>
      <c r="F55" t="s">
        <v>2937</v>
      </c>
      <c r="G55" s="91">
        <v>-1700000</v>
      </c>
      <c r="H55" s="91">
        <v>14.347812352941176</v>
      </c>
      <c r="I55" s="91">
        <v>-243.91281000000001</v>
      </c>
      <c r="J55" s="91">
        <v>0.37</v>
      </c>
      <c r="K55" s="91">
        <v>0</v>
      </c>
    </row>
    <row r="56" spans="2:11">
      <c r="B56" t="s">
        <v>2938</v>
      </c>
      <c r="C56" t="s">
        <v>2939</v>
      </c>
      <c r="D56" t="s">
        <v>126</v>
      </c>
      <c r="E56" t="s">
        <v>109</v>
      </c>
      <c r="F56" t="s">
        <v>2908</v>
      </c>
      <c r="G56" s="91">
        <v>-14000000</v>
      </c>
      <c r="H56" s="91">
        <v>13.761429411764714</v>
      </c>
      <c r="I56" s="91">
        <v>-1926.60011764706</v>
      </c>
      <c r="J56" s="91">
        <v>2.92</v>
      </c>
      <c r="K56" s="91">
        <v>-0.02</v>
      </c>
    </row>
    <row r="57" spans="2:11">
      <c r="B57" t="s">
        <v>2940</v>
      </c>
      <c r="C57" t="s">
        <v>2941</v>
      </c>
      <c r="D57" t="s">
        <v>126</v>
      </c>
      <c r="E57" t="s">
        <v>109</v>
      </c>
      <c r="F57" t="s">
        <v>1108</v>
      </c>
      <c r="G57" s="91">
        <v>-7000000</v>
      </c>
      <c r="H57" s="91">
        <v>14.441886666666715</v>
      </c>
      <c r="I57" s="91">
        <v>-1010.93206666667</v>
      </c>
      <c r="J57" s="91">
        <v>1.53</v>
      </c>
      <c r="K57" s="91">
        <v>-0.01</v>
      </c>
    </row>
    <row r="58" spans="2:11">
      <c r="B58" t="s">
        <v>2942</v>
      </c>
      <c r="C58" t="s">
        <v>2943</v>
      </c>
      <c r="D58" t="s">
        <v>126</v>
      </c>
      <c r="E58" t="s">
        <v>109</v>
      </c>
      <c r="F58" t="s">
        <v>2944</v>
      </c>
      <c r="G58" s="91">
        <v>-7000000</v>
      </c>
      <c r="H58" s="91">
        <v>10.428943571428601</v>
      </c>
      <c r="I58" s="91">
        <v>-730.02605000000199</v>
      </c>
      <c r="J58" s="91">
        <v>1.1100000000000001</v>
      </c>
      <c r="K58" s="91">
        <v>-0.01</v>
      </c>
    </row>
    <row r="59" spans="2:11">
      <c r="B59" t="s">
        <v>2945</v>
      </c>
      <c r="C59" t="s">
        <v>2946</v>
      </c>
      <c r="D59" t="s">
        <v>126</v>
      </c>
      <c r="E59" t="s">
        <v>109</v>
      </c>
      <c r="F59" t="s">
        <v>1037</v>
      </c>
      <c r="G59" s="91">
        <v>-2000000</v>
      </c>
      <c r="H59" s="91">
        <v>9.0893797254488007</v>
      </c>
      <c r="I59" s="91">
        <v>-181.78759450897601</v>
      </c>
      <c r="J59" s="91">
        <v>0.28000000000000003</v>
      </c>
      <c r="K59" s="91">
        <v>0</v>
      </c>
    </row>
    <row r="60" spans="2:11">
      <c r="B60" t="s">
        <v>2947</v>
      </c>
      <c r="C60" t="s">
        <v>2948</v>
      </c>
      <c r="D60" t="s">
        <v>126</v>
      </c>
      <c r="E60" t="s">
        <v>113</v>
      </c>
      <c r="F60" t="s">
        <v>2685</v>
      </c>
      <c r="G60" s="91">
        <v>-7600000</v>
      </c>
      <c r="H60" s="91">
        <v>5.7412140000000003</v>
      </c>
      <c r="I60" s="91">
        <v>-436.33226400000001</v>
      </c>
      <c r="J60" s="91">
        <v>0.66</v>
      </c>
      <c r="K60" s="91">
        <v>0</v>
      </c>
    </row>
    <row r="61" spans="2:11">
      <c r="B61" t="s">
        <v>2949</v>
      </c>
      <c r="C61" t="s">
        <v>2950</v>
      </c>
      <c r="D61" t="s">
        <v>126</v>
      </c>
      <c r="E61" t="s">
        <v>109</v>
      </c>
      <c r="F61" t="s">
        <v>2951</v>
      </c>
      <c r="G61" s="91">
        <v>-3000000</v>
      </c>
      <c r="H61" s="91">
        <v>8.6198599999999992</v>
      </c>
      <c r="I61" s="91">
        <v>-258.5958</v>
      </c>
      <c r="J61" s="91">
        <v>0.39</v>
      </c>
      <c r="K61" s="91">
        <v>0</v>
      </c>
    </row>
    <row r="62" spans="2:11">
      <c r="B62" t="s">
        <v>2952</v>
      </c>
      <c r="C62" t="s">
        <v>2953</v>
      </c>
      <c r="D62" t="s">
        <v>126</v>
      </c>
      <c r="E62" t="s">
        <v>109</v>
      </c>
      <c r="F62" t="s">
        <v>2954</v>
      </c>
      <c r="G62" s="91">
        <v>-5000000</v>
      </c>
      <c r="H62" s="91">
        <v>10.100514</v>
      </c>
      <c r="I62" s="91">
        <v>-505.02569999999997</v>
      </c>
      <c r="J62" s="91">
        <v>0.77</v>
      </c>
      <c r="K62" s="91">
        <v>0</v>
      </c>
    </row>
    <row r="63" spans="2:11">
      <c r="B63" t="s">
        <v>2955</v>
      </c>
      <c r="C63" t="s">
        <v>2956</v>
      </c>
      <c r="D63" t="s">
        <v>126</v>
      </c>
      <c r="E63" t="s">
        <v>109</v>
      </c>
      <c r="F63" t="s">
        <v>2957</v>
      </c>
      <c r="G63" s="91">
        <v>-5000000</v>
      </c>
      <c r="H63" s="91">
        <v>12.5728285714286</v>
      </c>
      <c r="I63" s="91">
        <v>-628.64142857142997</v>
      </c>
      <c r="J63" s="91">
        <v>0.95</v>
      </c>
      <c r="K63" s="91">
        <v>-0.01</v>
      </c>
    </row>
    <row r="64" spans="2:11">
      <c r="B64" t="s">
        <v>2958</v>
      </c>
      <c r="C64" t="s">
        <v>2959</v>
      </c>
      <c r="D64" t="s">
        <v>126</v>
      </c>
      <c r="E64" t="s">
        <v>109</v>
      </c>
      <c r="F64" t="s">
        <v>1404</v>
      </c>
      <c r="G64" s="91">
        <v>-7500000</v>
      </c>
      <c r="H64" s="91">
        <v>12.655484533333306</v>
      </c>
      <c r="I64" s="91">
        <v>-949.16133999999795</v>
      </c>
      <c r="J64" s="91">
        <v>1.44</v>
      </c>
      <c r="K64" s="91">
        <v>-0.01</v>
      </c>
    </row>
    <row r="65" spans="2:11">
      <c r="B65" t="s">
        <v>2960</v>
      </c>
      <c r="C65" t="s">
        <v>2961</v>
      </c>
      <c r="D65" t="s">
        <v>126</v>
      </c>
      <c r="E65" t="s">
        <v>109</v>
      </c>
      <c r="F65" t="s">
        <v>2962</v>
      </c>
      <c r="G65" s="91">
        <v>-7500000</v>
      </c>
      <c r="H65" s="91">
        <v>12.463865200000001</v>
      </c>
      <c r="I65" s="91">
        <v>-934.78989000000001</v>
      </c>
      <c r="J65" s="91">
        <v>1.42</v>
      </c>
      <c r="K65" s="91">
        <v>-0.01</v>
      </c>
    </row>
    <row r="66" spans="2:11">
      <c r="B66" t="s">
        <v>2963</v>
      </c>
      <c r="C66" t="s">
        <v>2964</v>
      </c>
      <c r="D66" t="s">
        <v>126</v>
      </c>
      <c r="E66" t="s">
        <v>113</v>
      </c>
      <c r="F66" t="s">
        <v>2965</v>
      </c>
      <c r="G66" s="91">
        <v>-2470000</v>
      </c>
      <c r="H66" s="91">
        <v>5.6995854166666797</v>
      </c>
      <c r="I66" s="91">
        <v>-140.779759791667</v>
      </c>
      <c r="J66" s="91">
        <v>0.21</v>
      </c>
      <c r="K66" s="91">
        <v>0</v>
      </c>
    </row>
    <row r="67" spans="2:11">
      <c r="B67" t="s">
        <v>2966</v>
      </c>
      <c r="C67" t="s">
        <v>2967</v>
      </c>
      <c r="D67" t="s">
        <v>126</v>
      </c>
      <c r="E67" t="s">
        <v>109</v>
      </c>
      <c r="F67" t="s">
        <v>1269</v>
      </c>
      <c r="G67" s="91">
        <v>-7000000</v>
      </c>
      <c r="H67" s="91">
        <v>7.472156625133886</v>
      </c>
      <c r="I67" s="91">
        <v>-523.05096375937205</v>
      </c>
      <c r="J67" s="91">
        <v>0.79</v>
      </c>
      <c r="K67" s="91">
        <v>0</v>
      </c>
    </row>
    <row r="68" spans="2:11">
      <c r="B68" t="s">
        <v>2968</v>
      </c>
      <c r="C68" t="s">
        <v>2969</v>
      </c>
      <c r="D68" t="s">
        <v>126</v>
      </c>
      <c r="E68" t="s">
        <v>109</v>
      </c>
      <c r="F68" t="s">
        <v>2970</v>
      </c>
      <c r="G68" s="91">
        <v>4000000</v>
      </c>
      <c r="H68" s="91">
        <v>3.3605689999999999</v>
      </c>
      <c r="I68" s="91">
        <v>134.42276000000001</v>
      </c>
      <c r="J68" s="91">
        <v>-0.2</v>
      </c>
      <c r="K68" s="91">
        <v>0</v>
      </c>
    </row>
    <row r="69" spans="2:11">
      <c r="B69" t="s">
        <v>2971</v>
      </c>
      <c r="C69" t="s">
        <v>2972</v>
      </c>
      <c r="D69" t="s">
        <v>126</v>
      </c>
      <c r="E69" t="s">
        <v>109</v>
      </c>
      <c r="F69" t="s">
        <v>2973</v>
      </c>
      <c r="G69" s="91">
        <v>-10000000</v>
      </c>
      <c r="H69" s="91">
        <v>2.6895319999999998</v>
      </c>
      <c r="I69" s="91">
        <v>-268.95319999999998</v>
      </c>
      <c r="J69" s="91">
        <v>0.41</v>
      </c>
      <c r="K69" s="91">
        <v>0</v>
      </c>
    </row>
    <row r="70" spans="2:11">
      <c r="B70" t="s">
        <v>2974</v>
      </c>
      <c r="C70" t="s">
        <v>2975</v>
      </c>
      <c r="D70" t="s">
        <v>126</v>
      </c>
      <c r="E70" t="s">
        <v>109</v>
      </c>
      <c r="F70" t="s">
        <v>1024</v>
      </c>
      <c r="G70" s="91">
        <v>5000000</v>
      </c>
      <c r="H70" s="91">
        <v>1.9934917999999999</v>
      </c>
      <c r="I70" s="91">
        <v>99.674589999999995</v>
      </c>
      <c r="J70" s="91">
        <v>-0.15</v>
      </c>
      <c r="K70" s="91">
        <v>0</v>
      </c>
    </row>
    <row r="71" spans="2:11">
      <c r="B71" t="s">
        <v>2976</v>
      </c>
      <c r="C71" t="s">
        <v>2977</v>
      </c>
      <c r="D71" t="s">
        <v>126</v>
      </c>
      <c r="E71" t="s">
        <v>109</v>
      </c>
      <c r="F71" t="s">
        <v>1008</v>
      </c>
      <c r="G71" s="91">
        <v>10000000</v>
      </c>
      <c r="H71" s="91">
        <v>1.02928767123288</v>
      </c>
      <c r="I71" s="91">
        <v>102.928767123288</v>
      </c>
      <c r="J71" s="91">
        <v>-0.16</v>
      </c>
      <c r="K71" s="91">
        <v>0</v>
      </c>
    </row>
    <row r="72" spans="2:11">
      <c r="B72" t="s">
        <v>2978</v>
      </c>
      <c r="C72" t="s">
        <v>2979</v>
      </c>
      <c r="D72" t="s">
        <v>126</v>
      </c>
      <c r="E72" t="s">
        <v>109</v>
      </c>
      <c r="F72" t="s">
        <v>2980</v>
      </c>
      <c r="G72" s="91">
        <v>3000000</v>
      </c>
      <c r="H72" s="91">
        <v>-0.28306833333333298</v>
      </c>
      <c r="I72" s="91">
        <v>-8.4920499999999901</v>
      </c>
      <c r="J72" s="91">
        <v>0.01</v>
      </c>
      <c r="K72" s="91">
        <v>0</v>
      </c>
    </row>
    <row r="73" spans="2:11">
      <c r="B73" t="s">
        <v>2981</v>
      </c>
      <c r="C73" t="s">
        <v>2982</v>
      </c>
      <c r="D73" t="s">
        <v>126</v>
      </c>
      <c r="E73" t="s">
        <v>109</v>
      </c>
      <c r="F73" t="s">
        <v>2865</v>
      </c>
      <c r="G73" s="91">
        <v>5000000</v>
      </c>
      <c r="H73" s="91">
        <v>-1.9986691999999999</v>
      </c>
      <c r="I73" s="91">
        <v>-99.933459999999997</v>
      </c>
      <c r="J73" s="91">
        <v>0.15</v>
      </c>
      <c r="K73" s="91">
        <v>0</v>
      </c>
    </row>
    <row r="74" spans="2:11">
      <c r="B74" t="s">
        <v>2983</v>
      </c>
      <c r="C74" t="s">
        <v>2984</v>
      </c>
      <c r="D74" t="s">
        <v>126</v>
      </c>
      <c r="E74" t="s">
        <v>109</v>
      </c>
      <c r="F74" t="s">
        <v>2985</v>
      </c>
      <c r="G74" s="91">
        <v>-8000000</v>
      </c>
      <c r="H74" s="91">
        <v>-2.9316200000000001</v>
      </c>
      <c r="I74" s="91">
        <v>234.52959999999999</v>
      </c>
      <c r="J74" s="91">
        <v>-0.36</v>
      </c>
      <c r="K74" s="91">
        <v>0</v>
      </c>
    </row>
    <row r="75" spans="2:11">
      <c r="B75" t="s">
        <v>2986</v>
      </c>
      <c r="C75" t="s">
        <v>2987</v>
      </c>
      <c r="D75" t="s">
        <v>126</v>
      </c>
      <c r="E75" t="s">
        <v>109</v>
      </c>
      <c r="F75" t="s">
        <v>2988</v>
      </c>
      <c r="G75" s="91">
        <v>-4800000</v>
      </c>
      <c r="H75" s="91">
        <v>-2.341202185792354</v>
      </c>
      <c r="I75" s="91">
        <v>112.377704918033</v>
      </c>
      <c r="J75" s="91">
        <v>-0.17</v>
      </c>
      <c r="K75" s="91">
        <v>0</v>
      </c>
    </row>
    <row r="76" spans="2:11">
      <c r="B76" t="s">
        <v>2989</v>
      </c>
      <c r="C76" t="s">
        <v>2990</v>
      </c>
      <c r="D76" t="s">
        <v>126</v>
      </c>
      <c r="E76" t="s">
        <v>109</v>
      </c>
      <c r="F76" t="s">
        <v>2988</v>
      </c>
      <c r="G76" s="91">
        <v>-4800000</v>
      </c>
      <c r="H76" s="91">
        <v>-2.3774885245901665</v>
      </c>
      <c r="I76" s="91">
        <v>114.119449180328</v>
      </c>
      <c r="J76" s="91">
        <v>-0.17</v>
      </c>
      <c r="K76" s="91">
        <v>0</v>
      </c>
    </row>
    <row r="77" spans="2:11">
      <c r="B77" t="s">
        <v>2991</v>
      </c>
      <c r="C77" t="s">
        <v>2992</v>
      </c>
      <c r="D77" t="s">
        <v>126</v>
      </c>
      <c r="E77" t="s">
        <v>109</v>
      </c>
      <c r="F77" t="s">
        <v>380</v>
      </c>
      <c r="G77" s="91">
        <v>-4600000</v>
      </c>
      <c r="H77" s="91">
        <v>0.216393</v>
      </c>
      <c r="I77" s="91">
        <v>-9.9540780000000009</v>
      </c>
      <c r="J77" s="91">
        <v>0.02</v>
      </c>
      <c r="K77" s="91">
        <v>0</v>
      </c>
    </row>
    <row r="78" spans="2:11">
      <c r="B78" s="92" t="s">
        <v>2841</v>
      </c>
      <c r="C78" s="16"/>
      <c r="D78" s="16"/>
      <c r="G78" s="93">
        <v>-103164947.97</v>
      </c>
      <c r="I78" s="93">
        <v>5269.7037600603408</v>
      </c>
      <c r="J78" s="93">
        <v>-8</v>
      </c>
      <c r="K78" s="93">
        <v>0.05</v>
      </c>
    </row>
    <row r="79" spans="2:11">
      <c r="B79" t="s">
        <v>284</v>
      </c>
      <c r="C79" t="s">
        <v>284</v>
      </c>
      <c r="D79" t="s">
        <v>126</v>
      </c>
      <c r="E79" t="s">
        <v>113</v>
      </c>
      <c r="F79" t="s">
        <v>2993</v>
      </c>
      <c r="G79" s="91">
        <v>-7100000</v>
      </c>
      <c r="H79" s="91">
        <v>-1.3233307807256254</v>
      </c>
      <c r="I79" s="91">
        <v>93.956485431519397</v>
      </c>
      <c r="J79" s="91">
        <v>-0.14000000000000001</v>
      </c>
      <c r="K79" s="91">
        <v>0</v>
      </c>
    </row>
    <row r="80" spans="2:11">
      <c r="B80" t="s">
        <v>2994</v>
      </c>
      <c r="C80" t="s">
        <v>2995</v>
      </c>
      <c r="D80" t="s">
        <v>126</v>
      </c>
      <c r="E80" t="s">
        <v>113</v>
      </c>
      <c r="F80" t="s">
        <v>1047</v>
      </c>
      <c r="G80" s="91">
        <v>-10910000</v>
      </c>
      <c r="H80" s="91">
        <v>-1.5282018914272226</v>
      </c>
      <c r="I80" s="91">
        <v>166.72682635471</v>
      </c>
      <c r="J80" s="91">
        <v>-0.25</v>
      </c>
      <c r="K80" s="91">
        <v>0</v>
      </c>
    </row>
    <row r="81" spans="2:11">
      <c r="B81" t="s">
        <v>2996</v>
      </c>
      <c r="C81" t="s">
        <v>2997</v>
      </c>
      <c r="D81" t="s">
        <v>126</v>
      </c>
      <c r="E81" t="s">
        <v>116</v>
      </c>
      <c r="F81" t="s">
        <v>2998</v>
      </c>
      <c r="G81" s="91">
        <v>-8800000</v>
      </c>
      <c r="H81" s="91">
        <v>-13.0499933554925</v>
      </c>
      <c r="I81" s="91">
        <v>1148.39941528334</v>
      </c>
      <c r="J81" s="91">
        <v>-1.74</v>
      </c>
      <c r="K81" s="91">
        <v>0.01</v>
      </c>
    </row>
    <row r="82" spans="2:11">
      <c r="B82" t="s">
        <v>2999</v>
      </c>
      <c r="C82" t="s">
        <v>3000</v>
      </c>
      <c r="D82" t="s">
        <v>126</v>
      </c>
      <c r="E82" t="s">
        <v>113</v>
      </c>
      <c r="F82" t="s">
        <v>2929</v>
      </c>
      <c r="G82" s="91">
        <v>-10600000</v>
      </c>
      <c r="H82" s="91">
        <v>-13.748441944226132</v>
      </c>
      <c r="I82" s="91">
        <v>1457.3348460879699</v>
      </c>
      <c r="J82" s="91">
        <v>-2.21</v>
      </c>
      <c r="K82" s="91">
        <v>0.01</v>
      </c>
    </row>
    <row r="83" spans="2:11">
      <c r="B83" t="s">
        <v>3001</v>
      </c>
      <c r="C83" t="s">
        <v>3002</v>
      </c>
      <c r="D83" t="s">
        <v>126</v>
      </c>
      <c r="E83" t="s">
        <v>116</v>
      </c>
      <c r="F83" t="s">
        <v>2970</v>
      </c>
      <c r="G83" s="91">
        <v>-3300000</v>
      </c>
      <c r="H83" s="91">
        <v>-3.5952850150009392</v>
      </c>
      <c r="I83" s="91">
        <v>118.64440549503099</v>
      </c>
      <c r="J83" s="91">
        <v>-0.18</v>
      </c>
      <c r="K83" s="91">
        <v>0</v>
      </c>
    </row>
    <row r="84" spans="2:11">
      <c r="B84" t="s">
        <v>3003</v>
      </c>
      <c r="C84" t="s">
        <v>3004</v>
      </c>
      <c r="D84" t="s">
        <v>126</v>
      </c>
      <c r="E84" t="s">
        <v>113</v>
      </c>
      <c r="F84" t="s">
        <v>3005</v>
      </c>
      <c r="G84" s="91">
        <v>-2300000</v>
      </c>
      <c r="H84" s="91">
        <v>-1.3604343120634435</v>
      </c>
      <c r="I84" s="91">
        <v>31.289989177459201</v>
      </c>
      <c r="J84" s="91">
        <v>-0.05</v>
      </c>
      <c r="K84" s="91">
        <v>0</v>
      </c>
    </row>
    <row r="85" spans="2:11">
      <c r="B85" t="s">
        <v>3006</v>
      </c>
      <c r="C85" t="s">
        <v>3007</v>
      </c>
      <c r="D85" t="s">
        <v>126</v>
      </c>
      <c r="E85" t="s">
        <v>109</v>
      </c>
      <c r="F85" t="s">
        <v>1404</v>
      </c>
      <c r="G85" s="91">
        <v>2507474.54</v>
      </c>
      <c r="H85" s="91">
        <v>22.960490552822403</v>
      </c>
      <c r="I85" s="91">
        <v>575.72845487112704</v>
      </c>
      <c r="J85" s="91">
        <v>-0.87</v>
      </c>
      <c r="K85" s="91">
        <v>0.01</v>
      </c>
    </row>
    <row r="86" spans="2:11">
      <c r="B86" t="s">
        <v>3008</v>
      </c>
      <c r="C86" t="s">
        <v>3009</v>
      </c>
      <c r="D86" t="s">
        <v>126</v>
      </c>
      <c r="E86" t="s">
        <v>109</v>
      </c>
      <c r="F86" t="s">
        <v>586</v>
      </c>
      <c r="G86" s="91">
        <v>2426393.09</v>
      </c>
      <c r="H86" s="91">
        <v>11.533810984729312</v>
      </c>
      <c r="I86" s="91">
        <v>279.85559274713302</v>
      </c>
      <c r="J86" s="91">
        <v>-0.42</v>
      </c>
      <c r="K86" s="91">
        <v>0</v>
      </c>
    </row>
    <row r="87" spans="2:11">
      <c r="B87" t="s">
        <v>3010</v>
      </c>
      <c r="C87" t="s">
        <v>3011</v>
      </c>
      <c r="D87" t="s">
        <v>126</v>
      </c>
      <c r="E87" t="s">
        <v>113</v>
      </c>
      <c r="F87" t="s">
        <v>1353</v>
      </c>
      <c r="G87" s="91">
        <v>-8400000</v>
      </c>
      <c r="H87" s="91">
        <v>-3.9453263712068454</v>
      </c>
      <c r="I87" s="91">
        <v>331.40741518137497</v>
      </c>
      <c r="J87" s="91">
        <v>-0.5</v>
      </c>
      <c r="K87" s="91">
        <v>0</v>
      </c>
    </row>
    <row r="88" spans="2:11">
      <c r="B88" t="s">
        <v>3012</v>
      </c>
      <c r="C88" t="s">
        <v>3013</v>
      </c>
      <c r="D88" t="s">
        <v>126</v>
      </c>
      <c r="E88" t="s">
        <v>109</v>
      </c>
      <c r="F88" t="s">
        <v>3014</v>
      </c>
      <c r="G88" s="91">
        <v>-11600000</v>
      </c>
      <c r="H88" s="91">
        <v>36.933001645951208</v>
      </c>
      <c r="I88" s="91">
        <v>-4284.2281909303401</v>
      </c>
      <c r="J88" s="91">
        <v>6.5</v>
      </c>
      <c r="K88" s="91">
        <v>-0.04</v>
      </c>
    </row>
    <row r="89" spans="2:11">
      <c r="B89" t="s">
        <v>3015</v>
      </c>
      <c r="C89" t="s">
        <v>3016</v>
      </c>
      <c r="D89" t="s">
        <v>126</v>
      </c>
      <c r="E89" t="s">
        <v>113</v>
      </c>
      <c r="F89" t="s">
        <v>3017</v>
      </c>
      <c r="G89" s="91">
        <v>-9500000</v>
      </c>
      <c r="H89" s="91">
        <v>-9.6778232827798742</v>
      </c>
      <c r="I89" s="91">
        <v>919.39321186408802</v>
      </c>
      <c r="J89" s="91">
        <v>-1.4</v>
      </c>
      <c r="K89" s="91">
        <v>0.01</v>
      </c>
    </row>
    <row r="90" spans="2:11">
      <c r="B90" t="s">
        <v>3018</v>
      </c>
      <c r="C90" t="s">
        <v>3019</v>
      </c>
      <c r="D90" t="s">
        <v>126</v>
      </c>
      <c r="E90" t="s">
        <v>109</v>
      </c>
      <c r="F90" t="s">
        <v>1404</v>
      </c>
      <c r="G90" s="91">
        <v>1339429.28</v>
      </c>
      <c r="H90" s="91">
        <v>22.95775627084873</v>
      </c>
      <c r="I90" s="91">
        <v>307.50290952278402</v>
      </c>
      <c r="J90" s="91">
        <v>-0.47</v>
      </c>
      <c r="K90" s="91">
        <v>0</v>
      </c>
    </row>
    <row r="91" spans="2:11">
      <c r="B91" t="s">
        <v>3020</v>
      </c>
      <c r="C91" t="s">
        <v>3021</v>
      </c>
      <c r="D91" t="s">
        <v>126</v>
      </c>
      <c r="E91" t="s">
        <v>116</v>
      </c>
      <c r="F91" t="s">
        <v>2970</v>
      </c>
      <c r="G91" s="91">
        <v>-3950000</v>
      </c>
      <c r="H91" s="91">
        <v>-3.5915794737815698</v>
      </c>
      <c r="I91" s="91">
        <v>141.867389214372</v>
      </c>
      <c r="J91" s="91">
        <v>-0.22</v>
      </c>
      <c r="K91" s="91">
        <v>0</v>
      </c>
    </row>
    <row r="92" spans="2:11">
      <c r="B92" t="s">
        <v>3022</v>
      </c>
      <c r="C92" t="s">
        <v>3023</v>
      </c>
      <c r="D92" t="s">
        <v>126</v>
      </c>
      <c r="E92" t="s">
        <v>116</v>
      </c>
      <c r="F92" t="s">
        <v>3024</v>
      </c>
      <c r="G92" s="91">
        <v>-1235000</v>
      </c>
      <c r="H92" s="91">
        <v>-9.644864543364049</v>
      </c>
      <c r="I92" s="91">
        <v>119.11407711054601</v>
      </c>
      <c r="J92" s="91">
        <v>-0.18</v>
      </c>
      <c r="K92" s="91">
        <v>0</v>
      </c>
    </row>
    <row r="93" spans="2:11">
      <c r="B93" t="s">
        <v>3025</v>
      </c>
      <c r="C93" t="s">
        <v>3026</v>
      </c>
      <c r="D93" t="s">
        <v>126</v>
      </c>
      <c r="E93" t="s">
        <v>113</v>
      </c>
      <c r="F93" t="s">
        <v>586</v>
      </c>
      <c r="G93" s="91">
        <v>-3176000</v>
      </c>
      <c r="H93" s="91">
        <v>4.0365069604580608</v>
      </c>
      <c r="I93" s="91">
        <v>-128.19946106414801</v>
      </c>
      <c r="J93" s="91">
        <v>0.19</v>
      </c>
      <c r="K93" s="91">
        <v>0</v>
      </c>
    </row>
    <row r="94" spans="2:11">
      <c r="B94" t="s">
        <v>3027</v>
      </c>
      <c r="C94" t="s">
        <v>3028</v>
      </c>
      <c r="D94" t="s">
        <v>126</v>
      </c>
      <c r="E94" t="s">
        <v>113</v>
      </c>
      <c r="F94" t="s">
        <v>2802</v>
      </c>
      <c r="G94" s="91">
        <v>-2472000</v>
      </c>
      <c r="H94" s="91">
        <v>2.9254566835726052</v>
      </c>
      <c r="I94" s="91">
        <v>-72.317289217914805</v>
      </c>
      <c r="J94" s="91">
        <v>0.11</v>
      </c>
      <c r="K94" s="91">
        <v>0</v>
      </c>
    </row>
    <row r="95" spans="2:11">
      <c r="B95" t="s">
        <v>3029</v>
      </c>
      <c r="C95" t="s">
        <v>3030</v>
      </c>
      <c r="D95" t="s">
        <v>126</v>
      </c>
      <c r="E95" t="s">
        <v>109</v>
      </c>
      <c r="F95" t="s">
        <v>1251</v>
      </c>
      <c r="G95" s="91">
        <v>2225000</v>
      </c>
      <c r="H95" s="91">
        <v>-7.7007089175826966</v>
      </c>
      <c r="I95" s="91">
        <v>-171.340773416215</v>
      </c>
      <c r="J95" s="91">
        <v>0.26</v>
      </c>
      <c r="K95" s="91">
        <v>0</v>
      </c>
    </row>
    <row r="96" spans="2:11">
      <c r="B96" t="s">
        <v>3031</v>
      </c>
      <c r="C96" t="s">
        <v>3032</v>
      </c>
      <c r="D96" t="s">
        <v>126</v>
      </c>
      <c r="E96" t="s">
        <v>109</v>
      </c>
      <c r="F96" t="s">
        <v>2937</v>
      </c>
      <c r="G96" s="91">
        <v>1400000</v>
      </c>
      <c r="H96" s="91">
        <v>-5.2580857142857074</v>
      </c>
      <c r="I96" s="91">
        <v>-73.613199999999907</v>
      </c>
      <c r="J96" s="91">
        <v>0.11</v>
      </c>
      <c r="K96" s="91">
        <v>0</v>
      </c>
    </row>
    <row r="97" spans="2:11">
      <c r="B97" t="s">
        <v>3033</v>
      </c>
      <c r="C97" t="s">
        <v>3034</v>
      </c>
      <c r="D97" t="s">
        <v>126</v>
      </c>
      <c r="E97" t="s">
        <v>116</v>
      </c>
      <c r="F97" t="s">
        <v>1108</v>
      </c>
      <c r="G97" s="91">
        <v>-12782000</v>
      </c>
      <c r="H97" s="91">
        <v>-18.394233250620324</v>
      </c>
      <c r="I97" s="91">
        <v>2351.1508940942899</v>
      </c>
      <c r="J97" s="91">
        <v>-3.57</v>
      </c>
      <c r="K97" s="91">
        <v>0.02</v>
      </c>
    </row>
    <row r="98" spans="2:11">
      <c r="B98" t="s">
        <v>3035</v>
      </c>
      <c r="C98" t="s">
        <v>3036</v>
      </c>
      <c r="D98" t="s">
        <v>126</v>
      </c>
      <c r="E98" t="s">
        <v>113</v>
      </c>
      <c r="F98" t="s">
        <v>3017</v>
      </c>
      <c r="G98" s="91">
        <v>-3892000</v>
      </c>
      <c r="H98" s="91">
        <v>-9.6625506072874607</v>
      </c>
      <c r="I98" s="91">
        <v>376.06646963562798</v>
      </c>
      <c r="J98" s="91">
        <v>-0.56999999999999995</v>
      </c>
      <c r="K98" s="91">
        <v>0</v>
      </c>
    </row>
    <row r="99" spans="2:11">
      <c r="B99" t="s">
        <v>3037</v>
      </c>
      <c r="C99" t="s">
        <v>3038</v>
      </c>
      <c r="D99" t="s">
        <v>126</v>
      </c>
      <c r="E99" t="s">
        <v>113</v>
      </c>
      <c r="F99" t="s">
        <v>3039</v>
      </c>
      <c r="G99" s="91">
        <v>-1200000</v>
      </c>
      <c r="H99" s="91">
        <v>-9.0886200000000006</v>
      </c>
      <c r="I99" s="91">
        <v>109.06344</v>
      </c>
      <c r="J99" s="91">
        <v>-0.17</v>
      </c>
      <c r="K99" s="91">
        <v>0</v>
      </c>
    </row>
    <row r="100" spans="2:11">
      <c r="B100" t="s">
        <v>3040</v>
      </c>
      <c r="C100" t="s">
        <v>3041</v>
      </c>
      <c r="D100" t="s">
        <v>126</v>
      </c>
      <c r="E100" t="s">
        <v>113</v>
      </c>
      <c r="F100" t="s">
        <v>3042</v>
      </c>
      <c r="G100" s="91">
        <v>-1800000</v>
      </c>
      <c r="H100" s="91">
        <v>-13.026466666666723</v>
      </c>
      <c r="I100" s="91">
        <v>234.47640000000101</v>
      </c>
      <c r="J100" s="91">
        <v>-0.36</v>
      </c>
      <c r="K100" s="91">
        <v>0</v>
      </c>
    </row>
    <row r="101" spans="2:11">
      <c r="B101" t="s">
        <v>3043</v>
      </c>
      <c r="C101" t="s">
        <v>3044</v>
      </c>
      <c r="D101" t="s">
        <v>126</v>
      </c>
      <c r="E101" t="s">
        <v>113</v>
      </c>
      <c r="F101" t="s">
        <v>2618</v>
      </c>
      <c r="G101" s="91">
        <v>-5000000</v>
      </c>
      <c r="H101" s="91">
        <v>-9.3872113636363608</v>
      </c>
      <c r="I101" s="91">
        <v>469.360568181818</v>
      </c>
      <c r="J101" s="91">
        <v>-0.71</v>
      </c>
      <c r="K101" s="91">
        <v>0</v>
      </c>
    </row>
    <row r="102" spans="2:11">
      <c r="B102" t="s">
        <v>3045</v>
      </c>
      <c r="C102" t="s">
        <v>3046</v>
      </c>
      <c r="D102" t="s">
        <v>126</v>
      </c>
      <c r="E102" t="s">
        <v>109</v>
      </c>
      <c r="F102" t="s">
        <v>3047</v>
      </c>
      <c r="G102" s="91">
        <v>-1010283.24</v>
      </c>
      <c r="H102" s="91">
        <v>-3.8593692556201762</v>
      </c>
      <c r="I102" s="91">
        <v>38.990560759243401</v>
      </c>
      <c r="J102" s="91">
        <v>-0.06</v>
      </c>
      <c r="K102" s="91">
        <v>0</v>
      </c>
    </row>
    <row r="103" spans="2:11">
      <c r="B103" t="s">
        <v>3048</v>
      </c>
      <c r="C103" t="s">
        <v>3049</v>
      </c>
      <c r="D103" t="s">
        <v>126</v>
      </c>
      <c r="E103" t="s">
        <v>109</v>
      </c>
      <c r="F103" t="s">
        <v>3050</v>
      </c>
      <c r="G103" s="91">
        <v>427720.32</v>
      </c>
      <c r="H103" s="91">
        <v>-0.82062327297619853</v>
      </c>
      <c r="I103" s="91">
        <v>-3.5099724891682702</v>
      </c>
      <c r="J103" s="91">
        <v>0.01</v>
      </c>
      <c r="K103" s="91">
        <v>0</v>
      </c>
    </row>
    <row r="104" spans="2:11">
      <c r="B104" t="s">
        <v>3051</v>
      </c>
      <c r="C104" t="s">
        <v>3052</v>
      </c>
      <c r="D104" t="s">
        <v>126</v>
      </c>
      <c r="E104" t="s">
        <v>116</v>
      </c>
      <c r="F104" t="s">
        <v>3024</v>
      </c>
      <c r="G104" s="91">
        <v>-8300000</v>
      </c>
      <c r="H104" s="91">
        <v>-9.0702829268292771</v>
      </c>
      <c r="I104" s="91">
        <v>752.83348292683002</v>
      </c>
      <c r="J104" s="91">
        <v>-1.1399999999999999</v>
      </c>
      <c r="K104" s="91">
        <v>0.01</v>
      </c>
    </row>
    <row r="105" spans="2:11">
      <c r="B105" t="s">
        <v>3053</v>
      </c>
      <c r="C105" t="s">
        <v>3054</v>
      </c>
      <c r="D105" t="s">
        <v>126</v>
      </c>
      <c r="E105" t="s">
        <v>109</v>
      </c>
      <c r="F105" t="s">
        <v>3055</v>
      </c>
      <c r="G105" s="91">
        <v>2485240.89</v>
      </c>
      <c r="H105" s="91">
        <v>0.50801089574867331</v>
      </c>
      <c r="I105" s="91">
        <v>12.6252945068013</v>
      </c>
      <c r="J105" s="91">
        <v>-0.02</v>
      </c>
      <c r="K105" s="91">
        <v>0</v>
      </c>
    </row>
    <row r="106" spans="2:11">
      <c r="B106" t="s">
        <v>3056</v>
      </c>
      <c r="C106" t="s">
        <v>3057</v>
      </c>
      <c r="D106" t="s">
        <v>126</v>
      </c>
      <c r="E106" t="s">
        <v>113</v>
      </c>
      <c r="F106" t="s">
        <v>586</v>
      </c>
      <c r="G106" s="91">
        <v>-2430000</v>
      </c>
      <c r="H106" s="91">
        <v>4.5912678571428804</v>
      </c>
      <c r="I106" s="91">
        <v>-111.56780892857201</v>
      </c>
      <c r="J106" s="91">
        <v>0.17</v>
      </c>
      <c r="K106" s="91">
        <v>0</v>
      </c>
    </row>
    <row r="107" spans="2:11">
      <c r="B107" t="s">
        <v>3058</v>
      </c>
      <c r="C107" t="s">
        <v>3059</v>
      </c>
      <c r="D107" t="s">
        <v>126</v>
      </c>
      <c r="E107" t="s">
        <v>116</v>
      </c>
      <c r="F107" t="s">
        <v>2970</v>
      </c>
      <c r="G107" s="91">
        <v>-200000</v>
      </c>
      <c r="H107" s="91">
        <v>-2.7793173913043501</v>
      </c>
      <c r="I107" s="91">
        <v>5.5586347826087001</v>
      </c>
      <c r="J107" s="91">
        <v>-0.01</v>
      </c>
      <c r="K107" s="91">
        <v>0</v>
      </c>
    </row>
    <row r="108" spans="2:11">
      <c r="B108" t="s">
        <v>3060</v>
      </c>
      <c r="C108" t="s">
        <v>3061</v>
      </c>
      <c r="D108" t="s">
        <v>126</v>
      </c>
      <c r="E108" t="s">
        <v>109</v>
      </c>
      <c r="F108" t="s">
        <v>2865</v>
      </c>
      <c r="G108" s="91">
        <v>-1018922.85</v>
      </c>
      <c r="H108" s="91">
        <v>-3.733527310534237</v>
      </c>
      <c r="I108" s="91">
        <v>38.041762878023803</v>
      </c>
      <c r="J108" s="91">
        <v>-0.06</v>
      </c>
      <c r="K108" s="91">
        <v>0</v>
      </c>
    </row>
    <row r="109" spans="2:11">
      <c r="B109" t="s">
        <v>3062</v>
      </c>
      <c r="C109" t="s">
        <v>3063</v>
      </c>
      <c r="D109" t="s">
        <v>126</v>
      </c>
      <c r="E109" t="s">
        <v>113</v>
      </c>
      <c r="F109" t="s">
        <v>380</v>
      </c>
      <c r="G109" s="91">
        <v>5000000</v>
      </c>
      <c r="H109" s="91">
        <v>0.70183859999999998</v>
      </c>
      <c r="I109" s="91">
        <v>35.091929999999998</v>
      </c>
      <c r="J109" s="91">
        <v>-0.05</v>
      </c>
      <c r="K109" s="91">
        <v>0</v>
      </c>
    </row>
    <row r="110" spans="2:11">
      <c r="B110" s="92" t="s">
        <v>2381</v>
      </c>
      <c r="C110" s="16"/>
      <c r="D110" s="16"/>
      <c r="G110" s="93">
        <v>0</v>
      </c>
      <c r="I110" s="93">
        <v>0</v>
      </c>
      <c r="J110" s="93">
        <v>0</v>
      </c>
      <c r="K110" s="93">
        <v>0</v>
      </c>
    </row>
    <row r="111" spans="2:11">
      <c r="B111" t="s">
        <v>284</v>
      </c>
      <c r="C111" t="s">
        <v>284</v>
      </c>
      <c r="D111" t="s">
        <v>284</v>
      </c>
      <c r="E111" t="s">
        <v>284</v>
      </c>
      <c r="G111" s="91">
        <v>0</v>
      </c>
      <c r="H111" s="91">
        <v>0</v>
      </c>
      <c r="I111" s="91">
        <v>0</v>
      </c>
      <c r="J111" s="91">
        <v>0</v>
      </c>
      <c r="K111" s="91">
        <v>0</v>
      </c>
    </row>
    <row r="112" spans="2:11">
      <c r="B112" s="92" t="s">
        <v>1191</v>
      </c>
      <c r="C112" s="16"/>
      <c r="D112" s="16"/>
      <c r="G112" s="93">
        <v>5221.78</v>
      </c>
      <c r="I112" s="93">
        <v>-113.053625712</v>
      </c>
      <c r="J112" s="93">
        <v>0.17</v>
      </c>
      <c r="K112" s="93">
        <v>0</v>
      </c>
    </row>
    <row r="113" spans="2:11">
      <c r="B113" t="s">
        <v>3064</v>
      </c>
      <c r="C113" t="s">
        <v>3065</v>
      </c>
      <c r="D113" t="s">
        <v>135</v>
      </c>
      <c r="E113" t="s">
        <v>105</v>
      </c>
      <c r="F113" t="s">
        <v>3066</v>
      </c>
      <c r="G113" s="91">
        <v>5221.78</v>
      </c>
      <c r="H113" s="91">
        <v>-2165.04</v>
      </c>
      <c r="I113" s="91">
        <v>-113.053625712</v>
      </c>
      <c r="J113" s="91">
        <v>0.17</v>
      </c>
      <c r="K113" s="91">
        <v>0</v>
      </c>
    </row>
    <row r="114" spans="2:11">
      <c r="B114" s="92" t="s">
        <v>290</v>
      </c>
      <c r="C114" s="16"/>
      <c r="D114" s="16"/>
      <c r="G114" s="93">
        <v>0</v>
      </c>
      <c r="I114" s="93">
        <v>0</v>
      </c>
      <c r="J114" s="93">
        <v>0</v>
      </c>
      <c r="K114" s="93">
        <v>0</v>
      </c>
    </row>
    <row r="115" spans="2:11">
      <c r="B115" s="92" t="s">
        <v>2379</v>
      </c>
      <c r="C115" s="16"/>
      <c r="D115" s="16"/>
      <c r="G115" s="93">
        <v>0</v>
      </c>
      <c r="I115" s="93">
        <v>0</v>
      </c>
      <c r="J115" s="93">
        <v>0</v>
      </c>
      <c r="K115" s="93">
        <v>0</v>
      </c>
    </row>
    <row r="116" spans="2:11">
      <c r="B116" t="s">
        <v>284</v>
      </c>
      <c r="C116" t="s">
        <v>284</v>
      </c>
      <c r="D116" t="s">
        <v>284</v>
      </c>
      <c r="E116" t="s">
        <v>284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</row>
    <row r="117" spans="2:11">
      <c r="B117" s="92" t="s">
        <v>2382</v>
      </c>
      <c r="C117" s="16"/>
      <c r="D117" s="16"/>
      <c r="G117" s="93">
        <v>0</v>
      </c>
      <c r="I117" s="93">
        <v>0</v>
      </c>
      <c r="J117" s="93">
        <v>0</v>
      </c>
      <c r="K117" s="93">
        <v>0</v>
      </c>
    </row>
    <row r="118" spans="2:11">
      <c r="B118" t="s">
        <v>284</v>
      </c>
      <c r="C118" t="s">
        <v>284</v>
      </c>
      <c r="D118" t="s">
        <v>284</v>
      </c>
      <c r="E118" t="s">
        <v>284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</row>
    <row r="119" spans="2:11">
      <c r="B119" s="92" t="s">
        <v>2381</v>
      </c>
      <c r="C119" s="16"/>
      <c r="D119" s="16"/>
      <c r="G119" s="93">
        <v>0</v>
      </c>
      <c r="I119" s="93">
        <v>0</v>
      </c>
      <c r="J119" s="93">
        <v>0</v>
      </c>
      <c r="K119" s="93">
        <v>0</v>
      </c>
    </row>
    <row r="120" spans="2:11">
      <c r="B120" t="s">
        <v>284</v>
      </c>
      <c r="C120" t="s">
        <v>284</v>
      </c>
      <c r="D120" t="s">
        <v>284</v>
      </c>
      <c r="E120" t="s">
        <v>284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</row>
    <row r="121" spans="2:11">
      <c r="B121" s="92" t="s">
        <v>1191</v>
      </c>
      <c r="C121" s="16"/>
      <c r="D121" s="16"/>
      <c r="G121" s="93">
        <v>0</v>
      </c>
      <c r="I121" s="93">
        <v>0</v>
      </c>
      <c r="J121" s="93">
        <v>0</v>
      </c>
      <c r="K121" s="93">
        <v>0</v>
      </c>
    </row>
    <row r="122" spans="2:11">
      <c r="B122" t="s">
        <v>284</v>
      </c>
      <c r="C122" t="s">
        <v>284</v>
      </c>
      <c r="D122" t="s">
        <v>284</v>
      </c>
      <c r="E122" t="s">
        <v>284</v>
      </c>
      <c r="G122" s="91">
        <v>0</v>
      </c>
      <c r="H122" s="91">
        <v>0</v>
      </c>
      <c r="I122" s="91">
        <v>0</v>
      </c>
      <c r="J122" s="91">
        <v>0</v>
      </c>
      <c r="K122" s="91">
        <v>0</v>
      </c>
    </row>
    <row r="123" spans="2:11">
      <c r="B123" t="s">
        <v>292</v>
      </c>
      <c r="C123" s="16"/>
      <c r="D123" s="16"/>
    </row>
    <row r="124" spans="2:11">
      <c r="B124" t="s">
        <v>385</v>
      </c>
      <c r="C124" s="16"/>
      <c r="D124" s="16"/>
    </row>
    <row r="125" spans="2:11">
      <c r="B125" t="s">
        <v>386</v>
      </c>
      <c r="C125" s="16"/>
      <c r="D125" s="16"/>
    </row>
    <row r="126" spans="2:11">
      <c r="B126" t="s">
        <v>387</v>
      </c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3556</v>
      </c>
    </row>
    <row r="3" spans="2:78" s="1" customFormat="1">
      <c r="B3" s="2" t="s">
        <v>2</v>
      </c>
      <c r="C3" s="26" t="s">
        <v>3557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0</v>
      </c>
      <c r="I11" s="7"/>
      <c r="J11" s="7"/>
      <c r="K11" s="90">
        <v>0</v>
      </c>
      <c r="L11" s="90">
        <v>100000</v>
      </c>
      <c r="M11" s="7"/>
      <c r="N11" s="90">
        <v>4.2915999999999999</v>
      </c>
      <c r="O11" s="7"/>
      <c r="P11" s="90">
        <v>100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228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2400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284</v>
      </c>
      <c r="C14" t="s">
        <v>284</v>
      </c>
      <c r="D14" s="16"/>
      <c r="E14" t="s">
        <v>284</v>
      </c>
      <c r="H14" s="91">
        <v>0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2401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284</v>
      </c>
      <c r="C16" t="s">
        <v>284</v>
      </c>
      <c r="D16" s="16"/>
      <c r="E16" t="s">
        <v>284</v>
      </c>
      <c r="H16" s="91">
        <v>0</v>
      </c>
      <c r="I16" t="s">
        <v>284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2410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2411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284</v>
      </c>
      <c r="C19" t="s">
        <v>284</v>
      </c>
      <c r="D19" s="16"/>
      <c r="E19" t="s">
        <v>284</v>
      </c>
      <c r="H19" s="91">
        <v>0</v>
      </c>
      <c r="I19" t="s">
        <v>284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2412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284</v>
      </c>
      <c r="C21" t="s">
        <v>284</v>
      </c>
      <c r="D21" s="16"/>
      <c r="E21" t="s">
        <v>284</v>
      </c>
      <c r="H21" s="91">
        <v>0</v>
      </c>
      <c r="I21" t="s">
        <v>284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2413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284</v>
      </c>
      <c r="C23" t="s">
        <v>284</v>
      </c>
      <c r="D23" s="16"/>
      <c r="E23" t="s">
        <v>284</v>
      </c>
      <c r="H23" s="91">
        <v>0</v>
      </c>
      <c r="I23" t="s">
        <v>284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2414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284</v>
      </c>
      <c r="C25" t="s">
        <v>284</v>
      </c>
      <c r="D25" s="16"/>
      <c r="E25" t="s">
        <v>284</v>
      </c>
      <c r="H25" s="91">
        <v>0</v>
      </c>
      <c r="I25" t="s">
        <v>284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290</v>
      </c>
      <c r="D26" s="16"/>
      <c r="H26" s="93">
        <v>0</v>
      </c>
      <c r="K26" s="93">
        <v>0</v>
      </c>
      <c r="L26" s="93">
        <v>100000</v>
      </c>
      <c r="N26" s="93">
        <v>4.2915999999999999</v>
      </c>
      <c r="P26" s="93">
        <v>100</v>
      </c>
      <c r="Q26" s="93">
        <v>0</v>
      </c>
    </row>
    <row r="27" spans="2:17">
      <c r="B27" s="92" t="s">
        <v>2400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284</v>
      </c>
      <c r="C28" t="s">
        <v>284</v>
      </c>
      <c r="D28" s="16"/>
      <c r="E28" t="s">
        <v>284</v>
      </c>
      <c r="H28" s="91">
        <v>0</v>
      </c>
      <c r="I28" t="s">
        <v>284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2401</v>
      </c>
      <c r="D29" s="16"/>
      <c r="H29" s="93">
        <v>0</v>
      </c>
      <c r="K29" s="93">
        <v>0</v>
      </c>
      <c r="L29" s="93">
        <v>100000</v>
      </c>
      <c r="N29" s="93">
        <v>4.2915999999999999</v>
      </c>
      <c r="P29" s="93">
        <v>100</v>
      </c>
      <c r="Q29" s="93">
        <v>0</v>
      </c>
    </row>
    <row r="30" spans="2:17">
      <c r="B30" t="s">
        <v>3067</v>
      </c>
      <c r="C30" t="s">
        <v>3068</v>
      </c>
      <c r="D30" t="s">
        <v>2404</v>
      </c>
      <c r="E30" t="s">
        <v>284</v>
      </c>
      <c r="F30" t="s">
        <v>285</v>
      </c>
      <c r="G30" t="s">
        <v>3069</v>
      </c>
      <c r="I30" t="s">
        <v>113</v>
      </c>
      <c r="J30" s="91">
        <v>0</v>
      </c>
      <c r="K30" s="91">
        <v>0</v>
      </c>
      <c r="L30" s="91">
        <v>100000</v>
      </c>
      <c r="M30" s="91">
        <v>1</v>
      </c>
      <c r="N30" s="91">
        <v>4.2915999999999999</v>
      </c>
      <c r="O30" s="91">
        <v>0</v>
      </c>
      <c r="P30" s="91">
        <v>100</v>
      </c>
      <c r="Q30" s="91">
        <v>0</v>
      </c>
    </row>
    <row r="31" spans="2:17">
      <c r="B31" s="92" t="s">
        <v>2410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2411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284</v>
      </c>
      <c r="C33" t="s">
        <v>284</v>
      </c>
      <c r="D33" s="16"/>
      <c r="E33" t="s">
        <v>284</v>
      </c>
      <c r="H33" s="91">
        <v>0</v>
      </c>
      <c r="I33" t="s">
        <v>284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2412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284</v>
      </c>
      <c r="C35" t="s">
        <v>284</v>
      </c>
      <c r="D35" s="16"/>
      <c r="E35" t="s">
        <v>284</v>
      </c>
      <c r="H35" s="91">
        <v>0</v>
      </c>
      <c r="I35" t="s">
        <v>284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2413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284</v>
      </c>
      <c r="C37" t="s">
        <v>284</v>
      </c>
      <c r="D37" s="16"/>
      <c r="E37" t="s">
        <v>284</v>
      </c>
      <c r="H37" s="91">
        <v>0</v>
      </c>
      <c r="I37" t="s">
        <v>284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2414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284</v>
      </c>
      <c r="C39" t="s">
        <v>284</v>
      </c>
      <c r="D39" s="16"/>
      <c r="E39" t="s">
        <v>284</v>
      </c>
      <c r="H39" s="91">
        <v>0</v>
      </c>
      <c r="I39" t="s">
        <v>284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292</v>
      </c>
      <c r="D40" s="16"/>
    </row>
    <row r="41" spans="2:17">
      <c r="B41" t="s">
        <v>385</v>
      </c>
      <c r="D41" s="16"/>
    </row>
    <row r="42" spans="2:17">
      <c r="B42" t="s">
        <v>386</v>
      </c>
      <c r="D42" s="16"/>
    </row>
    <row r="43" spans="2:17">
      <c r="B43" t="s">
        <v>387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topLeftCell="D1" workbookViewId="0">
      <selection activeCell="O13" sqref="O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3556</v>
      </c>
    </row>
    <row r="3" spans="2:59" s="1" customFormat="1">
      <c r="B3" s="2" t="s">
        <v>2</v>
      </c>
      <c r="C3" s="26" t="s">
        <v>3557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5.22</v>
      </c>
      <c r="J11" s="18"/>
      <c r="K11" s="18"/>
      <c r="L11" s="90">
        <v>3.16</v>
      </c>
      <c r="M11" s="90">
        <v>1369268802.3099999</v>
      </c>
      <c r="N11" s="7"/>
      <c r="O11" s="90">
        <v>1698902.2219253141</v>
      </c>
      <c r="P11" s="90">
        <v>100</v>
      </c>
      <c r="Q11" s="90">
        <f>O11/'סכום נכסי הקרן'!$C$42*100</f>
        <v>14.794494928199924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228</v>
      </c>
      <c r="I12" s="93">
        <v>5.41</v>
      </c>
      <c r="L12" s="93">
        <v>2.78</v>
      </c>
      <c r="M12" s="93">
        <v>1309606211.25</v>
      </c>
      <c r="O12" s="93">
        <v>1477147.8708919629</v>
      </c>
      <c r="P12" s="93">
        <v>86.95</v>
      </c>
      <c r="Q12" s="93">
        <f>O12/'סכום נכסי הקרן'!$C$42*100</f>
        <v>12.863398730120196</v>
      </c>
    </row>
    <row r="13" spans="2:59">
      <c r="B13" s="92" t="s">
        <v>3070</v>
      </c>
      <c r="I13" s="93">
        <v>2.09</v>
      </c>
      <c r="L13" s="93">
        <v>1.32</v>
      </c>
      <c r="M13" s="93">
        <v>612849292.25</v>
      </c>
      <c r="O13" s="93">
        <v>636321.42014317506</v>
      </c>
      <c r="P13" s="93">
        <v>37.450000000000003</v>
      </c>
      <c r="Q13" s="93">
        <f>O13/'סכום נכסי הקרן'!$C$42*100</f>
        <v>5.5412571138699889</v>
      </c>
    </row>
    <row r="14" spans="2:59">
      <c r="B14" t="s">
        <v>3071</v>
      </c>
      <c r="C14" t="s">
        <v>3072</v>
      </c>
      <c r="D14" t="s">
        <v>3073</v>
      </c>
      <c r="E14" t="s">
        <v>3074</v>
      </c>
      <c r="F14" t="s">
        <v>3075</v>
      </c>
      <c r="G14" t="s">
        <v>3076</v>
      </c>
      <c r="H14" t="s">
        <v>3077</v>
      </c>
      <c r="I14" s="91">
        <v>2.09</v>
      </c>
      <c r="J14" t="s">
        <v>105</v>
      </c>
      <c r="K14" s="91">
        <v>0</v>
      </c>
      <c r="L14" s="91">
        <v>1.32</v>
      </c>
      <c r="M14" s="91">
        <v>612849292.25</v>
      </c>
      <c r="N14" s="91">
        <v>103.83</v>
      </c>
      <c r="O14" s="91">
        <v>636321.42014317506</v>
      </c>
      <c r="P14" s="91">
        <v>37.450000000000003</v>
      </c>
      <c r="Q14" s="91">
        <f>O14/'סכום נכסי הקרן'!$C$42*100</f>
        <v>5.5412571138699889</v>
      </c>
    </row>
    <row r="15" spans="2:59">
      <c r="B15" s="92" t="s">
        <v>3078</v>
      </c>
      <c r="I15" s="93">
        <v>24.11</v>
      </c>
      <c r="L15" s="93">
        <v>6.13</v>
      </c>
      <c r="M15" s="93">
        <v>133406293.61</v>
      </c>
      <c r="O15" s="93">
        <v>134823.55986949001</v>
      </c>
      <c r="P15" s="93">
        <v>7.94</v>
      </c>
      <c r="Q15" s="93">
        <f>O15/'סכום נכסי הקרן'!$C$42*100</f>
        <v>1.1740796185613065</v>
      </c>
    </row>
    <row r="16" spans="2:59">
      <c r="B16" t="s">
        <v>3079</v>
      </c>
      <c r="C16" t="s">
        <v>3072</v>
      </c>
      <c r="D16" t="s">
        <v>3080</v>
      </c>
      <c r="E16" t="s">
        <v>780</v>
      </c>
      <c r="F16" t="s">
        <v>239</v>
      </c>
      <c r="G16" t="s">
        <v>3081</v>
      </c>
      <c r="H16" t="s">
        <v>236</v>
      </c>
      <c r="J16" t="s">
        <v>126</v>
      </c>
      <c r="K16" s="91">
        <v>0</v>
      </c>
      <c r="L16" s="91">
        <v>0</v>
      </c>
      <c r="M16" s="91">
        <v>-4465.51</v>
      </c>
      <c r="N16" s="91">
        <v>100</v>
      </c>
      <c r="O16" s="91">
        <v>-4.4655100000000001</v>
      </c>
      <c r="P16" s="91">
        <v>0</v>
      </c>
      <c r="Q16" s="91">
        <f>O16/'סכום נכסי הקרן'!$C$42*100</f>
        <v>-3.8886855402400165E-5</v>
      </c>
    </row>
    <row r="17" spans="2:17">
      <c r="B17" t="s">
        <v>3082</v>
      </c>
      <c r="C17" t="s">
        <v>3072</v>
      </c>
      <c r="D17" t="s">
        <v>3083</v>
      </c>
      <c r="E17" t="s">
        <v>780</v>
      </c>
      <c r="F17" t="s">
        <v>284</v>
      </c>
      <c r="G17" t="s">
        <v>3084</v>
      </c>
      <c r="H17" t="s">
        <v>285</v>
      </c>
      <c r="I17" s="91">
        <v>26.04</v>
      </c>
      <c r="J17" t="s">
        <v>105</v>
      </c>
      <c r="K17" s="91">
        <v>2.66</v>
      </c>
      <c r="L17" s="91">
        <v>5.86</v>
      </c>
      <c r="M17" s="91">
        <v>8305025.6699999999</v>
      </c>
      <c r="N17" s="91">
        <v>100.78</v>
      </c>
      <c r="O17" s="91">
        <v>8369.8048702260003</v>
      </c>
      <c r="P17" s="91">
        <v>0.49</v>
      </c>
      <c r="Q17" s="91">
        <f>O17/'סכום נכסי הקרן'!$C$42*100</f>
        <v>7.2886499355008308E-2</v>
      </c>
    </row>
    <row r="18" spans="2:17">
      <c r="B18" t="s">
        <v>3082</v>
      </c>
      <c r="C18" t="s">
        <v>3072</v>
      </c>
      <c r="D18" t="s">
        <v>3085</v>
      </c>
      <c r="E18" t="s">
        <v>780</v>
      </c>
      <c r="F18" t="s">
        <v>284</v>
      </c>
      <c r="G18" t="s">
        <v>3084</v>
      </c>
      <c r="H18" t="s">
        <v>285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11199691.800000001</v>
      </c>
      <c r="N18" s="91">
        <v>97.63</v>
      </c>
      <c r="O18" s="91">
        <v>10934.259104340001</v>
      </c>
      <c r="P18" s="91">
        <v>0.64</v>
      </c>
      <c r="Q18" s="91">
        <f>O18/'סכום נכסי הקרן'!$C$42*100</f>
        <v>9.5218452701448908E-2</v>
      </c>
    </row>
    <row r="19" spans="2:17">
      <c r="B19" t="s">
        <v>3082</v>
      </c>
      <c r="C19" t="s">
        <v>3072</v>
      </c>
      <c r="D19" t="s">
        <v>3086</v>
      </c>
      <c r="E19" t="s">
        <v>780</v>
      </c>
      <c r="F19" t="s">
        <v>284</v>
      </c>
      <c r="G19" t="s">
        <v>3084</v>
      </c>
      <c r="H19" t="s">
        <v>285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10125955.470000001</v>
      </c>
      <c r="N19" s="91">
        <v>103.46</v>
      </c>
      <c r="O19" s="91">
        <v>10476.313529262001</v>
      </c>
      <c r="P19" s="91">
        <v>0.62</v>
      </c>
      <c r="Q19" s="91">
        <f>O19/'סכום נכסי הקרן'!$C$42*100</f>
        <v>9.1230540153895076E-2</v>
      </c>
    </row>
    <row r="20" spans="2:17">
      <c r="B20" t="s">
        <v>3082</v>
      </c>
      <c r="C20" t="s">
        <v>3072</v>
      </c>
      <c r="D20" t="s">
        <v>3087</v>
      </c>
      <c r="E20" t="s">
        <v>780</v>
      </c>
      <c r="F20" t="s">
        <v>284</v>
      </c>
      <c r="G20" t="s">
        <v>3084</v>
      </c>
      <c r="H20" t="s">
        <v>285</v>
      </c>
      <c r="I20" s="91">
        <v>26.12</v>
      </c>
      <c r="J20" t="s">
        <v>105</v>
      </c>
      <c r="K20" s="91">
        <v>3.29</v>
      </c>
      <c r="L20" s="91">
        <v>10.5</v>
      </c>
      <c r="M20" s="91">
        <v>12487603.84</v>
      </c>
      <c r="N20" s="91">
        <v>96.76</v>
      </c>
      <c r="O20" s="91">
        <v>12083.005475583999</v>
      </c>
      <c r="P20" s="91">
        <v>0.71</v>
      </c>
      <c r="Q20" s="91">
        <f>O20/'סכום נכסי הקרן'!$C$42*100</f>
        <v>0.10522204334005399</v>
      </c>
    </row>
    <row r="21" spans="2:17">
      <c r="B21" t="s">
        <v>3082</v>
      </c>
      <c r="C21" t="s">
        <v>3072</v>
      </c>
      <c r="D21" t="s">
        <v>3088</v>
      </c>
      <c r="E21" t="s">
        <v>780</v>
      </c>
      <c r="F21" t="s">
        <v>284</v>
      </c>
      <c r="G21" t="s">
        <v>3089</v>
      </c>
      <c r="H21" t="s">
        <v>285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7083213.1500000004</v>
      </c>
      <c r="N21" s="91">
        <v>102.37</v>
      </c>
      <c r="O21" s="91">
        <v>7251.085301655</v>
      </c>
      <c r="P21" s="91">
        <v>0.43</v>
      </c>
      <c r="Q21" s="91">
        <f>O21/'סכום נכסי הקרן'!$C$42*100</f>
        <v>6.3144390144894341E-2</v>
      </c>
    </row>
    <row r="22" spans="2:17">
      <c r="B22" t="s">
        <v>3082</v>
      </c>
      <c r="C22" t="s">
        <v>3072</v>
      </c>
      <c r="D22" t="s">
        <v>3090</v>
      </c>
      <c r="E22" t="s">
        <v>780</v>
      </c>
      <c r="F22" t="s">
        <v>284</v>
      </c>
      <c r="G22" t="s">
        <v>3089</v>
      </c>
      <c r="H22" t="s">
        <v>285</v>
      </c>
      <c r="I22" s="91">
        <v>26.12</v>
      </c>
      <c r="J22" t="s">
        <v>105</v>
      </c>
      <c r="K22" s="91">
        <v>1.85</v>
      </c>
      <c r="L22" s="91">
        <v>4.91</v>
      </c>
      <c r="M22" s="91">
        <v>9072014.3800000008</v>
      </c>
      <c r="N22" s="91">
        <v>103.7</v>
      </c>
      <c r="O22" s="91">
        <v>9407.6789120600006</v>
      </c>
      <c r="P22" s="91">
        <v>0.55000000000000004</v>
      </c>
      <c r="Q22" s="91">
        <f>O22/'סכום נכסי הקרן'!$C$42*100</f>
        <v>8.1924584095766556E-2</v>
      </c>
    </row>
    <row r="23" spans="2:17">
      <c r="B23" t="s">
        <v>3082</v>
      </c>
      <c r="C23" t="s">
        <v>3072</v>
      </c>
      <c r="D23" t="s">
        <v>3091</v>
      </c>
      <c r="E23" t="s">
        <v>780</v>
      </c>
      <c r="F23" t="s">
        <v>284</v>
      </c>
      <c r="G23" t="s">
        <v>3089</v>
      </c>
      <c r="H23" t="s">
        <v>285</v>
      </c>
      <c r="I23" s="91">
        <v>26.12</v>
      </c>
      <c r="J23" t="s">
        <v>105</v>
      </c>
      <c r="K23" s="91">
        <v>3.27</v>
      </c>
      <c r="L23" s="91">
        <v>8.43</v>
      </c>
      <c r="M23" s="91">
        <v>12533656.68</v>
      </c>
      <c r="N23" s="91">
        <v>101.96</v>
      </c>
      <c r="O23" s="91">
        <v>12779.316350928</v>
      </c>
      <c r="P23" s="91">
        <v>0.75</v>
      </c>
      <c r="Q23" s="91">
        <f>O23/'סכום נכסי הקרן'!$C$42*100</f>
        <v>0.11128570467428475</v>
      </c>
    </row>
    <row r="24" spans="2:17">
      <c r="B24" t="s">
        <v>3082</v>
      </c>
      <c r="C24" t="s">
        <v>3072</v>
      </c>
      <c r="D24" t="s">
        <v>3092</v>
      </c>
      <c r="E24" t="s">
        <v>780</v>
      </c>
      <c r="F24" t="s">
        <v>284</v>
      </c>
      <c r="G24" t="s">
        <v>3089</v>
      </c>
      <c r="H24" t="s">
        <v>285</v>
      </c>
      <c r="I24" s="91">
        <v>26.12</v>
      </c>
      <c r="J24" t="s">
        <v>105</v>
      </c>
      <c r="K24" s="91">
        <v>3.01</v>
      </c>
      <c r="L24" s="91">
        <v>10.08</v>
      </c>
      <c r="M24" s="91">
        <v>12436561.119999999</v>
      </c>
      <c r="N24" s="91">
        <v>98.35</v>
      </c>
      <c r="O24" s="91">
        <v>12231.35786152</v>
      </c>
      <c r="P24" s="91">
        <v>0.72</v>
      </c>
      <c r="Q24" s="91">
        <f>O24/'סכום נכסי הקרן'!$C$42*100</f>
        <v>0.10651393559435289</v>
      </c>
    </row>
    <row r="25" spans="2:17">
      <c r="B25" t="s">
        <v>3082</v>
      </c>
      <c r="C25" t="s">
        <v>3072</v>
      </c>
      <c r="D25" t="s">
        <v>3093</v>
      </c>
      <c r="E25" t="s">
        <v>780</v>
      </c>
      <c r="F25" t="s">
        <v>284</v>
      </c>
      <c r="G25" t="s">
        <v>3094</v>
      </c>
      <c r="H25" t="s">
        <v>285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6140367.5599999996</v>
      </c>
      <c r="N25" s="91">
        <v>105.66</v>
      </c>
      <c r="O25" s="91">
        <v>6487.912363896</v>
      </c>
      <c r="P25" s="91">
        <v>0.38</v>
      </c>
      <c r="Q25" s="91">
        <f>O25/'סכום נכסי הקרן'!$C$42*100</f>
        <v>5.6498476088569498E-2</v>
      </c>
    </row>
    <row r="26" spans="2:17">
      <c r="B26" t="s">
        <v>3082</v>
      </c>
      <c r="C26" t="s">
        <v>3072</v>
      </c>
      <c r="D26" t="s">
        <v>3095</v>
      </c>
      <c r="E26" t="s">
        <v>780</v>
      </c>
      <c r="F26" t="s">
        <v>284</v>
      </c>
      <c r="G26" t="s">
        <v>3094</v>
      </c>
      <c r="H26" t="s">
        <v>285</v>
      </c>
      <c r="I26" s="91">
        <v>10.23</v>
      </c>
      <c r="J26" t="s">
        <v>105</v>
      </c>
      <c r="K26" s="91">
        <v>2.84</v>
      </c>
      <c r="L26" s="91">
        <v>2.84</v>
      </c>
      <c r="M26" s="91">
        <v>7749167.8600000003</v>
      </c>
      <c r="N26" s="91">
        <v>105.75</v>
      </c>
      <c r="O26" s="91">
        <v>8194.7450119500008</v>
      </c>
      <c r="P26" s="91">
        <v>0.48</v>
      </c>
      <c r="Q26" s="91">
        <f>O26/'סכום נכסי הקרן'!$C$42*100</f>
        <v>7.1362031288529124E-2</v>
      </c>
    </row>
    <row r="27" spans="2:17">
      <c r="B27" t="s">
        <v>3082</v>
      </c>
      <c r="C27" t="s">
        <v>3072</v>
      </c>
      <c r="D27" t="s">
        <v>3096</v>
      </c>
      <c r="E27" t="s">
        <v>780</v>
      </c>
      <c r="F27" t="s">
        <v>284</v>
      </c>
      <c r="G27" t="s">
        <v>3094</v>
      </c>
      <c r="H27" t="s">
        <v>285</v>
      </c>
      <c r="I27" s="91">
        <v>27.03</v>
      </c>
      <c r="J27" t="s">
        <v>105</v>
      </c>
      <c r="K27" s="91">
        <v>3.01</v>
      </c>
      <c r="L27" s="91">
        <v>3.82</v>
      </c>
      <c r="M27" s="91">
        <v>13744956.35</v>
      </c>
      <c r="N27" s="91">
        <v>99.81</v>
      </c>
      <c r="O27" s="91">
        <v>13718.840932935</v>
      </c>
      <c r="P27" s="91">
        <v>0.81</v>
      </c>
      <c r="Q27" s="91">
        <f>O27/'סכום נכסי הקרן'!$C$42*100</f>
        <v>0.11946733601482741</v>
      </c>
    </row>
    <row r="28" spans="2:17">
      <c r="B28" t="s">
        <v>3082</v>
      </c>
      <c r="C28" t="s">
        <v>3072</v>
      </c>
      <c r="D28" t="s">
        <v>3097</v>
      </c>
      <c r="E28" t="s">
        <v>780</v>
      </c>
      <c r="F28" t="s">
        <v>284</v>
      </c>
      <c r="G28" t="s">
        <v>3094</v>
      </c>
      <c r="H28" t="s">
        <v>285</v>
      </c>
      <c r="I28" s="91">
        <v>27.03</v>
      </c>
      <c r="J28" t="s">
        <v>105</v>
      </c>
      <c r="K28" s="91">
        <v>3.41</v>
      </c>
      <c r="L28" s="91">
        <v>3.73</v>
      </c>
      <c r="M28" s="91">
        <v>18868210.300000001</v>
      </c>
      <c r="N28" s="91">
        <v>101.65</v>
      </c>
      <c r="O28" s="91">
        <v>19179.535769949998</v>
      </c>
      <c r="P28" s="91">
        <v>1.1299999999999999</v>
      </c>
      <c r="Q28" s="91">
        <f>O28/'סכום נכסי הקרן'!$C$42*100</f>
        <v>0.16702052714498619</v>
      </c>
    </row>
    <row r="29" spans="2:17">
      <c r="B29" t="s">
        <v>3082</v>
      </c>
      <c r="C29" t="s">
        <v>3072</v>
      </c>
      <c r="D29" t="s">
        <v>3098</v>
      </c>
      <c r="E29" t="s">
        <v>780</v>
      </c>
      <c r="F29" t="s">
        <v>284</v>
      </c>
      <c r="G29" t="s">
        <v>3094</v>
      </c>
      <c r="H29" t="s">
        <v>285</v>
      </c>
      <c r="I29" s="91">
        <v>9.85</v>
      </c>
      <c r="J29" t="s">
        <v>105</v>
      </c>
      <c r="K29" s="91">
        <v>3.96</v>
      </c>
      <c r="L29" s="91">
        <v>3.96</v>
      </c>
      <c r="M29" s="91">
        <v>3664334.94</v>
      </c>
      <c r="N29" s="91">
        <v>101.36</v>
      </c>
      <c r="O29" s="91">
        <v>3714.1698951839999</v>
      </c>
      <c r="P29" s="91">
        <v>0.22</v>
      </c>
      <c r="Q29" s="91">
        <f>O29/'סכום נכסי הקרן'!$C$42*100</f>
        <v>3.2343984820091765E-2</v>
      </c>
    </row>
    <row r="30" spans="2:17">
      <c r="B30" s="92" t="s">
        <v>3099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f>O30/'סכום נכסי הקרן'!$C$42*100</f>
        <v>0</v>
      </c>
    </row>
    <row r="31" spans="2:17">
      <c r="B31" t="s">
        <v>284</v>
      </c>
      <c r="D31" t="s">
        <v>284</v>
      </c>
      <c r="F31" t="s">
        <v>284</v>
      </c>
      <c r="I31" s="91">
        <v>0</v>
      </c>
      <c r="J31" t="s">
        <v>284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f>O31/'סכום נכסי הקרן'!$C$42*100</f>
        <v>0</v>
      </c>
    </row>
    <row r="32" spans="2:17">
      <c r="B32" s="92" t="s">
        <v>3100</v>
      </c>
      <c r="I32" s="93">
        <v>4.8600000000000003</v>
      </c>
      <c r="L32" s="93">
        <v>3.46</v>
      </c>
      <c r="M32" s="93">
        <v>558419023.46000004</v>
      </c>
      <c r="O32" s="93">
        <v>701036.39613874198</v>
      </c>
      <c r="P32" s="93">
        <v>41.26</v>
      </c>
      <c r="Q32" s="93">
        <f>O32/'סכום נכסי הקרן'!$C$42*100</f>
        <v>6.1048124331749296</v>
      </c>
    </row>
    <row r="33" spans="2:17">
      <c r="B33" t="s">
        <v>3101</v>
      </c>
      <c r="C33" t="s">
        <v>3072</v>
      </c>
      <c r="D33" t="s">
        <v>3102</v>
      </c>
      <c r="E33" t="s">
        <v>809</v>
      </c>
      <c r="F33" t="s">
        <v>235</v>
      </c>
      <c r="G33" t="s">
        <v>3103</v>
      </c>
      <c r="H33" t="s">
        <v>236</v>
      </c>
      <c r="I33" s="91">
        <v>7.29</v>
      </c>
      <c r="J33" t="s">
        <v>105</v>
      </c>
      <c r="K33" s="91">
        <v>3.19</v>
      </c>
      <c r="L33" s="91">
        <v>2.36</v>
      </c>
      <c r="M33" s="91">
        <v>2313104.5699999998</v>
      </c>
      <c r="N33" s="91">
        <v>102.12</v>
      </c>
      <c r="O33" s="91">
        <v>2362.1423868840002</v>
      </c>
      <c r="P33" s="91">
        <v>0.14000000000000001</v>
      </c>
      <c r="Q33" s="91">
        <f>O33/'סכום נכסי הקרן'!$C$42*100</f>
        <v>2.0570167671472801E-2</v>
      </c>
    </row>
    <row r="34" spans="2:17">
      <c r="B34" t="s">
        <v>3101</v>
      </c>
      <c r="C34" t="s">
        <v>3072</v>
      </c>
      <c r="D34" t="s">
        <v>3104</v>
      </c>
      <c r="E34" t="s">
        <v>809</v>
      </c>
      <c r="F34" t="s">
        <v>235</v>
      </c>
      <c r="G34" t="s">
        <v>3105</v>
      </c>
      <c r="H34" t="s">
        <v>236</v>
      </c>
      <c r="I34" s="91">
        <v>7.29</v>
      </c>
      <c r="J34" t="s">
        <v>105</v>
      </c>
      <c r="K34" s="91">
        <v>3.19</v>
      </c>
      <c r="L34" s="91">
        <v>2.36</v>
      </c>
      <c r="M34" s="91">
        <v>330443.71999999997</v>
      </c>
      <c r="N34" s="91">
        <v>101.96</v>
      </c>
      <c r="O34" s="91">
        <v>336.92041691200001</v>
      </c>
      <c r="P34" s="91">
        <v>0.02</v>
      </c>
      <c r="Q34" s="91">
        <f>O34/'סכום נכסי הקרן'!$C$42*100</f>
        <v>2.9339931014762755E-3</v>
      </c>
    </row>
    <row r="35" spans="2:17">
      <c r="B35" t="s">
        <v>3101</v>
      </c>
      <c r="C35" t="s">
        <v>3072</v>
      </c>
      <c r="D35" t="s">
        <v>3106</v>
      </c>
      <c r="E35" t="s">
        <v>809</v>
      </c>
      <c r="F35" t="s">
        <v>235</v>
      </c>
      <c r="G35" t="s">
        <v>3107</v>
      </c>
      <c r="H35" t="s">
        <v>236</v>
      </c>
      <c r="I35" s="91">
        <v>7.23</v>
      </c>
      <c r="J35" t="s">
        <v>105</v>
      </c>
      <c r="K35" s="91">
        <v>3.17</v>
      </c>
      <c r="L35" s="91">
        <v>2.64</v>
      </c>
      <c r="M35" s="91">
        <v>1652217.54</v>
      </c>
      <c r="N35" s="91">
        <v>107.64</v>
      </c>
      <c r="O35" s="91">
        <v>1778.4469600560001</v>
      </c>
      <c r="P35" s="91">
        <v>0.1</v>
      </c>
      <c r="Q35" s="91">
        <f>O35/'סכום נכסי הקרן'!$C$42*100</f>
        <v>1.5487191782469599E-2</v>
      </c>
    </row>
    <row r="36" spans="2:17">
      <c r="B36" t="s">
        <v>3101</v>
      </c>
      <c r="C36" t="s">
        <v>3072</v>
      </c>
      <c r="D36" t="s">
        <v>3108</v>
      </c>
      <c r="E36" t="s">
        <v>809</v>
      </c>
      <c r="F36" t="s">
        <v>235</v>
      </c>
      <c r="G36" t="s">
        <v>1327</v>
      </c>
      <c r="H36" t="s">
        <v>236</v>
      </c>
      <c r="I36" s="91">
        <v>7.24</v>
      </c>
      <c r="J36" t="s">
        <v>105</v>
      </c>
      <c r="K36" s="91">
        <v>3.17</v>
      </c>
      <c r="L36" s="91">
        <v>2.61</v>
      </c>
      <c r="M36" s="91">
        <v>2313104.9900000002</v>
      </c>
      <c r="N36" s="91">
        <v>107.91</v>
      </c>
      <c r="O36" s="91">
        <v>2496.0715947089998</v>
      </c>
      <c r="P36" s="91">
        <v>0.15</v>
      </c>
      <c r="Q36" s="91">
        <f>O36/'סכום נכסי הקרן'!$C$42*100</f>
        <v>2.1736459033231872E-2</v>
      </c>
    </row>
    <row r="37" spans="2:17">
      <c r="B37" t="s">
        <v>3101</v>
      </c>
      <c r="C37" t="s">
        <v>3072</v>
      </c>
      <c r="D37" t="s">
        <v>3109</v>
      </c>
      <c r="E37" t="s">
        <v>809</v>
      </c>
      <c r="F37" t="s">
        <v>235</v>
      </c>
      <c r="G37" t="s">
        <v>3110</v>
      </c>
      <c r="H37" t="s">
        <v>236</v>
      </c>
      <c r="I37" s="91">
        <v>7.3</v>
      </c>
      <c r="J37" t="s">
        <v>105</v>
      </c>
      <c r="K37" s="91">
        <v>3.15</v>
      </c>
      <c r="L37" s="91">
        <v>2.35</v>
      </c>
      <c r="M37" s="91">
        <v>1652217.54</v>
      </c>
      <c r="N37" s="91">
        <v>96.72</v>
      </c>
      <c r="O37" s="91">
        <v>1598.0248046879999</v>
      </c>
      <c r="P37" s="91">
        <v>0.09</v>
      </c>
      <c r="Q37" s="91">
        <f>O37/'סכום נכסי הקרן'!$C$42*100</f>
        <v>1.3916027398740797E-2</v>
      </c>
    </row>
    <row r="38" spans="2:17">
      <c r="B38" t="s">
        <v>3111</v>
      </c>
      <c r="C38" t="s">
        <v>3072</v>
      </c>
      <c r="D38" t="s">
        <v>3112</v>
      </c>
      <c r="E38" t="s">
        <v>1178</v>
      </c>
      <c r="F38" t="s">
        <v>478</v>
      </c>
      <c r="G38" t="s">
        <v>3113</v>
      </c>
      <c r="H38" t="s">
        <v>236</v>
      </c>
      <c r="I38" s="91">
        <v>2.4</v>
      </c>
      <c r="J38" t="s">
        <v>105</v>
      </c>
      <c r="K38" s="91">
        <v>5.98</v>
      </c>
      <c r="L38" s="91">
        <v>4.62</v>
      </c>
      <c r="M38" s="91">
        <v>6347544.2800000003</v>
      </c>
      <c r="N38" s="91">
        <v>107.22</v>
      </c>
      <c r="O38" s="91">
        <v>6805.8369770159998</v>
      </c>
      <c r="P38" s="91">
        <v>0.4</v>
      </c>
      <c r="Q38" s="91">
        <f>O38/'סכום נכסי הקרן'!$C$42*100</f>
        <v>5.9267048650104792E-2</v>
      </c>
    </row>
    <row r="39" spans="2:17">
      <c r="B39" t="s">
        <v>3114</v>
      </c>
      <c r="C39" t="s">
        <v>3072</v>
      </c>
      <c r="D39" t="s">
        <v>3115</v>
      </c>
      <c r="E39" t="s">
        <v>3116</v>
      </c>
      <c r="F39" t="s">
        <v>3117</v>
      </c>
      <c r="G39" t="s">
        <v>3118</v>
      </c>
      <c r="H39" t="s">
        <v>247</v>
      </c>
      <c r="I39" s="91">
        <v>4.03</v>
      </c>
      <c r="J39" t="s">
        <v>109</v>
      </c>
      <c r="K39" s="91">
        <v>9.85</v>
      </c>
      <c r="L39" s="91">
        <v>3.48</v>
      </c>
      <c r="M39" s="91">
        <v>3196322.33</v>
      </c>
      <c r="N39" s="91">
        <v>125.17999999999989</v>
      </c>
      <c r="O39" s="91">
        <v>14996.333785017099</v>
      </c>
      <c r="P39" s="91">
        <v>0.88</v>
      </c>
      <c r="Q39" s="91">
        <f>O39/'סכום נכסי הקרן'!$C$42*100</f>
        <v>0.13059208544244405</v>
      </c>
    </row>
    <row r="40" spans="2:17">
      <c r="B40" t="s">
        <v>3114</v>
      </c>
      <c r="C40" t="s">
        <v>3072</v>
      </c>
      <c r="D40" t="s">
        <v>3119</v>
      </c>
      <c r="E40" t="s">
        <v>3116</v>
      </c>
      <c r="F40" t="s">
        <v>3117</v>
      </c>
      <c r="G40" t="s">
        <v>2654</v>
      </c>
      <c r="H40" t="s">
        <v>247</v>
      </c>
      <c r="I40" s="91">
        <v>3.98</v>
      </c>
      <c r="J40" t="s">
        <v>109</v>
      </c>
      <c r="K40" s="91">
        <v>9.85</v>
      </c>
      <c r="L40" s="91">
        <v>4.32</v>
      </c>
      <c r="M40" s="91">
        <v>3238011.67</v>
      </c>
      <c r="N40" s="91">
        <v>125.18000000000009</v>
      </c>
      <c r="O40" s="91">
        <v>15191.9295958805</v>
      </c>
      <c r="P40" s="91">
        <v>0.89</v>
      </c>
      <c r="Q40" s="91">
        <f>O40/'סכום נכסי הקרן'!$C$42*100</f>
        <v>0.13229538607649485</v>
      </c>
    </row>
    <row r="41" spans="2:17">
      <c r="B41" t="s">
        <v>3120</v>
      </c>
      <c r="C41" t="s">
        <v>3072</v>
      </c>
      <c r="D41" t="s">
        <v>3121</v>
      </c>
      <c r="E41" t="s">
        <v>3122</v>
      </c>
      <c r="F41" t="s">
        <v>3123</v>
      </c>
      <c r="G41" t="s">
        <v>3124</v>
      </c>
      <c r="H41" t="s">
        <v>3077</v>
      </c>
      <c r="I41" s="91">
        <v>5.31</v>
      </c>
      <c r="J41" t="s">
        <v>105</v>
      </c>
      <c r="K41" s="91">
        <v>4.5</v>
      </c>
      <c r="L41" s="91">
        <v>1.28</v>
      </c>
      <c r="M41" s="91">
        <v>20321016.559999999</v>
      </c>
      <c r="N41" s="91">
        <v>123.62</v>
      </c>
      <c r="O41" s="91">
        <v>25120.840671472</v>
      </c>
      <c r="P41" s="91">
        <v>1.48</v>
      </c>
      <c r="Q41" s="91">
        <f>O41/'סכום נכסי הקרן'!$C$42*100</f>
        <v>0.21875899925837466</v>
      </c>
    </row>
    <row r="42" spans="2:17">
      <c r="B42" t="s">
        <v>3120</v>
      </c>
      <c r="C42" t="s">
        <v>3072</v>
      </c>
      <c r="D42" t="s">
        <v>3125</v>
      </c>
      <c r="E42" t="s">
        <v>3122</v>
      </c>
      <c r="F42" t="s">
        <v>3123</v>
      </c>
      <c r="G42" t="s">
        <v>3126</v>
      </c>
      <c r="H42" t="s">
        <v>3077</v>
      </c>
      <c r="I42" s="91">
        <v>5.26</v>
      </c>
      <c r="J42" t="s">
        <v>105</v>
      </c>
      <c r="K42" s="91">
        <v>4.2</v>
      </c>
      <c r="L42" s="91">
        <v>1.77</v>
      </c>
      <c r="M42" s="91">
        <v>1598312.62</v>
      </c>
      <c r="N42" s="91">
        <v>109.48</v>
      </c>
      <c r="O42" s="91">
        <v>1749.8326563759999</v>
      </c>
      <c r="P42" s="91">
        <v>0.1</v>
      </c>
      <c r="Q42" s="91">
        <f>O42/'סכום נכסי הקרן'!$C$42*100</f>
        <v>1.5238010772989263E-2</v>
      </c>
    </row>
    <row r="43" spans="2:17">
      <c r="B43" t="s">
        <v>3127</v>
      </c>
      <c r="C43" t="s">
        <v>3072</v>
      </c>
      <c r="D43" t="s">
        <v>3128</v>
      </c>
      <c r="E43" t="s">
        <v>933</v>
      </c>
      <c r="F43" t="s">
        <v>478</v>
      </c>
      <c r="G43" t="s">
        <v>928</v>
      </c>
      <c r="H43" t="s">
        <v>236</v>
      </c>
      <c r="I43" s="91">
        <v>1.52</v>
      </c>
      <c r="J43" t="s">
        <v>109</v>
      </c>
      <c r="K43" s="91">
        <v>2.75</v>
      </c>
      <c r="L43" s="91">
        <v>4.24</v>
      </c>
      <c r="M43" s="91">
        <v>7843578</v>
      </c>
      <c r="N43" s="91">
        <v>99.73</v>
      </c>
      <c r="O43" s="91">
        <v>29318.356472071198</v>
      </c>
      <c r="P43" s="91">
        <v>1.73</v>
      </c>
      <c r="Q43" s="91">
        <f>O43/'סכום נכסי הקרן'!$C$42*100</f>
        <v>0.25531208949603867</v>
      </c>
    </row>
    <row r="44" spans="2:17">
      <c r="B44" t="s">
        <v>3129</v>
      </c>
      <c r="C44" t="s">
        <v>3072</v>
      </c>
      <c r="D44" t="s">
        <v>3130</v>
      </c>
      <c r="E44" t="s">
        <v>3131</v>
      </c>
      <c r="F44" t="s">
        <v>478</v>
      </c>
      <c r="G44" t="s">
        <v>3132</v>
      </c>
      <c r="H44" t="s">
        <v>236</v>
      </c>
      <c r="I44" s="91">
        <v>0.02</v>
      </c>
      <c r="J44" t="s">
        <v>105</v>
      </c>
      <c r="K44" s="91">
        <v>2.0099999999999998</v>
      </c>
      <c r="L44" s="91">
        <v>2.1</v>
      </c>
      <c r="M44" s="91">
        <v>28142158.800000001</v>
      </c>
      <c r="N44" s="91">
        <v>101.08</v>
      </c>
      <c r="O44" s="91">
        <v>28446.094115039999</v>
      </c>
      <c r="P44" s="91">
        <v>1.67</v>
      </c>
      <c r="Q44" s="91">
        <f>O44/'סכום נכסי הקרן'!$C$42*100</f>
        <v>0.24771619560019498</v>
      </c>
    </row>
    <row r="45" spans="2:17">
      <c r="B45" t="s">
        <v>3133</v>
      </c>
      <c r="C45" t="s">
        <v>3072</v>
      </c>
      <c r="D45" t="s">
        <v>3134</v>
      </c>
      <c r="E45" t="s">
        <v>3135</v>
      </c>
      <c r="F45" t="s">
        <v>611</v>
      </c>
      <c r="G45" t="s">
        <v>3136</v>
      </c>
      <c r="H45" t="s">
        <v>236</v>
      </c>
      <c r="I45" s="91">
        <v>8.44</v>
      </c>
      <c r="J45" t="s">
        <v>105</v>
      </c>
      <c r="K45" s="91">
        <v>3.52</v>
      </c>
      <c r="L45" s="91">
        <v>5.0199999999999996</v>
      </c>
      <c r="M45" s="91">
        <v>2367342.4500000002</v>
      </c>
      <c r="N45" s="91">
        <v>88.76</v>
      </c>
      <c r="O45" s="91">
        <v>2101.2531586199998</v>
      </c>
      <c r="P45" s="91">
        <v>0.12</v>
      </c>
      <c r="Q45" s="91">
        <f>O45/'סכום נכסי הקרן'!$C$42*100</f>
        <v>1.8298274495655045E-2</v>
      </c>
    </row>
    <row r="46" spans="2:17">
      <c r="B46" t="s">
        <v>3133</v>
      </c>
      <c r="C46" t="s">
        <v>3072</v>
      </c>
      <c r="D46" t="s">
        <v>3137</v>
      </c>
      <c r="E46" t="s">
        <v>3135</v>
      </c>
      <c r="F46" t="s">
        <v>611</v>
      </c>
      <c r="G46" t="s">
        <v>1408</v>
      </c>
      <c r="H46" t="s">
        <v>236</v>
      </c>
      <c r="I46" s="91">
        <v>8.59</v>
      </c>
      <c r="J46" t="s">
        <v>105</v>
      </c>
      <c r="K46" s="91">
        <v>3.62</v>
      </c>
      <c r="L46" s="91">
        <v>4.4400000000000004</v>
      </c>
      <c r="M46" s="91">
        <v>494954.92</v>
      </c>
      <c r="N46" s="91">
        <v>88.38</v>
      </c>
      <c r="O46" s="91">
        <v>437.44115829600003</v>
      </c>
      <c r="P46" s="91">
        <v>0.03</v>
      </c>
      <c r="Q46" s="91">
        <f>O46/'סכום נכסי הקרן'!$C$42*100</f>
        <v>3.8093546022100488E-3</v>
      </c>
    </row>
    <row r="47" spans="2:17">
      <c r="B47" t="s">
        <v>3133</v>
      </c>
      <c r="C47" t="s">
        <v>3072</v>
      </c>
      <c r="D47" t="s">
        <v>3138</v>
      </c>
      <c r="E47" t="s">
        <v>3135</v>
      </c>
      <c r="F47" t="s">
        <v>611</v>
      </c>
      <c r="G47" t="s">
        <v>2802</v>
      </c>
      <c r="H47" t="s">
        <v>236</v>
      </c>
      <c r="I47" s="91">
        <v>10.32</v>
      </c>
      <c r="J47" t="s">
        <v>105</v>
      </c>
      <c r="K47" s="91">
        <v>0.04</v>
      </c>
      <c r="L47" s="91">
        <v>2.62</v>
      </c>
      <c r="M47" s="91">
        <v>495404</v>
      </c>
      <c r="N47" s="91">
        <v>93.11</v>
      </c>
      <c r="O47" s="91">
        <v>461.27066439999999</v>
      </c>
      <c r="P47" s="91">
        <v>0.03</v>
      </c>
      <c r="Q47" s="91">
        <f>O47/'סכום נכסי הקרן'!$C$42*100</f>
        <v>4.0168683146811568E-3</v>
      </c>
    </row>
    <row r="48" spans="2:17">
      <c r="B48" t="s">
        <v>3139</v>
      </c>
      <c r="C48" t="s">
        <v>3072</v>
      </c>
      <c r="D48" t="s">
        <v>3140</v>
      </c>
      <c r="E48" t="s">
        <v>3141</v>
      </c>
      <c r="F48" t="s">
        <v>611</v>
      </c>
      <c r="G48" t="s">
        <v>3142</v>
      </c>
      <c r="H48" t="s">
        <v>236</v>
      </c>
      <c r="I48" s="91">
        <v>5.98</v>
      </c>
      <c r="J48" t="s">
        <v>105</v>
      </c>
      <c r="K48" s="91">
        <v>5.66</v>
      </c>
      <c r="L48" s="91">
        <v>1.68</v>
      </c>
      <c r="M48" s="91">
        <v>175420.46</v>
      </c>
      <c r="N48" s="91">
        <v>127.91</v>
      </c>
      <c r="O48" s="91">
        <v>224.38031038599999</v>
      </c>
      <c r="P48" s="91">
        <v>0.01</v>
      </c>
      <c r="Q48" s="91">
        <f>O48/'סכום נכסי הקרן'!$C$42*100</f>
        <v>1.9539637544482152E-3</v>
      </c>
    </row>
    <row r="49" spans="2:17">
      <c r="B49" t="s">
        <v>3139</v>
      </c>
      <c r="C49" t="s">
        <v>3072</v>
      </c>
      <c r="D49" t="s">
        <v>3143</v>
      </c>
      <c r="E49" t="s">
        <v>3141</v>
      </c>
      <c r="F49" t="s">
        <v>611</v>
      </c>
      <c r="G49" t="s">
        <v>3142</v>
      </c>
      <c r="H49" t="s">
        <v>236</v>
      </c>
      <c r="I49" s="91">
        <v>5.82</v>
      </c>
      <c r="J49" t="s">
        <v>105</v>
      </c>
      <c r="K49" s="91">
        <v>5.53</v>
      </c>
      <c r="L49" s="91">
        <v>3.02</v>
      </c>
      <c r="M49" s="91">
        <v>646872.52</v>
      </c>
      <c r="N49" s="91">
        <v>118.77</v>
      </c>
      <c r="O49" s="91">
        <v>768.29049200400004</v>
      </c>
      <c r="P49" s="91">
        <v>0.05</v>
      </c>
      <c r="Q49" s="91">
        <f>O49/'סכום נכסי הקרן'!$C$42*100</f>
        <v>6.6904790874051179E-3</v>
      </c>
    </row>
    <row r="50" spans="2:17">
      <c r="B50" t="s">
        <v>3139</v>
      </c>
      <c r="C50" t="s">
        <v>3072</v>
      </c>
      <c r="D50" t="s">
        <v>3144</v>
      </c>
      <c r="E50" t="s">
        <v>3141</v>
      </c>
      <c r="F50" t="s">
        <v>611</v>
      </c>
      <c r="G50" t="s">
        <v>3142</v>
      </c>
      <c r="H50" t="s">
        <v>236</v>
      </c>
      <c r="I50" s="91">
        <v>5.82</v>
      </c>
      <c r="J50" t="s">
        <v>105</v>
      </c>
      <c r="K50" s="91">
        <v>5.53</v>
      </c>
      <c r="L50" s="91">
        <v>3.02</v>
      </c>
      <c r="M50" s="91">
        <v>376463</v>
      </c>
      <c r="N50" s="91">
        <v>118.87</v>
      </c>
      <c r="O50" s="91">
        <v>447.50156809999999</v>
      </c>
      <c r="P50" s="91">
        <v>0.03</v>
      </c>
      <c r="Q50" s="91">
        <f>O50/'סכום נכסי הקרן'!$C$42*100</f>
        <v>3.8969633414888852E-3</v>
      </c>
    </row>
    <row r="51" spans="2:17">
      <c r="B51" t="s">
        <v>3139</v>
      </c>
      <c r="C51" t="s">
        <v>3072</v>
      </c>
      <c r="D51" t="s">
        <v>3145</v>
      </c>
      <c r="E51" t="s">
        <v>3141</v>
      </c>
      <c r="F51" t="s">
        <v>611</v>
      </c>
      <c r="G51" t="s">
        <v>3142</v>
      </c>
      <c r="H51" t="s">
        <v>236</v>
      </c>
      <c r="I51" s="91">
        <v>5.82</v>
      </c>
      <c r="J51" t="s">
        <v>105</v>
      </c>
      <c r="K51" s="91">
        <v>5.5</v>
      </c>
      <c r="L51" s="91">
        <v>3.02</v>
      </c>
      <c r="M51" s="91">
        <v>265171.7</v>
      </c>
      <c r="N51" s="91">
        <v>117.12</v>
      </c>
      <c r="O51" s="91">
        <v>310.56909503999998</v>
      </c>
      <c r="P51" s="91">
        <v>0.02</v>
      </c>
      <c r="Q51" s="91">
        <f>O51/'סכום נכסי הקרן'!$C$42*100</f>
        <v>2.7045187428255124E-3</v>
      </c>
    </row>
    <row r="52" spans="2:17">
      <c r="B52" t="s">
        <v>3139</v>
      </c>
      <c r="C52" t="s">
        <v>3072</v>
      </c>
      <c r="D52" t="s">
        <v>3146</v>
      </c>
      <c r="E52" t="s">
        <v>3141</v>
      </c>
      <c r="F52" t="s">
        <v>611</v>
      </c>
      <c r="G52" t="s">
        <v>3142</v>
      </c>
      <c r="H52" t="s">
        <v>236</v>
      </c>
      <c r="I52" s="91">
        <v>5.97</v>
      </c>
      <c r="J52" t="s">
        <v>105</v>
      </c>
      <c r="K52" s="91">
        <v>5.5</v>
      </c>
      <c r="L52" s="91">
        <v>1.85</v>
      </c>
      <c r="M52" s="91">
        <v>149778.62</v>
      </c>
      <c r="N52" s="91">
        <v>124.25</v>
      </c>
      <c r="O52" s="91">
        <v>186.09993535000001</v>
      </c>
      <c r="P52" s="91">
        <v>0.01</v>
      </c>
      <c r="Q52" s="91">
        <f>O52/'סכום נכסי הקרן'!$C$42*100</f>
        <v>1.6206080103619673E-3</v>
      </c>
    </row>
    <row r="53" spans="2:17">
      <c r="B53" t="s">
        <v>3139</v>
      </c>
      <c r="C53" t="s">
        <v>3072</v>
      </c>
      <c r="D53" t="s">
        <v>3147</v>
      </c>
      <c r="E53" t="s">
        <v>3141</v>
      </c>
      <c r="F53" t="s">
        <v>611</v>
      </c>
      <c r="G53" t="s">
        <v>3142</v>
      </c>
      <c r="H53" t="s">
        <v>236</v>
      </c>
      <c r="I53" s="91">
        <v>5.82</v>
      </c>
      <c r="J53" t="s">
        <v>105</v>
      </c>
      <c r="K53" s="91">
        <v>5.5</v>
      </c>
      <c r="L53" s="91">
        <v>3.02</v>
      </c>
      <c r="M53" s="91">
        <v>303075.34999999998</v>
      </c>
      <c r="N53" s="91">
        <v>116.66</v>
      </c>
      <c r="O53" s="91">
        <v>353.56770331000001</v>
      </c>
      <c r="P53" s="91">
        <v>0.02</v>
      </c>
      <c r="Q53" s="91">
        <f>O53/'סכום נכסי הקרן'!$C$42*100</f>
        <v>3.0789621238278926E-3</v>
      </c>
    </row>
    <row r="54" spans="2:17">
      <c r="B54" t="s">
        <v>3139</v>
      </c>
      <c r="C54" t="s">
        <v>3072</v>
      </c>
      <c r="D54" t="s">
        <v>3148</v>
      </c>
      <c r="E54" t="s">
        <v>3141</v>
      </c>
      <c r="F54" t="s">
        <v>611</v>
      </c>
      <c r="G54" t="s">
        <v>806</v>
      </c>
      <c r="H54" t="s">
        <v>236</v>
      </c>
      <c r="I54" s="91">
        <v>5.82</v>
      </c>
      <c r="J54" t="s">
        <v>105</v>
      </c>
      <c r="K54" s="91">
        <v>5.5</v>
      </c>
      <c r="L54" s="91">
        <v>3.02</v>
      </c>
      <c r="M54" s="91">
        <v>469818.47</v>
      </c>
      <c r="N54" s="91">
        <v>116.88</v>
      </c>
      <c r="O54" s="91">
        <v>549.12382773599995</v>
      </c>
      <c r="P54" s="91">
        <v>0.03</v>
      </c>
      <c r="Q54" s="91">
        <f>O54/'סכום נכסי הקרן'!$C$42*100</f>
        <v>4.7819171577674954E-3</v>
      </c>
    </row>
    <row r="55" spans="2:17">
      <c r="B55" t="s">
        <v>3139</v>
      </c>
      <c r="C55" t="s">
        <v>3072</v>
      </c>
      <c r="D55" t="s">
        <v>3149</v>
      </c>
      <c r="E55" t="s">
        <v>3141</v>
      </c>
      <c r="F55" t="s">
        <v>611</v>
      </c>
      <c r="G55" t="s">
        <v>3150</v>
      </c>
      <c r="H55" t="s">
        <v>236</v>
      </c>
      <c r="I55" s="91">
        <v>5.96</v>
      </c>
      <c r="J55" t="s">
        <v>105</v>
      </c>
      <c r="K55" s="91">
        <v>5.5</v>
      </c>
      <c r="L55" s="91">
        <v>1.92</v>
      </c>
      <c r="M55" s="91">
        <v>205646.59</v>
      </c>
      <c r="N55" s="91">
        <v>123.6</v>
      </c>
      <c r="O55" s="91">
        <v>254.17918524000001</v>
      </c>
      <c r="P55" s="91">
        <v>0.01</v>
      </c>
      <c r="Q55" s="91">
        <f>O55/'סכום נכסי הקרן'!$C$42*100</f>
        <v>2.2134603265310717E-3</v>
      </c>
    </row>
    <row r="56" spans="2:17">
      <c r="B56" t="s">
        <v>3139</v>
      </c>
      <c r="C56" t="s">
        <v>3072</v>
      </c>
      <c r="D56" t="s">
        <v>3151</v>
      </c>
      <c r="E56" t="s">
        <v>3141</v>
      </c>
      <c r="F56" t="s">
        <v>611</v>
      </c>
      <c r="G56" t="s">
        <v>3142</v>
      </c>
      <c r="H56" t="s">
        <v>236</v>
      </c>
      <c r="I56" s="91">
        <v>5.82</v>
      </c>
      <c r="J56" t="s">
        <v>105</v>
      </c>
      <c r="K56" s="91">
        <v>5.5</v>
      </c>
      <c r="L56" s="91">
        <v>3.02</v>
      </c>
      <c r="M56" s="91">
        <v>487934.28</v>
      </c>
      <c r="N56" s="91">
        <v>117.12</v>
      </c>
      <c r="O56" s="91">
        <v>571.46862873600003</v>
      </c>
      <c r="P56" s="91">
        <v>0.03</v>
      </c>
      <c r="Q56" s="91">
        <f>O56/'סכום נכסי הקרן'!$C$42*100</f>
        <v>4.9765016611013606E-3</v>
      </c>
    </row>
    <row r="57" spans="2:17">
      <c r="B57" t="s">
        <v>3139</v>
      </c>
      <c r="C57" t="s">
        <v>3072</v>
      </c>
      <c r="D57" t="s">
        <v>3152</v>
      </c>
      <c r="E57" t="s">
        <v>3141</v>
      </c>
      <c r="F57" t="s">
        <v>611</v>
      </c>
      <c r="G57" t="s">
        <v>3142</v>
      </c>
      <c r="H57" t="s">
        <v>236</v>
      </c>
      <c r="I57" s="91">
        <v>5.82</v>
      </c>
      <c r="J57" t="s">
        <v>105</v>
      </c>
      <c r="K57" s="91">
        <v>5.5</v>
      </c>
      <c r="L57" s="91">
        <v>3.02</v>
      </c>
      <c r="M57" s="91">
        <v>216374.6</v>
      </c>
      <c r="N57" s="91">
        <v>117.45</v>
      </c>
      <c r="O57" s="91">
        <v>254.13196769999999</v>
      </c>
      <c r="P57" s="91">
        <v>0.01</v>
      </c>
      <c r="Q57" s="91">
        <f>O57/'סכום נכסי הקרן'!$C$42*100</f>
        <v>2.2130491435641904E-3</v>
      </c>
    </row>
    <row r="58" spans="2:17">
      <c r="B58" t="s">
        <v>3139</v>
      </c>
      <c r="C58" t="s">
        <v>3072</v>
      </c>
      <c r="D58" t="s">
        <v>3153</v>
      </c>
      <c r="E58" t="s">
        <v>3141</v>
      </c>
      <c r="F58" t="s">
        <v>611</v>
      </c>
      <c r="G58" t="s">
        <v>3142</v>
      </c>
      <c r="H58" t="s">
        <v>236</v>
      </c>
      <c r="I58" s="91">
        <v>5.82</v>
      </c>
      <c r="J58" t="s">
        <v>105</v>
      </c>
      <c r="K58" s="91">
        <v>5.5</v>
      </c>
      <c r="L58" s="91">
        <v>3.02</v>
      </c>
      <c r="M58" s="91">
        <v>272848.40999999997</v>
      </c>
      <c r="N58" s="91">
        <v>116.12</v>
      </c>
      <c r="O58" s="91">
        <v>316.83157369200001</v>
      </c>
      <c r="P58" s="91">
        <v>0.02</v>
      </c>
      <c r="Q58" s="91">
        <f>O58/'סכום נכסי הקרן'!$C$42*100</f>
        <v>2.7590540818575476E-3</v>
      </c>
    </row>
    <row r="59" spans="2:17">
      <c r="B59" t="s">
        <v>3139</v>
      </c>
      <c r="C59" t="s">
        <v>3072</v>
      </c>
      <c r="D59" t="s">
        <v>3154</v>
      </c>
      <c r="E59" t="s">
        <v>3141</v>
      </c>
      <c r="F59" t="s">
        <v>611</v>
      </c>
      <c r="G59" t="s">
        <v>3142</v>
      </c>
      <c r="H59" t="s">
        <v>236</v>
      </c>
      <c r="I59" s="91">
        <v>5.98</v>
      </c>
      <c r="J59" t="s">
        <v>105</v>
      </c>
      <c r="K59" s="91">
        <v>5.5</v>
      </c>
      <c r="L59" s="91">
        <v>1.73</v>
      </c>
      <c r="M59" s="91">
        <v>62382.9</v>
      </c>
      <c r="N59" s="91">
        <v>123.98</v>
      </c>
      <c r="O59" s="91">
        <v>77.342319419999995</v>
      </c>
      <c r="P59" s="91">
        <v>0</v>
      </c>
      <c r="Q59" s="91">
        <f>O59/'סכום נכסי הקרן'!$C$42*100</f>
        <v>6.7351760308940881E-4</v>
      </c>
    </row>
    <row r="60" spans="2:17">
      <c r="B60" t="s">
        <v>3139</v>
      </c>
      <c r="C60" t="s">
        <v>3072</v>
      </c>
      <c r="D60" t="s">
        <v>3155</v>
      </c>
      <c r="E60" t="s">
        <v>3141</v>
      </c>
      <c r="F60" t="s">
        <v>611</v>
      </c>
      <c r="G60" t="s">
        <v>3142</v>
      </c>
      <c r="H60" t="s">
        <v>236</v>
      </c>
      <c r="I60" s="91">
        <v>5.82</v>
      </c>
      <c r="J60" t="s">
        <v>105</v>
      </c>
      <c r="K60" s="91">
        <v>5.5</v>
      </c>
      <c r="L60" s="91">
        <v>3.02</v>
      </c>
      <c r="M60" s="91">
        <v>550140.55000000005</v>
      </c>
      <c r="N60" s="91">
        <v>116.34</v>
      </c>
      <c r="O60" s="91">
        <v>640.03351586999997</v>
      </c>
      <c r="P60" s="91">
        <v>0.04</v>
      </c>
      <c r="Q60" s="91">
        <f>O60/'סכום נכסי הקרן'!$C$42*100</f>
        <v>5.5735830362772625E-3</v>
      </c>
    </row>
    <row r="61" spans="2:17">
      <c r="B61" t="s">
        <v>3139</v>
      </c>
      <c r="C61" t="s">
        <v>3072</v>
      </c>
      <c r="D61" t="s">
        <v>3156</v>
      </c>
      <c r="E61" t="s">
        <v>3141</v>
      </c>
      <c r="F61" t="s">
        <v>611</v>
      </c>
      <c r="G61" t="s">
        <v>3157</v>
      </c>
      <c r="H61" t="s">
        <v>236</v>
      </c>
      <c r="I61" s="91">
        <v>5.95</v>
      </c>
      <c r="J61" t="s">
        <v>105</v>
      </c>
      <c r="K61" s="91">
        <v>5.5</v>
      </c>
      <c r="L61" s="91">
        <v>2</v>
      </c>
      <c r="M61" s="91">
        <v>124082.3</v>
      </c>
      <c r="N61" s="91">
        <v>122.44</v>
      </c>
      <c r="O61" s="91">
        <v>151.92636812000001</v>
      </c>
      <c r="P61" s="91">
        <v>0.01</v>
      </c>
      <c r="Q61" s="91">
        <f>O61/'סכום נכסי הקרן'!$C$42*100</f>
        <v>1.3230154470361187E-3</v>
      </c>
    </row>
    <row r="62" spans="2:17">
      <c r="B62" t="s">
        <v>3139</v>
      </c>
      <c r="C62" t="s">
        <v>3072</v>
      </c>
      <c r="D62" t="s">
        <v>3158</v>
      </c>
      <c r="E62" t="s">
        <v>3141</v>
      </c>
      <c r="F62" t="s">
        <v>611</v>
      </c>
      <c r="G62" t="s">
        <v>3159</v>
      </c>
      <c r="H62" t="s">
        <v>236</v>
      </c>
      <c r="I62" s="91">
        <v>5.91</v>
      </c>
      <c r="J62" t="s">
        <v>105</v>
      </c>
      <c r="K62" s="91">
        <v>5.5</v>
      </c>
      <c r="L62" s="91">
        <v>2.2799999999999998</v>
      </c>
      <c r="M62" s="91">
        <v>108968.67</v>
      </c>
      <c r="N62" s="91">
        <v>119.78</v>
      </c>
      <c r="O62" s="91">
        <v>130.52267292600001</v>
      </c>
      <c r="P62" s="91">
        <v>0.01</v>
      </c>
      <c r="Q62" s="91">
        <f>O62/'סכום נכסי הקרן'!$C$42*100</f>
        <v>1.1366263447642338E-3</v>
      </c>
    </row>
    <row r="63" spans="2:17">
      <c r="B63" t="s">
        <v>3139</v>
      </c>
      <c r="C63" t="s">
        <v>3072</v>
      </c>
      <c r="D63" t="s">
        <v>3160</v>
      </c>
      <c r="E63" t="s">
        <v>3141</v>
      </c>
      <c r="F63" t="s">
        <v>611</v>
      </c>
      <c r="G63" t="s">
        <v>3161</v>
      </c>
      <c r="H63" t="s">
        <v>236</v>
      </c>
      <c r="I63" s="91">
        <v>5.82</v>
      </c>
      <c r="J63" t="s">
        <v>105</v>
      </c>
      <c r="K63" s="91">
        <v>5.5</v>
      </c>
      <c r="L63" s="91">
        <v>3.02</v>
      </c>
      <c r="M63" s="91">
        <v>339729.63</v>
      </c>
      <c r="N63" s="91">
        <v>114.81</v>
      </c>
      <c r="O63" s="91">
        <v>390.04358820300001</v>
      </c>
      <c r="P63" s="91">
        <v>0.02</v>
      </c>
      <c r="Q63" s="91">
        <f>O63/'סכום נכסי הקרן'!$C$42*100</f>
        <v>3.3966038851292184E-3</v>
      </c>
    </row>
    <row r="64" spans="2:17">
      <c r="B64" t="s">
        <v>3139</v>
      </c>
      <c r="C64" t="s">
        <v>3072</v>
      </c>
      <c r="D64" t="s">
        <v>3162</v>
      </c>
      <c r="E64" t="s">
        <v>3141</v>
      </c>
      <c r="F64" t="s">
        <v>611</v>
      </c>
      <c r="G64" t="s">
        <v>3163</v>
      </c>
      <c r="H64" t="s">
        <v>236</v>
      </c>
      <c r="I64" s="91">
        <v>5.82</v>
      </c>
      <c r="J64" t="s">
        <v>105</v>
      </c>
      <c r="K64" s="91">
        <v>5.5</v>
      </c>
      <c r="L64" s="91">
        <v>3.02</v>
      </c>
      <c r="M64" s="91">
        <v>248583.15</v>
      </c>
      <c r="N64" s="91">
        <v>114.59</v>
      </c>
      <c r="O64" s="91">
        <v>284.851431585</v>
      </c>
      <c r="P64" s="91">
        <v>0.02</v>
      </c>
      <c r="Q64" s="91">
        <f>O64/'סכום נכסי הקרן'!$C$42*100</f>
        <v>2.4805624511450158E-3</v>
      </c>
    </row>
    <row r="65" spans="2:17">
      <c r="B65" t="s">
        <v>3139</v>
      </c>
      <c r="C65" t="s">
        <v>3072</v>
      </c>
      <c r="D65" t="s">
        <v>3164</v>
      </c>
      <c r="E65" t="s">
        <v>3141</v>
      </c>
      <c r="F65" t="s">
        <v>611</v>
      </c>
      <c r="G65" t="s">
        <v>3165</v>
      </c>
      <c r="H65" t="s">
        <v>236</v>
      </c>
      <c r="I65" s="91">
        <v>5.89</v>
      </c>
      <c r="J65" t="s">
        <v>105</v>
      </c>
      <c r="K65" s="91">
        <v>5.5</v>
      </c>
      <c r="L65" s="91">
        <v>2.44</v>
      </c>
      <c r="M65" s="91">
        <v>121207.95</v>
      </c>
      <c r="N65" s="91">
        <v>117.94</v>
      </c>
      <c r="O65" s="91">
        <v>142.95265623</v>
      </c>
      <c r="P65" s="91">
        <v>0.01</v>
      </c>
      <c r="Q65" s="91">
        <f>O65/'סכום נכסי הקרן'!$C$42*100</f>
        <v>1.2448699638350446E-3</v>
      </c>
    </row>
    <row r="66" spans="2:17">
      <c r="B66" t="s">
        <v>3139</v>
      </c>
      <c r="C66" t="s">
        <v>3072</v>
      </c>
      <c r="D66" t="s">
        <v>3166</v>
      </c>
      <c r="E66" t="s">
        <v>3141</v>
      </c>
      <c r="F66" t="s">
        <v>611</v>
      </c>
      <c r="G66" t="s">
        <v>3167</v>
      </c>
      <c r="H66" t="s">
        <v>236</v>
      </c>
      <c r="I66" s="91">
        <v>5.89</v>
      </c>
      <c r="J66" t="s">
        <v>105</v>
      </c>
      <c r="K66" s="91">
        <v>5.5</v>
      </c>
      <c r="L66" s="91">
        <v>2.4900000000000002</v>
      </c>
      <c r="M66" s="91">
        <v>31303.1</v>
      </c>
      <c r="N66" s="91">
        <v>117.4</v>
      </c>
      <c r="O66" s="91">
        <v>36.749839399999999</v>
      </c>
      <c r="P66" s="91">
        <v>0</v>
      </c>
      <c r="Q66" s="91">
        <f>O66/'סכום נכסי הקרן'!$C$42*100</f>
        <v>3.2002743041874911E-4</v>
      </c>
    </row>
    <row r="67" spans="2:17">
      <c r="B67" t="s">
        <v>3139</v>
      </c>
      <c r="C67" t="s">
        <v>3072</v>
      </c>
      <c r="D67" t="s">
        <v>3168</v>
      </c>
      <c r="E67" t="s">
        <v>3141</v>
      </c>
      <c r="F67" t="s">
        <v>611</v>
      </c>
      <c r="G67" t="s">
        <v>3169</v>
      </c>
      <c r="H67" t="s">
        <v>236</v>
      </c>
      <c r="I67" s="91">
        <v>5.82</v>
      </c>
      <c r="J67" t="s">
        <v>105</v>
      </c>
      <c r="K67" s="91">
        <v>5.5</v>
      </c>
      <c r="L67" s="91">
        <v>3.02</v>
      </c>
      <c r="M67" s="91">
        <v>356128.31</v>
      </c>
      <c r="N67" s="91">
        <v>114.69</v>
      </c>
      <c r="O67" s="91">
        <v>408.44355873900003</v>
      </c>
      <c r="P67" s="91">
        <v>0.02</v>
      </c>
      <c r="Q67" s="91">
        <f>O67/'סכום נכסי הקרן'!$C$42*100</f>
        <v>3.5568357497184492E-3</v>
      </c>
    </row>
    <row r="68" spans="2:17">
      <c r="B68" t="s">
        <v>3139</v>
      </c>
      <c r="C68" t="s">
        <v>3072</v>
      </c>
      <c r="D68" t="s">
        <v>3170</v>
      </c>
      <c r="E68" t="s">
        <v>3141</v>
      </c>
      <c r="F68" t="s">
        <v>611</v>
      </c>
      <c r="G68" t="s">
        <v>3171</v>
      </c>
      <c r="H68" t="s">
        <v>236</v>
      </c>
      <c r="I68" s="91">
        <v>5.82</v>
      </c>
      <c r="J68" t="s">
        <v>105</v>
      </c>
      <c r="K68" s="91">
        <v>5.5</v>
      </c>
      <c r="L68" s="91">
        <v>3.02</v>
      </c>
      <c r="M68" s="91">
        <v>68882.259999999995</v>
      </c>
      <c r="N68" s="91">
        <v>114.57</v>
      </c>
      <c r="O68" s="91">
        <v>78.918405281999995</v>
      </c>
      <c r="P68" s="91">
        <v>0</v>
      </c>
      <c r="Q68" s="91">
        <f>O68/'סכום נכסי הקרן'!$C$42*100</f>
        <v>6.8724258030754552E-4</v>
      </c>
    </row>
    <row r="69" spans="2:17">
      <c r="B69" t="s">
        <v>3139</v>
      </c>
      <c r="C69" t="s">
        <v>3072</v>
      </c>
      <c r="D69" t="s">
        <v>3172</v>
      </c>
      <c r="E69" t="s">
        <v>3141</v>
      </c>
      <c r="F69" t="s">
        <v>611</v>
      </c>
      <c r="G69" t="s">
        <v>3173</v>
      </c>
      <c r="H69" t="s">
        <v>236</v>
      </c>
      <c r="I69" s="91">
        <v>5.82</v>
      </c>
      <c r="J69" t="s">
        <v>105</v>
      </c>
      <c r="K69" s="91">
        <v>5.5</v>
      </c>
      <c r="L69" s="91">
        <v>3.02</v>
      </c>
      <c r="M69" s="91">
        <v>66299.149999999994</v>
      </c>
      <c r="N69" s="91">
        <v>115.26</v>
      </c>
      <c r="O69" s="91">
        <v>76.416400289999999</v>
      </c>
      <c r="P69" s="91">
        <v>0</v>
      </c>
      <c r="Q69" s="91">
        <f>O69/'סכום נכסי הקרן'!$C$42*100</f>
        <v>6.6545445166378754E-4</v>
      </c>
    </row>
    <row r="70" spans="2:17">
      <c r="B70" t="s">
        <v>3139</v>
      </c>
      <c r="C70" t="s">
        <v>3072</v>
      </c>
      <c r="D70" t="s">
        <v>3174</v>
      </c>
      <c r="E70" t="s">
        <v>3141</v>
      </c>
      <c r="F70" t="s">
        <v>611</v>
      </c>
      <c r="G70" t="s">
        <v>3175</v>
      </c>
      <c r="H70" t="s">
        <v>236</v>
      </c>
      <c r="I70" s="91">
        <v>5.82</v>
      </c>
      <c r="J70" t="s">
        <v>105</v>
      </c>
      <c r="K70" s="91">
        <v>5.5</v>
      </c>
      <c r="L70" s="91">
        <v>3.02</v>
      </c>
      <c r="M70" s="91">
        <v>132036.79</v>
      </c>
      <c r="N70" s="91">
        <v>115.49</v>
      </c>
      <c r="O70" s="91">
        <v>152.48928877099999</v>
      </c>
      <c r="P70" s="91">
        <v>0.01</v>
      </c>
      <c r="Q70" s="91">
        <f>O70/'סכום נכסי הקרן'!$C$42*100</f>
        <v>1.3279175106208966E-3</v>
      </c>
    </row>
    <row r="71" spans="2:17">
      <c r="B71" t="s">
        <v>3139</v>
      </c>
      <c r="C71" t="s">
        <v>3072</v>
      </c>
      <c r="D71" t="s">
        <v>3176</v>
      </c>
      <c r="E71" t="s">
        <v>3141</v>
      </c>
      <c r="F71" t="s">
        <v>611</v>
      </c>
      <c r="G71" t="s">
        <v>3177</v>
      </c>
      <c r="H71" t="s">
        <v>236</v>
      </c>
      <c r="I71" s="91">
        <v>5.82</v>
      </c>
      <c r="J71" t="s">
        <v>105</v>
      </c>
      <c r="K71" s="91">
        <v>5.5</v>
      </c>
      <c r="L71" s="91">
        <v>3.02</v>
      </c>
      <c r="M71" s="91">
        <v>83126.009999999995</v>
      </c>
      <c r="N71" s="91">
        <v>115.04</v>
      </c>
      <c r="O71" s="91">
        <v>95.628161903999995</v>
      </c>
      <c r="P71" s="91">
        <v>0.01</v>
      </c>
      <c r="Q71" s="91">
        <f>O71/'סכום נכסי הקרן'!$C$42*100</f>
        <v>8.3275561007772013E-4</v>
      </c>
    </row>
    <row r="72" spans="2:17">
      <c r="B72" t="s">
        <v>3139</v>
      </c>
      <c r="C72" t="s">
        <v>3072</v>
      </c>
      <c r="D72" t="s">
        <v>3178</v>
      </c>
      <c r="E72" t="s">
        <v>3141</v>
      </c>
      <c r="F72" t="s">
        <v>611</v>
      </c>
      <c r="G72" t="s">
        <v>3179</v>
      </c>
      <c r="H72" t="s">
        <v>236</v>
      </c>
      <c r="I72" s="91">
        <v>5.82</v>
      </c>
      <c r="J72" t="s">
        <v>105</v>
      </c>
      <c r="K72" s="91">
        <v>5.5</v>
      </c>
      <c r="L72" s="91">
        <v>3.02</v>
      </c>
      <c r="M72" s="91">
        <v>46737.91</v>
      </c>
      <c r="N72" s="91">
        <v>114.93</v>
      </c>
      <c r="O72" s="91">
        <v>53.715879962999999</v>
      </c>
      <c r="P72" s="91">
        <v>0</v>
      </c>
      <c r="Q72" s="91">
        <f>O72/'סכום נכסי הקרן'!$C$42*100</f>
        <v>4.6777224929154014E-4</v>
      </c>
    </row>
    <row r="73" spans="2:17">
      <c r="B73" t="s">
        <v>3139</v>
      </c>
      <c r="C73" t="s">
        <v>3072</v>
      </c>
      <c r="D73" t="s">
        <v>3180</v>
      </c>
      <c r="E73" t="s">
        <v>3141</v>
      </c>
      <c r="F73" t="s">
        <v>611</v>
      </c>
      <c r="G73" t="s">
        <v>3181</v>
      </c>
      <c r="H73" t="s">
        <v>236</v>
      </c>
      <c r="I73" s="91">
        <v>5.82</v>
      </c>
      <c r="J73" t="s">
        <v>105</v>
      </c>
      <c r="K73" s="91">
        <v>5.5</v>
      </c>
      <c r="L73" s="91">
        <v>3.02</v>
      </c>
      <c r="M73" s="91">
        <v>138946.35</v>
      </c>
      <c r="N73" s="91">
        <v>114.58</v>
      </c>
      <c r="O73" s="91">
        <v>159.20472783</v>
      </c>
      <c r="P73" s="91">
        <v>0.01</v>
      </c>
      <c r="Q73" s="91">
        <f>O73/'סכום נכסי הקרן'!$C$42*100</f>
        <v>1.3863973500235546E-3</v>
      </c>
    </row>
    <row r="74" spans="2:17">
      <c r="B74" t="s">
        <v>3139</v>
      </c>
      <c r="C74" t="s">
        <v>3072</v>
      </c>
      <c r="D74" t="s">
        <v>3182</v>
      </c>
      <c r="E74" t="s">
        <v>3141</v>
      </c>
      <c r="F74" t="s">
        <v>611</v>
      </c>
      <c r="G74" t="s">
        <v>3183</v>
      </c>
      <c r="H74" t="s">
        <v>236</v>
      </c>
      <c r="I74" s="91">
        <v>5.82</v>
      </c>
      <c r="J74" t="s">
        <v>105</v>
      </c>
      <c r="K74" s="91">
        <v>5.5</v>
      </c>
      <c r="L74" s="91">
        <v>3.02</v>
      </c>
      <c r="M74" s="91">
        <v>54536.26</v>
      </c>
      <c r="N74" s="91">
        <v>114.58</v>
      </c>
      <c r="O74" s="91">
        <v>62.487646708</v>
      </c>
      <c r="P74" s="91">
        <v>0</v>
      </c>
      <c r="Q74" s="91">
        <f>O74/'סכום נכסי הקרן'!$C$42*100</f>
        <v>5.4415914015874171E-4</v>
      </c>
    </row>
    <row r="75" spans="2:17">
      <c r="B75" t="s">
        <v>3139</v>
      </c>
      <c r="C75" t="s">
        <v>3072</v>
      </c>
      <c r="D75" t="s">
        <v>3184</v>
      </c>
      <c r="E75" t="s">
        <v>3141</v>
      </c>
      <c r="F75" t="s">
        <v>611</v>
      </c>
      <c r="G75" t="s">
        <v>2824</v>
      </c>
      <c r="H75" t="s">
        <v>236</v>
      </c>
      <c r="I75" s="91">
        <v>5.82</v>
      </c>
      <c r="J75" t="s">
        <v>105</v>
      </c>
      <c r="K75" s="91">
        <v>5.5</v>
      </c>
      <c r="L75" s="91">
        <v>3.02</v>
      </c>
      <c r="M75" s="91">
        <v>363019.92</v>
      </c>
      <c r="N75" s="91">
        <v>114.81</v>
      </c>
      <c r="O75" s="91">
        <v>416.78317015200003</v>
      </c>
      <c r="P75" s="91">
        <v>0.02</v>
      </c>
      <c r="Q75" s="91">
        <f>O75/'סכום נכסי הקרן'!$C$42*100</f>
        <v>3.629459316372546E-3</v>
      </c>
    </row>
    <row r="76" spans="2:17">
      <c r="B76" t="s">
        <v>3139</v>
      </c>
      <c r="C76" t="s">
        <v>3072</v>
      </c>
      <c r="D76" t="s">
        <v>3185</v>
      </c>
      <c r="E76" t="s">
        <v>3141</v>
      </c>
      <c r="F76" t="s">
        <v>611</v>
      </c>
      <c r="G76" t="s">
        <v>3186</v>
      </c>
      <c r="H76" t="s">
        <v>236</v>
      </c>
      <c r="I76" s="91">
        <v>5.82</v>
      </c>
      <c r="J76" t="s">
        <v>105</v>
      </c>
      <c r="K76" s="91">
        <v>5.5</v>
      </c>
      <c r="L76" s="91">
        <v>3.02</v>
      </c>
      <c r="M76" s="91">
        <v>709126.97</v>
      </c>
      <c r="N76" s="91">
        <v>115.85</v>
      </c>
      <c r="O76" s="91">
        <v>821.52359474499997</v>
      </c>
      <c r="P76" s="91">
        <v>0.05</v>
      </c>
      <c r="Q76" s="91">
        <f>O76/'סכום נכסי הקרן'!$C$42*100</f>
        <v>7.1540471835263618E-3</v>
      </c>
    </row>
    <row r="77" spans="2:17">
      <c r="B77" t="s">
        <v>3139</v>
      </c>
      <c r="C77" t="s">
        <v>3072</v>
      </c>
      <c r="D77" t="s">
        <v>3187</v>
      </c>
      <c r="E77" t="s">
        <v>3141</v>
      </c>
      <c r="F77" t="s">
        <v>611</v>
      </c>
      <c r="G77" t="s">
        <v>3188</v>
      </c>
      <c r="H77" t="s">
        <v>236</v>
      </c>
      <c r="I77" s="91">
        <v>5.7</v>
      </c>
      <c r="J77" t="s">
        <v>105</v>
      </c>
      <c r="K77" s="91">
        <v>5.5</v>
      </c>
      <c r="L77" s="91">
        <v>0.53</v>
      </c>
      <c r="M77" s="91">
        <v>75319.03</v>
      </c>
      <c r="N77" s="91">
        <v>122.62</v>
      </c>
      <c r="O77" s="91">
        <v>92.356194586000001</v>
      </c>
      <c r="P77" s="91">
        <v>0.01</v>
      </c>
      <c r="Q77" s="91">
        <f>O77/'סכום נכסי הקרן'!$C$42*100</f>
        <v>8.0426244356897976E-4</v>
      </c>
    </row>
    <row r="78" spans="2:17">
      <c r="B78" t="s">
        <v>3139</v>
      </c>
      <c r="C78" t="s">
        <v>3072</v>
      </c>
      <c r="D78" t="s">
        <v>3185</v>
      </c>
      <c r="E78" t="s">
        <v>3141</v>
      </c>
      <c r="F78" t="s">
        <v>611</v>
      </c>
      <c r="G78" t="s">
        <v>3189</v>
      </c>
      <c r="H78" t="s">
        <v>236</v>
      </c>
      <c r="I78" s="91">
        <v>5.56</v>
      </c>
      <c r="J78" t="s">
        <v>105</v>
      </c>
      <c r="K78" s="91">
        <v>5.5</v>
      </c>
      <c r="L78" s="91">
        <v>2.65</v>
      </c>
      <c r="M78" s="91">
        <v>865552.53</v>
      </c>
      <c r="N78" s="91">
        <v>116.32</v>
      </c>
      <c r="O78" s="91">
        <v>1006.810702896</v>
      </c>
      <c r="P78" s="91">
        <v>0.06</v>
      </c>
      <c r="Q78" s="91">
        <f>O78/'סכום נכסי הקרן'!$C$42*100</f>
        <v>8.7675768772448436E-3</v>
      </c>
    </row>
    <row r="79" spans="2:17">
      <c r="B79" t="s">
        <v>3139</v>
      </c>
      <c r="C79" t="s">
        <v>3072</v>
      </c>
      <c r="D79" t="s">
        <v>3190</v>
      </c>
      <c r="E79" t="s">
        <v>3141</v>
      </c>
      <c r="F79" t="s">
        <v>611</v>
      </c>
      <c r="G79" t="s">
        <v>3142</v>
      </c>
      <c r="H79" t="s">
        <v>236</v>
      </c>
      <c r="I79" s="91">
        <v>5.67</v>
      </c>
      <c r="J79" t="s">
        <v>105</v>
      </c>
      <c r="K79" s="91">
        <v>5.59</v>
      </c>
      <c r="L79" s="91">
        <v>0.72</v>
      </c>
      <c r="M79" s="91">
        <v>170972.74</v>
      </c>
      <c r="N79" s="91">
        <v>119.03</v>
      </c>
      <c r="O79" s="91">
        <v>203.50885242199999</v>
      </c>
      <c r="P79" s="91">
        <v>0.01</v>
      </c>
      <c r="Q79" s="91">
        <f>O79/'סכום נכסי הקרן'!$C$42*100</f>
        <v>1.7722095163246099E-3</v>
      </c>
    </row>
    <row r="80" spans="2:17">
      <c r="B80" t="s">
        <v>3139</v>
      </c>
      <c r="C80" t="s">
        <v>3072</v>
      </c>
      <c r="D80" t="s">
        <v>3191</v>
      </c>
      <c r="E80" t="s">
        <v>3141</v>
      </c>
      <c r="F80" t="s">
        <v>611</v>
      </c>
      <c r="G80" t="s">
        <v>3142</v>
      </c>
      <c r="H80" t="s">
        <v>236</v>
      </c>
      <c r="I80" s="91">
        <v>5.55</v>
      </c>
      <c r="J80" t="s">
        <v>105</v>
      </c>
      <c r="K80" s="91">
        <v>5.5</v>
      </c>
      <c r="L80" s="91">
        <v>1.86</v>
      </c>
      <c r="M80" s="91">
        <v>4388735.25</v>
      </c>
      <c r="N80" s="91">
        <v>128.88</v>
      </c>
      <c r="O80" s="91">
        <v>5656.2019902000002</v>
      </c>
      <c r="P80" s="91">
        <v>0.33</v>
      </c>
      <c r="Q80" s="91">
        <f>O80/'סכום נכסי הקרן'!$C$42*100</f>
        <v>4.9255719709434181E-2</v>
      </c>
    </row>
    <row r="81" spans="2:17">
      <c r="B81" t="s">
        <v>3192</v>
      </c>
      <c r="C81" t="s">
        <v>3072</v>
      </c>
      <c r="D81" t="s">
        <v>3193</v>
      </c>
      <c r="E81" t="s">
        <v>3194</v>
      </c>
      <c r="F81" t="s">
        <v>232</v>
      </c>
      <c r="G81" t="s">
        <v>374</v>
      </c>
      <c r="H81" t="s">
        <v>153</v>
      </c>
      <c r="I81" s="91">
        <v>6.37</v>
      </c>
      <c r="J81" t="s">
        <v>105</v>
      </c>
      <c r="K81" s="91">
        <v>5.35</v>
      </c>
      <c r="L81" s="91">
        <v>2.96</v>
      </c>
      <c r="M81" s="91">
        <v>269729.28000000003</v>
      </c>
      <c r="N81" s="91">
        <v>119.59</v>
      </c>
      <c r="O81" s="91">
        <v>322.56924595200002</v>
      </c>
      <c r="P81" s="91">
        <v>0.02</v>
      </c>
      <c r="Q81" s="91">
        <f>O81/'סכום נכסי הקרן'!$C$42*100</f>
        <v>2.8090192664660205E-3</v>
      </c>
    </row>
    <row r="82" spans="2:17">
      <c r="B82" t="s">
        <v>3192</v>
      </c>
      <c r="C82" t="s">
        <v>3072</v>
      </c>
      <c r="D82" t="s">
        <v>3195</v>
      </c>
      <c r="E82" t="s">
        <v>3194</v>
      </c>
      <c r="F82" t="s">
        <v>232</v>
      </c>
      <c r="G82" t="s">
        <v>374</v>
      </c>
      <c r="H82" t="s">
        <v>153</v>
      </c>
      <c r="I82" s="91">
        <v>6.37</v>
      </c>
      <c r="J82" t="s">
        <v>105</v>
      </c>
      <c r="K82" s="91">
        <v>5.35</v>
      </c>
      <c r="L82" s="91">
        <v>2.96</v>
      </c>
      <c r="M82" s="91">
        <v>344653.14</v>
      </c>
      <c r="N82" s="91">
        <v>119.59</v>
      </c>
      <c r="O82" s="91">
        <v>412.17069012600001</v>
      </c>
      <c r="P82" s="91">
        <v>0.02</v>
      </c>
      <c r="Q82" s="91">
        <f>O82/'סכום נכסי הקרן'!$C$42*100</f>
        <v>3.5892926066758888E-3</v>
      </c>
    </row>
    <row r="83" spans="2:17">
      <c r="B83" t="s">
        <v>3192</v>
      </c>
      <c r="C83" t="s">
        <v>3072</v>
      </c>
      <c r="D83" t="s">
        <v>3196</v>
      </c>
      <c r="E83" t="s">
        <v>3194</v>
      </c>
      <c r="F83" t="s">
        <v>232</v>
      </c>
      <c r="G83" t="s">
        <v>3197</v>
      </c>
      <c r="H83" t="s">
        <v>153</v>
      </c>
      <c r="I83" s="91">
        <v>6.54</v>
      </c>
      <c r="J83" t="s">
        <v>105</v>
      </c>
      <c r="K83" s="91">
        <v>5.35</v>
      </c>
      <c r="L83" s="91">
        <v>1.88</v>
      </c>
      <c r="M83" s="91">
        <v>2291335.56</v>
      </c>
      <c r="N83" s="91">
        <v>129.26</v>
      </c>
      <c r="O83" s="91">
        <v>2961.7803448559998</v>
      </c>
      <c r="P83" s="91">
        <v>0.17</v>
      </c>
      <c r="Q83" s="91">
        <f>O83/'סכום נכסי הקרן'!$C$42*100</f>
        <v>2.5791975385585558E-2</v>
      </c>
    </row>
    <row r="84" spans="2:17">
      <c r="B84" t="s">
        <v>3192</v>
      </c>
      <c r="C84" t="s">
        <v>3072</v>
      </c>
      <c r="D84" t="s">
        <v>3198</v>
      </c>
      <c r="E84" t="s">
        <v>3194</v>
      </c>
      <c r="F84" t="s">
        <v>232</v>
      </c>
      <c r="G84" t="s">
        <v>374</v>
      </c>
      <c r="H84" t="s">
        <v>153</v>
      </c>
      <c r="I84" s="91">
        <v>6.37</v>
      </c>
      <c r="J84" t="s">
        <v>105</v>
      </c>
      <c r="K84" s="91">
        <v>5.35</v>
      </c>
      <c r="L84" s="91">
        <v>2.96</v>
      </c>
      <c r="M84" s="91">
        <v>404593.89</v>
      </c>
      <c r="N84" s="91">
        <v>119.59</v>
      </c>
      <c r="O84" s="91">
        <v>483.85383305099998</v>
      </c>
      <c r="P84" s="91">
        <v>0.03</v>
      </c>
      <c r="Q84" s="91">
        <f>O84/'סכום נכסי הקרן'!$C$42*100</f>
        <v>4.213528587272519E-3</v>
      </c>
    </row>
    <row r="85" spans="2:17">
      <c r="B85" t="s">
        <v>3192</v>
      </c>
      <c r="C85" t="s">
        <v>3072</v>
      </c>
      <c r="D85" t="s">
        <v>3199</v>
      </c>
      <c r="E85" t="s">
        <v>3194</v>
      </c>
      <c r="F85" t="s">
        <v>232</v>
      </c>
      <c r="G85" t="s">
        <v>3197</v>
      </c>
      <c r="H85" t="s">
        <v>153</v>
      </c>
      <c r="I85" s="91">
        <v>6.54</v>
      </c>
      <c r="J85" t="s">
        <v>105</v>
      </c>
      <c r="K85" s="91">
        <v>5.35</v>
      </c>
      <c r="L85" s="91">
        <v>1.88</v>
      </c>
      <c r="M85" s="91">
        <v>1650538.3</v>
      </c>
      <c r="N85" s="91">
        <v>129.26</v>
      </c>
      <c r="O85" s="91">
        <v>2133.4858065799999</v>
      </c>
      <c r="P85" s="91">
        <v>0.13</v>
      </c>
      <c r="Q85" s="91">
        <f>O85/'סכום נכסי הקרן'!$C$42*100</f>
        <v>1.8578965014869418E-2</v>
      </c>
    </row>
    <row r="86" spans="2:17">
      <c r="B86" t="s">
        <v>3192</v>
      </c>
      <c r="C86" t="s">
        <v>3072</v>
      </c>
      <c r="D86" t="s">
        <v>3200</v>
      </c>
      <c r="E86" t="s">
        <v>3194</v>
      </c>
      <c r="F86" t="s">
        <v>232</v>
      </c>
      <c r="G86" t="s">
        <v>374</v>
      </c>
      <c r="H86" t="s">
        <v>153</v>
      </c>
      <c r="I86" s="91">
        <v>6.37</v>
      </c>
      <c r="J86" t="s">
        <v>105</v>
      </c>
      <c r="K86" s="91">
        <v>5.35</v>
      </c>
      <c r="L86" s="91">
        <v>2.96</v>
      </c>
      <c r="M86" s="91">
        <v>329669.19</v>
      </c>
      <c r="N86" s="91">
        <v>119.59</v>
      </c>
      <c r="O86" s="91">
        <v>394.25138432099999</v>
      </c>
      <c r="P86" s="91">
        <v>0.02</v>
      </c>
      <c r="Q86" s="91">
        <f>O86/'סכום נכסי הקרן'!$C$42*100</f>
        <v>3.4332464991203293E-3</v>
      </c>
    </row>
    <row r="87" spans="2:17">
      <c r="B87" t="s">
        <v>3192</v>
      </c>
      <c r="C87" t="s">
        <v>3072</v>
      </c>
      <c r="D87" t="s">
        <v>3201</v>
      </c>
      <c r="E87" t="s">
        <v>3194</v>
      </c>
      <c r="F87" t="s">
        <v>232</v>
      </c>
      <c r="G87" t="s">
        <v>3197</v>
      </c>
      <c r="H87" t="s">
        <v>153</v>
      </c>
      <c r="I87" s="91">
        <v>6.54</v>
      </c>
      <c r="J87" t="s">
        <v>105</v>
      </c>
      <c r="K87" s="91">
        <v>5.35</v>
      </c>
      <c r="L87" s="91">
        <v>1.88</v>
      </c>
      <c r="M87" s="91">
        <v>1982264.26</v>
      </c>
      <c r="N87" s="91">
        <v>129.26</v>
      </c>
      <c r="O87" s="91">
        <v>2562.2747824759999</v>
      </c>
      <c r="P87" s="91">
        <v>0.15</v>
      </c>
      <c r="Q87" s="91">
        <f>O87/'סכום נכסי הקרן'!$C$42*100</f>
        <v>2.2312974098671945E-2</v>
      </c>
    </row>
    <row r="88" spans="2:17">
      <c r="B88" t="s">
        <v>3192</v>
      </c>
      <c r="C88" t="s">
        <v>3072</v>
      </c>
      <c r="D88" t="s">
        <v>3202</v>
      </c>
      <c r="E88" t="s">
        <v>3194</v>
      </c>
      <c r="F88" t="s">
        <v>232</v>
      </c>
      <c r="G88" t="s">
        <v>374</v>
      </c>
      <c r="H88" t="s">
        <v>153</v>
      </c>
      <c r="I88" s="91">
        <v>6.37</v>
      </c>
      <c r="J88" t="s">
        <v>105</v>
      </c>
      <c r="K88" s="91">
        <v>5.35</v>
      </c>
      <c r="L88" s="91">
        <v>2.96</v>
      </c>
      <c r="M88" s="91">
        <v>344653.14</v>
      </c>
      <c r="N88" s="91">
        <v>119.59</v>
      </c>
      <c r="O88" s="91">
        <v>412.17069012600001</v>
      </c>
      <c r="P88" s="91">
        <v>0.02</v>
      </c>
      <c r="Q88" s="91">
        <f>O88/'סכום נכסי הקרן'!$C$42*100</f>
        <v>3.5892926066758888E-3</v>
      </c>
    </row>
    <row r="89" spans="2:17">
      <c r="B89" t="s">
        <v>3192</v>
      </c>
      <c r="C89" t="s">
        <v>3072</v>
      </c>
      <c r="D89" t="s">
        <v>3203</v>
      </c>
      <c r="E89" t="s">
        <v>3194</v>
      </c>
      <c r="F89" t="s">
        <v>232</v>
      </c>
      <c r="G89" t="s">
        <v>3204</v>
      </c>
      <c r="H89" t="s">
        <v>153</v>
      </c>
      <c r="I89" s="91">
        <v>6.47</v>
      </c>
      <c r="J89" t="s">
        <v>105</v>
      </c>
      <c r="K89" s="91">
        <v>5.35</v>
      </c>
      <c r="L89" s="91">
        <v>2.31</v>
      </c>
      <c r="M89" s="91">
        <v>1818727.63</v>
      </c>
      <c r="N89" s="91">
        <v>129.43</v>
      </c>
      <c r="O89" s="91">
        <v>2353.979171509</v>
      </c>
      <c r="P89" s="91">
        <v>0.14000000000000001</v>
      </c>
      <c r="Q89" s="91">
        <f>O89/'סכום נכסי הקרן'!$C$42*100</f>
        <v>2.0499080208695585E-2</v>
      </c>
    </row>
    <row r="90" spans="2:17">
      <c r="B90" t="s">
        <v>3192</v>
      </c>
      <c r="C90" t="s">
        <v>3072</v>
      </c>
      <c r="D90" t="s">
        <v>3205</v>
      </c>
      <c r="E90" t="s">
        <v>3194</v>
      </c>
      <c r="F90" t="s">
        <v>232</v>
      </c>
      <c r="G90" t="s">
        <v>3204</v>
      </c>
      <c r="H90" t="s">
        <v>153</v>
      </c>
      <c r="I90" s="91">
        <v>6.47</v>
      </c>
      <c r="J90" t="s">
        <v>105</v>
      </c>
      <c r="K90" s="91">
        <v>5.35</v>
      </c>
      <c r="L90" s="91">
        <v>2.31</v>
      </c>
      <c r="M90" s="91">
        <v>1711744.46</v>
      </c>
      <c r="N90" s="91">
        <v>129.43</v>
      </c>
      <c r="O90" s="91">
        <v>2215.5108545779999</v>
      </c>
      <c r="P90" s="91">
        <v>0.13</v>
      </c>
      <c r="Q90" s="91">
        <f>O90/'סכום נכסי הקרן'!$C$42*100</f>
        <v>1.9293261070834618E-2</v>
      </c>
    </row>
    <row r="91" spans="2:17">
      <c r="B91" t="s">
        <v>3206</v>
      </c>
      <c r="C91" t="s">
        <v>3072</v>
      </c>
      <c r="D91" t="s">
        <v>3207</v>
      </c>
      <c r="E91" t="s">
        <v>3208</v>
      </c>
      <c r="F91" t="s">
        <v>232</v>
      </c>
      <c r="G91" t="s">
        <v>3209</v>
      </c>
      <c r="H91" t="s">
        <v>153</v>
      </c>
      <c r="I91" s="91">
        <v>5.99</v>
      </c>
      <c r="J91" t="s">
        <v>105</v>
      </c>
      <c r="K91" s="91">
        <v>2.56</v>
      </c>
      <c r="L91" s="91">
        <v>2.39</v>
      </c>
      <c r="M91" s="91">
        <v>46326657.859999999</v>
      </c>
      <c r="N91" s="91">
        <v>101.95</v>
      </c>
      <c r="O91" s="91">
        <v>47230.027688269998</v>
      </c>
      <c r="P91" s="91">
        <v>2.78</v>
      </c>
      <c r="Q91" s="91">
        <f>O91/'סכום נכסי הקרן'!$C$42*100</f>
        <v>0.41129171301040907</v>
      </c>
    </row>
    <row r="92" spans="2:17">
      <c r="B92" t="s">
        <v>3210</v>
      </c>
      <c r="C92" t="s">
        <v>3072</v>
      </c>
      <c r="D92" t="s">
        <v>3211</v>
      </c>
      <c r="E92" t="s">
        <v>533</v>
      </c>
      <c r="F92" t="s">
        <v>3212</v>
      </c>
      <c r="G92" t="s">
        <v>3213</v>
      </c>
      <c r="H92" t="s">
        <v>3077</v>
      </c>
      <c r="I92" s="91">
        <v>2.81</v>
      </c>
      <c r="J92" t="s">
        <v>105</v>
      </c>
      <c r="K92" s="91">
        <v>4.1500000000000004</v>
      </c>
      <c r="L92" s="91">
        <v>2.97</v>
      </c>
      <c r="M92" s="91">
        <v>46434540</v>
      </c>
      <c r="N92" s="91">
        <v>104.11060388869751</v>
      </c>
      <c r="O92" s="91">
        <v>48343.280006938803</v>
      </c>
      <c r="P92" s="91">
        <v>2.85</v>
      </c>
      <c r="Q92" s="91">
        <f>O92/'סכום נכסי הקרן'!$C$42*100</f>
        <v>0.42098621194613201</v>
      </c>
    </row>
    <row r="93" spans="2:17">
      <c r="B93" t="s">
        <v>3210</v>
      </c>
      <c r="C93" t="s">
        <v>3072</v>
      </c>
      <c r="D93" t="s">
        <v>3214</v>
      </c>
      <c r="E93" t="s">
        <v>533</v>
      </c>
      <c r="F93" t="s">
        <v>3212</v>
      </c>
      <c r="G93" t="s">
        <v>3215</v>
      </c>
      <c r="H93" t="s">
        <v>3077</v>
      </c>
      <c r="I93" s="91">
        <v>3.88</v>
      </c>
      <c r="J93" t="s">
        <v>105</v>
      </c>
      <c r="K93" s="91">
        <v>4</v>
      </c>
      <c r="L93" s="91">
        <v>2.48</v>
      </c>
      <c r="M93" s="91">
        <v>17265248</v>
      </c>
      <c r="N93" s="91">
        <v>103.81998411581333</v>
      </c>
      <c r="O93" s="91">
        <v>17924.7777312828</v>
      </c>
      <c r="P93" s="91">
        <v>1.06</v>
      </c>
      <c r="Q93" s="91">
        <f>O93/'סכום נכסי הקרן'!$C$42*100</f>
        <v>0.1560937585531231</v>
      </c>
    </row>
    <row r="94" spans="2:17">
      <c r="B94" t="s">
        <v>3101</v>
      </c>
      <c r="C94" t="s">
        <v>3072</v>
      </c>
      <c r="D94" t="s">
        <v>3216</v>
      </c>
      <c r="E94" t="s">
        <v>809</v>
      </c>
      <c r="F94" t="s">
        <v>748</v>
      </c>
      <c r="G94" t="s">
        <v>3217</v>
      </c>
      <c r="H94" t="s">
        <v>236</v>
      </c>
      <c r="I94" s="91">
        <v>4.71</v>
      </c>
      <c r="J94" t="s">
        <v>105</v>
      </c>
      <c r="K94" s="91">
        <v>5</v>
      </c>
      <c r="L94" s="91">
        <v>1.7</v>
      </c>
      <c r="M94" s="91">
        <v>5408006.9000000004</v>
      </c>
      <c r="N94" s="91">
        <v>117.74</v>
      </c>
      <c r="O94" s="91">
        <v>6367.3873240599996</v>
      </c>
      <c r="P94" s="91">
        <v>0.37</v>
      </c>
      <c r="Q94" s="91">
        <f>O94/'סכום נכסי הקרן'!$C$42*100</f>
        <v>5.5448911806668652E-2</v>
      </c>
    </row>
    <row r="95" spans="2:17">
      <c r="B95" t="s">
        <v>3101</v>
      </c>
      <c r="C95" t="s">
        <v>3072</v>
      </c>
      <c r="D95" t="s">
        <v>3218</v>
      </c>
      <c r="E95" t="s">
        <v>809</v>
      </c>
      <c r="F95" t="s">
        <v>748</v>
      </c>
      <c r="G95" t="s">
        <v>3217</v>
      </c>
      <c r="H95" t="s">
        <v>236</v>
      </c>
      <c r="I95" s="91">
        <v>4.71</v>
      </c>
      <c r="J95" t="s">
        <v>105</v>
      </c>
      <c r="K95" s="91">
        <v>5</v>
      </c>
      <c r="L95" s="91">
        <v>1.68</v>
      </c>
      <c r="M95" s="91">
        <v>1739322.51</v>
      </c>
      <c r="N95" s="91">
        <v>117.74</v>
      </c>
      <c r="O95" s="91">
        <v>2047.878323274</v>
      </c>
      <c r="P95" s="91">
        <v>0.12</v>
      </c>
      <c r="Q95" s="91">
        <f>O95/'סכום נכסי הקרן'!$C$42*100</f>
        <v>1.7833472154102383E-2</v>
      </c>
    </row>
    <row r="96" spans="2:17">
      <c r="B96" t="s">
        <v>3101</v>
      </c>
      <c r="C96" t="s">
        <v>3072</v>
      </c>
      <c r="D96" t="s">
        <v>3219</v>
      </c>
      <c r="E96" t="s">
        <v>809</v>
      </c>
      <c r="F96" t="s">
        <v>748</v>
      </c>
      <c r="G96" t="s">
        <v>527</v>
      </c>
      <c r="H96" t="s">
        <v>236</v>
      </c>
      <c r="I96" s="91">
        <v>8.24</v>
      </c>
      <c r="J96" t="s">
        <v>105</v>
      </c>
      <c r="K96" s="91">
        <v>4.0999999999999996</v>
      </c>
      <c r="L96" s="91">
        <v>4.1500000000000004</v>
      </c>
      <c r="M96" s="91">
        <v>4164618.79</v>
      </c>
      <c r="N96" s="91">
        <v>103.89</v>
      </c>
      <c r="O96" s="91">
        <v>4326.6224609310002</v>
      </c>
      <c r="P96" s="91">
        <v>0.25</v>
      </c>
      <c r="Q96" s="91">
        <f>O96/'סכום נכסי הקרן'!$C$42*100</f>
        <v>3.7677385566038495E-2</v>
      </c>
    </row>
    <row r="97" spans="2:17">
      <c r="B97" t="s">
        <v>3101</v>
      </c>
      <c r="C97" t="s">
        <v>3072</v>
      </c>
      <c r="D97" t="s">
        <v>3220</v>
      </c>
      <c r="E97" t="s">
        <v>809</v>
      </c>
      <c r="F97" t="s">
        <v>748</v>
      </c>
      <c r="G97" t="s">
        <v>3221</v>
      </c>
      <c r="H97" t="s">
        <v>236</v>
      </c>
      <c r="I97" s="91">
        <v>6.53</v>
      </c>
      <c r="J97" t="s">
        <v>105</v>
      </c>
      <c r="K97" s="91">
        <v>5</v>
      </c>
      <c r="L97" s="91">
        <v>3.23</v>
      </c>
      <c r="M97" s="91">
        <v>5284592.22</v>
      </c>
      <c r="N97" s="91">
        <v>115.15</v>
      </c>
      <c r="O97" s="91">
        <v>6085.2079413299998</v>
      </c>
      <c r="P97" s="91">
        <v>0.36</v>
      </c>
      <c r="Q97" s="91">
        <f>O97/'סכום נכסי הקרן'!$C$42*100</f>
        <v>5.2991618271605458E-2</v>
      </c>
    </row>
    <row r="98" spans="2:17">
      <c r="B98" t="s">
        <v>3101</v>
      </c>
      <c r="C98" t="s">
        <v>3072</v>
      </c>
      <c r="D98" t="s">
        <v>3222</v>
      </c>
      <c r="E98" t="s">
        <v>809</v>
      </c>
      <c r="F98" t="s">
        <v>748</v>
      </c>
      <c r="G98" t="s">
        <v>3223</v>
      </c>
      <c r="H98" t="s">
        <v>236</v>
      </c>
      <c r="I98" s="91">
        <v>8.52</v>
      </c>
      <c r="J98" t="s">
        <v>105</v>
      </c>
      <c r="K98" s="91">
        <v>4.0999999999999996</v>
      </c>
      <c r="L98" s="91">
        <v>3.22</v>
      </c>
      <c r="M98" s="91">
        <v>14034061.08</v>
      </c>
      <c r="N98" s="91">
        <v>110.69</v>
      </c>
      <c r="O98" s="91">
        <v>15534.302209452</v>
      </c>
      <c r="P98" s="91">
        <v>0.91</v>
      </c>
      <c r="Q98" s="91">
        <f>O98/'סכום נכסי הקרן'!$C$42*100</f>
        <v>0.13527685836469863</v>
      </c>
    </row>
    <row r="99" spans="2:17">
      <c r="B99" t="s">
        <v>3120</v>
      </c>
      <c r="C99" t="s">
        <v>3072</v>
      </c>
      <c r="D99" t="s">
        <v>3224</v>
      </c>
      <c r="E99" t="s">
        <v>3122</v>
      </c>
      <c r="F99" t="s">
        <v>748</v>
      </c>
      <c r="G99" t="s">
        <v>3124</v>
      </c>
      <c r="H99" t="s">
        <v>236</v>
      </c>
      <c r="I99" s="91">
        <v>7.81</v>
      </c>
      <c r="J99" t="s">
        <v>105</v>
      </c>
      <c r="K99" s="91">
        <v>6</v>
      </c>
      <c r="L99" s="91">
        <v>3.83</v>
      </c>
      <c r="M99" s="91">
        <v>19911334.850000001</v>
      </c>
      <c r="N99" s="91">
        <v>145.16999999999999</v>
      </c>
      <c r="O99" s="91">
        <v>28905.284801745001</v>
      </c>
      <c r="P99" s="91">
        <v>1.7</v>
      </c>
      <c r="Q99" s="91">
        <f>O99/'סכום נכסי הקרן'!$C$42*100</f>
        <v>0.25171495091280793</v>
      </c>
    </row>
    <row r="100" spans="2:17">
      <c r="B100" t="s">
        <v>3225</v>
      </c>
      <c r="C100" t="s">
        <v>3072</v>
      </c>
      <c r="D100" t="s">
        <v>3226</v>
      </c>
      <c r="E100" t="s">
        <v>3227</v>
      </c>
      <c r="F100" t="s">
        <v>748</v>
      </c>
      <c r="G100" t="s">
        <v>3228</v>
      </c>
      <c r="H100" t="s">
        <v>236</v>
      </c>
      <c r="I100" s="91">
        <v>2.54</v>
      </c>
      <c r="J100" t="s">
        <v>105</v>
      </c>
      <c r="K100" s="91">
        <v>3.18</v>
      </c>
      <c r="L100" s="91">
        <v>3.21</v>
      </c>
      <c r="M100" s="91">
        <v>2706299.91</v>
      </c>
      <c r="N100" s="91">
        <v>97.48</v>
      </c>
      <c r="O100" s="91">
        <v>2638.1011522680001</v>
      </c>
      <c r="P100" s="91">
        <v>0.16</v>
      </c>
      <c r="Q100" s="91">
        <f>O100/'סכום נכסי הקרן'!$C$42*100</f>
        <v>2.2973290406952618E-2</v>
      </c>
    </row>
    <row r="101" spans="2:17">
      <c r="B101" t="s">
        <v>3225</v>
      </c>
      <c r="C101" t="s">
        <v>3072</v>
      </c>
      <c r="D101" t="s">
        <v>3229</v>
      </c>
      <c r="E101" t="s">
        <v>3227</v>
      </c>
      <c r="F101" t="s">
        <v>748</v>
      </c>
      <c r="G101" t="s">
        <v>3228</v>
      </c>
      <c r="H101" t="s">
        <v>236</v>
      </c>
      <c r="I101" s="91">
        <v>3.53</v>
      </c>
      <c r="J101" t="s">
        <v>105</v>
      </c>
      <c r="K101" s="91">
        <v>3.37</v>
      </c>
      <c r="L101" s="91">
        <v>3.53</v>
      </c>
      <c r="M101" s="91">
        <v>644606.21</v>
      </c>
      <c r="N101" s="91">
        <v>96.69</v>
      </c>
      <c r="O101" s="91">
        <v>623.26974444899997</v>
      </c>
      <c r="P101" s="91">
        <v>0.04</v>
      </c>
      <c r="Q101" s="91">
        <f>O101/'סכום נכסי הקרן'!$C$42*100</f>
        <v>5.4275996311908756E-3</v>
      </c>
    </row>
    <row r="102" spans="2:17">
      <c r="B102" t="s">
        <v>3225</v>
      </c>
      <c r="C102" t="s">
        <v>3072</v>
      </c>
      <c r="D102" t="s">
        <v>3230</v>
      </c>
      <c r="E102" t="s">
        <v>3227</v>
      </c>
      <c r="F102" t="s">
        <v>748</v>
      </c>
      <c r="G102" t="s">
        <v>3228</v>
      </c>
      <c r="H102" t="s">
        <v>236</v>
      </c>
      <c r="I102" s="91">
        <v>4.32</v>
      </c>
      <c r="J102" t="s">
        <v>105</v>
      </c>
      <c r="K102" s="91">
        <v>3.67</v>
      </c>
      <c r="L102" s="91">
        <v>3.8</v>
      </c>
      <c r="M102" s="91">
        <v>2126494.61</v>
      </c>
      <c r="N102" s="91">
        <v>95.8</v>
      </c>
      <c r="O102" s="91">
        <v>2037.18183638</v>
      </c>
      <c r="P102" s="91">
        <v>0.12</v>
      </c>
      <c r="Q102" s="91">
        <f>O102/'סכום נכסי הקרן'!$C$42*100</f>
        <v>1.7740324285401912E-2</v>
      </c>
    </row>
    <row r="103" spans="2:17">
      <c r="B103" t="s">
        <v>3225</v>
      </c>
      <c r="C103" t="s">
        <v>3072</v>
      </c>
      <c r="D103" t="s">
        <v>3231</v>
      </c>
      <c r="E103" t="s">
        <v>3227</v>
      </c>
      <c r="F103" t="s">
        <v>748</v>
      </c>
      <c r="G103" t="s">
        <v>3228</v>
      </c>
      <c r="H103" t="s">
        <v>236</v>
      </c>
      <c r="I103" s="91">
        <v>2.5499999999999998</v>
      </c>
      <c r="J103" t="s">
        <v>105</v>
      </c>
      <c r="K103" s="91">
        <v>2.35</v>
      </c>
      <c r="L103" s="91">
        <v>3.29</v>
      </c>
      <c r="M103" s="91">
        <v>2665616.5</v>
      </c>
      <c r="N103" s="91">
        <v>97.91</v>
      </c>
      <c r="O103" s="91">
        <v>2609.9051151499998</v>
      </c>
      <c r="P103" s="91">
        <v>0.15</v>
      </c>
      <c r="Q103" s="91">
        <f>O103/'סכום נכסי הקרן'!$C$42*100</f>
        <v>2.2727751774561607E-2</v>
      </c>
    </row>
    <row r="104" spans="2:17">
      <c r="B104" t="s">
        <v>3225</v>
      </c>
      <c r="C104" t="s">
        <v>3072</v>
      </c>
      <c r="D104" t="s">
        <v>3232</v>
      </c>
      <c r="E104" t="s">
        <v>3227</v>
      </c>
      <c r="F104" t="s">
        <v>748</v>
      </c>
      <c r="G104" t="s">
        <v>3228</v>
      </c>
      <c r="H104" t="s">
        <v>236</v>
      </c>
      <c r="I104" s="91">
        <v>3.63</v>
      </c>
      <c r="J104" t="s">
        <v>105</v>
      </c>
      <c r="K104" s="91">
        <v>2.2999999999999998</v>
      </c>
      <c r="L104" s="91">
        <v>2.4500000000000002</v>
      </c>
      <c r="M104" s="91">
        <v>1268747.1499999999</v>
      </c>
      <c r="N104" s="91">
        <v>97.44</v>
      </c>
      <c r="O104" s="91">
        <v>1236.26722296</v>
      </c>
      <c r="P104" s="91">
        <v>7.0000000000000007E-2</v>
      </c>
      <c r="Q104" s="91">
        <f>O104/'סכום נכסי הקרן'!$C$42*100</f>
        <v>1.0765745623226087E-2</v>
      </c>
    </row>
    <row r="105" spans="2:17">
      <c r="B105" t="s">
        <v>3225</v>
      </c>
      <c r="C105" t="s">
        <v>3072</v>
      </c>
      <c r="D105" t="s">
        <v>3233</v>
      </c>
      <c r="E105" t="s">
        <v>3227</v>
      </c>
      <c r="F105" t="s">
        <v>748</v>
      </c>
      <c r="G105" t="s">
        <v>3234</v>
      </c>
      <c r="H105" t="s">
        <v>236</v>
      </c>
      <c r="I105" s="91">
        <v>3.64</v>
      </c>
      <c r="J105" t="s">
        <v>105</v>
      </c>
      <c r="K105" s="91">
        <v>3.84</v>
      </c>
      <c r="L105" s="91">
        <v>3.89</v>
      </c>
      <c r="M105" s="91">
        <v>525564.37</v>
      </c>
      <c r="N105" s="91">
        <v>96.31</v>
      </c>
      <c r="O105" s="91">
        <v>506.171044747</v>
      </c>
      <c r="P105" s="91">
        <v>0.03</v>
      </c>
      <c r="Q105" s="91">
        <f>O105/'סכום נכסי הקרן'!$C$42*100</f>
        <v>4.407872835568258E-3</v>
      </c>
    </row>
    <row r="106" spans="2:17">
      <c r="B106" t="s">
        <v>3225</v>
      </c>
      <c r="C106" t="s">
        <v>3072</v>
      </c>
      <c r="D106" t="s">
        <v>3235</v>
      </c>
      <c r="E106" t="s">
        <v>3227</v>
      </c>
      <c r="F106" t="s">
        <v>748</v>
      </c>
      <c r="G106" t="s">
        <v>3236</v>
      </c>
      <c r="H106" t="s">
        <v>236</v>
      </c>
      <c r="I106" s="91">
        <v>3.64</v>
      </c>
      <c r="J106" t="s">
        <v>105</v>
      </c>
      <c r="K106" s="91">
        <v>3.85</v>
      </c>
      <c r="L106" s="91">
        <v>3.89</v>
      </c>
      <c r="M106" s="91">
        <v>175790.4</v>
      </c>
      <c r="N106" s="91">
        <v>96.31</v>
      </c>
      <c r="O106" s="91">
        <v>169.30373424000001</v>
      </c>
      <c r="P106" s="91">
        <v>0.01</v>
      </c>
      <c r="Q106" s="91">
        <f>O106/'סכום נכסי הקרן'!$C$42*100</f>
        <v>1.4743421988702894E-3</v>
      </c>
    </row>
    <row r="107" spans="2:17">
      <c r="B107" t="s">
        <v>3237</v>
      </c>
      <c r="C107" t="s">
        <v>3072</v>
      </c>
      <c r="D107" t="s">
        <v>3238</v>
      </c>
      <c r="E107" t="s">
        <v>3239</v>
      </c>
      <c r="F107" t="s">
        <v>1220</v>
      </c>
      <c r="G107" t="s">
        <v>3240</v>
      </c>
      <c r="H107" t="s">
        <v>3077</v>
      </c>
      <c r="I107" s="91">
        <v>2.4</v>
      </c>
      <c r="J107" t="s">
        <v>105</v>
      </c>
      <c r="K107" s="91">
        <v>3.7</v>
      </c>
      <c r="L107" s="91">
        <v>1.38</v>
      </c>
      <c r="M107" s="91">
        <v>20083277.57</v>
      </c>
      <c r="N107" s="91">
        <v>108.16</v>
      </c>
      <c r="O107" s="91">
        <v>21722.073019711999</v>
      </c>
      <c r="P107" s="91">
        <v>1.28</v>
      </c>
      <c r="Q107" s="91">
        <f>O107/'סכום נכסי הקרן'!$C$42*100</f>
        <v>0.18916162152988536</v>
      </c>
    </row>
    <row r="108" spans="2:17">
      <c r="B108" t="s">
        <v>3237</v>
      </c>
      <c r="C108" t="s">
        <v>3072</v>
      </c>
      <c r="D108" t="s">
        <v>3241</v>
      </c>
      <c r="E108" t="s">
        <v>3239</v>
      </c>
      <c r="F108" t="s">
        <v>1220</v>
      </c>
      <c r="G108" t="s">
        <v>3242</v>
      </c>
      <c r="H108" t="s">
        <v>3077</v>
      </c>
      <c r="I108" s="91">
        <v>5.16</v>
      </c>
      <c r="J108" t="s">
        <v>105</v>
      </c>
      <c r="K108" s="91">
        <v>3.7</v>
      </c>
      <c r="L108" s="91">
        <v>1.17</v>
      </c>
      <c r="M108" s="91">
        <v>7904151.21</v>
      </c>
      <c r="N108" s="91">
        <v>108.67</v>
      </c>
      <c r="O108" s="91">
        <v>8589.441119907</v>
      </c>
      <c r="P108" s="91">
        <v>0.51</v>
      </c>
      <c r="Q108" s="91">
        <f>O108/'סכום נכסי הקרן'!$C$42*100</f>
        <v>7.4799150560015237E-2</v>
      </c>
    </row>
    <row r="109" spans="2:17">
      <c r="B109" t="s">
        <v>3237</v>
      </c>
      <c r="C109" t="s">
        <v>3072</v>
      </c>
      <c r="D109" t="s">
        <v>3243</v>
      </c>
      <c r="E109" t="s">
        <v>3239</v>
      </c>
      <c r="F109" t="s">
        <v>748</v>
      </c>
      <c r="G109" t="s">
        <v>3244</v>
      </c>
      <c r="H109" t="s">
        <v>236</v>
      </c>
      <c r="I109" s="91">
        <v>2.64</v>
      </c>
      <c r="J109" t="s">
        <v>105</v>
      </c>
      <c r="K109" s="91">
        <v>3.88</v>
      </c>
      <c r="L109" s="91">
        <v>2.98</v>
      </c>
      <c r="M109" s="91">
        <v>3273608.98</v>
      </c>
      <c r="N109" s="91">
        <v>102</v>
      </c>
      <c r="O109" s="91">
        <v>3339.0811595999999</v>
      </c>
      <c r="P109" s="91">
        <v>0.2</v>
      </c>
      <c r="Q109" s="91">
        <f>O109/'סכום נכסי הקרן'!$C$42*100</f>
        <v>2.9077611791316977E-2</v>
      </c>
    </row>
    <row r="110" spans="2:17">
      <c r="B110" t="s">
        <v>3237</v>
      </c>
      <c r="C110" t="s">
        <v>3072</v>
      </c>
      <c r="D110" t="s">
        <v>3245</v>
      </c>
      <c r="E110" t="s">
        <v>3239</v>
      </c>
      <c r="F110" t="s">
        <v>748</v>
      </c>
      <c r="G110" t="s">
        <v>3244</v>
      </c>
      <c r="H110" t="s">
        <v>236</v>
      </c>
      <c r="I110" s="91">
        <v>0.75</v>
      </c>
      <c r="J110" t="s">
        <v>105</v>
      </c>
      <c r="K110" s="91">
        <v>2.2999999999999998</v>
      </c>
      <c r="L110" s="91">
        <v>0.97</v>
      </c>
      <c r="M110" s="91">
        <v>3273608.98</v>
      </c>
      <c r="N110" s="91">
        <v>104.68</v>
      </c>
      <c r="O110" s="91">
        <v>3426.8138802640001</v>
      </c>
      <c r="P110" s="91">
        <v>0.2</v>
      </c>
      <c r="Q110" s="91">
        <f>O110/'סכום נכסי הקרן'!$C$42*100</f>
        <v>2.984161178740256E-2</v>
      </c>
    </row>
    <row r="111" spans="2:17">
      <c r="B111" t="s">
        <v>3246</v>
      </c>
      <c r="C111" t="s">
        <v>3072</v>
      </c>
      <c r="D111" t="s">
        <v>3247</v>
      </c>
      <c r="E111" t="s">
        <v>3248</v>
      </c>
      <c r="F111" t="s">
        <v>748</v>
      </c>
      <c r="G111" t="s">
        <v>3249</v>
      </c>
      <c r="H111" t="s">
        <v>236</v>
      </c>
      <c r="I111" s="91">
        <v>7.73</v>
      </c>
      <c r="J111" t="s">
        <v>105</v>
      </c>
      <c r="K111" s="91">
        <v>4.5</v>
      </c>
      <c r="L111" s="91">
        <v>2.91</v>
      </c>
      <c r="M111" s="91">
        <v>2465643.4900000002</v>
      </c>
      <c r="N111" s="91">
        <v>114.13</v>
      </c>
      <c r="O111" s="91">
        <v>2814.038915137</v>
      </c>
      <c r="P111" s="91">
        <v>0.17</v>
      </c>
      <c r="Q111" s="91">
        <f>O111/'סכום נכסי הקרן'!$C$42*100</f>
        <v>2.4505403501427509E-2</v>
      </c>
    </row>
    <row r="112" spans="2:17">
      <c r="B112" t="s">
        <v>3246</v>
      </c>
      <c r="C112" t="s">
        <v>3072</v>
      </c>
      <c r="D112" t="s">
        <v>3250</v>
      </c>
      <c r="E112" t="s">
        <v>3248</v>
      </c>
      <c r="F112" t="s">
        <v>748</v>
      </c>
      <c r="G112" t="s">
        <v>1384</v>
      </c>
      <c r="H112" t="s">
        <v>236</v>
      </c>
      <c r="I112" s="91">
        <v>7.47</v>
      </c>
      <c r="J112" t="s">
        <v>105</v>
      </c>
      <c r="K112" s="91">
        <v>4.5</v>
      </c>
      <c r="L112" s="91">
        <v>2.89</v>
      </c>
      <c r="M112" s="91">
        <v>1666803.31</v>
      </c>
      <c r="N112" s="91">
        <v>114.6</v>
      </c>
      <c r="O112" s="91">
        <v>1910.1565932599999</v>
      </c>
      <c r="P112" s="91">
        <v>0.11</v>
      </c>
      <c r="Q112" s="91">
        <f>O112/'סכום נכסי הקרן'!$C$42*100</f>
        <v>1.6634154494792962E-2</v>
      </c>
    </row>
    <row r="113" spans="2:17">
      <c r="B113" t="s">
        <v>3246</v>
      </c>
      <c r="C113" t="s">
        <v>3072</v>
      </c>
      <c r="D113" t="s">
        <v>3251</v>
      </c>
      <c r="E113" t="s">
        <v>3248</v>
      </c>
      <c r="F113" t="s">
        <v>748</v>
      </c>
      <c r="G113" t="s">
        <v>3252</v>
      </c>
      <c r="H113" t="s">
        <v>236</v>
      </c>
      <c r="I113" s="91">
        <v>10.93</v>
      </c>
      <c r="J113" t="s">
        <v>105</v>
      </c>
      <c r="K113" s="91">
        <v>4.5</v>
      </c>
      <c r="L113" s="91">
        <v>3.42</v>
      </c>
      <c r="M113" s="91">
        <v>1533836.52</v>
      </c>
      <c r="N113" s="91">
        <v>113.21</v>
      </c>
      <c r="O113" s="91">
        <v>1736.4563242920001</v>
      </c>
      <c r="P113" s="91">
        <v>0.1</v>
      </c>
      <c r="Q113" s="91">
        <f>O113/'סכום נכסי הקרן'!$C$42*100</f>
        <v>1.5121526095636623E-2</v>
      </c>
    </row>
    <row r="114" spans="2:17">
      <c r="B114" t="s">
        <v>3246</v>
      </c>
      <c r="C114" t="s">
        <v>3072</v>
      </c>
      <c r="D114" t="s">
        <v>3253</v>
      </c>
      <c r="E114" t="s">
        <v>3248</v>
      </c>
      <c r="F114" t="s">
        <v>748</v>
      </c>
      <c r="G114" t="s">
        <v>3254</v>
      </c>
      <c r="H114" t="s">
        <v>236</v>
      </c>
      <c r="I114" s="91">
        <v>10.83</v>
      </c>
      <c r="J114" t="s">
        <v>105</v>
      </c>
      <c r="K114" s="91">
        <v>4.5</v>
      </c>
      <c r="L114" s="91">
        <v>3.66</v>
      </c>
      <c r="M114" s="91">
        <v>1821715.11</v>
      </c>
      <c r="N114" s="91">
        <v>113.23</v>
      </c>
      <c r="O114" s="91">
        <v>2062.728019053</v>
      </c>
      <c r="P114" s="91">
        <v>0.12</v>
      </c>
      <c r="Q114" s="91">
        <f>O114/'סכום נכסי הקרן'!$C$42*100</f>
        <v>1.7962787276569383E-2</v>
      </c>
    </row>
    <row r="115" spans="2:17">
      <c r="B115" t="s">
        <v>3246</v>
      </c>
      <c r="C115" t="s">
        <v>3072</v>
      </c>
      <c r="D115" t="s">
        <v>3255</v>
      </c>
      <c r="E115" t="s">
        <v>3248</v>
      </c>
      <c r="F115" t="s">
        <v>748</v>
      </c>
      <c r="G115" t="s">
        <v>1093</v>
      </c>
      <c r="H115" t="s">
        <v>236</v>
      </c>
      <c r="I115" s="91">
        <v>7.43</v>
      </c>
      <c r="J115" t="s">
        <v>105</v>
      </c>
      <c r="K115" s="91">
        <v>4.5</v>
      </c>
      <c r="L115" s="91">
        <v>3.06</v>
      </c>
      <c r="M115" s="91">
        <v>1771517.55</v>
      </c>
      <c r="N115" s="91">
        <v>113.9</v>
      </c>
      <c r="O115" s="91">
        <v>2017.7584894500001</v>
      </c>
      <c r="P115" s="91">
        <v>0.12</v>
      </c>
      <c r="Q115" s="91">
        <f>O115/'סכום נכסי הקרן'!$C$42*100</f>
        <v>1.7571180585466729E-2</v>
      </c>
    </row>
    <row r="116" spans="2:17">
      <c r="B116" t="s">
        <v>3246</v>
      </c>
      <c r="C116" t="s">
        <v>3072</v>
      </c>
      <c r="D116" t="s">
        <v>3256</v>
      </c>
      <c r="E116" t="s">
        <v>3248</v>
      </c>
      <c r="F116" t="s">
        <v>748</v>
      </c>
      <c r="G116" t="s">
        <v>3257</v>
      </c>
      <c r="H116" t="s">
        <v>236</v>
      </c>
      <c r="I116" s="91">
        <v>10.87</v>
      </c>
      <c r="J116" t="s">
        <v>105</v>
      </c>
      <c r="K116" s="91">
        <v>4.5</v>
      </c>
      <c r="L116" s="91">
        <v>4.1399999999999997</v>
      </c>
      <c r="M116" s="91">
        <v>1281373.1399999999</v>
      </c>
      <c r="N116" s="91">
        <v>108.13</v>
      </c>
      <c r="O116" s="91">
        <v>1385.5487762820001</v>
      </c>
      <c r="P116" s="91">
        <v>0.08</v>
      </c>
      <c r="Q116" s="91">
        <f>O116/'סכום נכסי הקרן'!$C$42*100</f>
        <v>1.2065729315632621E-2</v>
      </c>
    </row>
    <row r="117" spans="2:17">
      <c r="B117" t="s">
        <v>3246</v>
      </c>
      <c r="C117" t="s">
        <v>3072</v>
      </c>
      <c r="D117" t="s">
        <v>3258</v>
      </c>
      <c r="E117" t="s">
        <v>3248</v>
      </c>
      <c r="F117" t="s">
        <v>748</v>
      </c>
      <c r="G117" t="s">
        <v>1396</v>
      </c>
      <c r="H117" t="s">
        <v>236</v>
      </c>
      <c r="I117" s="91">
        <v>10.89</v>
      </c>
      <c r="J117" t="s">
        <v>105</v>
      </c>
      <c r="K117" s="91">
        <v>4.5</v>
      </c>
      <c r="L117" s="91">
        <v>4.2699999999999996</v>
      </c>
      <c r="M117" s="91">
        <v>1675618.41</v>
      </c>
      <c r="N117" s="91">
        <v>103.95</v>
      </c>
      <c r="O117" s="91">
        <v>1741.805337195</v>
      </c>
      <c r="P117" s="91">
        <v>0.1</v>
      </c>
      <c r="Q117" s="91">
        <f>O117/'סכום נכסי הקרן'!$C$42*100</f>
        <v>1.5168106730615501E-2</v>
      </c>
    </row>
    <row r="118" spans="2:17">
      <c r="B118" t="s">
        <v>3246</v>
      </c>
      <c r="C118" t="s">
        <v>3072</v>
      </c>
      <c r="D118" t="s">
        <v>3259</v>
      </c>
      <c r="E118" t="s">
        <v>3248</v>
      </c>
      <c r="F118" t="s">
        <v>748</v>
      </c>
      <c r="G118" t="s">
        <v>583</v>
      </c>
      <c r="H118" t="s">
        <v>236</v>
      </c>
      <c r="I118" s="91">
        <v>10.91</v>
      </c>
      <c r="J118" t="s">
        <v>105</v>
      </c>
      <c r="K118" s="91">
        <v>4.5</v>
      </c>
      <c r="L118" s="91">
        <v>4.2699999999999996</v>
      </c>
      <c r="M118" s="91">
        <v>686579.47</v>
      </c>
      <c r="N118" s="91">
        <v>103.92</v>
      </c>
      <c r="O118" s="91">
        <v>713.49338522400001</v>
      </c>
      <c r="P118" s="91">
        <v>0.04</v>
      </c>
      <c r="Q118" s="91">
        <f>O118/'סכום נכסי הקרן'!$C$42*100</f>
        <v>6.2132912258117635E-3</v>
      </c>
    </row>
    <row r="119" spans="2:17">
      <c r="B119" t="s">
        <v>3246</v>
      </c>
      <c r="C119" t="s">
        <v>3072</v>
      </c>
      <c r="D119" t="s">
        <v>3260</v>
      </c>
      <c r="E119" t="s">
        <v>3248</v>
      </c>
      <c r="F119" t="s">
        <v>748</v>
      </c>
      <c r="G119" t="s">
        <v>3261</v>
      </c>
      <c r="H119" t="s">
        <v>236</v>
      </c>
      <c r="I119" s="91">
        <v>11.03</v>
      </c>
      <c r="J119" t="s">
        <v>105</v>
      </c>
      <c r="K119" s="91">
        <v>4.5</v>
      </c>
      <c r="L119" s="91">
        <v>4.2699999999999996</v>
      </c>
      <c r="M119" s="91">
        <v>519437.73</v>
      </c>
      <c r="N119" s="91">
        <v>106.33</v>
      </c>
      <c r="O119" s="91">
        <v>552.31813830900001</v>
      </c>
      <c r="P119" s="91">
        <v>0.03</v>
      </c>
      <c r="Q119" s="91">
        <f>O119/'סכום נכסי הקרן'!$C$42*100</f>
        <v>4.8097340685711006E-3</v>
      </c>
    </row>
    <row r="120" spans="2:17">
      <c r="B120" t="s">
        <v>3246</v>
      </c>
      <c r="C120" t="s">
        <v>3072</v>
      </c>
      <c r="D120" t="s">
        <v>3262</v>
      </c>
      <c r="E120" t="s">
        <v>3248</v>
      </c>
      <c r="F120" t="s">
        <v>748</v>
      </c>
      <c r="G120" t="s">
        <v>3263</v>
      </c>
      <c r="H120" t="s">
        <v>236</v>
      </c>
      <c r="I120" s="91">
        <v>11.14</v>
      </c>
      <c r="J120" t="s">
        <v>105</v>
      </c>
      <c r="K120" s="91">
        <v>4.5</v>
      </c>
      <c r="L120" s="91">
        <v>4.2699999999999996</v>
      </c>
      <c r="M120" s="91">
        <v>3328943.04</v>
      </c>
      <c r="N120" s="91">
        <v>102.2</v>
      </c>
      <c r="O120" s="91">
        <v>3402.1797868799999</v>
      </c>
      <c r="P120" s="91">
        <v>0.2</v>
      </c>
      <c r="Q120" s="91">
        <f>O120/'סכום נכסי הקרן'!$C$42*100</f>
        <v>2.9627091513706422E-2</v>
      </c>
    </row>
    <row r="121" spans="2:17">
      <c r="B121" t="s">
        <v>3246</v>
      </c>
      <c r="C121" t="s">
        <v>3072</v>
      </c>
      <c r="D121" t="s">
        <v>3264</v>
      </c>
      <c r="E121" t="s">
        <v>3248</v>
      </c>
      <c r="F121" t="s">
        <v>748</v>
      </c>
      <c r="G121" t="s">
        <v>3265</v>
      </c>
      <c r="H121" t="s">
        <v>236</v>
      </c>
      <c r="I121" s="91">
        <v>11.26</v>
      </c>
      <c r="J121" t="s">
        <v>105</v>
      </c>
      <c r="K121" s="91">
        <v>4.5</v>
      </c>
      <c r="L121" s="91">
        <v>4.2699999999999996</v>
      </c>
      <c r="M121" s="91">
        <v>626089.6</v>
      </c>
      <c r="N121" s="91">
        <v>97.12</v>
      </c>
      <c r="O121" s="91">
        <v>608.05821951999997</v>
      </c>
      <c r="P121" s="91">
        <v>0.04</v>
      </c>
      <c r="Q121" s="91">
        <f>O121/'סכום נכסי הקרן'!$C$42*100</f>
        <v>5.2951336037127079E-3</v>
      </c>
    </row>
    <row r="122" spans="2:17">
      <c r="B122" t="s">
        <v>3246</v>
      </c>
      <c r="C122" t="s">
        <v>3072</v>
      </c>
      <c r="D122" t="s">
        <v>3266</v>
      </c>
      <c r="E122" t="s">
        <v>3248</v>
      </c>
      <c r="F122" t="s">
        <v>748</v>
      </c>
      <c r="G122" t="s">
        <v>3267</v>
      </c>
      <c r="H122" t="s">
        <v>236</v>
      </c>
      <c r="I122" s="91">
        <v>11.37</v>
      </c>
      <c r="J122" t="s">
        <v>105</v>
      </c>
      <c r="K122" s="91">
        <v>4.5</v>
      </c>
      <c r="L122" s="91">
        <v>4.2699999999999996</v>
      </c>
      <c r="M122" s="91">
        <v>788951.68</v>
      </c>
      <c r="N122" s="91">
        <v>95.74</v>
      </c>
      <c r="O122" s="91">
        <v>755.34233843200002</v>
      </c>
      <c r="P122" s="91">
        <v>0.04</v>
      </c>
      <c r="Q122" s="91">
        <f>O122/'סכום נכסי הקרן'!$C$42*100</f>
        <v>6.5777231030534006E-3</v>
      </c>
    </row>
    <row r="123" spans="2:17">
      <c r="B123" t="s">
        <v>3246</v>
      </c>
      <c r="C123" t="s">
        <v>3072</v>
      </c>
      <c r="D123" t="s">
        <v>3268</v>
      </c>
      <c r="E123" t="s">
        <v>3248</v>
      </c>
      <c r="F123" t="s">
        <v>748</v>
      </c>
      <c r="G123" t="s">
        <v>3269</v>
      </c>
      <c r="H123" t="s">
        <v>236</v>
      </c>
      <c r="I123" s="91">
        <v>11.5</v>
      </c>
      <c r="J123" t="s">
        <v>105</v>
      </c>
      <c r="K123" s="91">
        <v>4.5</v>
      </c>
      <c r="L123" s="91">
        <v>4.28</v>
      </c>
      <c r="M123" s="91">
        <v>241740.36</v>
      </c>
      <c r="N123" s="91">
        <v>90.69</v>
      </c>
      <c r="O123" s="91">
        <v>219.23433248399999</v>
      </c>
      <c r="P123" s="91">
        <v>0.01</v>
      </c>
      <c r="Q123" s="91">
        <f>O123/'סכום נכסי הקרן'!$C$42*100</f>
        <v>1.9091512025607444E-3</v>
      </c>
    </row>
    <row r="124" spans="2:17">
      <c r="B124" t="s">
        <v>3246</v>
      </c>
      <c r="C124" t="s">
        <v>3072</v>
      </c>
      <c r="D124" t="s">
        <v>3270</v>
      </c>
      <c r="E124" t="s">
        <v>3248</v>
      </c>
      <c r="F124" t="s">
        <v>748</v>
      </c>
      <c r="G124" t="s">
        <v>3271</v>
      </c>
      <c r="H124" t="s">
        <v>236</v>
      </c>
      <c r="I124" s="91">
        <v>10.92</v>
      </c>
      <c r="J124" t="s">
        <v>105</v>
      </c>
      <c r="K124" s="91">
        <v>4.5</v>
      </c>
      <c r="L124" s="91">
        <v>6.19</v>
      </c>
      <c r="M124" s="91">
        <v>256820.34</v>
      </c>
      <c r="N124" s="91">
        <v>90.86</v>
      </c>
      <c r="O124" s="91">
        <v>233.346960924</v>
      </c>
      <c r="P124" s="91">
        <v>0.01</v>
      </c>
      <c r="Q124" s="91">
        <f>O124/'סכום נכסי הקרן'!$C$42*100</f>
        <v>2.0320477455074808E-3</v>
      </c>
    </row>
    <row r="125" spans="2:17">
      <c r="B125" t="s">
        <v>3246</v>
      </c>
      <c r="C125" t="s">
        <v>3072</v>
      </c>
      <c r="D125" t="s">
        <v>3272</v>
      </c>
      <c r="E125" t="s">
        <v>3248</v>
      </c>
      <c r="F125" t="s">
        <v>748</v>
      </c>
      <c r="G125" t="s">
        <v>2620</v>
      </c>
      <c r="H125" t="s">
        <v>236</v>
      </c>
      <c r="I125" s="91">
        <v>11.32</v>
      </c>
      <c r="J125" t="s">
        <v>105</v>
      </c>
      <c r="K125" s="91">
        <v>4.5</v>
      </c>
      <c r="L125" s="91">
        <v>5.78</v>
      </c>
      <c r="M125" s="91">
        <v>453213.31</v>
      </c>
      <c r="N125" s="91">
        <v>91.97</v>
      </c>
      <c r="O125" s="91">
        <v>416.82028120699999</v>
      </c>
      <c r="P125" s="91">
        <v>0.02</v>
      </c>
      <c r="Q125" s="91">
        <f>O125/'סכום נכסי הקרן'!$C$42*100</f>
        <v>3.6297824893650188E-3</v>
      </c>
    </row>
    <row r="126" spans="2:17">
      <c r="B126" t="s">
        <v>3246</v>
      </c>
      <c r="C126" t="s">
        <v>3072</v>
      </c>
      <c r="D126" t="s">
        <v>3273</v>
      </c>
      <c r="E126" t="s">
        <v>3248</v>
      </c>
      <c r="F126" t="s">
        <v>748</v>
      </c>
      <c r="G126" t="s">
        <v>408</v>
      </c>
      <c r="H126" t="s">
        <v>236</v>
      </c>
      <c r="I126" s="91">
        <v>9.07</v>
      </c>
      <c r="J126" t="s">
        <v>105</v>
      </c>
      <c r="K126" s="91">
        <v>4.5</v>
      </c>
      <c r="L126" s="91">
        <v>2.5499999999999998</v>
      </c>
      <c r="M126" s="91">
        <v>478381.5</v>
      </c>
      <c r="N126" s="91">
        <v>114.41</v>
      </c>
      <c r="O126" s="91">
        <v>547.31627415000003</v>
      </c>
      <c r="P126" s="91">
        <v>0.03</v>
      </c>
      <c r="Q126" s="91">
        <f>O126/'סכום נכסי הקרן'!$C$42*100</f>
        <v>4.7661764977015974E-3</v>
      </c>
    </row>
    <row r="127" spans="2:17">
      <c r="B127" t="s">
        <v>3246</v>
      </c>
      <c r="C127" t="s">
        <v>3072</v>
      </c>
      <c r="D127" t="s">
        <v>3274</v>
      </c>
      <c r="E127" t="s">
        <v>3248</v>
      </c>
      <c r="F127" t="s">
        <v>748</v>
      </c>
      <c r="G127" t="s">
        <v>3275</v>
      </c>
      <c r="H127" t="s">
        <v>236</v>
      </c>
      <c r="I127" s="91">
        <v>9.0500000000000007</v>
      </c>
      <c r="J127" t="s">
        <v>105</v>
      </c>
      <c r="K127" s="91">
        <v>4.5</v>
      </c>
      <c r="L127" s="91">
        <v>2.63</v>
      </c>
      <c r="M127" s="91">
        <v>885746.72</v>
      </c>
      <c r="N127" s="91">
        <v>113.58</v>
      </c>
      <c r="O127" s="91">
        <v>1006.031124576</v>
      </c>
      <c r="P127" s="91">
        <v>0.06</v>
      </c>
      <c r="Q127" s="91">
        <f>O127/'סכום נכסי הקרן'!$C$42*100</f>
        <v>8.7607881007322648E-3</v>
      </c>
    </row>
    <row r="128" spans="2:17">
      <c r="B128" t="s">
        <v>3276</v>
      </c>
      <c r="C128" t="s">
        <v>3072</v>
      </c>
      <c r="D128" t="s">
        <v>3277</v>
      </c>
      <c r="E128" t="s">
        <v>3278</v>
      </c>
      <c r="F128" t="s">
        <v>748</v>
      </c>
      <c r="G128" t="s">
        <v>3279</v>
      </c>
      <c r="H128" t="s">
        <v>236</v>
      </c>
      <c r="I128" s="91">
        <v>4.72</v>
      </c>
      <c r="J128" t="s">
        <v>105</v>
      </c>
      <c r="K128" s="91">
        <v>3.91</v>
      </c>
      <c r="L128" s="91">
        <v>3.56</v>
      </c>
      <c r="M128" s="91">
        <v>8009035</v>
      </c>
      <c r="N128" s="91">
        <v>100.05</v>
      </c>
      <c r="O128" s="91">
        <v>8013.0395175000003</v>
      </c>
      <c r="P128" s="91">
        <v>0.47</v>
      </c>
      <c r="Q128" s="91">
        <f>O128/'סכום נכסי הקרן'!$C$42*100</f>
        <v>6.9779691244838973E-2</v>
      </c>
    </row>
    <row r="129" spans="2:17">
      <c r="B129" t="s">
        <v>3280</v>
      </c>
      <c r="C129" t="s">
        <v>3072</v>
      </c>
      <c r="D129" t="s">
        <v>3281</v>
      </c>
      <c r="E129" t="s">
        <v>3282</v>
      </c>
      <c r="F129" t="s">
        <v>1220</v>
      </c>
      <c r="G129" t="s">
        <v>454</v>
      </c>
      <c r="H129" t="s">
        <v>3077</v>
      </c>
      <c r="I129" s="91">
        <v>2.2599999999999998</v>
      </c>
      <c r="J129" t="s">
        <v>105</v>
      </c>
      <c r="K129" s="91">
        <v>3.4</v>
      </c>
      <c r="L129" s="91">
        <v>1.5</v>
      </c>
      <c r="M129" s="91">
        <v>1708840.17</v>
      </c>
      <c r="N129" s="91">
        <v>103.59</v>
      </c>
      <c r="O129" s="91">
        <v>1770.187532103</v>
      </c>
      <c r="P129" s="91">
        <v>0.1</v>
      </c>
      <c r="Q129" s="91">
        <f>O129/'סכום נכסי הקרן'!$C$42*100</f>
        <v>1.5415266474830637E-2</v>
      </c>
    </row>
    <row r="130" spans="2:17">
      <c r="B130" t="s">
        <v>3280</v>
      </c>
      <c r="C130" t="s">
        <v>3072</v>
      </c>
      <c r="D130" t="s">
        <v>3283</v>
      </c>
      <c r="E130" t="s">
        <v>3282</v>
      </c>
      <c r="F130" t="s">
        <v>1220</v>
      </c>
      <c r="G130" t="s">
        <v>454</v>
      </c>
      <c r="H130" t="s">
        <v>3077</v>
      </c>
      <c r="I130" s="91">
        <v>2.39</v>
      </c>
      <c r="J130" t="s">
        <v>105</v>
      </c>
      <c r="K130" s="91">
        <v>3.45</v>
      </c>
      <c r="L130" s="91">
        <v>1.8</v>
      </c>
      <c r="M130" s="91">
        <v>691407.41</v>
      </c>
      <c r="N130" s="91">
        <v>105.41</v>
      </c>
      <c r="O130" s="91">
        <v>728.81255088099999</v>
      </c>
      <c r="P130" s="91">
        <v>0.04</v>
      </c>
      <c r="Q130" s="91">
        <f>O130/'סכום נכסי הקרן'!$C$42*100</f>
        <v>6.346694617538391E-3</v>
      </c>
    </row>
    <row r="131" spans="2:17">
      <c r="B131" t="s">
        <v>3280</v>
      </c>
      <c r="C131" t="s">
        <v>3072</v>
      </c>
      <c r="D131" t="s">
        <v>3284</v>
      </c>
      <c r="E131" t="s">
        <v>3282</v>
      </c>
      <c r="F131" t="s">
        <v>1220</v>
      </c>
      <c r="G131" t="s">
        <v>454</v>
      </c>
      <c r="H131" t="s">
        <v>3077</v>
      </c>
      <c r="I131" s="91">
        <v>1.69</v>
      </c>
      <c r="J131" t="s">
        <v>105</v>
      </c>
      <c r="K131" s="91">
        <v>4.4000000000000004</v>
      </c>
      <c r="L131" s="91">
        <v>2.52</v>
      </c>
      <c r="M131" s="91">
        <v>674122.47</v>
      </c>
      <c r="N131" s="91">
        <v>100.32</v>
      </c>
      <c r="O131" s="91">
        <v>676.27966190400002</v>
      </c>
      <c r="P131" s="91">
        <v>0.04</v>
      </c>
      <c r="Q131" s="91">
        <f>O131/'סכום נכסי הקרן'!$C$42*100</f>
        <v>5.8892241701496402E-3</v>
      </c>
    </row>
    <row r="132" spans="2:17">
      <c r="B132" t="s">
        <v>3280</v>
      </c>
      <c r="C132" t="s">
        <v>3072</v>
      </c>
      <c r="D132" t="s">
        <v>3285</v>
      </c>
      <c r="E132" t="s">
        <v>3282</v>
      </c>
      <c r="F132" t="s">
        <v>1220</v>
      </c>
      <c r="G132" t="s">
        <v>454</v>
      </c>
      <c r="H132" t="s">
        <v>3077</v>
      </c>
      <c r="I132" s="91">
        <v>1.69</v>
      </c>
      <c r="J132" t="s">
        <v>105</v>
      </c>
      <c r="K132" s="91">
        <v>4.4000000000000004</v>
      </c>
      <c r="L132" s="91">
        <v>2.52</v>
      </c>
      <c r="M132" s="91">
        <v>299610.14</v>
      </c>
      <c r="N132" s="91">
        <v>100.32</v>
      </c>
      <c r="O132" s="91">
        <v>300.56889244799999</v>
      </c>
      <c r="P132" s="91">
        <v>0.02</v>
      </c>
      <c r="Q132" s="91">
        <f>O132/'סכום נכסי הקרן'!$C$42*100</f>
        <v>2.6174343040514842E-3</v>
      </c>
    </row>
    <row r="133" spans="2:17">
      <c r="B133" t="s">
        <v>3280</v>
      </c>
      <c r="C133" t="s">
        <v>3072</v>
      </c>
      <c r="D133" t="s">
        <v>3286</v>
      </c>
      <c r="E133" t="s">
        <v>3282</v>
      </c>
      <c r="F133" t="s">
        <v>1220</v>
      </c>
      <c r="G133" t="s">
        <v>454</v>
      </c>
      <c r="H133" t="s">
        <v>3077</v>
      </c>
      <c r="I133" s="91">
        <v>1.68</v>
      </c>
      <c r="J133" t="s">
        <v>105</v>
      </c>
      <c r="K133" s="91">
        <v>4.45</v>
      </c>
      <c r="L133" s="91">
        <v>2.6</v>
      </c>
      <c r="M133" s="91">
        <v>403321.08</v>
      </c>
      <c r="N133" s="91">
        <v>101.63</v>
      </c>
      <c r="O133" s="91">
        <v>409.89521360399999</v>
      </c>
      <c r="P133" s="91">
        <v>0.02</v>
      </c>
      <c r="Q133" s="91">
        <f>O133/'סכום נכסי הקרן'!$C$42*100</f>
        <v>3.5694771485350338E-3</v>
      </c>
    </row>
    <row r="134" spans="2:17">
      <c r="B134" t="s">
        <v>3280</v>
      </c>
      <c r="C134" t="s">
        <v>3072</v>
      </c>
      <c r="D134" t="s">
        <v>3287</v>
      </c>
      <c r="E134" t="s">
        <v>3282</v>
      </c>
      <c r="F134" t="s">
        <v>1220</v>
      </c>
      <c r="G134" t="s">
        <v>3288</v>
      </c>
      <c r="H134" t="s">
        <v>3077</v>
      </c>
      <c r="I134" s="91">
        <v>1.68</v>
      </c>
      <c r="J134" t="s">
        <v>105</v>
      </c>
      <c r="K134" s="91">
        <v>4.4000000000000004</v>
      </c>
      <c r="L134" s="91">
        <v>3.81</v>
      </c>
      <c r="M134" s="91">
        <v>357939.23</v>
      </c>
      <c r="N134" s="91">
        <v>100.32</v>
      </c>
      <c r="O134" s="91">
        <v>359.08463553600001</v>
      </c>
      <c r="P134" s="91">
        <v>0.02</v>
      </c>
      <c r="Q134" s="91">
        <f>O134/'סכום נכסי הקרן'!$C$42*100</f>
        <v>3.1270050451822967E-3</v>
      </c>
    </row>
    <row r="135" spans="2:17">
      <c r="B135" t="s">
        <v>3280</v>
      </c>
      <c r="C135" t="s">
        <v>3072</v>
      </c>
      <c r="D135" t="s">
        <v>3289</v>
      </c>
      <c r="E135" t="s">
        <v>3282</v>
      </c>
      <c r="F135" t="s">
        <v>1220</v>
      </c>
      <c r="G135" t="s">
        <v>3288</v>
      </c>
      <c r="H135" t="s">
        <v>3077</v>
      </c>
      <c r="I135" s="91">
        <v>1.67</v>
      </c>
      <c r="J135" t="s">
        <v>105</v>
      </c>
      <c r="K135" s="91">
        <v>4.45</v>
      </c>
      <c r="L135" s="91">
        <v>3.83</v>
      </c>
      <c r="M135" s="91">
        <v>461764.54</v>
      </c>
      <c r="N135" s="91">
        <v>101.63</v>
      </c>
      <c r="O135" s="91">
        <v>469.29130200200001</v>
      </c>
      <c r="P135" s="91">
        <v>0.03</v>
      </c>
      <c r="Q135" s="91">
        <f>O135/'סכום נכסי הקרן'!$C$42*100</f>
        <v>4.0867141720779673E-3</v>
      </c>
    </row>
    <row r="136" spans="2:17">
      <c r="B136" t="s">
        <v>3280</v>
      </c>
      <c r="C136" t="s">
        <v>3072</v>
      </c>
      <c r="D136" t="s">
        <v>3290</v>
      </c>
      <c r="E136" t="s">
        <v>3282</v>
      </c>
      <c r="F136" t="s">
        <v>1220</v>
      </c>
      <c r="G136" t="s">
        <v>3288</v>
      </c>
      <c r="H136" t="s">
        <v>3077</v>
      </c>
      <c r="I136" s="91">
        <v>1.68</v>
      </c>
      <c r="J136" t="s">
        <v>105</v>
      </c>
      <c r="K136" s="91">
        <v>4.4000000000000004</v>
      </c>
      <c r="L136" s="91">
        <v>3.81</v>
      </c>
      <c r="M136" s="91">
        <v>805363.21</v>
      </c>
      <c r="N136" s="91">
        <v>100.32</v>
      </c>
      <c r="O136" s="91">
        <v>807.94037227199999</v>
      </c>
      <c r="P136" s="91">
        <v>0.05</v>
      </c>
      <c r="Q136" s="91">
        <f>O136/'סכום נכסי הקרן'!$C$42*100</f>
        <v>7.0357608493324675E-3</v>
      </c>
    </row>
    <row r="137" spans="2:17">
      <c r="B137" t="s">
        <v>3280</v>
      </c>
      <c r="C137" t="s">
        <v>3072</v>
      </c>
      <c r="D137" t="s">
        <v>3291</v>
      </c>
      <c r="E137" t="s">
        <v>3282</v>
      </c>
      <c r="F137" t="s">
        <v>1220</v>
      </c>
      <c r="G137" t="s">
        <v>3288</v>
      </c>
      <c r="H137" t="s">
        <v>3077</v>
      </c>
      <c r="I137" s="91">
        <v>2.2400000000000002</v>
      </c>
      <c r="J137" t="s">
        <v>105</v>
      </c>
      <c r="K137" s="91">
        <v>3.4</v>
      </c>
      <c r="L137" s="91">
        <v>2.4300000000000002</v>
      </c>
      <c r="M137" s="91">
        <v>1879358.93</v>
      </c>
      <c r="N137" s="91">
        <v>103.59</v>
      </c>
      <c r="O137" s="91">
        <v>1946.827915587</v>
      </c>
      <c r="P137" s="91">
        <v>0.11</v>
      </c>
      <c r="Q137" s="91">
        <f>O137/'סכום נכסי הקרן'!$C$42*100</f>
        <v>1.6953498177540258E-2</v>
      </c>
    </row>
    <row r="138" spans="2:17">
      <c r="B138" t="s">
        <v>3280</v>
      </c>
      <c r="C138" t="s">
        <v>3072</v>
      </c>
      <c r="D138" t="s">
        <v>3292</v>
      </c>
      <c r="E138" t="s">
        <v>3282</v>
      </c>
      <c r="F138" t="s">
        <v>1220</v>
      </c>
      <c r="G138" t="s">
        <v>3288</v>
      </c>
      <c r="H138" t="s">
        <v>3077</v>
      </c>
      <c r="I138" s="91">
        <v>2.39</v>
      </c>
      <c r="J138" t="s">
        <v>105</v>
      </c>
      <c r="K138" s="91">
        <v>3.45</v>
      </c>
      <c r="L138" s="91">
        <v>3.05</v>
      </c>
      <c r="M138" s="91">
        <v>678511.16</v>
      </c>
      <c r="N138" s="91">
        <v>105.41</v>
      </c>
      <c r="O138" s="91">
        <v>715.21861375599997</v>
      </c>
      <c r="P138" s="91">
        <v>0.04</v>
      </c>
      <c r="Q138" s="91">
        <f>O138/'סכום נכסי הקרן'!$C$42*100</f>
        <v>6.2283149772891936E-3</v>
      </c>
    </row>
    <row r="139" spans="2:17">
      <c r="B139" t="s">
        <v>3280</v>
      </c>
      <c r="C139" t="s">
        <v>3072</v>
      </c>
      <c r="D139" t="s">
        <v>3293</v>
      </c>
      <c r="E139" t="s">
        <v>3282</v>
      </c>
      <c r="F139" t="s">
        <v>1220</v>
      </c>
      <c r="G139" t="s">
        <v>3294</v>
      </c>
      <c r="H139" t="s">
        <v>3077</v>
      </c>
      <c r="I139" s="91">
        <v>1.65</v>
      </c>
      <c r="J139" t="s">
        <v>105</v>
      </c>
      <c r="K139" s="91">
        <v>4.7</v>
      </c>
      <c r="L139" s="91">
        <v>5.61</v>
      </c>
      <c r="M139" s="91">
        <v>4795177.1900000004</v>
      </c>
      <c r="N139" s="91">
        <v>99.98</v>
      </c>
      <c r="O139" s="91">
        <v>4794.2181545619997</v>
      </c>
      <c r="P139" s="91">
        <v>0.28000000000000003</v>
      </c>
      <c r="Q139" s="91">
        <f>O139/'סכום נכסי הקרן'!$C$42*100</f>
        <v>4.1749333926923073E-2</v>
      </c>
    </row>
    <row r="140" spans="2:17">
      <c r="B140" t="s">
        <v>3280</v>
      </c>
      <c r="C140" t="s">
        <v>3072</v>
      </c>
      <c r="D140" t="s">
        <v>3295</v>
      </c>
      <c r="E140" t="s">
        <v>3282</v>
      </c>
      <c r="F140" t="s">
        <v>1220</v>
      </c>
      <c r="G140" t="s">
        <v>2799</v>
      </c>
      <c r="H140" t="s">
        <v>3077</v>
      </c>
      <c r="I140" s="91">
        <v>0.24</v>
      </c>
      <c r="J140" t="s">
        <v>105</v>
      </c>
      <c r="K140" s="91">
        <v>1.4</v>
      </c>
      <c r="L140" s="91">
        <v>2.44</v>
      </c>
      <c r="M140" s="91">
        <v>3995596.52</v>
      </c>
      <c r="N140" s="91">
        <v>99.86</v>
      </c>
      <c r="O140" s="91">
        <v>3990.0026848719999</v>
      </c>
      <c r="P140" s="91">
        <v>0.23</v>
      </c>
      <c r="Q140" s="91">
        <f>O140/'סכום נכסי הקרן'!$C$42*100</f>
        <v>3.4746010525518005E-2</v>
      </c>
    </row>
    <row r="141" spans="2:17">
      <c r="B141" t="s">
        <v>3296</v>
      </c>
      <c r="C141" t="s">
        <v>3072</v>
      </c>
      <c r="D141" t="s">
        <v>3297</v>
      </c>
      <c r="E141" t="s">
        <v>3298</v>
      </c>
      <c r="F141" t="s">
        <v>1220</v>
      </c>
      <c r="G141" t="s">
        <v>3299</v>
      </c>
      <c r="H141" t="s">
        <v>3077</v>
      </c>
      <c r="I141" s="91">
        <v>5.76</v>
      </c>
      <c r="J141" t="s">
        <v>105</v>
      </c>
      <c r="K141" s="91">
        <v>2.98</v>
      </c>
      <c r="L141" s="91">
        <v>2.4700000000000002</v>
      </c>
      <c r="M141" s="91">
        <v>5551907.04</v>
      </c>
      <c r="N141" s="91">
        <v>108.36</v>
      </c>
      <c r="O141" s="91">
        <v>6016.0464685440002</v>
      </c>
      <c r="P141" s="91">
        <v>0.35</v>
      </c>
      <c r="Q141" s="91">
        <f>O141/'סכום נכסי הקרן'!$C$42*100</f>
        <v>5.2389341669012206E-2</v>
      </c>
    </row>
    <row r="142" spans="2:17">
      <c r="B142" t="s">
        <v>3296</v>
      </c>
      <c r="C142" t="s">
        <v>3072</v>
      </c>
      <c r="D142" t="s">
        <v>3300</v>
      </c>
      <c r="E142" t="s">
        <v>3298</v>
      </c>
      <c r="F142" t="s">
        <v>1220</v>
      </c>
      <c r="G142" t="s">
        <v>3301</v>
      </c>
      <c r="H142" t="s">
        <v>3077</v>
      </c>
      <c r="I142" s="91">
        <v>5.76</v>
      </c>
      <c r="J142" t="s">
        <v>105</v>
      </c>
      <c r="K142" s="91">
        <v>2.98</v>
      </c>
      <c r="L142" s="91">
        <v>2.4700000000000002</v>
      </c>
      <c r="M142" s="91">
        <v>157010.94</v>
      </c>
      <c r="N142" s="91">
        <v>108.29</v>
      </c>
      <c r="O142" s="91">
        <v>170.027146926</v>
      </c>
      <c r="P142" s="91">
        <v>0.01</v>
      </c>
      <c r="Q142" s="91">
        <f>O142/'סכום נכסי הקרן'!$C$42*100</f>
        <v>1.4806418700202238E-3</v>
      </c>
    </row>
    <row r="143" spans="2:17">
      <c r="B143" t="s">
        <v>3302</v>
      </c>
      <c r="C143" t="s">
        <v>3072</v>
      </c>
      <c r="D143" t="s">
        <v>3303</v>
      </c>
      <c r="E143" t="s">
        <v>3304</v>
      </c>
      <c r="F143" t="s">
        <v>1220</v>
      </c>
      <c r="G143" t="s">
        <v>3299</v>
      </c>
      <c r="H143" t="s">
        <v>3077</v>
      </c>
      <c r="I143" s="91">
        <v>5.75</v>
      </c>
      <c r="J143" t="s">
        <v>105</v>
      </c>
      <c r="K143" s="91">
        <v>2.98</v>
      </c>
      <c r="L143" s="91">
        <v>2.46</v>
      </c>
      <c r="M143" s="91">
        <v>7603737.3399999999</v>
      </c>
      <c r="N143" s="91">
        <v>108.38</v>
      </c>
      <c r="O143" s="91">
        <v>8240.9305290920001</v>
      </c>
      <c r="P143" s="91">
        <v>0.49</v>
      </c>
      <c r="Q143" s="91">
        <f>O143/'סכום נכסי הקרן'!$C$42*100</f>
        <v>7.1764227124343175E-2</v>
      </c>
    </row>
    <row r="144" spans="2:17">
      <c r="B144" t="s">
        <v>3305</v>
      </c>
      <c r="C144" t="s">
        <v>3072</v>
      </c>
      <c r="D144" t="s">
        <v>3306</v>
      </c>
      <c r="E144" t="s">
        <v>3307</v>
      </c>
      <c r="F144" t="s">
        <v>1220</v>
      </c>
      <c r="G144" t="s">
        <v>3299</v>
      </c>
      <c r="H144" t="s">
        <v>3077</v>
      </c>
      <c r="I144" s="91">
        <v>5.74</v>
      </c>
      <c r="J144" t="s">
        <v>105</v>
      </c>
      <c r="K144" s="91">
        <v>2.98</v>
      </c>
      <c r="L144" s="91">
        <v>2.4700000000000002</v>
      </c>
      <c r="M144" s="91">
        <v>6324767.5800000001</v>
      </c>
      <c r="N144" s="91">
        <v>108.35</v>
      </c>
      <c r="O144" s="91">
        <v>6852.8856729299996</v>
      </c>
      <c r="P144" s="91">
        <v>0.4</v>
      </c>
      <c r="Q144" s="91">
        <f>O144/'סכום נכסי הקרן'!$C$42*100</f>
        <v>5.9676761277526795E-2</v>
      </c>
    </row>
    <row r="145" spans="2:17">
      <c r="B145" t="s">
        <v>3308</v>
      </c>
      <c r="C145" t="s">
        <v>3309</v>
      </c>
      <c r="D145" t="s">
        <v>3310</v>
      </c>
      <c r="E145" t="s">
        <v>3311</v>
      </c>
      <c r="F145" t="s">
        <v>748</v>
      </c>
      <c r="G145" t="s">
        <v>3312</v>
      </c>
      <c r="H145" t="s">
        <v>236</v>
      </c>
      <c r="I145" s="91">
        <v>5.69</v>
      </c>
      <c r="J145" t="s">
        <v>105</v>
      </c>
      <c r="K145" s="91">
        <v>2.33</v>
      </c>
      <c r="L145" s="91">
        <v>2.38</v>
      </c>
      <c r="M145" s="91">
        <v>13816045.4</v>
      </c>
      <c r="N145" s="91">
        <v>102.77</v>
      </c>
      <c r="O145" s="91">
        <v>14198.74985758</v>
      </c>
      <c r="P145" s="91">
        <v>0.84</v>
      </c>
      <c r="Q145" s="91">
        <f>O145/'סכום נכסי הקרן'!$C$42*100</f>
        <v>0.12364651128461551</v>
      </c>
    </row>
    <row r="146" spans="2:17">
      <c r="B146" t="s">
        <v>3313</v>
      </c>
      <c r="C146" t="s">
        <v>3072</v>
      </c>
      <c r="D146" t="s">
        <v>3314</v>
      </c>
      <c r="E146" t="s">
        <v>3315</v>
      </c>
      <c r="F146" t="s">
        <v>748</v>
      </c>
      <c r="G146" t="s">
        <v>3316</v>
      </c>
      <c r="H146" t="s">
        <v>236</v>
      </c>
      <c r="I146" s="91">
        <v>1.1200000000000001</v>
      </c>
      <c r="J146" t="s">
        <v>105</v>
      </c>
      <c r="K146" s="91">
        <v>2.27</v>
      </c>
      <c r="L146" s="91">
        <v>3.03</v>
      </c>
      <c r="M146" s="91">
        <v>2198606.09</v>
      </c>
      <c r="N146" s="91">
        <v>99.98</v>
      </c>
      <c r="O146" s="91">
        <v>2198.1663687820001</v>
      </c>
      <c r="P146" s="91">
        <v>0.13</v>
      </c>
      <c r="Q146" s="91">
        <f>O146/'סכום נכסי הקרן'!$C$42*100</f>
        <v>1.9142220649655844E-2</v>
      </c>
    </row>
    <row r="147" spans="2:17">
      <c r="B147" t="s">
        <v>3313</v>
      </c>
      <c r="C147" t="s">
        <v>3072</v>
      </c>
      <c r="D147" t="s">
        <v>3317</v>
      </c>
      <c r="E147" t="s">
        <v>3315</v>
      </c>
      <c r="F147" t="s">
        <v>748</v>
      </c>
      <c r="G147" t="s">
        <v>3318</v>
      </c>
      <c r="H147" t="s">
        <v>236</v>
      </c>
      <c r="I147" s="91">
        <v>1.48</v>
      </c>
      <c r="J147" t="s">
        <v>105</v>
      </c>
      <c r="K147" s="91">
        <v>2.27</v>
      </c>
      <c r="L147" s="91">
        <v>2.16</v>
      </c>
      <c r="M147" s="91">
        <v>2198606.09</v>
      </c>
      <c r="N147" s="91">
        <v>99.74</v>
      </c>
      <c r="O147" s="91">
        <v>2192.889714166</v>
      </c>
      <c r="P147" s="91">
        <v>0.13</v>
      </c>
      <c r="Q147" s="91">
        <f>O147/'סכום נכסי הקרן'!$C$42*100</f>
        <v>1.9096270129992737E-2</v>
      </c>
    </row>
    <row r="148" spans="2:17">
      <c r="B148" t="s">
        <v>3313</v>
      </c>
      <c r="C148" t="s">
        <v>3072</v>
      </c>
      <c r="D148" t="s">
        <v>3319</v>
      </c>
      <c r="E148" t="s">
        <v>3315</v>
      </c>
      <c r="F148" t="s">
        <v>748</v>
      </c>
      <c r="G148" t="s">
        <v>3320</v>
      </c>
      <c r="H148" t="s">
        <v>236</v>
      </c>
      <c r="I148" s="91">
        <v>1.1200000000000001</v>
      </c>
      <c r="J148" t="s">
        <v>105</v>
      </c>
      <c r="K148" s="91">
        <v>2.27</v>
      </c>
      <c r="L148" s="91">
        <v>3.14</v>
      </c>
      <c r="M148" s="91">
        <v>2198606.09</v>
      </c>
      <c r="N148" s="91">
        <v>99.34</v>
      </c>
      <c r="O148" s="91">
        <v>2184.095289806</v>
      </c>
      <c r="P148" s="91">
        <v>0.13</v>
      </c>
      <c r="Q148" s="91">
        <f>O148/'סכום נכסי הקרן'!$C$42*100</f>
        <v>1.9019685930554225E-2</v>
      </c>
    </row>
    <row r="149" spans="2:17">
      <c r="B149" t="s">
        <v>3313</v>
      </c>
      <c r="C149" t="s">
        <v>3072</v>
      </c>
      <c r="D149" t="s">
        <v>3321</v>
      </c>
      <c r="E149" t="s">
        <v>3315</v>
      </c>
      <c r="F149" t="s">
        <v>748</v>
      </c>
      <c r="G149" t="s">
        <v>414</v>
      </c>
      <c r="H149" t="s">
        <v>236</v>
      </c>
      <c r="I149" s="91">
        <v>1.34</v>
      </c>
      <c r="J149" t="s">
        <v>105</v>
      </c>
      <c r="K149" s="91">
        <v>2.08</v>
      </c>
      <c r="L149" s="91">
        <v>3.5</v>
      </c>
      <c r="M149" s="91">
        <v>2418466.7000000002</v>
      </c>
      <c r="N149" s="91">
        <v>98.33</v>
      </c>
      <c r="O149" s="91">
        <v>2378.0783061100001</v>
      </c>
      <c r="P149" s="91">
        <v>0.14000000000000001</v>
      </c>
      <c r="Q149" s="91">
        <f>O149/'סכום נכסי הקרן'!$C$42*100</f>
        <v>2.0708941918232027E-2</v>
      </c>
    </row>
    <row r="150" spans="2:17">
      <c r="B150" t="s">
        <v>3313</v>
      </c>
      <c r="C150" t="s">
        <v>3072</v>
      </c>
      <c r="D150" t="s">
        <v>3322</v>
      </c>
      <c r="E150" t="s">
        <v>3315</v>
      </c>
      <c r="F150" t="s">
        <v>748</v>
      </c>
      <c r="G150" t="s">
        <v>3323</v>
      </c>
      <c r="H150" t="s">
        <v>236</v>
      </c>
      <c r="I150" s="91">
        <v>1.81</v>
      </c>
      <c r="J150" t="s">
        <v>105</v>
      </c>
      <c r="K150" s="91">
        <v>2.4</v>
      </c>
      <c r="L150" s="91">
        <v>3.21</v>
      </c>
      <c r="M150" s="91">
        <v>2620542.7799999998</v>
      </c>
      <c r="N150" s="91">
        <v>99.31</v>
      </c>
      <c r="O150" s="91">
        <v>2602.4610348179999</v>
      </c>
      <c r="P150" s="91">
        <v>0.15</v>
      </c>
      <c r="Q150" s="91">
        <f>O150/'סכום נכסי הקרן'!$C$42*100</f>
        <v>2.2662926732075005E-2</v>
      </c>
    </row>
    <row r="151" spans="2:17">
      <c r="B151" t="s">
        <v>3313</v>
      </c>
      <c r="C151" t="s">
        <v>3072</v>
      </c>
      <c r="D151" t="s">
        <v>3324</v>
      </c>
      <c r="E151" t="s">
        <v>3315</v>
      </c>
      <c r="F151" t="s">
        <v>748</v>
      </c>
      <c r="G151" t="s">
        <v>3325</v>
      </c>
      <c r="H151" t="s">
        <v>236</v>
      </c>
      <c r="I151" s="91">
        <v>3.53</v>
      </c>
      <c r="J151" t="s">
        <v>105</v>
      </c>
      <c r="K151" s="91">
        <v>2.38</v>
      </c>
      <c r="L151" s="91">
        <v>3.16</v>
      </c>
      <c r="M151" s="91">
        <v>2620542.7799999998</v>
      </c>
      <c r="N151" s="91">
        <v>98.86</v>
      </c>
      <c r="O151" s="91">
        <v>2590.6685923079999</v>
      </c>
      <c r="P151" s="91">
        <v>0.15</v>
      </c>
      <c r="Q151" s="91">
        <f>O151/'סכום נכסי הקרן'!$C$42*100</f>
        <v>2.2560234988751739E-2</v>
      </c>
    </row>
    <row r="152" spans="2:17">
      <c r="B152" t="s">
        <v>3326</v>
      </c>
      <c r="C152" t="s">
        <v>3072</v>
      </c>
      <c r="D152" t="s">
        <v>3327</v>
      </c>
      <c r="E152" t="s">
        <v>3328</v>
      </c>
      <c r="F152" t="s">
        <v>748</v>
      </c>
      <c r="G152" t="s">
        <v>2651</v>
      </c>
      <c r="H152" t="s">
        <v>236</v>
      </c>
      <c r="I152" s="91">
        <v>1.97</v>
      </c>
      <c r="J152" t="s">
        <v>109</v>
      </c>
      <c r="K152" s="91">
        <v>8.32</v>
      </c>
      <c r="L152" s="91">
        <v>10.77</v>
      </c>
      <c r="M152" s="91">
        <v>398217.83</v>
      </c>
      <c r="N152" s="91">
        <v>99.82999999999987</v>
      </c>
      <c r="O152" s="91">
        <v>1489.9831421143699</v>
      </c>
      <c r="P152" s="91">
        <v>0.09</v>
      </c>
      <c r="Q152" s="91">
        <f>O152/'סכום נכסי הקרן'!$C$42*100</f>
        <v>1.2975171704780722E-2</v>
      </c>
    </row>
    <row r="153" spans="2:17">
      <c r="B153" t="s">
        <v>3329</v>
      </c>
      <c r="C153" t="s">
        <v>3072</v>
      </c>
      <c r="D153" t="s">
        <v>3330</v>
      </c>
      <c r="E153" t="s">
        <v>3331</v>
      </c>
      <c r="F153" t="s">
        <v>748</v>
      </c>
      <c r="G153" t="s">
        <v>3332</v>
      </c>
      <c r="H153" t="s">
        <v>236</v>
      </c>
      <c r="I153" s="91">
        <v>10.34</v>
      </c>
      <c r="J153" t="s">
        <v>105</v>
      </c>
      <c r="K153" s="91">
        <v>4.8</v>
      </c>
      <c r="L153" s="91">
        <v>4.78</v>
      </c>
      <c r="M153" s="91">
        <v>2723031.66</v>
      </c>
      <c r="N153" s="91">
        <v>94.19</v>
      </c>
      <c r="O153" s="91">
        <v>2564.823520554</v>
      </c>
      <c r="P153" s="91">
        <v>0.15</v>
      </c>
      <c r="Q153" s="91">
        <f>O153/'סכום נכסי הקרן'!$C$42*100</f>
        <v>2.233516919152758E-2</v>
      </c>
    </row>
    <row r="154" spans="2:17">
      <c r="B154" t="s">
        <v>3329</v>
      </c>
      <c r="C154" t="s">
        <v>3072</v>
      </c>
      <c r="D154" t="s">
        <v>3333</v>
      </c>
      <c r="E154" t="s">
        <v>3331</v>
      </c>
      <c r="F154" t="s">
        <v>748</v>
      </c>
      <c r="G154" t="s">
        <v>3334</v>
      </c>
      <c r="H154" t="s">
        <v>236</v>
      </c>
      <c r="I154" s="91">
        <v>9.58</v>
      </c>
      <c r="J154" t="s">
        <v>105</v>
      </c>
      <c r="K154" s="91">
        <v>4.8</v>
      </c>
      <c r="L154" s="91">
        <v>4.92</v>
      </c>
      <c r="M154" s="91">
        <v>584460.39</v>
      </c>
      <c r="N154" s="91">
        <v>91.28</v>
      </c>
      <c r="O154" s="91">
        <v>533.49544399199999</v>
      </c>
      <c r="P154" s="91">
        <v>0.03</v>
      </c>
      <c r="Q154" s="91">
        <f>O154/'סכום נכסי הקרן'!$C$42*100</f>
        <v>4.6458210122373878E-3</v>
      </c>
    </row>
    <row r="155" spans="2:17">
      <c r="B155" t="s">
        <v>3329</v>
      </c>
      <c r="C155" t="s">
        <v>3072</v>
      </c>
      <c r="D155" t="s">
        <v>3335</v>
      </c>
      <c r="E155" t="s">
        <v>3331</v>
      </c>
      <c r="F155" t="s">
        <v>748</v>
      </c>
      <c r="G155" t="s">
        <v>3336</v>
      </c>
      <c r="H155" t="s">
        <v>236</v>
      </c>
      <c r="I155" s="91">
        <v>8.5</v>
      </c>
      <c r="J155" t="s">
        <v>105</v>
      </c>
      <c r="K155" s="91">
        <v>4.8</v>
      </c>
      <c r="L155" s="91">
        <v>6.61</v>
      </c>
      <c r="M155" s="91">
        <v>1040994.25</v>
      </c>
      <c r="N155" s="91">
        <v>85.85</v>
      </c>
      <c r="O155" s="91">
        <v>893.69356362500002</v>
      </c>
      <c r="P155" s="91">
        <v>0.05</v>
      </c>
      <c r="Q155" s="91">
        <f>O155/'סכום נכסי הקרן'!$C$42*100</f>
        <v>7.7825225747431065E-3</v>
      </c>
    </row>
    <row r="156" spans="2:17">
      <c r="B156" t="s">
        <v>3329</v>
      </c>
      <c r="C156" t="s">
        <v>3072</v>
      </c>
      <c r="D156" t="s">
        <v>3337</v>
      </c>
      <c r="E156" t="s">
        <v>3331</v>
      </c>
      <c r="F156" t="s">
        <v>748</v>
      </c>
      <c r="G156" t="s">
        <v>3338</v>
      </c>
      <c r="H156" t="s">
        <v>236</v>
      </c>
      <c r="I156" s="91">
        <v>9.09</v>
      </c>
      <c r="J156" t="s">
        <v>105</v>
      </c>
      <c r="K156" s="91">
        <v>3.79</v>
      </c>
      <c r="L156" s="91">
        <v>5.56</v>
      </c>
      <c r="M156" s="91">
        <v>672245.89</v>
      </c>
      <c r="N156" s="91">
        <v>89.61</v>
      </c>
      <c r="O156" s="91">
        <v>602.39954202900003</v>
      </c>
      <c r="P156" s="91">
        <v>0.04</v>
      </c>
      <c r="Q156" s="91">
        <f>O156/'סכום נכסי הקרן'!$C$42*100</f>
        <v>5.2458563266802238E-3</v>
      </c>
    </row>
    <row r="157" spans="2:17">
      <c r="B157" t="s">
        <v>3329</v>
      </c>
      <c r="C157" t="s">
        <v>3072</v>
      </c>
      <c r="D157" t="s">
        <v>3339</v>
      </c>
      <c r="E157" t="s">
        <v>3331</v>
      </c>
      <c r="F157" t="s">
        <v>748</v>
      </c>
      <c r="G157" t="s">
        <v>3340</v>
      </c>
      <c r="H157" t="s">
        <v>236</v>
      </c>
      <c r="I157" s="91">
        <v>9.44</v>
      </c>
      <c r="J157" t="s">
        <v>105</v>
      </c>
      <c r="K157" s="91">
        <v>3.79</v>
      </c>
      <c r="L157" s="91">
        <v>4.45</v>
      </c>
      <c r="M157" s="91">
        <v>890978.83</v>
      </c>
      <c r="N157" s="91">
        <v>90.3</v>
      </c>
      <c r="O157" s="91">
        <v>804.55388348999998</v>
      </c>
      <c r="P157" s="91">
        <v>0.05</v>
      </c>
      <c r="Q157" s="91">
        <f>O157/'סכום נכסי הקרן'!$C$42*100</f>
        <v>7.0062703992858901E-3</v>
      </c>
    </row>
    <row r="158" spans="2:17">
      <c r="B158" t="s">
        <v>3329</v>
      </c>
      <c r="C158" t="s">
        <v>3072</v>
      </c>
      <c r="D158" t="s">
        <v>3341</v>
      </c>
      <c r="E158" t="s">
        <v>3331</v>
      </c>
      <c r="F158" t="s">
        <v>748</v>
      </c>
      <c r="G158" t="s">
        <v>3342</v>
      </c>
      <c r="H158" t="s">
        <v>236</v>
      </c>
      <c r="I158" s="91">
        <v>9.3000000000000007</v>
      </c>
      <c r="J158" t="s">
        <v>105</v>
      </c>
      <c r="K158" s="91">
        <v>3.97</v>
      </c>
      <c r="L158" s="91">
        <v>5.0199999999999996</v>
      </c>
      <c r="M158" s="91">
        <v>1783472.38</v>
      </c>
      <c r="N158" s="91">
        <v>88.32</v>
      </c>
      <c r="O158" s="91">
        <v>1575.1628060160001</v>
      </c>
      <c r="P158" s="91">
        <v>0.09</v>
      </c>
      <c r="Q158" s="91">
        <f>O158/'סכום נכסי הקרן'!$C$42*100</f>
        <v>1.3716938999752123E-2</v>
      </c>
    </row>
    <row r="159" spans="2:17">
      <c r="B159" t="s">
        <v>3343</v>
      </c>
      <c r="C159" t="s">
        <v>3072</v>
      </c>
      <c r="D159" t="s">
        <v>3344</v>
      </c>
      <c r="E159" t="s">
        <v>3345</v>
      </c>
      <c r="F159" t="s">
        <v>810</v>
      </c>
      <c r="G159" t="s">
        <v>3346</v>
      </c>
      <c r="H159" t="s">
        <v>236</v>
      </c>
      <c r="I159" s="91">
        <v>5.08</v>
      </c>
      <c r="J159" t="s">
        <v>105</v>
      </c>
      <c r="K159" s="91">
        <v>2.36</v>
      </c>
      <c r="L159" s="91">
        <v>1.74</v>
      </c>
      <c r="M159" s="91">
        <v>16394866.41</v>
      </c>
      <c r="N159" s="91">
        <v>104.45</v>
      </c>
      <c r="O159" s="91">
        <v>17124.437965245001</v>
      </c>
      <c r="P159" s="91">
        <v>1.01</v>
      </c>
      <c r="Q159" s="91">
        <f>O159/'סכום נכסי הקרן'!$C$42*100</f>
        <v>0.1491241858156972</v>
      </c>
    </row>
    <row r="160" spans="2:17">
      <c r="B160" t="s">
        <v>3347</v>
      </c>
      <c r="C160" t="s">
        <v>3072</v>
      </c>
      <c r="D160" t="s">
        <v>3348</v>
      </c>
      <c r="E160" t="s">
        <v>3349</v>
      </c>
      <c r="F160" t="s">
        <v>3350</v>
      </c>
      <c r="G160" t="s">
        <v>3351</v>
      </c>
      <c r="H160" t="s">
        <v>3077</v>
      </c>
      <c r="I160" s="91">
        <v>2.86</v>
      </c>
      <c r="J160" t="s">
        <v>105</v>
      </c>
      <c r="K160" s="91">
        <v>4.5</v>
      </c>
      <c r="L160" s="91">
        <v>1.04</v>
      </c>
      <c r="M160" s="91">
        <v>456188.81</v>
      </c>
      <c r="N160" s="91">
        <v>112.48</v>
      </c>
      <c r="O160" s="91">
        <v>513.12117348799995</v>
      </c>
      <c r="P160" s="91">
        <v>0.03</v>
      </c>
      <c r="Q160" s="91">
        <f>O160/'סכום נכסי הקרן'!$C$42*100</f>
        <v>4.46839641549067E-3</v>
      </c>
    </row>
    <row r="161" spans="2:17">
      <c r="B161" t="s">
        <v>3347</v>
      </c>
      <c r="C161" t="s">
        <v>3072</v>
      </c>
      <c r="D161" t="s">
        <v>3352</v>
      </c>
      <c r="E161" t="s">
        <v>3349</v>
      </c>
      <c r="F161" t="s">
        <v>3350</v>
      </c>
      <c r="G161" t="s">
        <v>3351</v>
      </c>
      <c r="H161" t="s">
        <v>3077</v>
      </c>
      <c r="I161" s="91">
        <v>2.86</v>
      </c>
      <c r="J161" t="s">
        <v>105</v>
      </c>
      <c r="K161" s="91">
        <v>4.75</v>
      </c>
      <c r="L161" s="91">
        <v>1.05</v>
      </c>
      <c r="M161" s="91">
        <v>268207.28999999998</v>
      </c>
      <c r="N161" s="91">
        <v>113.15</v>
      </c>
      <c r="O161" s="91">
        <v>303.47654863499997</v>
      </c>
      <c r="P161" s="91">
        <v>0.02</v>
      </c>
      <c r="Q161" s="91">
        <f>O161/'סכום נכסי הקרן'!$C$42*100</f>
        <v>2.6427549517946901E-3</v>
      </c>
    </row>
    <row r="162" spans="2:17">
      <c r="B162" t="s">
        <v>3347</v>
      </c>
      <c r="C162" t="s">
        <v>3072</v>
      </c>
      <c r="D162" t="s">
        <v>3353</v>
      </c>
      <c r="E162" t="s">
        <v>3354</v>
      </c>
      <c r="F162" t="s">
        <v>810</v>
      </c>
      <c r="G162" t="s">
        <v>3355</v>
      </c>
      <c r="H162" t="s">
        <v>236</v>
      </c>
      <c r="I162" s="91">
        <v>3.74</v>
      </c>
      <c r="J162" t="s">
        <v>105</v>
      </c>
      <c r="K162" s="91">
        <v>2.61</v>
      </c>
      <c r="L162" s="91">
        <v>4.1399999999999997</v>
      </c>
      <c r="M162" s="91">
        <v>3390427.45</v>
      </c>
      <c r="N162" s="91">
        <v>95.74</v>
      </c>
      <c r="O162" s="91">
        <v>3245.9952406299999</v>
      </c>
      <c r="P162" s="91">
        <v>0.19</v>
      </c>
      <c r="Q162" s="91">
        <f>O162/'סכום נכסי הקרן'!$C$42*100</f>
        <v>2.8266994712643781E-2</v>
      </c>
    </row>
    <row r="163" spans="2:17">
      <c r="B163" t="s">
        <v>3347</v>
      </c>
      <c r="C163" t="s">
        <v>3072</v>
      </c>
      <c r="D163" t="s">
        <v>3356</v>
      </c>
      <c r="E163" t="s">
        <v>3354</v>
      </c>
      <c r="F163" t="s">
        <v>810</v>
      </c>
      <c r="G163" t="s">
        <v>3357</v>
      </c>
      <c r="H163" t="s">
        <v>236</v>
      </c>
      <c r="I163" s="91">
        <v>3.75</v>
      </c>
      <c r="J163" t="s">
        <v>105</v>
      </c>
      <c r="K163" s="91">
        <v>2.61</v>
      </c>
      <c r="L163" s="91">
        <v>3.91</v>
      </c>
      <c r="M163" s="91">
        <v>4746600.03</v>
      </c>
      <c r="N163" s="91">
        <v>96.42</v>
      </c>
      <c r="O163" s="91">
        <v>4576.671748926</v>
      </c>
      <c r="P163" s="91">
        <v>0.27</v>
      </c>
      <c r="Q163" s="91">
        <f>O163/'סכום נכסי הקרן'!$C$42*100</f>
        <v>3.9854881642798969E-2</v>
      </c>
    </row>
    <row r="164" spans="2:17">
      <c r="B164" t="s">
        <v>3276</v>
      </c>
      <c r="C164" t="s">
        <v>3072</v>
      </c>
      <c r="D164" t="s">
        <v>3358</v>
      </c>
      <c r="E164" t="s">
        <v>3359</v>
      </c>
      <c r="F164" t="s">
        <v>3350</v>
      </c>
      <c r="G164" t="s">
        <v>3360</v>
      </c>
      <c r="H164" t="s">
        <v>3077</v>
      </c>
      <c r="I164" s="91">
        <v>3.47</v>
      </c>
      <c r="J164" t="s">
        <v>105</v>
      </c>
      <c r="K164" s="91">
        <v>2.76</v>
      </c>
      <c r="L164" s="91">
        <v>2.59</v>
      </c>
      <c r="M164" s="91">
        <v>2453922.19</v>
      </c>
      <c r="N164" s="91">
        <v>96.65</v>
      </c>
      <c r="O164" s="91">
        <v>2371.7157966350001</v>
      </c>
      <c r="P164" s="91">
        <v>0.14000000000000001</v>
      </c>
      <c r="Q164" s="91">
        <f>O164/'סכום נכסי הקרן'!$C$42*100</f>
        <v>2.0653535484039573E-2</v>
      </c>
    </row>
    <row r="165" spans="2:17">
      <c r="B165" t="s">
        <v>3276</v>
      </c>
      <c r="C165" t="s">
        <v>3072</v>
      </c>
      <c r="D165" t="s">
        <v>3361</v>
      </c>
      <c r="E165" t="s">
        <v>3359</v>
      </c>
      <c r="F165" t="s">
        <v>810</v>
      </c>
      <c r="G165" t="s">
        <v>3360</v>
      </c>
      <c r="H165" t="s">
        <v>236</v>
      </c>
      <c r="I165" s="91">
        <v>3.5</v>
      </c>
      <c r="J165" t="s">
        <v>105</v>
      </c>
      <c r="K165" s="91">
        <v>2.2999999999999998</v>
      </c>
      <c r="L165" s="91">
        <v>2.13</v>
      </c>
      <c r="M165" s="91">
        <v>1051680.94</v>
      </c>
      <c r="N165" s="91">
        <v>98.67</v>
      </c>
      <c r="O165" s="91">
        <v>1037.693583498</v>
      </c>
      <c r="P165" s="91">
        <v>0.06</v>
      </c>
      <c r="Q165" s="91">
        <f>O165/'סכום נכסי הקרן'!$C$42*100</f>
        <v>9.0365132613039016E-3</v>
      </c>
    </row>
    <row r="166" spans="2:17">
      <c r="B166" t="s">
        <v>3276</v>
      </c>
      <c r="C166" t="s">
        <v>3072</v>
      </c>
      <c r="D166" t="s">
        <v>3362</v>
      </c>
      <c r="E166" t="s">
        <v>3359</v>
      </c>
      <c r="F166" t="s">
        <v>3350</v>
      </c>
      <c r="G166" t="s">
        <v>2728</v>
      </c>
      <c r="H166" t="s">
        <v>3077</v>
      </c>
      <c r="I166" s="91">
        <v>6.65</v>
      </c>
      <c r="J166" t="s">
        <v>105</v>
      </c>
      <c r="K166" s="91">
        <v>3.5</v>
      </c>
      <c r="L166" s="91">
        <v>5.35</v>
      </c>
      <c r="M166" s="91">
        <v>12755639.84</v>
      </c>
      <c r="N166" s="91">
        <v>92.81</v>
      </c>
      <c r="O166" s="91">
        <v>11838.509335504001</v>
      </c>
      <c r="P166" s="91">
        <v>0.7</v>
      </c>
      <c r="Q166" s="91">
        <f>O166/'סכום נכסי הקרן'!$C$42*100</f>
        <v>0.10309290556055378</v>
      </c>
    </row>
    <row r="167" spans="2:17">
      <c r="B167" t="s">
        <v>3280</v>
      </c>
      <c r="C167" t="s">
        <v>3072</v>
      </c>
      <c r="D167" t="s">
        <v>3363</v>
      </c>
      <c r="E167" t="s">
        <v>3364</v>
      </c>
      <c r="F167" t="s">
        <v>810</v>
      </c>
      <c r="G167" t="s">
        <v>2715</v>
      </c>
      <c r="H167" t="s">
        <v>236</v>
      </c>
      <c r="I167" s="91">
        <v>8.14</v>
      </c>
      <c r="J167" t="s">
        <v>105</v>
      </c>
      <c r="K167" s="91">
        <v>2.82</v>
      </c>
      <c r="L167" s="91">
        <v>4.75</v>
      </c>
      <c r="M167" s="91">
        <v>2173562.84</v>
      </c>
      <c r="N167" s="91">
        <v>87.75</v>
      </c>
      <c r="O167" s="91">
        <v>1907.3013920999999</v>
      </c>
      <c r="P167" s="91">
        <v>0.11</v>
      </c>
      <c r="Q167" s="91">
        <f>O167/'סכום נכסי הקרן'!$C$42*100</f>
        <v>1.6609290639454224E-2</v>
      </c>
    </row>
    <row r="168" spans="2:17">
      <c r="B168" t="s">
        <v>3280</v>
      </c>
      <c r="C168" t="s">
        <v>3072</v>
      </c>
      <c r="D168" t="s">
        <v>3365</v>
      </c>
      <c r="E168" t="s">
        <v>3364</v>
      </c>
      <c r="F168" t="s">
        <v>810</v>
      </c>
      <c r="G168" t="s">
        <v>2715</v>
      </c>
      <c r="H168" t="s">
        <v>236</v>
      </c>
      <c r="I168" s="91">
        <v>8.14</v>
      </c>
      <c r="J168" t="s">
        <v>105</v>
      </c>
      <c r="K168" s="91">
        <v>2.82</v>
      </c>
      <c r="L168" s="91">
        <v>4.75</v>
      </c>
      <c r="M168" s="91">
        <v>65456.72</v>
      </c>
      <c r="N168" s="91">
        <v>99.91</v>
      </c>
      <c r="O168" s="91">
        <v>65.397808952000005</v>
      </c>
      <c r="P168" s="91">
        <v>0</v>
      </c>
      <c r="Q168" s="91">
        <f>O168/'סכום נכסי הקרן'!$C$42*100</f>
        <v>5.6950161131656078E-4</v>
      </c>
    </row>
    <row r="169" spans="2:17">
      <c r="B169" t="s">
        <v>3280</v>
      </c>
      <c r="C169" t="s">
        <v>3072</v>
      </c>
      <c r="D169" t="s">
        <v>3366</v>
      </c>
      <c r="E169" t="s">
        <v>3364</v>
      </c>
      <c r="F169" t="s">
        <v>810</v>
      </c>
      <c r="G169" t="s">
        <v>3367</v>
      </c>
      <c r="H169" t="s">
        <v>236</v>
      </c>
      <c r="I169" s="91">
        <v>9.1199999999999992</v>
      </c>
      <c r="J169" t="s">
        <v>105</v>
      </c>
      <c r="K169" s="91">
        <v>2.98</v>
      </c>
      <c r="L169" s="91">
        <v>3.09</v>
      </c>
      <c r="M169" s="91">
        <v>346119.37</v>
      </c>
      <c r="N169" s="91">
        <v>91.8</v>
      </c>
      <c r="O169" s="91">
        <v>317.73758165999999</v>
      </c>
      <c r="P169" s="91">
        <v>0.02</v>
      </c>
      <c r="Q169" s="91">
        <f>O169/'סכום נכסי הקרן'!$C$42*100</f>
        <v>2.7669438415591353E-3</v>
      </c>
    </row>
    <row r="170" spans="2:17">
      <c r="B170" t="s">
        <v>3280</v>
      </c>
      <c r="C170" t="s">
        <v>3072</v>
      </c>
      <c r="D170" t="s">
        <v>3368</v>
      </c>
      <c r="E170" t="s">
        <v>3364</v>
      </c>
      <c r="F170" t="s">
        <v>810</v>
      </c>
      <c r="G170" t="s">
        <v>3367</v>
      </c>
      <c r="H170" t="s">
        <v>236</v>
      </c>
      <c r="I170" s="91">
        <v>9.35</v>
      </c>
      <c r="J170" t="s">
        <v>105</v>
      </c>
      <c r="K170" s="91">
        <v>2.6</v>
      </c>
      <c r="L170" s="91">
        <v>2.62</v>
      </c>
      <c r="M170" s="91">
        <v>15873.68</v>
      </c>
      <c r="N170" s="91">
        <v>100.37</v>
      </c>
      <c r="O170" s="91">
        <v>15.932412616000001</v>
      </c>
      <c r="P170" s="91">
        <v>0</v>
      </c>
      <c r="Q170" s="91">
        <f>O170/'סכום נכסי הקרן'!$C$42*100</f>
        <v>1.3874371026148597E-4</v>
      </c>
    </row>
    <row r="171" spans="2:17">
      <c r="B171" t="s">
        <v>3280</v>
      </c>
      <c r="C171" t="s">
        <v>3072</v>
      </c>
      <c r="D171" t="s">
        <v>3369</v>
      </c>
      <c r="E171" t="s">
        <v>3364</v>
      </c>
      <c r="F171" t="s">
        <v>810</v>
      </c>
      <c r="G171" t="s">
        <v>3118</v>
      </c>
      <c r="H171" t="s">
        <v>236</v>
      </c>
      <c r="I171" s="91">
        <v>8.26</v>
      </c>
      <c r="J171" t="s">
        <v>105</v>
      </c>
      <c r="K171" s="91">
        <v>2.5</v>
      </c>
      <c r="L171" s="91">
        <v>4.49</v>
      </c>
      <c r="M171" s="91">
        <v>404800.85</v>
      </c>
      <c r="N171" s="91">
        <v>92.05</v>
      </c>
      <c r="O171" s="91">
        <v>372.61918242500002</v>
      </c>
      <c r="P171" s="91">
        <v>0.02</v>
      </c>
      <c r="Q171" s="91">
        <f>O171/'סכום נכסי הקרן'!$C$42*100</f>
        <v>3.2448674993721979E-3</v>
      </c>
    </row>
    <row r="172" spans="2:17">
      <c r="B172" t="s">
        <v>3280</v>
      </c>
      <c r="C172" t="s">
        <v>3072</v>
      </c>
      <c r="D172" t="s">
        <v>3370</v>
      </c>
      <c r="E172" t="s">
        <v>3364</v>
      </c>
      <c r="F172" t="s">
        <v>810</v>
      </c>
      <c r="G172" t="s">
        <v>3118</v>
      </c>
      <c r="H172" t="s">
        <v>236</v>
      </c>
      <c r="I172" s="91">
        <v>9.52</v>
      </c>
      <c r="J172" t="s">
        <v>105</v>
      </c>
      <c r="K172" s="91">
        <v>2.6</v>
      </c>
      <c r="L172" s="91">
        <v>2.14</v>
      </c>
      <c r="M172" s="91">
        <v>68599.960000000006</v>
      </c>
      <c r="N172" s="91">
        <v>99.85</v>
      </c>
      <c r="O172" s="91">
        <v>68.497060059999995</v>
      </c>
      <c r="P172" s="91">
        <v>0</v>
      </c>
      <c r="Q172" s="91">
        <f>O172/'סכום נכסי הקרן'!$C$42*100</f>
        <v>5.9649071887482943E-4</v>
      </c>
    </row>
    <row r="173" spans="2:17">
      <c r="B173" t="s">
        <v>3280</v>
      </c>
      <c r="C173" t="s">
        <v>3072</v>
      </c>
      <c r="D173" t="s">
        <v>3371</v>
      </c>
      <c r="E173" t="s">
        <v>3364</v>
      </c>
      <c r="F173" t="s">
        <v>810</v>
      </c>
      <c r="G173" t="s">
        <v>1242</v>
      </c>
      <c r="H173" t="s">
        <v>236</v>
      </c>
      <c r="I173" s="91">
        <v>8.76</v>
      </c>
      <c r="J173" t="s">
        <v>105</v>
      </c>
      <c r="K173" s="91">
        <v>2.5</v>
      </c>
      <c r="L173" s="91">
        <v>3.41</v>
      </c>
      <c r="M173" s="91">
        <v>2584704.35</v>
      </c>
      <c r="N173" s="91">
        <v>93.56</v>
      </c>
      <c r="O173" s="91">
        <v>2418.2493898600001</v>
      </c>
      <c r="P173" s="91">
        <v>0.14000000000000001</v>
      </c>
      <c r="Q173" s="91">
        <f>O173/'סכום נכסי הקרן'!$C$42*100</f>
        <v>2.105876245947904E-2</v>
      </c>
    </row>
    <row r="174" spans="2:17">
      <c r="B174" t="s">
        <v>3280</v>
      </c>
      <c r="C174" t="s">
        <v>3072</v>
      </c>
      <c r="D174" t="s">
        <v>3372</v>
      </c>
      <c r="E174" t="s">
        <v>3364</v>
      </c>
      <c r="F174" t="s">
        <v>810</v>
      </c>
      <c r="G174" t="s">
        <v>3323</v>
      </c>
      <c r="H174" t="s">
        <v>236</v>
      </c>
      <c r="I174" s="91">
        <v>8.32</v>
      </c>
      <c r="J174" t="s">
        <v>105</v>
      </c>
      <c r="K174" s="91">
        <v>3.05</v>
      </c>
      <c r="L174" s="91">
        <v>4.33</v>
      </c>
      <c r="M174" s="91">
        <v>2266001.59</v>
      </c>
      <c r="N174" s="91">
        <v>93.37</v>
      </c>
      <c r="O174" s="91">
        <v>2115.7656845830002</v>
      </c>
      <c r="P174" s="91">
        <v>0.12</v>
      </c>
      <c r="Q174" s="91">
        <f>O174/'סכום נכסי הקרן'!$C$42*100</f>
        <v>1.8424653453186605E-2</v>
      </c>
    </row>
    <row r="175" spans="2:17">
      <c r="B175" t="s">
        <v>3280</v>
      </c>
      <c r="C175" t="s">
        <v>3072</v>
      </c>
      <c r="D175" t="s">
        <v>3373</v>
      </c>
      <c r="E175" t="s">
        <v>3364</v>
      </c>
      <c r="F175" t="s">
        <v>810</v>
      </c>
      <c r="G175" t="s">
        <v>3323</v>
      </c>
      <c r="H175" t="s">
        <v>236</v>
      </c>
      <c r="I175" s="91">
        <v>8.81</v>
      </c>
      <c r="J175" t="s">
        <v>105</v>
      </c>
      <c r="K175" s="91">
        <v>2.6</v>
      </c>
      <c r="L175" s="91">
        <v>2.95</v>
      </c>
      <c r="M175" s="91">
        <v>304172.03000000003</v>
      </c>
      <c r="N175" s="91">
        <v>100.07</v>
      </c>
      <c r="O175" s="91">
        <v>304.38495042099998</v>
      </c>
      <c r="P175" s="91">
        <v>0.02</v>
      </c>
      <c r="Q175" s="91">
        <f>O175/'סכום נכסי הקרן'!$C$42*100</f>
        <v>2.6506655575036604E-3</v>
      </c>
    </row>
    <row r="176" spans="2:17">
      <c r="B176" t="s">
        <v>3374</v>
      </c>
      <c r="C176" t="s">
        <v>3072</v>
      </c>
      <c r="D176" t="s">
        <v>3375</v>
      </c>
      <c r="E176" t="s">
        <v>3376</v>
      </c>
      <c r="F176" t="s">
        <v>3350</v>
      </c>
      <c r="G176" t="s">
        <v>2664</v>
      </c>
      <c r="H176" t="s">
        <v>3077</v>
      </c>
      <c r="I176" s="91">
        <v>0.72</v>
      </c>
      <c r="J176" t="s">
        <v>113</v>
      </c>
      <c r="K176" s="91">
        <v>3.59</v>
      </c>
      <c r="L176" s="91">
        <v>1.56</v>
      </c>
      <c r="M176" s="91">
        <v>825070.3</v>
      </c>
      <c r="N176" s="91">
        <v>100.16999999999986</v>
      </c>
      <c r="O176" s="91">
        <v>3546.8911813691102</v>
      </c>
      <c r="P176" s="91">
        <v>0.21</v>
      </c>
      <c r="Q176" s="91">
        <f>O176/'סכום נכסי הקרן'!$C$42*100</f>
        <v>3.0887277040684911E-2</v>
      </c>
    </row>
    <row r="177" spans="2:17">
      <c r="B177" t="s">
        <v>3374</v>
      </c>
      <c r="C177" t="s">
        <v>3072</v>
      </c>
      <c r="D177" t="s">
        <v>3377</v>
      </c>
      <c r="E177" t="s">
        <v>3376</v>
      </c>
      <c r="F177" t="s">
        <v>3350</v>
      </c>
      <c r="G177" t="s">
        <v>2664</v>
      </c>
      <c r="H177" t="s">
        <v>3077</v>
      </c>
      <c r="I177" s="91">
        <v>0.72</v>
      </c>
      <c r="J177" t="s">
        <v>109</v>
      </c>
      <c r="K177" s="91">
        <v>6.28</v>
      </c>
      <c r="L177" s="91">
        <v>4.75</v>
      </c>
      <c r="M177" s="91">
        <v>871103.55</v>
      </c>
      <c r="N177" s="91">
        <v>100.26</v>
      </c>
      <c r="O177" s="91">
        <v>3273.3848352740401</v>
      </c>
      <c r="P177" s="91">
        <v>0.19</v>
      </c>
      <c r="Q177" s="91">
        <f>O177/'סכום נכסי הקרן'!$C$42*100</f>
        <v>2.8505510628284578E-2</v>
      </c>
    </row>
    <row r="178" spans="2:17">
      <c r="B178" t="s">
        <v>3374</v>
      </c>
      <c r="C178" t="s">
        <v>3072</v>
      </c>
      <c r="D178" t="s">
        <v>3378</v>
      </c>
      <c r="E178" t="s">
        <v>3376</v>
      </c>
      <c r="F178" t="s">
        <v>3350</v>
      </c>
      <c r="G178" t="s">
        <v>2965</v>
      </c>
      <c r="H178" t="s">
        <v>3077</v>
      </c>
      <c r="I178" s="91">
        <v>0.05</v>
      </c>
      <c r="J178" t="s">
        <v>109</v>
      </c>
      <c r="K178" s="91">
        <v>4.54</v>
      </c>
      <c r="L178" s="91">
        <v>5.53</v>
      </c>
      <c r="M178" s="91">
        <v>900279.27</v>
      </c>
      <c r="N178" s="91">
        <v>100.15</v>
      </c>
      <c r="O178" s="91">
        <v>3379.3080740159398</v>
      </c>
      <c r="P178" s="91">
        <v>0.2</v>
      </c>
      <c r="Q178" s="91">
        <f>O178/'סכום נכסי הקרן'!$C$42*100</f>
        <v>2.9427918520935181E-2</v>
      </c>
    </row>
    <row r="179" spans="2:17">
      <c r="B179" t="s">
        <v>3379</v>
      </c>
      <c r="C179" t="s">
        <v>3072</v>
      </c>
      <c r="D179" t="s">
        <v>3380</v>
      </c>
      <c r="E179" t="s">
        <v>3381</v>
      </c>
      <c r="F179" t="s">
        <v>3350</v>
      </c>
      <c r="G179" t="s">
        <v>3382</v>
      </c>
      <c r="H179" t="s">
        <v>3077</v>
      </c>
      <c r="I179" s="91">
        <v>6.51</v>
      </c>
      <c r="J179" t="s">
        <v>105</v>
      </c>
      <c r="K179" s="91">
        <v>2.54</v>
      </c>
      <c r="L179" s="91">
        <v>2.25</v>
      </c>
      <c r="M179" s="91">
        <v>8261568.4299999997</v>
      </c>
      <c r="N179" s="91">
        <v>105.64</v>
      </c>
      <c r="O179" s="91">
        <v>8727.5208894520001</v>
      </c>
      <c r="P179" s="91">
        <v>0.51</v>
      </c>
      <c r="Q179" s="91">
        <f>O179/'סכום נכסי הקרן'!$C$42*100</f>
        <v>7.6001586123320031E-2</v>
      </c>
    </row>
    <row r="180" spans="2:17">
      <c r="B180" t="s">
        <v>3383</v>
      </c>
      <c r="C180" t="s">
        <v>3072</v>
      </c>
      <c r="D180" t="s">
        <v>3384</v>
      </c>
      <c r="E180" t="s">
        <v>3385</v>
      </c>
      <c r="F180" t="s">
        <v>802</v>
      </c>
      <c r="G180" t="s">
        <v>3386</v>
      </c>
      <c r="H180" t="s">
        <v>153</v>
      </c>
      <c r="I180" s="91">
        <v>8.82</v>
      </c>
      <c r="J180" t="s">
        <v>105</v>
      </c>
      <c r="K180" s="91">
        <v>3.55</v>
      </c>
      <c r="L180" s="91">
        <v>3.48</v>
      </c>
      <c r="M180" s="91">
        <v>2422313.2799999998</v>
      </c>
      <c r="N180" s="91">
        <v>105.8</v>
      </c>
      <c r="O180" s="91">
        <v>2562.80745024</v>
      </c>
      <c r="P180" s="91">
        <v>0.15</v>
      </c>
      <c r="Q180" s="91">
        <f>O180/'סכום נכסי הקרן'!$C$42*100</f>
        <v>2.2317612712025443E-2</v>
      </c>
    </row>
    <row r="181" spans="2:17">
      <c r="B181" t="s">
        <v>3383</v>
      </c>
      <c r="C181" t="s">
        <v>3072</v>
      </c>
      <c r="D181" t="s">
        <v>3387</v>
      </c>
      <c r="E181" t="s">
        <v>3385</v>
      </c>
      <c r="F181" t="s">
        <v>802</v>
      </c>
      <c r="G181" t="s">
        <v>3386</v>
      </c>
      <c r="H181" t="s">
        <v>153</v>
      </c>
      <c r="I181" s="91">
        <v>0.03</v>
      </c>
      <c r="J181" t="s">
        <v>105</v>
      </c>
      <c r="K181" s="91">
        <v>3.3</v>
      </c>
      <c r="L181" s="91">
        <v>1.06</v>
      </c>
      <c r="M181" s="91">
        <v>1088285.72</v>
      </c>
      <c r="N181" s="91">
        <v>105.13</v>
      </c>
      <c r="O181" s="91">
        <v>1144.1147774359999</v>
      </c>
      <c r="P181" s="91">
        <v>7.0000000000000007E-2</v>
      </c>
      <c r="Q181" s="91">
        <f>O181/'סכום נכסי הקרן'!$C$42*100</f>
        <v>9.9632574809826822E-3</v>
      </c>
    </row>
    <row r="182" spans="2:17">
      <c r="B182" t="s">
        <v>3383</v>
      </c>
      <c r="C182" t="s">
        <v>3072</v>
      </c>
      <c r="D182" t="s">
        <v>3388</v>
      </c>
      <c r="E182" t="s">
        <v>3385</v>
      </c>
      <c r="F182" t="s">
        <v>802</v>
      </c>
      <c r="G182" t="s">
        <v>3389</v>
      </c>
      <c r="H182" t="s">
        <v>153</v>
      </c>
      <c r="I182" s="91">
        <v>8.99</v>
      </c>
      <c r="J182" t="s">
        <v>105</v>
      </c>
      <c r="K182" s="91">
        <v>3.55</v>
      </c>
      <c r="L182" s="91">
        <v>2.92</v>
      </c>
      <c r="M182" s="91">
        <v>2222001.84</v>
      </c>
      <c r="N182" s="91">
        <v>106.1</v>
      </c>
      <c r="O182" s="91">
        <v>2357.5439522400002</v>
      </c>
      <c r="P182" s="91">
        <v>0.14000000000000001</v>
      </c>
      <c r="Q182" s="91">
        <f>O182/'סכום נכסי הקרן'!$C$42*100</f>
        <v>2.0530123272719105E-2</v>
      </c>
    </row>
    <row r="183" spans="2:17">
      <c r="B183" t="s">
        <v>3383</v>
      </c>
      <c r="C183" t="s">
        <v>3072</v>
      </c>
      <c r="D183" t="s">
        <v>3390</v>
      </c>
      <c r="E183" t="s">
        <v>3385</v>
      </c>
      <c r="F183" t="s">
        <v>802</v>
      </c>
      <c r="G183" t="s">
        <v>3389</v>
      </c>
      <c r="H183" t="s">
        <v>153</v>
      </c>
      <c r="I183" s="91">
        <v>8.99</v>
      </c>
      <c r="J183" t="s">
        <v>105</v>
      </c>
      <c r="K183" s="91">
        <v>3.55</v>
      </c>
      <c r="L183" s="91">
        <v>2.92</v>
      </c>
      <c r="M183" s="91">
        <v>998290.61</v>
      </c>
      <c r="N183" s="91">
        <v>105.83</v>
      </c>
      <c r="O183" s="91">
        <v>1056.4909525630001</v>
      </c>
      <c r="P183" s="91">
        <v>0.06</v>
      </c>
      <c r="Q183" s="91">
        <f>O183/'סכום נכסי הקרן'!$C$42*100</f>
        <v>9.2002057785698383E-3</v>
      </c>
    </row>
    <row r="184" spans="2:17">
      <c r="B184" t="s">
        <v>3383</v>
      </c>
      <c r="C184" t="s">
        <v>3072</v>
      </c>
      <c r="D184" t="s">
        <v>3391</v>
      </c>
      <c r="E184" t="s">
        <v>3385</v>
      </c>
      <c r="F184" t="s">
        <v>802</v>
      </c>
      <c r="G184" t="s">
        <v>491</v>
      </c>
      <c r="H184" t="s">
        <v>153</v>
      </c>
      <c r="I184" s="91">
        <v>8.1</v>
      </c>
      <c r="J184" t="s">
        <v>105</v>
      </c>
      <c r="K184" s="91">
        <v>3.55</v>
      </c>
      <c r="L184" s="91">
        <v>5.24</v>
      </c>
      <c r="M184" s="91">
        <v>1552456</v>
      </c>
      <c r="N184" s="91">
        <v>105.26</v>
      </c>
      <c r="O184" s="91">
        <v>1634.1151855999999</v>
      </c>
      <c r="P184" s="91">
        <v>0.1</v>
      </c>
      <c r="Q184" s="91">
        <f>O184/'סכום נכסי הקרן'!$C$42*100</f>
        <v>1.4230312088270658E-2</v>
      </c>
    </row>
    <row r="185" spans="2:17">
      <c r="B185" t="s">
        <v>3383</v>
      </c>
      <c r="C185" t="s">
        <v>3072</v>
      </c>
      <c r="D185" t="s">
        <v>3392</v>
      </c>
      <c r="E185" t="s">
        <v>3385</v>
      </c>
      <c r="F185" t="s">
        <v>802</v>
      </c>
      <c r="G185" t="s">
        <v>491</v>
      </c>
      <c r="H185" t="s">
        <v>153</v>
      </c>
      <c r="I185" s="91">
        <v>0.03</v>
      </c>
      <c r="J185" t="s">
        <v>105</v>
      </c>
      <c r="K185" s="91">
        <v>3.55</v>
      </c>
      <c r="L185" s="91">
        <v>3.14</v>
      </c>
      <c r="M185" s="91">
        <v>697481</v>
      </c>
      <c r="N185" s="91">
        <v>104.39</v>
      </c>
      <c r="O185" s="91">
        <v>728.10041590000003</v>
      </c>
      <c r="P185" s="91">
        <v>0.04</v>
      </c>
      <c r="Q185" s="91">
        <f>O185/'סכום נכסי הקרן'!$C$42*100</f>
        <v>6.3404931556598739E-3</v>
      </c>
    </row>
    <row r="186" spans="2:17">
      <c r="B186" t="s">
        <v>3383</v>
      </c>
      <c r="C186" t="s">
        <v>3072</v>
      </c>
      <c r="D186" t="s">
        <v>3393</v>
      </c>
      <c r="E186" t="s">
        <v>3385</v>
      </c>
      <c r="F186" t="s">
        <v>802</v>
      </c>
      <c r="G186" t="s">
        <v>3394</v>
      </c>
      <c r="H186" t="s">
        <v>153</v>
      </c>
      <c r="I186" s="91">
        <v>8.15</v>
      </c>
      <c r="J186" t="s">
        <v>105</v>
      </c>
      <c r="K186" s="91">
        <v>3.55</v>
      </c>
      <c r="L186" s="91">
        <v>4.78</v>
      </c>
      <c r="M186" s="91">
        <v>575880.49</v>
      </c>
      <c r="N186" s="91">
        <v>109.69</v>
      </c>
      <c r="O186" s="91">
        <v>631.68330948100004</v>
      </c>
      <c r="P186" s="91">
        <v>0.04</v>
      </c>
      <c r="Q186" s="91">
        <f>O186/'סכום נכסי הקרן'!$C$42*100</f>
        <v>5.5008672057384805E-3</v>
      </c>
    </row>
    <row r="187" spans="2:17">
      <c r="B187" t="s">
        <v>3383</v>
      </c>
      <c r="C187" t="s">
        <v>3072</v>
      </c>
      <c r="D187" t="s">
        <v>3395</v>
      </c>
      <c r="E187" t="s">
        <v>3385</v>
      </c>
      <c r="F187" t="s">
        <v>802</v>
      </c>
      <c r="G187" t="s">
        <v>3394</v>
      </c>
      <c r="H187" t="s">
        <v>153</v>
      </c>
      <c r="I187" s="91">
        <v>0.03</v>
      </c>
      <c r="J187" t="s">
        <v>105</v>
      </c>
      <c r="K187" s="91">
        <v>3.3</v>
      </c>
      <c r="L187" s="91">
        <v>2.29</v>
      </c>
      <c r="M187" s="91">
        <v>258728.92</v>
      </c>
      <c r="N187" s="91">
        <v>110.9</v>
      </c>
      <c r="O187" s="91">
        <v>286.93037227999997</v>
      </c>
      <c r="P187" s="91">
        <v>0.02</v>
      </c>
      <c r="Q187" s="91">
        <f>O187/'סכום נכסי הקרן'!$C$42*100</f>
        <v>2.4986664227398905E-3</v>
      </c>
    </row>
    <row r="188" spans="2:17">
      <c r="B188" t="s">
        <v>3383</v>
      </c>
      <c r="C188" t="s">
        <v>3072</v>
      </c>
      <c r="D188" t="s">
        <v>3396</v>
      </c>
      <c r="E188" t="s">
        <v>3385</v>
      </c>
      <c r="F188" t="s">
        <v>802</v>
      </c>
      <c r="G188" t="s">
        <v>3397</v>
      </c>
      <c r="H188" t="s">
        <v>153</v>
      </c>
      <c r="I188" s="91">
        <v>7.5</v>
      </c>
      <c r="J188" t="s">
        <v>105</v>
      </c>
      <c r="K188" s="91">
        <v>3.55</v>
      </c>
      <c r="L188" s="91">
        <v>6.96</v>
      </c>
      <c r="M188" s="91">
        <v>1838944.05</v>
      </c>
      <c r="N188" s="91">
        <v>96.26</v>
      </c>
      <c r="O188" s="91">
        <v>1770.16754253</v>
      </c>
      <c r="P188" s="91">
        <v>0.1</v>
      </c>
      <c r="Q188" s="91">
        <f>O188/'סכום נכסי הקרן'!$C$42*100</f>
        <v>1.5415092400282646E-2</v>
      </c>
    </row>
    <row r="189" spans="2:17">
      <c r="B189" t="s">
        <v>3383</v>
      </c>
      <c r="C189" t="s">
        <v>3072</v>
      </c>
      <c r="D189" t="s">
        <v>3398</v>
      </c>
      <c r="E189" t="s">
        <v>3385</v>
      </c>
      <c r="F189" t="s">
        <v>802</v>
      </c>
      <c r="G189" t="s">
        <v>3397</v>
      </c>
      <c r="H189" t="s">
        <v>153</v>
      </c>
      <c r="I189" s="91">
        <v>0.03</v>
      </c>
      <c r="J189" t="s">
        <v>105</v>
      </c>
      <c r="K189" s="91">
        <v>3.55</v>
      </c>
      <c r="L189" s="91">
        <v>7.84</v>
      </c>
      <c r="M189" s="91">
        <v>826192.27</v>
      </c>
      <c r="N189" s="91">
        <v>95.29</v>
      </c>
      <c r="O189" s="91">
        <v>787.27861408299998</v>
      </c>
      <c r="P189" s="91">
        <v>0.05</v>
      </c>
      <c r="Q189" s="91">
        <f>O189/'סכום נכסי הקרן'!$C$42*100</f>
        <v>6.8558327329347876E-3</v>
      </c>
    </row>
    <row r="190" spans="2:17">
      <c r="B190" t="s">
        <v>3383</v>
      </c>
      <c r="C190" t="s">
        <v>3072</v>
      </c>
      <c r="D190" t="s">
        <v>3399</v>
      </c>
      <c r="E190" t="s">
        <v>3385</v>
      </c>
      <c r="F190" t="s">
        <v>802</v>
      </c>
      <c r="G190" t="s">
        <v>2728</v>
      </c>
      <c r="H190" t="s">
        <v>153</v>
      </c>
      <c r="I190" s="91">
        <v>0.03</v>
      </c>
      <c r="J190" t="s">
        <v>105</v>
      </c>
      <c r="K190" s="91">
        <v>3.55</v>
      </c>
      <c r="L190" s="91">
        <v>8.84</v>
      </c>
      <c r="M190" s="91">
        <v>512656.88</v>
      </c>
      <c r="N190" s="91">
        <v>91.28</v>
      </c>
      <c r="O190" s="91">
        <v>467.95320006399999</v>
      </c>
      <c r="P190" s="91">
        <v>0.03</v>
      </c>
      <c r="Q190" s="91">
        <f>O190/'סכום נכסי הקרן'!$C$42*100</f>
        <v>4.0750616225199814E-3</v>
      </c>
    </row>
    <row r="191" spans="2:17">
      <c r="B191" t="s">
        <v>3383</v>
      </c>
      <c r="C191" t="s">
        <v>3072</v>
      </c>
      <c r="D191" t="s">
        <v>3400</v>
      </c>
      <c r="E191" t="s">
        <v>3385</v>
      </c>
      <c r="F191" t="s">
        <v>802</v>
      </c>
      <c r="G191" t="s">
        <v>2728</v>
      </c>
      <c r="H191" t="s">
        <v>153</v>
      </c>
      <c r="I191" s="91">
        <v>7.5</v>
      </c>
      <c r="J191" t="s">
        <v>105</v>
      </c>
      <c r="K191" s="91">
        <v>3.55</v>
      </c>
      <c r="L191" s="91">
        <v>6.97</v>
      </c>
      <c r="M191" s="91">
        <v>1141075.21</v>
      </c>
      <c r="N191" s="91">
        <v>91.93</v>
      </c>
      <c r="O191" s="91">
        <v>1048.9904405530001</v>
      </c>
      <c r="P191" s="91">
        <v>0.06</v>
      </c>
      <c r="Q191" s="91">
        <f>O191/'סכום נכסי הקרן'!$C$42*100</f>
        <v>9.1348893139382888E-3</v>
      </c>
    </row>
    <row r="192" spans="2:17">
      <c r="B192" t="s">
        <v>3383</v>
      </c>
      <c r="C192" t="s">
        <v>3072</v>
      </c>
      <c r="D192" t="s">
        <v>3401</v>
      </c>
      <c r="E192" t="s">
        <v>3385</v>
      </c>
      <c r="F192" t="s">
        <v>802</v>
      </c>
      <c r="G192" t="s">
        <v>2934</v>
      </c>
      <c r="H192" t="s">
        <v>153</v>
      </c>
      <c r="I192" s="91">
        <v>7.49</v>
      </c>
      <c r="J192" t="s">
        <v>105</v>
      </c>
      <c r="K192" s="91">
        <v>3.55</v>
      </c>
      <c r="L192" s="91">
        <v>6.98</v>
      </c>
      <c r="M192" s="91">
        <v>1459744.32</v>
      </c>
      <c r="N192" s="91">
        <v>93.84</v>
      </c>
      <c r="O192" s="91">
        <v>1369.8240698879999</v>
      </c>
      <c r="P192" s="91">
        <v>0.08</v>
      </c>
      <c r="Q192" s="91">
        <f>O192/'סכום נכסי הקרן'!$C$42*100</f>
        <v>1.1928794366704352E-2</v>
      </c>
    </row>
    <row r="193" spans="2:17">
      <c r="B193" t="s">
        <v>3383</v>
      </c>
      <c r="C193" t="s">
        <v>3072</v>
      </c>
      <c r="D193" t="s">
        <v>3402</v>
      </c>
      <c r="E193" t="s">
        <v>3385</v>
      </c>
      <c r="F193" t="s">
        <v>802</v>
      </c>
      <c r="G193" t="s">
        <v>2934</v>
      </c>
      <c r="H193" t="s">
        <v>153</v>
      </c>
      <c r="I193" s="91">
        <v>7.49</v>
      </c>
      <c r="J193" t="s">
        <v>105</v>
      </c>
      <c r="K193" s="91">
        <v>3.55</v>
      </c>
      <c r="L193" s="91">
        <v>6.98</v>
      </c>
      <c r="M193" s="91">
        <v>3249108.34</v>
      </c>
      <c r="N193" s="91">
        <v>93.96</v>
      </c>
      <c r="O193" s="91">
        <v>3052.862196264</v>
      </c>
      <c r="P193" s="91">
        <v>0.18</v>
      </c>
      <c r="Q193" s="91">
        <f>O193/'סכום נכסי הקרן'!$C$42*100</f>
        <v>2.6585140507931228E-2</v>
      </c>
    </row>
    <row r="194" spans="2:17">
      <c r="B194" t="s">
        <v>3326</v>
      </c>
      <c r="C194" t="s">
        <v>3072</v>
      </c>
      <c r="D194" t="s">
        <v>3403</v>
      </c>
      <c r="E194" t="s">
        <v>3328</v>
      </c>
      <c r="F194" t="s">
        <v>810</v>
      </c>
      <c r="G194" t="s">
        <v>3404</v>
      </c>
      <c r="H194" t="s">
        <v>236</v>
      </c>
      <c r="I194" s="91">
        <v>1.99</v>
      </c>
      <c r="J194" t="s">
        <v>109</v>
      </c>
      <c r="K194" s="91">
        <v>8.32</v>
      </c>
      <c r="L194" s="91">
        <v>7.68</v>
      </c>
      <c r="M194" s="91">
        <v>1703936.11</v>
      </c>
      <c r="N194" s="91">
        <v>99.829999999999941</v>
      </c>
      <c r="O194" s="91">
        <v>6375.4957409615199</v>
      </c>
      <c r="P194" s="91">
        <v>0.38</v>
      </c>
      <c r="Q194" s="91">
        <f>O194/'סכום נכסי הקרן'!$C$42*100</f>
        <v>5.5519522069682692E-2</v>
      </c>
    </row>
    <row r="195" spans="2:17">
      <c r="B195" t="s">
        <v>3326</v>
      </c>
      <c r="C195" t="s">
        <v>3072</v>
      </c>
      <c r="D195" t="s">
        <v>3405</v>
      </c>
      <c r="E195" t="s">
        <v>3328</v>
      </c>
      <c r="F195" t="s">
        <v>810</v>
      </c>
      <c r="G195" t="s">
        <v>3406</v>
      </c>
      <c r="H195" t="s">
        <v>236</v>
      </c>
      <c r="I195" s="91">
        <v>1.97</v>
      </c>
      <c r="J195" t="s">
        <v>109</v>
      </c>
      <c r="K195" s="91">
        <v>8.32</v>
      </c>
      <c r="L195" s="91">
        <v>10.91</v>
      </c>
      <c r="M195" s="91">
        <v>3948791.38</v>
      </c>
      <c r="N195" s="91">
        <v>100.11000000000024</v>
      </c>
      <c r="O195" s="91">
        <v>14816.3501693415</v>
      </c>
      <c r="P195" s="91">
        <v>0.87</v>
      </c>
      <c r="Q195" s="91">
        <f>O195/'סכום נכסי הקרן'!$C$42*100</f>
        <v>0.12902473997964625</v>
      </c>
    </row>
    <row r="196" spans="2:17">
      <c r="B196" t="s">
        <v>3326</v>
      </c>
      <c r="C196" t="s">
        <v>3072</v>
      </c>
      <c r="D196" t="s">
        <v>3407</v>
      </c>
      <c r="E196" t="s">
        <v>3328</v>
      </c>
      <c r="F196" t="s">
        <v>810</v>
      </c>
      <c r="G196" t="s">
        <v>2970</v>
      </c>
      <c r="H196" t="s">
        <v>236</v>
      </c>
      <c r="I196" s="91">
        <v>2.02</v>
      </c>
      <c r="J196" t="s">
        <v>109</v>
      </c>
      <c r="K196" s="91">
        <v>8.32</v>
      </c>
      <c r="L196" s="91">
        <v>7.55</v>
      </c>
      <c r="M196" s="91">
        <v>279030.44</v>
      </c>
      <c r="N196" s="91">
        <v>99.55</v>
      </c>
      <c r="O196" s="91">
        <v>1041.09996171896</v>
      </c>
      <c r="P196" s="91">
        <v>0.06</v>
      </c>
      <c r="Q196" s="91">
        <f>O196/'סכום נכסי הקרן'!$C$42*100</f>
        <v>9.0661769139044699E-3</v>
      </c>
    </row>
    <row r="197" spans="2:17">
      <c r="B197" t="s">
        <v>3326</v>
      </c>
      <c r="C197" t="s">
        <v>3072</v>
      </c>
      <c r="D197" t="s">
        <v>3408</v>
      </c>
      <c r="E197" t="s">
        <v>3328</v>
      </c>
      <c r="F197" t="s">
        <v>810</v>
      </c>
      <c r="G197" t="s">
        <v>2770</v>
      </c>
      <c r="H197" t="s">
        <v>236</v>
      </c>
      <c r="I197" s="91">
        <v>2.0099999999999998</v>
      </c>
      <c r="J197" t="s">
        <v>109</v>
      </c>
      <c r="K197" s="91">
        <v>8.32</v>
      </c>
      <c r="L197" s="91">
        <v>6.47</v>
      </c>
      <c r="M197" s="91">
        <v>241086.84</v>
      </c>
      <c r="N197" s="91">
        <v>100.07</v>
      </c>
      <c r="O197" s="91">
        <v>904.22599175342395</v>
      </c>
      <c r="P197" s="91">
        <v>0.05</v>
      </c>
      <c r="Q197" s="91">
        <f>O197/'סכום נכסי הקרן'!$C$42*100</f>
        <v>7.8742417758346263E-3</v>
      </c>
    </row>
    <row r="198" spans="2:17">
      <c r="B198" t="s">
        <v>3280</v>
      </c>
      <c r="C198" t="s">
        <v>3072</v>
      </c>
      <c r="D198" t="s">
        <v>3409</v>
      </c>
      <c r="E198" t="s">
        <v>3410</v>
      </c>
      <c r="F198" t="s">
        <v>859</v>
      </c>
      <c r="G198" t="s">
        <v>494</v>
      </c>
      <c r="H198" t="s">
        <v>236</v>
      </c>
      <c r="I198" s="91">
        <v>6.23</v>
      </c>
      <c r="J198" t="s">
        <v>105</v>
      </c>
      <c r="K198" s="91">
        <v>2.9</v>
      </c>
      <c r="L198" s="91">
        <v>6.51</v>
      </c>
      <c r="M198" s="91">
        <v>15978594.15</v>
      </c>
      <c r="N198" s="91">
        <v>99.97</v>
      </c>
      <c r="O198" s="91">
        <v>15973.800571755</v>
      </c>
      <c r="P198" s="91">
        <v>0.94</v>
      </c>
      <c r="Q198" s="91">
        <f>O198/'סכום נכסי הקרן'!$C$42*100</f>
        <v>0.13910412764961086</v>
      </c>
    </row>
    <row r="199" spans="2:17">
      <c r="B199" t="s">
        <v>3411</v>
      </c>
      <c r="C199" t="s">
        <v>3072</v>
      </c>
      <c r="D199" t="s">
        <v>3412</v>
      </c>
      <c r="E199" t="s">
        <v>1129</v>
      </c>
      <c r="F199" t="s">
        <v>1264</v>
      </c>
      <c r="G199" t="s">
        <v>3413</v>
      </c>
      <c r="H199" t="s">
        <v>3077</v>
      </c>
      <c r="I199" s="91">
        <v>11.12</v>
      </c>
      <c r="J199" t="s">
        <v>105</v>
      </c>
      <c r="K199" s="91">
        <v>6.7</v>
      </c>
      <c r="L199" s="91">
        <v>4.58</v>
      </c>
      <c r="M199" s="91">
        <v>8731453.0700000003</v>
      </c>
      <c r="N199" s="91">
        <v>126.71</v>
      </c>
      <c r="O199" s="91">
        <v>11063.624184996999</v>
      </c>
      <c r="P199" s="91">
        <v>0.65</v>
      </c>
      <c r="Q199" s="91">
        <f>O199/'סכום נכסי הקרן'!$C$42*100</f>
        <v>9.634499842313099E-2</v>
      </c>
    </row>
    <row r="200" spans="2:17">
      <c r="B200" t="s">
        <v>3414</v>
      </c>
      <c r="C200" t="s">
        <v>3072</v>
      </c>
      <c r="D200" t="s">
        <v>3415</v>
      </c>
      <c r="E200" t="s">
        <v>3416</v>
      </c>
      <c r="F200" t="s">
        <v>1197</v>
      </c>
      <c r="G200" t="s">
        <v>2658</v>
      </c>
      <c r="H200" t="s">
        <v>236</v>
      </c>
      <c r="I200" s="91">
        <v>5.81</v>
      </c>
      <c r="J200" t="s">
        <v>119</v>
      </c>
      <c r="K200" s="91">
        <v>4.5</v>
      </c>
      <c r="L200" s="91">
        <v>4.26</v>
      </c>
      <c r="M200" s="91">
        <v>1647389.96</v>
      </c>
      <c r="N200" s="91">
        <v>100</v>
      </c>
      <c r="O200" s="91">
        <v>4533.1229529319999</v>
      </c>
      <c r="P200" s="91">
        <v>0.27</v>
      </c>
      <c r="Q200" s="91">
        <f>O200/'סכום נכסי הקרן'!$C$42*100</f>
        <v>3.9475647079945615E-2</v>
      </c>
    </row>
    <row r="201" spans="2:17">
      <c r="B201" t="s">
        <v>3417</v>
      </c>
      <c r="C201" t="s">
        <v>3072</v>
      </c>
      <c r="D201" t="s">
        <v>3418</v>
      </c>
      <c r="E201" t="s">
        <v>1799</v>
      </c>
      <c r="F201" t="s">
        <v>3419</v>
      </c>
      <c r="G201" t="s">
        <v>3420</v>
      </c>
      <c r="H201" t="s">
        <v>3077</v>
      </c>
      <c r="I201" s="91">
        <v>1.46</v>
      </c>
      <c r="J201" t="s">
        <v>105</v>
      </c>
      <c r="K201" s="91">
        <v>6.2</v>
      </c>
      <c r="L201" s="91">
        <v>2.2999999999999998</v>
      </c>
      <c r="M201" s="91">
        <v>15525394.6</v>
      </c>
      <c r="N201" s="91">
        <v>9.9999999999999995E-7</v>
      </c>
      <c r="O201" s="91">
        <v>1.5525394599999999E-4</v>
      </c>
      <c r="P201" s="91">
        <v>0</v>
      </c>
      <c r="Q201" s="91">
        <f>O201/'סכום נכסי הקרן'!$C$42*100</f>
        <v>1.3519928851920704E-9</v>
      </c>
    </row>
    <row r="202" spans="2:17">
      <c r="B202" t="s">
        <v>3421</v>
      </c>
      <c r="C202" t="s">
        <v>3072</v>
      </c>
      <c r="D202" t="s">
        <v>3422</v>
      </c>
      <c r="E202" t="s">
        <v>3423</v>
      </c>
      <c r="F202" t="s">
        <v>284</v>
      </c>
      <c r="G202" t="s">
        <v>2658</v>
      </c>
      <c r="H202" t="s">
        <v>285</v>
      </c>
      <c r="I202" s="91">
        <v>3.75</v>
      </c>
      <c r="J202" t="s">
        <v>113</v>
      </c>
      <c r="K202" s="91">
        <v>3</v>
      </c>
      <c r="L202" s="91">
        <v>3.07</v>
      </c>
      <c r="M202" s="91">
        <v>2718134.03</v>
      </c>
      <c r="N202" s="91">
        <v>99.209999999999738</v>
      </c>
      <c r="O202" s="91">
        <v>11572.989365523101</v>
      </c>
      <c r="P202" s="91">
        <v>0.68</v>
      </c>
      <c r="Q202" s="91">
        <f>O202/'סכום נכסי הקרן'!$C$42*100</f>
        <v>0.10078068664735083</v>
      </c>
    </row>
    <row r="203" spans="2:17">
      <c r="B203" t="s">
        <v>3424</v>
      </c>
      <c r="C203" t="s">
        <v>3072</v>
      </c>
      <c r="D203" t="s">
        <v>3425</v>
      </c>
      <c r="E203" t="s">
        <v>3426</v>
      </c>
      <c r="F203" t="s">
        <v>284</v>
      </c>
      <c r="G203" t="s">
        <v>2962</v>
      </c>
      <c r="H203" t="s">
        <v>285</v>
      </c>
      <c r="I203" s="91">
        <v>7.63</v>
      </c>
      <c r="J203" t="s">
        <v>116</v>
      </c>
      <c r="K203" s="91">
        <v>3.39</v>
      </c>
      <c r="L203" s="91">
        <v>3.68</v>
      </c>
      <c r="M203" s="91">
        <v>3559122.43</v>
      </c>
      <c r="N203" s="91">
        <v>97.839999999999876</v>
      </c>
      <c r="O203" s="91">
        <v>16691.795030913199</v>
      </c>
      <c r="P203" s="91">
        <v>0.98</v>
      </c>
      <c r="Q203" s="91">
        <f>O203/'סכום נכסי הקרן'!$C$42*100</f>
        <v>0.14535661543107575</v>
      </c>
    </row>
    <row r="204" spans="2:17">
      <c r="B204" t="s">
        <v>3427</v>
      </c>
      <c r="C204" t="s">
        <v>3072</v>
      </c>
      <c r="D204" t="s">
        <v>3428</v>
      </c>
      <c r="E204" t="s">
        <v>3429</v>
      </c>
      <c r="F204" t="s">
        <v>284</v>
      </c>
      <c r="G204" t="s">
        <v>325</v>
      </c>
      <c r="H204" t="s">
        <v>285</v>
      </c>
      <c r="I204" s="91">
        <v>8.39</v>
      </c>
      <c r="J204" t="s">
        <v>105</v>
      </c>
      <c r="K204" s="91">
        <v>4.03</v>
      </c>
      <c r="L204" s="91">
        <v>1.9</v>
      </c>
      <c r="M204" s="91">
        <v>3056252.71</v>
      </c>
      <c r="N204" s="91">
        <v>108.69</v>
      </c>
      <c r="O204" s="91">
        <v>3321.8410704990001</v>
      </c>
      <c r="P204" s="91">
        <v>0.2</v>
      </c>
      <c r="Q204" s="91">
        <f>O204/'סכום נכסי הקרן'!$C$42*100</f>
        <v>2.8927480484479667E-2</v>
      </c>
    </row>
    <row r="205" spans="2:17">
      <c r="B205" t="s">
        <v>3374</v>
      </c>
      <c r="C205" t="s">
        <v>3072</v>
      </c>
      <c r="D205" t="s">
        <v>3430</v>
      </c>
      <c r="E205" t="s">
        <v>3431</v>
      </c>
      <c r="F205" t="s">
        <v>284</v>
      </c>
      <c r="G205" t="s">
        <v>2908</v>
      </c>
      <c r="H205" t="s">
        <v>285</v>
      </c>
      <c r="I205" s="91">
        <v>5.46</v>
      </c>
      <c r="J205" t="s">
        <v>113</v>
      </c>
      <c r="K205" s="91">
        <v>1.9</v>
      </c>
      <c r="L205" s="91">
        <v>2.71</v>
      </c>
      <c r="M205" s="91">
        <v>4157252</v>
      </c>
      <c r="N205" s="91">
        <v>99.659999999999883</v>
      </c>
      <c r="O205" s="91">
        <v>17780.6023900771</v>
      </c>
      <c r="P205" s="91">
        <v>1.05</v>
      </c>
      <c r="Q205" s="91">
        <f>O205/'סכום נכסי הקרן'!$C$42*100</f>
        <v>0.1548382411215066</v>
      </c>
    </row>
    <row r="206" spans="2:17">
      <c r="B206" t="s">
        <v>3374</v>
      </c>
      <c r="C206" t="s">
        <v>3072</v>
      </c>
      <c r="D206" t="s">
        <v>3432</v>
      </c>
      <c r="E206" t="s">
        <v>3431</v>
      </c>
      <c r="F206" t="s">
        <v>284</v>
      </c>
      <c r="G206" t="s">
        <v>1496</v>
      </c>
      <c r="H206" t="s">
        <v>285</v>
      </c>
      <c r="I206" s="91">
        <v>5.19</v>
      </c>
      <c r="J206" t="s">
        <v>109</v>
      </c>
      <c r="K206" s="91">
        <v>4.97</v>
      </c>
      <c r="L206" s="91">
        <v>7.6</v>
      </c>
      <c r="M206" s="91">
        <v>2069363.38</v>
      </c>
      <c r="N206" s="91">
        <v>99.95</v>
      </c>
      <c r="O206" s="91">
        <v>7752.0959612658799</v>
      </c>
      <c r="P206" s="91">
        <v>0.46</v>
      </c>
      <c r="Q206" s="91">
        <f>O206/'סכום נכסי הקרן'!$C$42*100</f>
        <v>6.750732496652713E-2</v>
      </c>
    </row>
    <row r="207" spans="2:17">
      <c r="B207" t="s">
        <v>3374</v>
      </c>
      <c r="C207" t="s">
        <v>3072</v>
      </c>
      <c r="D207" t="s">
        <v>3433</v>
      </c>
      <c r="E207" t="s">
        <v>3431</v>
      </c>
      <c r="F207" t="s">
        <v>284</v>
      </c>
      <c r="G207" t="s">
        <v>2865</v>
      </c>
      <c r="H207" t="s">
        <v>285</v>
      </c>
      <c r="I207" s="91">
        <v>3.6</v>
      </c>
      <c r="J207" t="s">
        <v>109</v>
      </c>
      <c r="K207" s="91">
        <v>-0.32</v>
      </c>
      <c r="L207" s="91">
        <v>7.3</v>
      </c>
      <c r="M207" s="91">
        <v>2965506.47</v>
      </c>
      <c r="N207" s="91">
        <v>99.890000000000143</v>
      </c>
      <c r="O207" s="91">
        <v>11102.492059485499</v>
      </c>
      <c r="P207" s="91">
        <v>0.65</v>
      </c>
      <c r="Q207" s="91">
        <f>O207/'סכום נכסי הקרן'!$C$42*100</f>
        <v>9.66834702695792E-2</v>
      </c>
    </row>
    <row r="208" spans="2:17">
      <c r="B208" s="92" t="s">
        <v>3434</v>
      </c>
      <c r="I208" s="93">
        <v>0.4</v>
      </c>
      <c r="L208" s="93">
        <v>2.4</v>
      </c>
      <c r="M208" s="93">
        <v>4931601.93</v>
      </c>
      <c r="O208" s="93">
        <v>4966.4947405559997</v>
      </c>
      <c r="P208" s="93">
        <v>0.28999999999999998</v>
      </c>
      <c r="Q208" s="93">
        <f>O208/'סכום נכסי הקרן'!$C$42*100</f>
        <v>4.3249564513970877E-2</v>
      </c>
    </row>
    <row r="209" spans="2:17">
      <c r="B209" t="s">
        <v>3127</v>
      </c>
      <c r="C209" t="s">
        <v>3072</v>
      </c>
      <c r="D209" t="s">
        <v>3435</v>
      </c>
      <c r="E209" t="s">
        <v>850</v>
      </c>
      <c r="F209" t="s">
        <v>3350</v>
      </c>
      <c r="G209" t="s">
        <v>3436</v>
      </c>
      <c r="H209" t="s">
        <v>3077</v>
      </c>
      <c r="I209" s="91">
        <v>0.44</v>
      </c>
      <c r="J209" t="s">
        <v>105</v>
      </c>
      <c r="K209" s="91">
        <v>3.61</v>
      </c>
      <c r="L209" s="91">
        <v>2.35</v>
      </c>
      <c r="M209" s="91">
        <v>4053425.73</v>
      </c>
      <c r="N209" s="91">
        <v>100.72</v>
      </c>
      <c r="O209" s="91">
        <v>4082.6103952560002</v>
      </c>
      <c r="P209" s="91">
        <v>0.24</v>
      </c>
      <c r="Q209" s="91">
        <f>O209/'סכום נכסי הקרן'!$C$42*100</f>
        <v>3.5552463235925091E-2</v>
      </c>
    </row>
    <row r="210" spans="2:17">
      <c r="B210" t="s">
        <v>3079</v>
      </c>
      <c r="C210" t="s">
        <v>3072</v>
      </c>
      <c r="D210" t="s">
        <v>3437</v>
      </c>
      <c r="E210" t="s">
        <v>878</v>
      </c>
      <c r="F210" t="s">
        <v>1250</v>
      </c>
      <c r="G210" t="s">
        <v>3438</v>
      </c>
      <c r="H210" t="s">
        <v>3077</v>
      </c>
      <c r="I210" s="91">
        <v>0.22</v>
      </c>
      <c r="J210" t="s">
        <v>105</v>
      </c>
      <c r="K210" s="91">
        <v>4.5</v>
      </c>
      <c r="L210" s="91">
        <v>2.62</v>
      </c>
      <c r="M210" s="91">
        <v>878176.2</v>
      </c>
      <c r="N210" s="91">
        <v>100.65</v>
      </c>
      <c r="O210" s="91">
        <v>883.88434529999995</v>
      </c>
      <c r="P210" s="91">
        <v>0.05</v>
      </c>
      <c r="Q210" s="91">
        <f>O210/'סכום נכסי הקרן'!$C$42*100</f>
        <v>7.6971012780457848E-3</v>
      </c>
    </row>
    <row r="211" spans="2:17">
      <c r="B211" s="92" t="s">
        <v>3439</v>
      </c>
      <c r="I211" s="93">
        <v>0</v>
      </c>
      <c r="L211" s="93">
        <v>0</v>
      </c>
      <c r="M211" s="93">
        <v>0</v>
      </c>
      <c r="O211" s="93">
        <v>0</v>
      </c>
      <c r="P211" s="93">
        <v>0</v>
      </c>
      <c r="Q211" s="93">
        <f>O211/'סכום נכסי הקרן'!$C$42*100</f>
        <v>0</v>
      </c>
    </row>
    <row r="212" spans="2:17">
      <c r="B212" s="92" t="s">
        <v>3440</v>
      </c>
      <c r="I212" s="93">
        <v>0</v>
      </c>
      <c r="L212" s="93">
        <v>0</v>
      </c>
      <c r="M212" s="93">
        <v>0</v>
      </c>
      <c r="O212" s="93">
        <v>0</v>
      </c>
      <c r="P212" s="93">
        <v>0</v>
      </c>
      <c r="Q212" s="93">
        <f>O212/'סכום נכסי הקרן'!$C$42*100</f>
        <v>0</v>
      </c>
    </row>
    <row r="213" spans="2:17">
      <c r="B213" t="s">
        <v>284</v>
      </c>
      <c r="D213" t="s">
        <v>284</v>
      </c>
      <c r="F213" t="s">
        <v>284</v>
      </c>
      <c r="I213" s="91">
        <v>0</v>
      </c>
      <c r="J213" t="s">
        <v>284</v>
      </c>
      <c r="K213" s="91">
        <v>0</v>
      </c>
      <c r="L213" s="91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f>O213/'סכום נכסי הקרן'!$C$42*100</f>
        <v>0</v>
      </c>
    </row>
    <row r="214" spans="2:17">
      <c r="B214" s="92" t="s">
        <v>3441</v>
      </c>
      <c r="I214" s="93">
        <v>0</v>
      </c>
      <c r="L214" s="93">
        <v>0</v>
      </c>
      <c r="M214" s="93">
        <v>0</v>
      </c>
      <c r="O214" s="93">
        <v>0</v>
      </c>
      <c r="P214" s="93">
        <v>0</v>
      </c>
      <c r="Q214" s="93">
        <f>O214/'סכום נכסי הקרן'!$C$42*100</f>
        <v>0</v>
      </c>
    </row>
    <row r="215" spans="2:17">
      <c r="B215" t="s">
        <v>284</v>
      </c>
      <c r="D215" t="s">
        <v>284</v>
      </c>
      <c r="F215" t="s">
        <v>284</v>
      </c>
      <c r="I215" s="91">
        <v>0</v>
      </c>
      <c r="J215" t="s">
        <v>284</v>
      </c>
      <c r="K215" s="91">
        <v>0</v>
      </c>
      <c r="L215" s="91">
        <v>0</v>
      </c>
      <c r="M215" s="91">
        <v>0</v>
      </c>
      <c r="N215" s="91">
        <v>0</v>
      </c>
      <c r="O215" s="91">
        <v>0</v>
      </c>
      <c r="P215" s="91">
        <v>0</v>
      </c>
      <c r="Q215" s="91">
        <f>O215/'סכום נכסי הקרן'!$C$42*100</f>
        <v>0</v>
      </c>
    </row>
    <row r="216" spans="2:17">
      <c r="B216" s="92" t="s">
        <v>3442</v>
      </c>
      <c r="I216" s="93">
        <v>0</v>
      </c>
      <c r="L216" s="93">
        <v>0</v>
      </c>
      <c r="M216" s="93">
        <v>0</v>
      </c>
      <c r="O216" s="93">
        <v>0</v>
      </c>
      <c r="P216" s="93">
        <v>0</v>
      </c>
      <c r="Q216" s="93">
        <f>O216/'סכום נכסי הקרן'!$C$42*100</f>
        <v>0</v>
      </c>
    </row>
    <row r="217" spans="2:17">
      <c r="B217" t="s">
        <v>284</v>
      </c>
      <c r="D217" t="s">
        <v>284</v>
      </c>
      <c r="F217" t="s">
        <v>284</v>
      </c>
      <c r="I217" s="91">
        <v>0</v>
      </c>
      <c r="J217" t="s">
        <v>284</v>
      </c>
      <c r="K217" s="91">
        <v>0</v>
      </c>
      <c r="L217" s="91">
        <v>0</v>
      </c>
      <c r="M217" s="91">
        <v>0</v>
      </c>
      <c r="N217" s="91">
        <v>0</v>
      </c>
      <c r="O217" s="91">
        <v>0</v>
      </c>
      <c r="P217" s="91">
        <v>0</v>
      </c>
      <c r="Q217" s="91">
        <f>O217/'סכום נכסי הקרן'!$C$42*100</f>
        <v>0</v>
      </c>
    </row>
    <row r="218" spans="2:17">
      <c r="B218" s="92" t="s">
        <v>3443</v>
      </c>
      <c r="I218" s="93">
        <v>0</v>
      </c>
      <c r="L218" s="93">
        <v>0</v>
      </c>
      <c r="M218" s="93">
        <v>0</v>
      </c>
      <c r="O218" s="93">
        <v>0</v>
      </c>
      <c r="P218" s="93">
        <v>0</v>
      </c>
      <c r="Q218" s="93">
        <f>O218/'סכום נכסי הקרן'!$C$42*100</f>
        <v>0</v>
      </c>
    </row>
    <row r="219" spans="2:17">
      <c r="B219" t="s">
        <v>284</v>
      </c>
      <c r="D219" t="s">
        <v>284</v>
      </c>
      <c r="F219" t="s">
        <v>284</v>
      </c>
      <c r="I219" s="91">
        <v>0</v>
      </c>
      <c r="J219" t="s">
        <v>284</v>
      </c>
      <c r="K219" s="91">
        <v>0</v>
      </c>
      <c r="L219" s="91">
        <v>0</v>
      </c>
      <c r="M219" s="91">
        <v>0</v>
      </c>
      <c r="N219" s="91">
        <v>0</v>
      </c>
      <c r="O219" s="91">
        <v>0</v>
      </c>
      <c r="P219" s="91">
        <v>0</v>
      </c>
      <c r="Q219" s="91">
        <f>O219/'סכום נכסי הקרן'!$C$42*100</f>
        <v>0</v>
      </c>
    </row>
    <row r="220" spans="2:17">
      <c r="B220" s="92" t="s">
        <v>290</v>
      </c>
      <c r="I220" s="93">
        <v>4</v>
      </c>
      <c r="L220" s="93">
        <v>5.71</v>
      </c>
      <c r="M220" s="93">
        <v>59662591.060000002</v>
      </c>
      <c r="O220" s="93">
        <v>221754.35103335103</v>
      </c>
      <c r="P220" s="93">
        <v>13.05</v>
      </c>
      <c r="Q220" s="93">
        <f>O220/'סכום נכסי הקרן'!$C$42*100</f>
        <v>1.9310961980797288</v>
      </c>
    </row>
    <row r="221" spans="2:17">
      <c r="B221" s="92" t="s">
        <v>3444</v>
      </c>
      <c r="I221" s="93">
        <v>0</v>
      </c>
      <c r="L221" s="93">
        <v>0</v>
      </c>
      <c r="M221" s="93">
        <v>0</v>
      </c>
      <c r="O221" s="93">
        <v>0</v>
      </c>
      <c r="P221" s="93">
        <v>0</v>
      </c>
      <c r="Q221" s="93">
        <f>O221/'סכום נכסי הקרן'!$C$42*100</f>
        <v>0</v>
      </c>
    </row>
    <row r="222" spans="2:17">
      <c r="B222" t="s">
        <v>284</v>
      </c>
      <c r="D222" t="s">
        <v>284</v>
      </c>
      <c r="F222" t="s">
        <v>284</v>
      </c>
      <c r="I222" s="91">
        <v>0</v>
      </c>
      <c r="J222" t="s">
        <v>284</v>
      </c>
      <c r="K222" s="91">
        <v>0</v>
      </c>
      <c r="L222" s="91">
        <v>0</v>
      </c>
      <c r="M222" s="91">
        <v>0</v>
      </c>
      <c r="N222" s="91">
        <v>0</v>
      </c>
      <c r="O222" s="91">
        <v>0</v>
      </c>
      <c r="P222" s="91">
        <v>0</v>
      </c>
      <c r="Q222" s="91">
        <f>O222/'סכום נכסי הקרן'!$C$42*100</f>
        <v>0</v>
      </c>
    </row>
    <row r="223" spans="2:17">
      <c r="B223" s="92" t="s">
        <v>3099</v>
      </c>
      <c r="I223" s="93">
        <v>0</v>
      </c>
      <c r="L223" s="93">
        <v>0</v>
      </c>
      <c r="M223" s="93">
        <v>0</v>
      </c>
      <c r="O223" s="93">
        <v>0</v>
      </c>
      <c r="P223" s="93">
        <v>0</v>
      </c>
      <c r="Q223" s="93">
        <f>O223/'סכום נכסי הקרן'!$C$42*100</f>
        <v>0</v>
      </c>
    </row>
    <row r="224" spans="2:17">
      <c r="B224" t="s">
        <v>284</v>
      </c>
      <c r="D224" t="s">
        <v>284</v>
      </c>
      <c r="F224" t="s">
        <v>284</v>
      </c>
      <c r="I224" s="91">
        <v>0</v>
      </c>
      <c r="J224" t="s">
        <v>284</v>
      </c>
      <c r="K224" s="91">
        <v>0</v>
      </c>
      <c r="L224" s="91">
        <v>0</v>
      </c>
      <c r="M224" s="91">
        <v>0</v>
      </c>
      <c r="N224" s="91">
        <v>0</v>
      </c>
      <c r="O224" s="91">
        <v>0</v>
      </c>
      <c r="P224" s="91">
        <v>0</v>
      </c>
      <c r="Q224" s="91">
        <f>O224/'סכום נכסי הקרן'!$C$42*100</f>
        <v>0</v>
      </c>
    </row>
    <row r="225" spans="2:17">
      <c r="B225" s="92" t="s">
        <v>3100</v>
      </c>
      <c r="I225" s="93">
        <v>4</v>
      </c>
      <c r="L225" s="93">
        <v>5.71</v>
      </c>
      <c r="M225" s="93">
        <v>59662591.060000002</v>
      </c>
      <c r="O225" s="93">
        <v>221754.35103335103</v>
      </c>
      <c r="P225" s="93">
        <v>13.05</v>
      </c>
      <c r="Q225" s="93">
        <f>O225/'סכום נכסי הקרן'!$C$42*100</f>
        <v>1.9310961980797288</v>
      </c>
    </row>
    <row r="226" spans="2:17">
      <c r="B226" t="s">
        <v>3445</v>
      </c>
      <c r="C226" t="s">
        <v>3072</v>
      </c>
      <c r="D226" t="s">
        <v>3446</v>
      </c>
      <c r="E226" t="s">
        <v>3447</v>
      </c>
      <c r="F226" t="s">
        <v>611</v>
      </c>
      <c r="G226" t="s">
        <v>3448</v>
      </c>
      <c r="H226" t="s">
        <v>236</v>
      </c>
      <c r="I226" s="91">
        <v>6.3</v>
      </c>
      <c r="J226" t="s">
        <v>109</v>
      </c>
      <c r="K226" s="91">
        <v>4.8</v>
      </c>
      <c r="L226" s="91">
        <v>5.24</v>
      </c>
      <c r="M226" s="91">
        <v>5060887</v>
      </c>
      <c r="N226" s="91">
        <v>100.48</v>
      </c>
      <c r="O226" s="91">
        <v>19059.2518574848</v>
      </c>
      <c r="P226" s="91">
        <v>1.1200000000000001</v>
      </c>
      <c r="Q226" s="91">
        <f>O226/'סכום נכסי הקרן'!$C$42*100</f>
        <v>0.16597306266472098</v>
      </c>
    </row>
    <row r="227" spans="2:17">
      <c r="B227" t="s">
        <v>3449</v>
      </c>
      <c r="C227" t="s">
        <v>3072</v>
      </c>
      <c r="D227" t="s">
        <v>3450</v>
      </c>
      <c r="E227" t="s">
        <v>3451</v>
      </c>
      <c r="F227" t="s">
        <v>1291</v>
      </c>
      <c r="G227" t="s">
        <v>3452</v>
      </c>
      <c r="H227" t="s">
        <v>236</v>
      </c>
      <c r="I227" s="91">
        <v>2.96</v>
      </c>
      <c r="J227" t="s">
        <v>109</v>
      </c>
      <c r="K227" s="91">
        <v>4.12</v>
      </c>
      <c r="L227" s="91">
        <v>5.14</v>
      </c>
      <c r="M227" s="91">
        <v>1420451.71</v>
      </c>
      <c r="N227" s="91">
        <v>97.35</v>
      </c>
      <c r="O227" s="91">
        <v>5182.7709043393797</v>
      </c>
      <c r="P227" s="91">
        <v>0.31</v>
      </c>
      <c r="Q227" s="91">
        <f>O227/'סכום נכסי הקרן'!$C$42*100</f>
        <v>4.513295519230999E-2</v>
      </c>
    </row>
    <row r="228" spans="2:17">
      <c r="B228" t="s">
        <v>3326</v>
      </c>
      <c r="C228" t="s">
        <v>3072</v>
      </c>
      <c r="D228" t="s">
        <v>3453</v>
      </c>
      <c r="E228" t="s">
        <v>3454</v>
      </c>
      <c r="F228" t="s">
        <v>1291</v>
      </c>
      <c r="G228" t="s">
        <v>3455</v>
      </c>
      <c r="H228" t="s">
        <v>236</v>
      </c>
      <c r="I228" s="91">
        <v>10.98</v>
      </c>
      <c r="J228" t="s">
        <v>109</v>
      </c>
      <c r="K228" s="91">
        <v>4.5</v>
      </c>
      <c r="L228" s="91">
        <v>4.97</v>
      </c>
      <c r="M228" s="91">
        <v>1728463.24</v>
      </c>
      <c r="N228" s="91">
        <v>96.35</v>
      </c>
      <c r="O228" s="91">
        <v>6241.82299536152</v>
      </c>
      <c r="P228" s="91">
        <v>0.37</v>
      </c>
      <c r="Q228" s="91">
        <f>O228/'סכום נכסי הקרן'!$C$42*100</f>
        <v>5.4355464049570978E-2</v>
      </c>
    </row>
    <row r="229" spans="2:17">
      <c r="B229" t="s">
        <v>3326</v>
      </c>
      <c r="C229" t="s">
        <v>3072</v>
      </c>
      <c r="D229" t="s">
        <v>3456</v>
      </c>
      <c r="E229" t="s">
        <v>3454</v>
      </c>
      <c r="F229" t="s">
        <v>1291</v>
      </c>
      <c r="G229" t="s">
        <v>3325</v>
      </c>
      <c r="H229" t="s">
        <v>236</v>
      </c>
      <c r="I229" s="91">
        <v>10.98</v>
      </c>
      <c r="J229" t="s">
        <v>109</v>
      </c>
      <c r="K229" s="91">
        <v>4.5</v>
      </c>
      <c r="L229" s="91">
        <v>4.97</v>
      </c>
      <c r="M229" s="91">
        <v>334040.56</v>
      </c>
      <c r="N229" s="91">
        <v>96.35</v>
      </c>
      <c r="O229" s="91">
        <v>1206.2866021908801</v>
      </c>
      <c r="P229" s="91">
        <v>7.0000000000000007E-2</v>
      </c>
      <c r="Q229" s="91">
        <f>O229/'סכום נכסי הקרן'!$C$42*100</f>
        <v>1.0504666359105536E-2</v>
      </c>
    </row>
    <row r="230" spans="2:17">
      <c r="B230" t="s">
        <v>3326</v>
      </c>
      <c r="C230" t="s">
        <v>3072</v>
      </c>
      <c r="D230" t="s">
        <v>3457</v>
      </c>
      <c r="E230" t="s">
        <v>3454</v>
      </c>
      <c r="F230" t="s">
        <v>1291</v>
      </c>
      <c r="G230" t="s">
        <v>3458</v>
      </c>
      <c r="H230" t="s">
        <v>236</v>
      </c>
      <c r="I230" s="91">
        <v>10.46</v>
      </c>
      <c r="J230" t="s">
        <v>109</v>
      </c>
      <c r="K230" s="91">
        <v>4.5</v>
      </c>
      <c r="L230" s="91">
        <v>5.21</v>
      </c>
      <c r="M230" s="91">
        <v>305366.57</v>
      </c>
      <c r="N230" s="91">
        <v>96.35</v>
      </c>
      <c r="O230" s="91">
        <v>1102.7391468508599</v>
      </c>
      <c r="P230" s="91">
        <v>0.06</v>
      </c>
      <c r="Q230" s="91">
        <f>O230/'סכום נכסי הקרן'!$C$42*100</f>
        <v>9.6029474237333493E-3</v>
      </c>
    </row>
    <row r="231" spans="2:17">
      <c r="B231" t="s">
        <v>3421</v>
      </c>
      <c r="C231" t="s">
        <v>3072</v>
      </c>
      <c r="D231" t="s">
        <v>3459</v>
      </c>
      <c r="E231" t="s">
        <v>3460</v>
      </c>
      <c r="F231" t="s">
        <v>1197</v>
      </c>
      <c r="G231" t="s">
        <v>3461</v>
      </c>
      <c r="H231" t="s">
        <v>236</v>
      </c>
      <c r="I231" s="91">
        <v>7.26</v>
      </c>
      <c r="J231" t="s">
        <v>109</v>
      </c>
      <c r="K231" s="91">
        <v>5.35</v>
      </c>
      <c r="L231" s="91">
        <v>6.45</v>
      </c>
      <c r="M231" s="91">
        <v>3315401.47</v>
      </c>
      <c r="N231" s="91">
        <v>94.300000000000168</v>
      </c>
      <c r="O231" s="91">
        <v>11717.835601115101</v>
      </c>
      <c r="P231" s="91">
        <v>0.69</v>
      </c>
      <c r="Q231" s="91">
        <f>O231/'סכום נכסי הקרן'!$C$42*100</f>
        <v>0.1020420464067172</v>
      </c>
    </row>
    <row r="232" spans="2:17">
      <c r="B232" t="s">
        <v>3462</v>
      </c>
      <c r="C232" t="s">
        <v>3072</v>
      </c>
      <c r="D232" t="s">
        <v>3463</v>
      </c>
      <c r="E232" t="s">
        <v>3464</v>
      </c>
      <c r="F232" t="s">
        <v>1204</v>
      </c>
      <c r="G232" t="s">
        <v>3465</v>
      </c>
      <c r="H232" t="s">
        <v>1205</v>
      </c>
      <c r="I232" s="91">
        <v>5.09</v>
      </c>
      <c r="J232" t="s">
        <v>109</v>
      </c>
      <c r="K232" s="91">
        <v>5.0199999999999996</v>
      </c>
      <c r="L232" s="91">
        <v>5.24</v>
      </c>
      <c r="M232" s="91">
        <v>2071833</v>
      </c>
      <c r="N232" s="91">
        <v>101.1</v>
      </c>
      <c r="O232" s="91">
        <v>7850.6476149239998</v>
      </c>
      <c r="P232" s="91">
        <v>0.46</v>
      </c>
      <c r="Q232" s="91">
        <f>O232/'סכום נכסי הקרן'!$C$42*100</f>
        <v>6.8365539124701849E-2</v>
      </c>
    </row>
    <row r="233" spans="2:17">
      <c r="B233" t="s">
        <v>3466</v>
      </c>
      <c r="C233" t="s">
        <v>3072</v>
      </c>
      <c r="D233" t="s">
        <v>3467</v>
      </c>
      <c r="E233" t="s">
        <v>3468</v>
      </c>
      <c r="F233" t="s">
        <v>284</v>
      </c>
      <c r="G233" t="s">
        <v>707</v>
      </c>
      <c r="H233" t="s">
        <v>285</v>
      </c>
      <c r="I233" s="91">
        <v>2.91</v>
      </c>
      <c r="J233" t="s">
        <v>119</v>
      </c>
      <c r="K233" s="91">
        <v>4.3899999999999997</v>
      </c>
      <c r="L233" s="91">
        <v>4.08</v>
      </c>
      <c r="M233" s="91">
        <v>509533.35</v>
      </c>
      <c r="N233" s="91">
        <v>99.55999999999986</v>
      </c>
      <c r="O233" s="91">
        <v>1395.9137543505401</v>
      </c>
      <c r="P233" s="91">
        <v>0.08</v>
      </c>
      <c r="Q233" s="91">
        <f>O233/'סכום נכסי הקרן'!$C$42*100</f>
        <v>1.215599031681734E-2</v>
      </c>
    </row>
    <row r="234" spans="2:17">
      <c r="B234" t="s">
        <v>3466</v>
      </c>
      <c r="C234" t="s">
        <v>3072</v>
      </c>
      <c r="D234" t="s">
        <v>3469</v>
      </c>
      <c r="E234" t="s">
        <v>3468</v>
      </c>
      <c r="F234" t="s">
        <v>284</v>
      </c>
      <c r="G234" t="s">
        <v>707</v>
      </c>
      <c r="H234" t="s">
        <v>285</v>
      </c>
      <c r="I234" s="91">
        <v>8.86</v>
      </c>
      <c r="J234" t="s">
        <v>119</v>
      </c>
      <c r="K234" s="91">
        <v>4.5599999999999996</v>
      </c>
      <c r="L234" s="91">
        <v>4.43</v>
      </c>
      <c r="M234" s="91">
        <v>286680</v>
      </c>
      <c r="N234" s="91">
        <v>99.5</v>
      </c>
      <c r="O234" s="91">
        <v>784.91306922000001</v>
      </c>
      <c r="P234" s="91">
        <v>0.05</v>
      </c>
      <c r="Q234" s="91">
        <f>O234/'סכום נכסי הקרן'!$C$42*100</f>
        <v>6.8352329355912877E-3</v>
      </c>
    </row>
    <row r="235" spans="2:17">
      <c r="B235" t="s">
        <v>3466</v>
      </c>
      <c r="C235" t="s">
        <v>3072</v>
      </c>
      <c r="D235" t="s">
        <v>3470</v>
      </c>
      <c r="E235" t="s">
        <v>3468</v>
      </c>
      <c r="F235" t="s">
        <v>284</v>
      </c>
      <c r="G235" t="s">
        <v>707</v>
      </c>
      <c r="H235" t="s">
        <v>285</v>
      </c>
      <c r="I235" s="91">
        <v>8.64</v>
      </c>
      <c r="J235" t="s">
        <v>119</v>
      </c>
      <c r="K235" s="91">
        <v>4.5</v>
      </c>
      <c r="L235" s="91">
        <v>4.87</v>
      </c>
      <c r="M235" s="91">
        <v>1146720</v>
      </c>
      <c r="N235" s="91">
        <v>97.68</v>
      </c>
      <c r="O235" s="91">
        <v>3082.2234613631999</v>
      </c>
      <c r="P235" s="91">
        <v>0.18</v>
      </c>
      <c r="Q235" s="91">
        <f>O235/'סכום נכסי הקרן'!$C$42*100</f>
        <v>2.6840826257228421E-2</v>
      </c>
    </row>
    <row r="236" spans="2:17">
      <c r="B236" t="s">
        <v>3471</v>
      </c>
      <c r="C236" t="s">
        <v>3072</v>
      </c>
      <c r="D236" t="s">
        <v>3472</v>
      </c>
      <c r="E236" t="s">
        <v>3473</v>
      </c>
      <c r="F236" t="s">
        <v>284</v>
      </c>
      <c r="G236" t="s">
        <v>3474</v>
      </c>
      <c r="H236" t="s">
        <v>285</v>
      </c>
      <c r="I236" s="91">
        <v>0.77</v>
      </c>
      <c r="J236" t="s">
        <v>109</v>
      </c>
      <c r="K236" s="91">
        <v>4.67</v>
      </c>
      <c r="L236" s="91">
        <v>3.79</v>
      </c>
      <c r="M236" s="91">
        <v>2006760.41</v>
      </c>
      <c r="N236" s="91">
        <v>97.379999999999953</v>
      </c>
      <c r="O236" s="91">
        <v>7324.2789606429797</v>
      </c>
      <c r="P236" s="91">
        <v>0.43</v>
      </c>
      <c r="Q236" s="91">
        <f>O236/'סכום נכסי הקרן'!$C$42*100</f>
        <v>6.3781780103362287E-2</v>
      </c>
    </row>
    <row r="237" spans="2:17">
      <c r="B237" t="s">
        <v>3475</v>
      </c>
      <c r="C237" t="s">
        <v>3072</v>
      </c>
      <c r="D237" t="s">
        <v>3476</v>
      </c>
      <c r="E237" t="s">
        <v>3477</v>
      </c>
      <c r="F237" t="s">
        <v>284</v>
      </c>
      <c r="G237" t="s">
        <v>2674</v>
      </c>
      <c r="H237" t="s">
        <v>285</v>
      </c>
      <c r="I237" s="91">
        <v>2.79</v>
      </c>
      <c r="J237" t="s">
        <v>109</v>
      </c>
      <c r="K237" s="91">
        <v>3.67</v>
      </c>
      <c r="L237" s="91">
        <v>6.97</v>
      </c>
      <c r="M237" s="91">
        <v>1370694.38</v>
      </c>
      <c r="N237" s="91">
        <v>98.270000000000039</v>
      </c>
      <c r="O237" s="91">
        <v>5048.4861643630502</v>
      </c>
      <c r="P237" s="91">
        <v>0.3</v>
      </c>
      <c r="Q237" s="91">
        <f>O237/'סכום נכסי הקרן'!$C$42*100</f>
        <v>4.3963567761488333E-2</v>
      </c>
    </row>
    <row r="238" spans="2:17">
      <c r="B238" t="s">
        <v>3475</v>
      </c>
      <c r="C238" t="s">
        <v>3072</v>
      </c>
      <c r="D238" t="s">
        <v>3478</v>
      </c>
      <c r="E238" t="s">
        <v>3477</v>
      </c>
      <c r="F238" t="s">
        <v>284</v>
      </c>
      <c r="G238" t="s">
        <v>2674</v>
      </c>
      <c r="H238" t="s">
        <v>285</v>
      </c>
      <c r="I238" s="91">
        <v>2.79</v>
      </c>
      <c r="J238" t="s">
        <v>109</v>
      </c>
      <c r="K238" s="91">
        <v>3.67</v>
      </c>
      <c r="L238" s="91">
        <v>6.97</v>
      </c>
      <c r="M238" s="91">
        <v>2714110.9</v>
      </c>
      <c r="N238" s="91">
        <v>98.27</v>
      </c>
      <c r="O238" s="91">
        <v>9996.5036167996404</v>
      </c>
      <c r="P238" s="91">
        <v>0.59</v>
      </c>
      <c r="Q238" s="91">
        <f>O238/'סכום נכסי הקרן'!$C$42*100</f>
        <v>8.705222710867469E-2</v>
      </c>
    </row>
    <row r="239" spans="2:17">
      <c r="B239" t="s">
        <v>3479</v>
      </c>
      <c r="C239" t="s">
        <v>3072</v>
      </c>
      <c r="D239" t="s">
        <v>3480</v>
      </c>
      <c r="E239" t="s">
        <v>3481</v>
      </c>
      <c r="F239" t="s">
        <v>284</v>
      </c>
      <c r="G239" t="s">
        <v>3482</v>
      </c>
      <c r="H239" t="s">
        <v>285</v>
      </c>
      <c r="I239" s="91">
        <v>3.2</v>
      </c>
      <c r="J239" t="s">
        <v>109</v>
      </c>
      <c r="K239" s="91">
        <v>7</v>
      </c>
      <c r="L239" s="91">
        <v>8.98</v>
      </c>
      <c r="M239" s="91">
        <v>861106.56</v>
      </c>
      <c r="N239" s="91">
        <v>100.16000000000007</v>
      </c>
      <c r="O239" s="91">
        <v>3232.5912706990098</v>
      </c>
      <c r="P239" s="91">
        <v>0.19</v>
      </c>
      <c r="Q239" s="91">
        <f>O239/'סכום נכסי הקרן'!$C$42*100</f>
        <v>2.8150269357527673E-2</v>
      </c>
    </row>
    <row r="240" spans="2:17">
      <c r="B240" t="s">
        <v>3479</v>
      </c>
      <c r="C240" t="s">
        <v>3072</v>
      </c>
      <c r="D240" t="s">
        <v>3483</v>
      </c>
      <c r="E240" t="s">
        <v>3481</v>
      </c>
      <c r="F240" t="s">
        <v>284</v>
      </c>
      <c r="G240" t="s">
        <v>3484</v>
      </c>
      <c r="H240" t="s">
        <v>285</v>
      </c>
      <c r="I240" s="91">
        <v>1.62</v>
      </c>
      <c r="J240" t="s">
        <v>109</v>
      </c>
      <c r="K240" s="91">
        <v>6.51</v>
      </c>
      <c r="L240" s="91">
        <v>6.81</v>
      </c>
      <c r="M240" s="91">
        <v>2563904.92</v>
      </c>
      <c r="N240" s="91">
        <v>99.460000000000036</v>
      </c>
      <c r="O240" s="91">
        <v>9559.9566361031393</v>
      </c>
      <c r="P240" s="91">
        <v>0.56000000000000005</v>
      </c>
      <c r="Q240" s="91">
        <f>O240/'סכום נכסי הקרן'!$C$42*100</f>
        <v>8.325065924415323E-2</v>
      </c>
    </row>
    <row r="241" spans="2:17">
      <c r="B241" t="s">
        <v>3485</v>
      </c>
      <c r="C241" t="s">
        <v>3072</v>
      </c>
      <c r="D241" t="s">
        <v>3486</v>
      </c>
      <c r="E241" t="s">
        <v>3487</v>
      </c>
      <c r="F241" t="s">
        <v>284</v>
      </c>
      <c r="G241" t="s">
        <v>3042</v>
      </c>
      <c r="H241" t="s">
        <v>285</v>
      </c>
      <c r="I241" s="91">
        <v>2.16</v>
      </c>
      <c r="J241" t="s">
        <v>109</v>
      </c>
      <c r="K241" s="91">
        <v>2.5</v>
      </c>
      <c r="L241" s="91">
        <v>4.7300000000000004</v>
      </c>
      <c r="M241" s="91">
        <v>62313.84</v>
      </c>
      <c r="N241" s="91">
        <v>99.68</v>
      </c>
      <c r="O241" s="91">
        <v>232.80490504857599</v>
      </c>
      <c r="P241" s="91">
        <v>0.01</v>
      </c>
      <c r="Q241" s="91">
        <f>O241/'סכום נכסי הקרן'!$C$42*100</f>
        <v>2.027327377968804E-3</v>
      </c>
    </row>
    <row r="242" spans="2:17">
      <c r="B242" t="s">
        <v>3485</v>
      </c>
      <c r="C242" t="s">
        <v>3072</v>
      </c>
      <c r="D242" t="s">
        <v>3488</v>
      </c>
      <c r="E242" t="s">
        <v>3487</v>
      </c>
      <c r="F242" t="s">
        <v>284</v>
      </c>
      <c r="G242" t="s">
        <v>3489</v>
      </c>
      <c r="H242" t="s">
        <v>285</v>
      </c>
      <c r="I242" s="91">
        <v>3.71</v>
      </c>
      <c r="J242" t="s">
        <v>109</v>
      </c>
      <c r="K242" s="91">
        <v>2.5</v>
      </c>
      <c r="L242" s="91">
        <v>5.71</v>
      </c>
      <c r="M242" s="91">
        <v>702453.06</v>
      </c>
      <c r="N242" s="91">
        <v>99.679999999999851</v>
      </c>
      <c r="O242" s="91">
        <v>2624.3691278595802</v>
      </c>
      <c r="P242" s="91">
        <v>0.15</v>
      </c>
      <c r="Q242" s="91">
        <f>O242/'סכום נכסי הקרן'!$C$42*100</f>
        <v>2.2853708265707283E-2</v>
      </c>
    </row>
    <row r="243" spans="2:17">
      <c r="B243" t="s">
        <v>3485</v>
      </c>
      <c r="C243" t="s">
        <v>3072</v>
      </c>
      <c r="D243" t="s">
        <v>3490</v>
      </c>
      <c r="E243" t="s">
        <v>3487</v>
      </c>
      <c r="F243" t="s">
        <v>284</v>
      </c>
      <c r="G243" t="s">
        <v>3491</v>
      </c>
      <c r="H243" t="s">
        <v>285</v>
      </c>
      <c r="I243" s="91">
        <v>3.71</v>
      </c>
      <c r="J243" t="s">
        <v>109</v>
      </c>
      <c r="K243" s="91">
        <v>2.5</v>
      </c>
      <c r="L243" s="91">
        <v>5.71</v>
      </c>
      <c r="M243" s="91">
        <v>350708.88</v>
      </c>
      <c r="N243" s="91">
        <v>99.679999999999851</v>
      </c>
      <c r="O243" s="91">
        <v>1310.2506202168299</v>
      </c>
      <c r="P243" s="91">
        <v>0.08</v>
      </c>
      <c r="Q243" s="91">
        <f>O243/'סכום נכסי הקרן'!$C$42*100</f>
        <v>1.1410012833758518E-2</v>
      </c>
    </row>
    <row r="244" spans="2:17">
      <c r="B244" t="s">
        <v>3485</v>
      </c>
      <c r="C244" t="s">
        <v>3072</v>
      </c>
      <c r="D244" t="s">
        <v>3492</v>
      </c>
      <c r="E244" t="s">
        <v>3487</v>
      </c>
      <c r="F244" t="s">
        <v>284</v>
      </c>
      <c r="G244" t="s">
        <v>2993</v>
      </c>
      <c r="H244" t="s">
        <v>285</v>
      </c>
      <c r="I244" s="91">
        <v>3.71</v>
      </c>
      <c r="J244" t="s">
        <v>109</v>
      </c>
      <c r="K244" s="91">
        <v>2.5</v>
      </c>
      <c r="L244" s="91">
        <v>5.71</v>
      </c>
      <c r="M244" s="91">
        <v>37078.89</v>
      </c>
      <c r="N244" s="91">
        <v>99.68</v>
      </c>
      <c r="O244" s="91">
        <v>138.526970344896</v>
      </c>
      <c r="P244" s="91">
        <v>0.01</v>
      </c>
      <c r="Q244" s="91">
        <f>O244/'סכום נכסי הקרן'!$C$42*100</f>
        <v>1.2063299074763121E-3</v>
      </c>
    </row>
    <row r="245" spans="2:17">
      <c r="B245" t="s">
        <v>3485</v>
      </c>
      <c r="C245" t="s">
        <v>3072</v>
      </c>
      <c r="D245" t="s">
        <v>3493</v>
      </c>
      <c r="E245" t="s">
        <v>3487</v>
      </c>
      <c r="F245" t="s">
        <v>284</v>
      </c>
      <c r="G245" t="s">
        <v>759</v>
      </c>
      <c r="H245" t="s">
        <v>285</v>
      </c>
      <c r="I245" s="91">
        <v>3.71</v>
      </c>
      <c r="J245" t="s">
        <v>109</v>
      </c>
      <c r="K245" s="91">
        <v>2.5</v>
      </c>
      <c r="L245" s="91">
        <v>5.71</v>
      </c>
      <c r="M245" s="91">
        <v>65661.34</v>
      </c>
      <c r="N245" s="91">
        <v>99.68</v>
      </c>
      <c r="O245" s="91">
        <v>245.311186472576</v>
      </c>
      <c r="P245" s="91">
        <v>0.01</v>
      </c>
      <c r="Q245" s="91">
        <f>O245/'סכום נכסי הקרן'!$C$42*100</f>
        <v>2.1362354214748791E-3</v>
      </c>
    </row>
    <row r="246" spans="2:17">
      <c r="B246" t="s">
        <v>3494</v>
      </c>
      <c r="C246" t="s">
        <v>3072</v>
      </c>
      <c r="D246" t="s">
        <v>3495</v>
      </c>
      <c r="E246" t="s">
        <v>3496</v>
      </c>
      <c r="F246" t="s">
        <v>284</v>
      </c>
      <c r="G246" t="s">
        <v>3497</v>
      </c>
      <c r="H246" t="s">
        <v>285</v>
      </c>
      <c r="I246" s="91">
        <v>3.8</v>
      </c>
      <c r="J246" t="s">
        <v>109</v>
      </c>
      <c r="K246" s="91">
        <v>3.71</v>
      </c>
      <c r="L246" s="91">
        <v>6.28</v>
      </c>
      <c r="M246" s="91">
        <v>3705972.86</v>
      </c>
      <c r="N246" s="91">
        <v>100.10000000000015</v>
      </c>
      <c r="O246" s="91">
        <v>13903.8762655593</v>
      </c>
      <c r="P246" s="91">
        <v>0.82</v>
      </c>
      <c r="Q246" s="91">
        <f>O246/'סכום נכסי הקרן'!$C$42*100</f>
        <v>0.1210786731799208</v>
      </c>
    </row>
    <row r="247" spans="2:17">
      <c r="B247" t="s">
        <v>3498</v>
      </c>
      <c r="C247" t="s">
        <v>3072</v>
      </c>
      <c r="D247" t="s">
        <v>3499</v>
      </c>
      <c r="E247" t="s">
        <v>3500</v>
      </c>
      <c r="F247" t="s">
        <v>284</v>
      </c>
      <c r="G247" t="s">
        <v>3501</v>
      </c>
      <c r="H247" t="s">
        <v>285</v>
      </c>
      <c r="I247" s="91">
        <v>3.21</v>
      </c>
      <c r="J247" t="s">
        <v>109</v>
      </c>
      <c r="K247" s="91">
        <v>5.22</v>
      </c>
      <c r="L247" s="91">
        <v>5.86</v>
      </c>
      <c r="M247" s="91">
        <v>2850528.73</v>
      </c>
      <c r="N247" s="91">
        <v>97.870000000000488</v>
      </c>
      <c r="O247" s="91">
        <v>10456.2171302552</v>
      </c>
      <c r="P247" s="91">
        <v>0.62</v>
      </c>
      <c r="Q247" s="91">
        <f>O247/'סכום נכסי הקרן'!$C$42*100</f>
        <v>9.1055535336464044E-2</v>
      </c>
    </row>
    <row r="248" spans="2:17">
      <c r="B248" t="s">
        <v>3502</v>
      </c>
      <c r="C248" t="s">
        <v>3072</v>
      </c>
      <c r="D248" t="s">
        <v>3503</v>
      </c>
      <c r="E248" t="s">
        <v>3504</v>
      </c>
      <c r="F248" t="s">
        <v>284</v>
      </c>
      <c r="G248" t="s">
        <v>3505</v>
      </c>
      <c r="H248" t="s">
        <v>285</v>
      </c>
      <c r="I248" s="91">
        <v>7.61</v>
      </c>
      <c r="J248" t="s">
        <v>116</v>
      </c>
      <c r="K248" s="91">
        <v>2.67</v>
      </c>
      <c r="L248" s="91">
        <v>3.7</v>
      </c>
      <c r="M248" s="91">
        <v>1919932.2</v>
      </c>
      <c r="N248" s="91">
        <v>100.57999999999996</v>
      </c>
      <c r="O248" s="91">
        <v>9256.3804249233799</v>
      </c>
      <c r="P248" s="91">
        <v>0.54</v>
      </c>
      <c r="Q248" s="91">
        <f>O248/'סכום נכסי הקרן'!$C$42*100</f>
        <v>8.0607036404263546E-2</v>
      </c>
    </row>
    <row r="249" spans="2:17">
      <c r="B249" t="s">
        <v>3502</v>
      </c>
      <c r="C249" t="s">
        <v>3072</v>
      </c>
      <c r="D249" t="s">
        <v>3506</v>
      </c>
      <c r="E249" t="s">
        <v>3504</v>
      </c>
      <c r="F249" t="s">
        <v>284</v>
      </c>
      <c r="G249" t="s">
        <v>3507</v>
      </c>
      <c r="H249" t="s">
        <v>285</v>
      </c>
      <c r="I249" s="91">
        <v>7.14</v>
      </c>
      <c r="J249" t="s">
        <v>116</v>
      </c>
      <c r="K249" s="91">
        <v>3.32</v>
      </c>
      <c r="L249" s="91">
        <v>4.53</v>
      </c>
      <c r="M249" s="91">
        <v>0.03</v>
      </c>
      <c r="N249" s="91">
        <v>97.66</v>
      </c>
      <c r="O249" s="91">
        <v>1.404370332E-4</v>
      </c>
      <c r="P249" s="91">
        <v>0</v>
      </c>
      <c r="Q249" s="91">
        <f>O249/'סכום נכסי הקרן'!$C$42*100</f>
        <v>1.222963245674172E-9</v>
      </c>
    </row>
    <row r="250" spans="2:17">
      <c r="B250" t="s">
        <v>3502</v>
      </c>
      <c r="C250" t="s">
        <v>3072</v>
      </c>
      <c r="D250" t="s">
        <v>3508</v>
      </c>
      <c r="E250" t="s">
        <v>3504</v>
      </c>
      <c r="F250" t="s">
        <v>284</v>
      </c>
      <c r="G250" t="s">
        <v>3357</v>
      </c>
      <c r="H250" t="s">
        <v>285</v>
      </c>
      <c r="I250" s="91">
        <v>7.61</v>
      </c>
      <c r="J250" t="s">
        <v>116</v>
      </c>
      <c r="K250" s="91">
        <v>2.67</v>
      </c>
      <c r="L250" s="91">
        <v>3.7</v>
      </c>
      <c r="M250" s="91">
        <v>576317.16</v>
      </c>
      <c r="N250" s="91">
        <v>100.58000000000017</v>
      </c>
      <c r="O250" s="91">
        <v>2778.5412830575201</v>
      </c>
      <c r="P250" s="91">
        <v>0.16</v>
      </c>
      <c r="Q250" s="91">
        <f>O250/'סכום נכסי הקרן'!$C$42*100</f>
        <v>2.4196280627264796E-2</v>
      </c>
    </row>
    <row r="251" spans="2:17">
      <c r="B251" t="s">
        <v>3502</v>
      </c>
      <c r="C251" t="s">
        <v>3072</v>
      </c>
      <c r="D251" t="s">
        <v>3509</v>
      </c>
      <c r="E251" t="s">
        <v>3510</v>
      </c>
      <c r="F251" t="s">
        <v>284</v>
      </c>
      <c r="G251" t="s">
        <v>739</v>
      </c>
      <c r="H251" t="s">
        <v>285</v>
      </c>
      <c r="I251" s="91">
        <v>3.84</v>
      </c>
      <c r="J251" t="s">
        <v>109</v>
      </c>
      <c r="K251" s="91">
        <v>2.85</v>
      </c>
      <c r="L251" s="91">
        <v>7.09</v>
      </c>
      <c r="M251" s="91">
        <v>1089226</v>
      </c>
      <c r="N251" s="91">
        <v>101.31</v>
      </c>
      <c r="O251" s="91">
        <v>4135.8987375287998</v>
      </c>
      <c r="P251" s="91">
        <v>0.24</v>
      </c>
      <c r="Q251" s="91">
        <f>O251/'סכום נכסי הקרן'!$C$42*100</f>
        <v>3.6016512372663331E-2</v>
      </c>
    </row>
    <row r="252" spans="2:17">
      <c r="B252" t="s">
        <v>3502</v>
      </c>
      <c r="C252" t="s">
        <v>3072</v>
      </c>
      <c r="D252" t="s">
        <v>3511</v>
      </c>
      <c r="E252" t="s">
        <v>3512</v>
      </c>
      <c r="F252" t="s">
        <v>284</v>
      </c>
      <c r="G252" t="s">
        <v>2847</v>
      </c>
      <c r="H252" t="s">
        <v>285</v>
      </c>
      <c r="I252" s="91">
        <v>1.48</v>
      </c>
      <c r="J252" t="s">
        <v>109</v>
      </c>
      <c r="K252" s="91">
        <v>4.0599999999999996</v>
      </c>
      <c r="L252" s="91">
        <v>5.31</v>
      </c>
      <c r="M252" s="91">
        <v>3668194.46</v>
      </c>
      <c r="N252" s="91">
        <v>100.26999999999988</v>
      </c>
      <c r="O252" s="91">
        <v>13785.5134967374</v>
      </c>
      <c r="P252" s="91">
        <v>0.81</v>
      </c>
      <c r="Q252" s="91">
        <f>O252/'סכום נכסי הקרן'!$C$42*100</f>
        <v>0.12004793853232065</v>
      </c>
    </row>
    <row r="253" spans="2:17">
      <c r="B253" t="s">
        <v>3502</v>
      </c>
      <c r="C253" t="s">
        <v>3072</v>
      </c>
      <c r="D253" t="s">
        <v>3513</v>
      </c>
      <c r="E253" t="s">
        <v>3514</v>
      </c>
      <c r="F253" t="s">
        <v>284</v>
      </c>
      <c r="G253" t="s">
        <v>3515</v>
      </c>
      <c r="H253" t="s">
        <v>285</v>
      </c>
      <c r="I253" s="91">
        <v>1.82</v>
      </c>
      <c r="J253" t="s">
        <v>109</v>
      </c>
      <c r="K253" s="91">
        <v>4.76</v>
      </c>
      <c r="L253" s="91">
        <v>5.67</v>
      </c>
      <c r="M253" s="91">
        <v>3903629.67</v>
      </c>
      <c r="N253" s="91">
        <v>99.519999999999783</v>
      </c>
      <c r="O253" s="91">
        <v>14560.5761439448</v>
      </c>
      <c r="P253" s="91">
        <v>0.86</v>
      </c>
      <c r="Q253" s="91">
        <f>O253/'סכום נכסי הקרן'!$C$42*100</f>
        <v>0.12679739135848286</v>
      </c>
    </row>
    <row r="254" spans="2:17">
      <c r="B254" t="s">
        <v>3502</v>
      </c>
      <c r="C254" t="s">
        <v>3072</v>
      </c>
      <c r="D254" t="s">
        <v>3516</v>
      </c>
      <c r="E254" t="s">
        <v>3514</v>
      </c>
      <c r="F254" t="s">
        <v>284</v>
      </c>
      <c r="G254" t="s">
        <v>2818</v>
      </c>
      <c r="H254" t="s">
        <v>285</v>
      </c>
      <c r="I254" s="91">
        <v>1.87</v>
      </c>
      <c r="J254" t="s">
        <v>109</v>
      </c>
      <c r="K254" s="91">
        <v>4.76</v>
      </c>
      <c r="L254" s="91">
        <v>3.08</v>
      </c>
      <c r="M254" s="91">
        <v>26772.03</v>
      </c>
      <c r="N254" s="91">
        <v>99.52</v>
      </c>
      <c r="O254" s="91">
        <v>99.859928911487998</v>
      </c>
      <c r="P254" s="91">
        <v>0.01</v>
      </c>
      <c r="Q254" s="91">
        <f>O254/'סכום נכסי הקרן'!$C$42*100</f>
        <v>8.6960696898562393E-4</v>
      </c>
    </row>
    <row r="255" spans="2:17">
      <c r="B255" t="s">
        <v>3502</v>
      </c>
      <c r="C255" t="s">
        <v>3072</v>
      </c>
      <c r="D255" t="s">
        <v>3517</v>
      </c>
      <c r="E255" t="s">
        <v>3514</v>
      </c>
      <c r="F255" t="s">
        <v>284</v>
      </c>
      <c r="G255" t="s">
        <v>2818</v>
      </c>
      <c r="H255" t="s">
        <v>285</v>
      </c>
      <c r="I255" s="91">
        <v>1.51</v>
      </c>
      <c r="J255" t="s">
        <v>109</v>
      </c>
      <c r="K255" s="91">
        <v>4.76</v>
      </c>
      <c r="L255" s="91">
        <v>5.34</v>
      </c>
      <c r="M255" s="91">
        <v>5464771.5300000003</v>
      </c>
      <c r="N255" s="91">
        <v>100.15999999999998</v>
      </c>
      <c r="O255" s="91">
        <v>20514.734836351101</v>
      </c>
      <c r="P255" s="91">
        <v>1.21</v>
      </c>
      <c r="Q255" s="91">
        <f>O255/'סכום נכסי הקרן'!$C$42*100</f>
        <v>0.1786477977207008</v>
      </c>
    </row>
    <row r="256" spans="2:17">
      <c r="B256" t="s">
        <v>3326</v>
      </c>
      <c r="C256" t="s">
        <v>3072</v>
      </c>
      <c r="D256" t="s">
        <v>3518</v>
      </c>
      <c r="E256" t="s">
        <v>3454</v>
      </c>
      <c r="F256" t="s">
        <v>284</v>
      </c>
      <c r="G256" t="s">
        <v>3519</v>
      </c>
      <c r="H256" t="s">
        <v>285</v>
      </c>
      <c r="I256" s="91">
        <v>4.93</v>
      </c>
      <c r="J256" t="s">
        <v>109</v>
      </c>
      <c r="K256" s="91">
        <v>5.78</v>
      </c>
      <c r="L256" s="91">
        <v>6.57</v>
      </c>
      <c r="M256" s="91">
        <v>670332.44999999995</v>
      </c>
      <c r="N256" s="91">
        <v>96.94</v>
      </c>
      <c r="O256" s="91">
        <v>2435.5263983084401</v>
      </c>
      <c r="P256" s="91">
        <v>0.14000000000000001</v>
      </c>
      <c r="Q256" s="91">
        <f>O256/'סכום נכסי הקרן'!$C$42*100</f>
        <v>2.1209215269868117E-2</v>
      </c>
    </row>
    <row r="257" spans="2:17">
      <c r="B257" t="s">
        <v>3326</v>
      </c>
      <c r="C257" t="s">
        <v>3072</v>
      </c>
      <c r="D257" t="s">
        <v>3520</v>
      </c>
      <c r="E257" t="s">
        <v>3454</v>
      </c>
      <c r="F257" t="s">
        <v>284</v>
      </c>
      <c r="G257" t="s">
        <v>1180</v>
      </c>
      <c r="H257" t="s">
        <v>285</v>
      </c>
      <c r="I257" s="91">
        <v>3.99</v>
      </c>
      <c r="J257" t="s">
        <v>109</v>
      </c>
      <c r="K257" s="91">
        <v>3.67</v>
      </c>
      <c r="L257" s="91">
        <v>6.74</v>
      </c>
      <c r="M257" s="91">
        <v>1764796.27</v>
      </c>
      <c r="N257" s="91">
        <v>97.310000000000059</v>
      </c>
      <c r="O257" s="91">
        <v>6436.5275422630802</v>
      </c>
      <c r="P257" s="91">
        <v>0.38</v>
      </c>
      <c r="Q257" s="91">
        <f>O257/'סכום נכסי הקרן'!$C$42*100</f>
        <v>5.6051003318669204E-2</v>
      </c>
    </row>
    <row r="258" spans="2:17">
      <c r="B258" t="s">
        <v>3326</v>
      </c>
      <c r="C258" t="s">
        <v>3072</v>
      </c>
      <c r="D258" t="s">
        <v>3521</v>
      </c>
      <c r="E258" t="s">
        <v>3454</v>
      </c>
      <c r="F258" t="s">
        <v>284</v>
      </c>
      <c r="G258" t="s">
        <v>3497</v>
      </c>
      <c r="H258" t="s">
        <v>285</v>
      </c>
      <c r="I258" s="91">
        <v>4.96</v>
      </c>
      <c r="J258" t="s">
        <v>109</v>
      </c>
      <c r="K258" s="91">
        <v>3.52</v>
      </c>
      <c r="L258" s="91">
        <v>6.88</v>
      </c>
      <c r="M258" s="91">
        <v>2319350.2799999998</v>
      </c>
      <c r="N258" s="91">
        <v>97.090000000000046</v>
      </c>
      <c r="O258" s="91">
        <v>8439.9607363212999</v>
      </c>
      <c r="P258" s="91">
        <v>0.5</v>
      </c>
      <c r="Q258" s="91">
        <f>O258/'סכום נכסי הקרן'!$C$42*100</f>
        <v>7.3497435400494276E-2</v>
      </c>
    </row>
    <row r="259" spans="2:17">
      <c r="B259" t="s">
        <v>3326</v>
      </c>
      <c r="C259" t="s">
        <v>3072</v>
      </c>
      <c r="D259" t="s">
        <v>3522</v>
      </c>
      <c r="E259" t="s">
        <v>3523</v>
      </c>
      <c r="F259" t="s">
        <v>284</v>
      </c>
      <c r="G259" t="s">
        <v>3524</v>
      </c>
      <c r="H259" t="s">
        <v>285</v>
      </c>
      <c r="I259" s="91">
        <v>4.96</v>
      </c>
      <c r="J259" t="s">
        <v>109</v>
      </c>
      <c r="K259" s="91">
        <v>3.52</v>
      </c>
      <c r="L259" s="91">
        <v>6.88</v>
      </c>
      <c r="M259" s="91">
        <v>73736.570000000007</v>
      </c>
      <c r="N259" s="91">
        <v>97.09</v>
      </c>
      <c r="O259" s="91">
        <v>268.32245262712399</v>
      </c>
      <c r="P259" s="91">
        <v>0.02</v>
      </c>
      <c r="Q259" s="91">
        <f>O259/'סכום נכסי הקרן'!$C$42*100</f>
        <v>2.3366236816238996E-3</v>
      </c>
    </row>
    <row r="260" spans="2:17">
      <c r="B260" t="s">
        <v>3326</v>
      </c>
      <c r="C260" t="s">
        <v>3072</v>
      </c>
      <c r="D260" t="s">
        <v>3525</v>
      </c>
      <c r="E260" t="s">
        <v>3454</v>
      </c>
      <c r="F260" t="s">
        <v>284</v>
      </c>
      <c r="G260" t="s">
        <v>3042</v>
      </c>
      <c r="H260" t="s">
        <v>285</v>
      </c>
      <c r="I260" s="91">
        <v>3.67</v>
      </c>
      <c r="J260" t="s">
        <v>109</v>
      </c>
      <c r="K260" s="91">
        <v>3.67</v>
      </c>
      <c r="L260" s="91">
        <v>4.63</v>
      </c>
      <c r="M260" s="91">
        <v>334962.46999999997</v>
      </c>
      <c r="N260" s="91">
        <v>97.310000000000315</v>
      </c>
      <c r="O260" s="91">
        <v>1221.6680193796401</v>
      </c>
      <c r="P260" s="91">
        <v>7.0000000000000007E-2</v>
      </c>
      <c r="Q260" s="91">
        <f>O260/'סכום נכסי הקרן'!$C$42*100</f>
        <v>1.0638611853820206E-2</v>
      </c>
    </row>
    <row r="261" spans="2:17">
      <c r="B261" t="s">
        <v>3326</v>
      </c>
      <c r="C261" t="s">
        <v>3072</v>
      </c>
      <c r="D261" t="s">
        <v>3526</v>
      </c>
      <c r="E261" t="s">
        <v>3454</v>
      </c>
      <c r="F261" t="s">
        <v>284</v>
      </c>
      <c r="G261" t="s">
        <v>1502</v>
      </c>
      <c r="H261" t="s">
        <v>285</v>
      </c>
      <c r="I261" s="91">
        <v>3.72</v>
      </c>
      <c r="J261" t="s">
        <v>109</v>
      </c>
      <c r="K261" s="91">
        <v>3.52</v>
      </c>
      <c r="L261" s="91">
        <v>3.36</v>
      </c>
      <c r="M261" s="91">
        <v>455826.06</v>
      </c>
      <c r="N261" s="91">
        <v>97.08999999999989</v>
      </c>
      <c r="O261" s="91">
        <v>1658.72058315919</v>
      </c>
      <c r="P261" s="91">
        <v>0.1</v>
      </c>
      <c r="Q261" s="91">
        <f>O261/'סכום נכסי הקרן'!$C$42*100</f>
        <v>1.4444582471049511E-2</v>
      </c>
    </row>
    <row r="262" spans="2:17">
      <c r="B262" t="s">
        <v>3527</v>
      </c>
      <c r="C262" t="s">
        <v>3072</v>
      </c>
      <c r="D262" t="s">
        <v>3528</v>
      </c>
      <c r="E262" t="s">
        <v>3529</v>
      </c>
      <c r="F262" t="s">
        <v>284</v>
      </c>
      <c r="G262" t="s">
        <v>3530</v>
      </c>
      <c r="H262" t="s">
        <v>285</v>
      </c>
      <c r="I262" s="91">
        <v>2.34</v>
      </c>
      <c r="J262" t="s">
        <v>109</v>
      </c>
      <c r="K262" s="91">
        <v>2.5</v>
      </c>
      <c r="L262" s="91">
        <v>5.39</v>
      </c>
      <c r="M262" s="91">
        <v>2528749.9300000002</v>
      </c>
      <c r="N262" s="91">
        <v>99.490000000000038</v>
      </c>
      <c r="O262" s="91">
        <v>9429.4181884780392</v>
      </c>
      <c r="P262" s="91">
        <v>0.56000000000000005</v>
      </c>
      <c r="Q262" s="91">
        <f>O262/'סכום נכסי הקרן'!$C$42*100</f>
        <v>8.2113895529090208E-2</v>
      </c>
    </row>
    <row r="263" spans="2:17">
      <c r="B263" t="s">
        <v>3531</v>
      </c>
      <c r="C263" t="s">
        <v>3309</v>
      </c>
      <c r="D263" t="s">
        <v>3532</v>
      </c>
      <c r="E263" t="s">
        <v>3533</v>
      </c>
      <c r="F263" t="s">
        <v>284</v>
      </c>
      <c r="G263" t="s">
        <v>2489</v>
      </c>
      <c r="H263" t="s">
        <v>285</v>
      </c>
      <c r="I263" s="91">
        <v>3.94</v>
      </c>
      <c r="J263" t="s">
        <v>109</v>
      </c>
      <c r="K263" s="91">
        <v>3.17</v>
      </c>
      <c r="L263" s="91">
        <v>6.58</v>
      </c>
      <c r="M263" s="91">
        <v>1395322.28</v>
      </c>
      <c r="N263" s="91">
        <v>96.279999999999959</v>
      </c>
      <c r="O263" s="91">
        <v>5035.1242593576299</v>
      </c>
      <c r="P263" s="91">
        <v>0.3</v>
      </c>
      <c r="Q263" s="91">
        <f>O263/'סכום נכסי הקרן'!$C$42*100</f>
        <v>4.3847208718994557E-2</v>
      </c>
    </row>
    <row r="264" spans="2:17">
      <c r="B264" s="92" t="s">
        <v>3443</v>
      </c>
      <c r="I264" s="93">
        <v>0</v>
      </c>
      <c r="L264" s="93">
        <v>0</v>
      </c>
      <c r="M264" s="93">
        <v>0</v>
      </c>
      <c r="O264" s="93">
        <v>0</v>
      </c>
      <c r="P264" s="93">
        <v>0</v>
      </c>
      <c r="Q264" s="93">
        <f>O264/'סכום נכסי הקרן'!$C$42*100</f>
        <v>0</v>
      </c>
    </row>
    <row r="265" spans="2:17">
      <c r="B265" t="s">
        <v>284</v>
      </c>
      <c r="D265" t="s">
        <v>284</v>
      </c>
      <c r="F265" t="s">
        <v>284</v>
      </c>
      <c r="I265" s="91">
        <v>0</v>
      </c>
      <c r="J265" t="s">
        <v>284</v>
      </c>
      <c r="K265" s="91">
        <v>0</v>
      </c>
      <c r="L265" s="91">
        <v>0</v>
      </c>
      <c r="M265" s="91">
        <v>0</v>
      </c>
      <c r="N265" s="91">
        <v>0</v>
      </c>
      <c r="O265" s="91">
        <v>0</v>
      </c>
      <c r="P265" s="91">
        <v>0</v>
      </c>
      <c r="Q265" s="91">
        <f>O265/'סכום נכסי הקרן'!$C$42*100</f>
        <v>0</v>
      </c>
    </row>
    <row r="266" spans="2:17">
      <c r="B266" t="s">
        <v>292</v>
      </c>
    </row>
    <row r="267" spans="2:17">
      <c r="B267" t="s">
        <v>385</v>
      </c>
    </row>
    <row r="268" spans="2:17">
      <c r="B268" t="s">
        <v>386</v>
      </c>
    </row>
    <row r="269" spans="2:17">
      <c r="B269" t="s">
        <v>387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3556</v>
      </c>
    </row>
    <row r="3" spans="2:64" s="1" customFormat="1">
      <c r="B3" s="2" t="s">
        <v>2</v>
      </c>
      <c r="C3" s="26" t="s">
        <v>3557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0.84</v>
      </c>
      <c r="H11" s="7"/>
      <c r="I11" s="7"/>
      <c r="J11" s="90">
        <v>0.34</v>
      </c>
      <c r="K11" s="90">
        <v>135000000</v>
      </c>
      <c r="L11" s="7"/>
      <c r="M11" s="90">
        <v>135436</v>
      </c>
      <c r="N11" s="90">
        <v>100</v>
      </c>
      <c r="O11" s="90">
        <v>1.18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228</v>
      </c>
      <c r="G12" s="93">
        <v>0.84</v>
      </c>
      <c r="J12" s="93">
        <v>0.34</v>
      </c>
      <c r="K12" s="93">
        <v>135000000</v>
      </c>
      <c r="M12" s="93">
        <v>135436</v>
      </c>
      <c r="N12" s="93">
        <v>100</v>
      </c>
      <c r="O12" s="93">
        <v>1.18</v>
      </c>
    </row>
    <row r="13" spans="2:64">
      <c r="B13" s="92" t="s">
        <v>2420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284</v>
      </c>
      <c r="C14" t="s">
        <v>284</v>
      </c>
      <c r="E14" t="s">
        <v>284</v>
      </c>
      <c r="G14" s="91">
        <v>0</v>
      </c>
      <c r="H14" t="s">
        <v>284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2421</v>
      </c>
      <c r="G15" s="93">
        <v>0.84</v>
      </c>
      <c r="J15" s="93">
        <v>0.34</v>
      </c>
      <c r="K15" s="93">
        <v>135000000</v>
      </c>
      <c r="M15" s="93">
        <v>135436</v>
      </c>
      <c r="N15" s="93">
        <v>100</v>
      </c>
      <c r="O15" s="93">
        <v>1.18</v>
      </c>
    </row>
    <row r="16" spans="2:64">
      <c r="B16" t="s">
        <v>3534</v>
      </c>
      <c r="C16" t="s">
        <v>3535</v>
      </c>
      <c r="D16" t="s">
        <v>234</v>
      </c>
      <c r="E16" t="s">
        <v>235</v>
      </c>
      <c r="F16" t="s">
        <v>236</v>
      </c>
      <c r="G16" s="91">
        <v>0.77</v>
      </c>
      <c r="H16" t="s">
        <v>105</v>
      </c>
      <c r="I16" s="91">
        <v>0.48</v>
      </c>
      <c r="J16" s="91">
        <v>0.48</v>
      </c>
      <c r="K16" s="91">
        <v>35000000</v>
      </c>
      <c r="L16" s="91">
        <v>100.48</v>
      </c>
      <c r="M16" s="91">
        <v>35168</v>
      </c>
      <c r="N16" s="91">
        <v>25.97</v>
      </c>
      <c r="O16" s="91">
        <v>0.31</v>
      </c>
    </row>
    <row r="17" spans="2:15">
      <c r="B17" t="s">
        <v>3534</v>
      </c>
      <c r="C17" t="s">
        <v>3536</v>
      </c>
      <c r="D17" t="s">
        <v>234</v>
      </c>
      <c r="E17" t="s">
        <v>235</v>
      </c>
      <c r="F17" t="s">
        <v>236</v>
      </c>
      <c r="G17" s="91">
        <v>0.87</v>
      </c>
      <c r="H17" t="s">
        <v>105</v>
      </c>
      <c r="I17" s="91">
        <v>0.3</v>
      </c>
      <c r="J17" s="91">
        <v>0.28000000000000003</v>
      </c>
      <c r="K17" s="91">
        <v>60000000</v>
      </c>
      <c r="L17" s="91">
        <v>100.26</v>
      </c>
      <c r="M17" s="91">
        <v>60156</v>
      </c>
      <c r="N17" s="91">
        <v>44.42</v>
      </c>
      <c r="O17" s="91">
        <v>0.52</v>
      </c>
    </row>
    <row r="18" spans="2:15">
      <c r="B18" t="s">
        <v>3537</v>
      </c>
      <c r="C18" t="s">
        <v>3538</v>
      </c>
      <c r="D18" t="s">
        <v>241</v>
      </c>
      <c r="E18" t="s">
        <v>235</v>
      </c>
      <c r="F18" t="s">
        <v>236</v>
      </c>
      <c r="G18" s="91">
        <v>0.87</v>
      </c>
      <c r="H18" t="s">
        <v>105</v>
      </c>
      <c r="I18" s="91">
        <v>0.33</v>
      </c>
      <c r="J18" s="91">
        <v>0.31</v>
      </c>
      <c r="K18" s="91">
        <v>40000000</v>
      </c>
      <c r="L18" s="91">
        <v>100.28</v>
      </c>
      <c r="M18" s="91">
        <v>40112</v>
      </c>
      <c r="N18" s="91">
        <v>29.62</v>
      </c>
      <c r="O18" s="91">
        <v>0.35</v>
      </c>
    </row>
    <row r="19" spans="2:15">
      <c r="B19" s="92" t="s">
        <v>3539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284</v>
      </c>
      <c r="C20" t="s">
        <v>284</v>
      </c>
      <c r="E20" t="s">
        <v>284</v>
      </c>
      <c r="G20" s="91">
        <v>0</v>
      </c>
      <c r="H20" t="s">
        <v>284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3540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284</v>
      </c>
      <c r="C22" t="s">
        <v>284</v>
      </c>
      <c r="E22" t="s">
        <v>284</v>
      </c>
      <c r="G22" s="91">
        <v>0</v>
      </c>
      <c r="H22" t="s">
        <v>284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1191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284</v>
      </c>
      <c r="C24" t="s">
        <v>284</v>
      </c>
      <c r="E24" t="s">
        <v>284</v>
      </c>
      <c r="G24" s="91">
        <v>0</v>
      </c>
      <c r="H24" t="s">
        <v>284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290</v>
      </c>
      <c r="G25" s="93">
        <v>0</v>
      </c>
      <c r="J25" s="93">
        <v>0</v>
      </c>
      <c r="K25" s="93">
        <v>0</v>
      </c>
      <c r="M25" s="93">
        <v>0</v>
      </c>
      <c r="N25" s="93">
        <v>0</v>
      </c>
      <c r="O25" s="93">
        <v>0</v>
      </c>
    </row>
    <row r="26" spans="2:15">
      <c r="B26" t="s">
        <v>284</v>
      </c>
      <c r="C26" t="s">
        <v>284</v>
      </c>
      <c r="E26" t="s">
        <v>284</v>
      </c>
      <c r="G26" s="91">
        <v>0</v>
      </c>
      <c r="H26" t="s">
        <v>284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t="s">
        <v>292</v>
      </c>
    </row>
    <row r="28" spans="2:15">
      <c r="B28" t="s">
        <v>385</v>
      </c>
    </row>
    <row r="29" spans="2:15">
      <c r="B29" t="s">
        <v>386</v>
      </c>
    </row>
    <row r="30" spans="2:15">
      <c r="B30" t="s">
        <v>387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3556</v>
      </c>
    </row>
    <row r="3" spans="2:55" s="1" customFormat="1">
      <c r="B3" s="2" t="s">
        <v>2</v>
      </c>
      <c r="C3" s="26" t="s">
        <v>3557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15326</v>
      </c>
      <c r="H11" s="90">
        <v>100</v>
      </c>
      <c r="I11" s="90">
        <v>0.13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228</v>
      </c>
      <c r="E12" s="93">
        <v>0</v>
      </c>
      <c r="F12" s="19"/>
      <c r="G12" s="93">
        <v>15326</v>
      </c>
      <c r="H12" s="93">
        <v>100</v>
      </c>
      <c r="I12" s="93">
        <v>0.13</v>
      </c>
    </row>
    <row r="13" spans="2:55">
      <c r="B13" s="92" t="s">
        <v>3541</v>
      </c>
      <c r="E13" s="93">
        <v>0</v>
      </c>
      <c r="F13" s="19"/>
      <c r="G13" s="93">
        <v>15326</v>
      </c>
      <c r="H13" s="93">
        <v>100</v>
      </c>
      <c r="I13" s="93">
        <v>0.13</v>
      </c>
    </row>
    <row r="14" spans="2:55">
      <c r="B14" t="s">
        <v>3542</v>
      </c>
      <c r="C14" t="s">
        <v>380</v>
      </c>
      <c r="D14" t="s">
        <v>126</v>
      </c>
      <c r="E14" s="91">
        <v>0</v>
      </c>
      <c r="F14" t="s">
        <v>105</v>
      </c>
      <c r="G14" s="91">
        <v>15326</v>
      </c>
      <c r="H14" s="91">
        <v>100</v>
      </c>
      <c r="I14" s="91">
        <v>0.13</v>
      </c>
    </row>
    <row r="15" spans="2:55">
      <c r="B15" s="92" t="s">
        <v>3543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284</v>
      </c>
      <c r="E16" s="91">
        <v>0</v>
      </c>
      <c r="F16" t="s">
        <v>284</v>
      </c>
      <c r="G16" s="91">
        <v>0</v>
      </c>
      <c r="H16" s="91">
        <v>0</v>
      </c>
      <c r="I16" s="91">
        <v>0</v>
      </c>
    </row>
    <row r="17" spans="2:9">
      <c r="B17" s="92" t="s">
        <v>290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3541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284</v>
      </c>
      <c r="E19" s="91">
        <v>0</v>
      </c>
      <c r="F19" t="s">
        <v>284</v>
      </c>
      <c r="G19" s="91">
        <v>0</v>
      </c>
      <c r="H19" s="91">
        <v>0</v>
      </c>
      <c r="I19" s="91">
        <v>0</v>
      </c>
    </row>
    <row r="20" spans="2:9">
      <c r="B20" s="92" t="s">
        <v>3543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284</v>
      </c>
      <c r="E21" s="91">
        <v>0</v>
      </c>
      <c r="F21" t="s">
        <v>284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3556</v>
      </c>
    </row>
    <row r="3" spans="2:60" s="1" customFormat="1">
      <c r="B3" s="2" t="s">
        <v>2</v>
      </c>
      <c r="C3" s="26" t="s">
        <v>3557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284</v>
      </c>
      <c r="D13" t="s">
        <v>284</v>
      </c>
      <c r="E13" s="19"/>
      <c r="F13" s="91">
        <v>0</v>
      </c>
      <c r="G13" t="s">
        <v>284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290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284</v>
      </c>
      <c r="D15" t="s">
        <v>284</v>
      </c>
      <c r="E15" s="19"/>
      <c r="F15" s="91">
        <v>0</v>
      </c>
      <c r="G15" t="s">
        <v>284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3556</v>
      </c>
    </row>
    <row r="3" spans="2:60" s="1" customFormat="1">
      <c r="B3" s="2" t="s">
        <v>2</v>
      </c>
      <c r="C3" s="26" t="s">
        <v>3557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I12+I19</f>
        <v>141234.33376872001</v>
      </c>
      <c r="J11" s="90">
        <f>I11/$I$11*100</f>
        <v>100</v>
      </c>
      <c r="K11" s="90">
        <f>I11/'סכום נכסי הקרן'!$C$42*100</f>
        <v>1.2299063522685065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C12" s="15"/>
      <c r="D12" s="15"/>
      <c r="E12" s="15"/>
      <c r="F12" s="15"/>
      <c r="G12" s="15"/>
      <c r="H12" s="93">
        <v>0</v>
      </c>
      <c r="I12" s="93">
        <f>SUM(I13:I18)</f>
        <v>141234.33376872001</v>
      </c>
      <c r="J12" s="93">
        <f t="shared" ref="J12:J20" si="0">I12/$I$11*100</f>
        <v>100</v>
      </c>
      <c r="K12" s="93">
        <f>I12/'סכום נכסי הקרן'!$C$42*100</f>
        <v>1.2299063522685065</v>
      </c>
    </row>
    <row r="13" spans="2:60">
      <c r="B13" t="s">
        <v>3544</v>
      </c>
      <c r="C13" t="s">
        <v>3545</v>
      </c>
      <c r="D13" t="s">
        <v>284</v>
      </c>
      <c r="E13" t="s">
        <v>285</v>
      </c>
      <c r="F13" s="91">
        <v>0</v>
      </c>
      <c r="G13" t="s">
        <v>105</v>
      </c>
      <c r="H13" s="91">
        <v>0</v>
      </c>
      <c r="I13" s="91">
        <f>-6546.17339-301.07</f>
        <v>-6847.2433899999996</v>
      </c>
      <c r="J13" s="91">
        <f t="shared" si="0"/>
        <v>-4.8481436540868215</v>
      </c>
      <c r="K13" s="91">
        <f>I13/'סכום נכסי הקרן'!$C$42*100</f>
        <v>-5.9627626768716302E-2</v>
      </c>
    </row>
    <row r="14" spans="2:60">
      <c r="B14" t="s">
        <v>3546</v>
      </c>
      <c r="C14" t="s">
        <v>3547</v>
      </c>
      <c r="D14" t="s">
        <v>284</v>
      </c>
      <c r="E14" t="s">
        <v>285</v>
      </c>
      <c r="F14" s="91">
        <v>0</v>
      </c>
      <c r="G14" t="s">
        <v>105</v>
      </c>
      <c r="H14" s="91">
        <v>0</v>
      </c>
      <c r="I14" s="91">
        <v>-591.53626999999994</v>
      </c>
      <c r="J14" s="91">
        <f t="shared" si="0"/>
        <v>-0.4188331931870598</v>
      </c>
      <c r="K14" s="91">
        <f>I14/'סכום נכסי הקרן'!$C$42*100</f>
        <v>-5.1512560484166742E-3</v>
      </c>
    </row>
    <row r="15" spans="2:60">
      <c r="B15" t="s">
        <v>3548</v>
      </c>
      <c r="C15" t="s">
        <v>3549</v>
      </c>
      <c r="D15" t="s">
        <v>284</v>
      </c>
      <c r="E15" t="s">
        <v>285</v>
      </c>
      <c r="F15" s="91">
        <v>0</v>
      </c>
      <c r="G15" t="s">
        <v>105</v>
      </c>
      <c r="H15" s="91">
        <v>0</v>
      </c>
      <c r="I15" s="91">
        <v>504.27</v>
      </c>
      <c r="J15" s="91">
        <f t="shared" si="0"/>
        <v>0.35704491007531741</v>
      </c>
      <c r="K15" s="91">
        <f>I15/'סכום נכסי הקרן'!$C$42*100</f>
        <v>4.3913180294677043E-3</v>
      </c>
    </row>
    <row r="16" spans="2:60">
      <c r="B16" t="s">
        <v>3550</v>
      </c>
      <c r="C16" t="s">
        <v>3551</v>
      </c>
      <c r="D16" t="s">
        <v>239</v>
      </c>
      <c r="E16" t="s">
        <v>236</v>
      </c>
      <c r="F16" s="91">
        <v>0</v>
      </c>
      <c r="G16" t="s">
        <v>109</v>
      </c>
      <c r="H16" s="91">
        <v>0</v>
      </c>
      <c r="I16" s="91">
        <v>22300.6</v>
      </c>
      <c r="J16" s="91">
        <f t="shared" si="0"/>
        <v>15.789786665131025</v>
      </c>
      <c r="K16" s="91">
        <f>I16/'סכום נכסי הקרן'!$C$42*100</f>
        <v>0.19419958920409205</v>
      </c>
    </row>
    <row r="17" spans="2:11">
      <c r="B17" t="s">
        <v>3552</v>
      </c>
      <c r="C17" t="s">
        <v>3553</v>
      </c>
      <c r="D17" t="s">
        <v>239</v>
      </c>
      <c r="E17" t="s">
        <v>236</v>
      </c>
      <c r="F17" s="91">
        <v>0</v>
      </c>
      <c r="G17" t="s">
        <v>109</v>
      </c>
      <c r="H17" s="91">
        <v>0</v>
      </c>
      <c r="I17" s="91">
        <v>125868.24309872001</v>
      </c>
      <c r="J17" s="91">
        <f t="shared" si="0"/>
        <v>89.120145038413298</v>
      </c>
      <c r="K17" s="91">
        <f>I17/'סכום נכסי הקרן'!$C$42*100</f>
        <v>1.0960943249783512</v>
      </c>
    </row>
    <row r="18" spans="2:11">
      <c r="B18" t="s">
        <v>3554</v>
      </c>
      <c r="C18" t="s">
        <v>3555</v>
      </c>
      <c r="D18" t="s">
        <v>284</v>
      </c>
      <c r="E18" t="s">
        <v>236</v>
      </c>
      <c r="F18" s="91">
        <v>0</v>
      </c>
      <c r="G18" t="s">
        <v>105</v>
      </c>
      <c r="H18" s="91">
        <v>0</v>
      </c>
      <c r="I18" s="91">
        <v>3.3E-4</v>
      </c>
      <c r="J18" s="91">
        <f t="shared" si="0"/>
        <v>2.3365423349565656E-7</v>
      </c>
      <c r="K18" s="91">
        <f>I18/'סכום נכסי הקרן'!$C$42*100</f>
        <v>2.8737282601073683E-9</v>
      </c>
    </row>
    <row r="19" spans="2:11">
      <c r="B19" s="92" t="s">
        <v>290</v>
      </c>
      <c r="D19" s="19"/>
      <c r="E19" s="19"/>
      <c r="F19" s="19"/>
      <c r="G19" s="19"/>
      <c r="H19" s="93">
        <v>0</v>
      </c>
      <c r="I19" s="93">
        <v>0</v>
      </c>
      <c r="J19" s="93">
        <f t="shared" si="0"/>
        <v>0</v>
      </c>
      <c r="K19" s="93">
        <f>I19/'סכום נכסי הקרן'!$C$42*100</f>
        <v>0</v>
      </c>
    </row>
    <row r="20" spans="2:11">
      <c r="B20" t="s">
        <v>284</v>
      </c>
      <c r="C20" t="s">
        <v>284</v>
      </c>
      <c r="D20" t="s">
        <v>284</v>
      </c>
      <c r="E20" s="19"/>
      <c r="F20" s="91">
        <v>0</v>
      </c>
      <c r="G20" t="s">
        <v>284</v>
      </c>
      <c r="H20" s="91">
        <v>0</v>
      </c>
      <c r="I20" s="91">
        <v>0</v>
      </c>
      <c r="J20" s="91">
        <f t="shared" si="0"/>
        <v>0</v>
      </c>
      <c r="K20" s="91">
        <f>I20/'סכום נכסי הקרן'!$C$42*100</f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8"/>
  <sheetViews>
    <sheetView rightToLeft="1" workbookViewId="0">
      <selection activeCell="B11" sqref="B11:D1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3556</v>
      </c>
    </row>
    <row r="3" spans="2:17" s="1" customFormat="1">
      <c r="B3" s="2" t="s">
        <v>2</v>
      </c>
      <c r="C3" s="26" t="s">
        <v>3557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C12+C40</f>
        <v>978103.40385803208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228</v>
      </c>
      <c r="C12" s="93">
        <f>SUM(C13:C39)</f>
        <v>184374.0485530828</v>
      </c>
    </row>
    <row r="13" spans="2:17">
      <c r="B13" t="s">
        <v>3558</v>
      </c>
      <c r="C13" s="96">
        <v>2042.0650050000004</v>
      </c>
      <c r="D13" s="97">
        <v>43466</v>
      </c>
    </row>
    <row r="14" spans="2:17">
      <c r="B14" t="s">
        <v>3559</v>
      </c>
      <c r="C14" s="96">
        <v>1274.867207999999</v>
      </c>
      <c r="D14" s="97">
        <v>43466</v>
      </c>
    </row>
    <row r="15" spans="2:17">
      <c r="B15" t="s">
        <v>3560</v>
      </c>
      <c r="C15" s="96">
        <f>5113.955+175.703</f>
        <v>5289.6580000000004</v>
      </c>
      <c r="D15" s="98">
        <v>43800</v>
      </c>
    </row>
    <row r="16" spans="2:17">
      <c r="B16" t="s">
        <v>3561</v>
      </c>
      <c r="C16" s="96">
        <v>3545.2403836666635</v>
      </c>
      <c r="D16" s="98">
        <v>43830</v>
      </c>
    </row>
    <row r="17" spans="2:4">
      <c r="B17" t="s">
        <v>3562</v>
      </c>
      <c r="C17" s="96">
        <v>85.36767999999995</v>
      </c>
      <c r="D17" s="98">
        <v>43830</v>
      </c>
    </row>
    <row r="18" spans="2:4">
      <c r="B18" t="s">
        <v>3563</v>
      </c>
      <c r="C18" s="96">
        <v>11966.773637759428</v>
      </c>
      <c r="D18" s="98">
        <v>43830</v>
      </c>
    </row>
    <row r="19" spans="2:4">
      <c r="B19" t="s">
        <v>3564</v>
      </c>
      <c r="C19" s="96">
        <v>8997.9912499999991</v>
      </c>
      <c r="D19" s="98">
        <v>43908</v>
      </c>
    </row>
    <row r="20" spans="2:4">
      <c r="B20" t="s">
        <v>3565</v>
      </c>
      <c r="C20" s="96">
        <v>764.40980000000002</v>
      </c>
      <c r="D20" s="98">
        <v>43948</v>
      </c>
    </row>
    <row r="21" spans="2:4">
      <c r="B21" t="s">
        <v>3566</v>
      </c>
      <c r="C21" s="96">
        <v>9740.2347100000006</v>
      </c>
      <c r="D21" s="98">
        <v>44246</v>
      </c>
    </row>
    <row r="22" spans="2:4">
      <c r="B22" t="s">
        <v>3567</v>
      </c>
      <c r="C22" s="96">
        <v>12188.016360000001</v>
      </c>
      <c r="D22" s="98">
        <v>44255</v>
      </c>
    </row>
    <row r="23" spans="2:4">
      <c r="B23" t="s">
        <v>3568</v>
      </c>
      <c r="C23" s="96">
        <v>700.08831000000009</v>
      </c>
      <c r="D23" s="98">
        <v>44498</v>
      </c>
    </row>
    <row r="24" spans="2:4">
      <c r="B24" t="s">
        <v>3569</v>
      </c>
      <c r="C24" s="96">
        <v>407.12585000000001</v>
      </c>
      <c r="D24" s="98">
        <v>44516</v>
      </c>
    </row>
    <row r="25" spans="2:4">
      <c r="B25" t="s">
        <v>3570</v>
      </c>
      <c r="C25" s="96">
        <v>7622.2299899999989</v>
      </c>
      <c r="D25" s="98">
        <v>44727</v>
      </c>
    </row>
    <row r="26" spans="2:4">
      <c r="B26" t="s">
        <v>3571</v>
      </c>
      <c r="C26" s="96">
        <v>11716.276119999999</v>
      </c>
      <c r="D26" s="98">
        <v>44739</v>
      </c>
    </row>
    <row r="27" spans="2:4">
      <c r="B27" t="s">
        <v>3572</v>
      </c>
      <c r="C27" s="96">
        <v>4153.4662499999995</v>
      </c>
      <c r="D27" s="98">
        <v>44926</v>
      </c>
    </row>
    <row r="28" spans="2:4">
      <c r="B28" t="s">
        <v>3573</v>
      </c>
      <c r="C28" s="96">
        <v>25.913671999999952</v>
      </c>
      <c r="D28" s="98">
        <v>44927</v>
      </c>
    </row>
    <row r="29" spans="2:4">
      <c r="B29" t="s">
        <v>3574</v>
      </c>
      <c r="C29" s="96">
        <v>6839.9744369767004</v>
      </c>
      <c r="D29" s="98">
        <v>45534</v>
      </c>
    </row>
    <row r="30" spans="2:4">
      <c r="B30" t="s">
        <v>3575</v>
      </c>
      <c r="C30" s="96">
        <v>218.23383000000013</v>
      </c>
      <c r="D30" s="98">
        <v>45534</v>
      </c>
    </row>
    <row r="31" spans="2:4">
      <c r="B31" t="s">
        <v>3576</v>
      </c>
      <c r="C31" s="96">
        <v>10045.033614960001</v>
      </c>
      <c r="D31" s="98">
        <v>45640</v>
      </c>
    </row>
    <row r="32" spans="2:4">
      <c r="B32" t="s">
        <v>3577</v>
      </c>
      <c r="C32" s="96">
        <v>12348.8077048</v>
      </c>
      <c r="D32" s="98">
        <v>46054</v>
      </c>
    </row>
    <row r="33" spans="2:4">
      <c r="B33" t="s">
        <v>3578</v>
      </c>
      <c r="C33" s="96">
        <v>25582.063130000002</v>
      </c>
      <c r="D33" s="98">
        <v>46100</v>
      </c>
    </row>
    <row r="34" spans="2:4">
      <c r="B34" t="s">
        <v>3579</v>
      </c>
      <c r="C34" s="96">
        <v>6989.542204960002</v>
      </c>
      <c r="D34" s="98">
        <v>46132</v>
      </c>
    </row>
    <row r="35" spans="2:4">
      <c r="B35" t="s">
        <v>3580</v>
      </c>
      <c r="C35" s="96">
        <v>10468.14297372</v>
      </c>
      <c r="D35" s="98">
        <v>46631</v>
      </c>
    </row>
    <row r="36" spans="2:4">
      <c r="B36" t="s">
        <v>3581</v>
      </c>
      <c r="C36" s="96">
        <v>12191.636486680001</v>
      </c>
      <c r="D36" s="98">
        <v>46752</v>
      </c>
    </row>
    <row r="37" spans="2:4">
      <c r="B37" t="s">
        <v>3582</v>
      </c>
      <c r="C37" s="96">
        <v>11514.980400000002</v>
      </c>
      <c r="D37" s="98">
        <v>47177</v>
      </c>
    </row>
    <row r="38" spans="2:4">
      <c r="B38" t="s">
        <v>3583</v>
      </c>
      <c r="C38" s="96">
        <v>7655.9095445599669</v>
      </c>
      <c r="D38" s="98">
        <v>48214</v>
      </c>
    </row>
    <row r="39" spans="2:4">
      <c r="B39"/>
      <c r="C39" s="91"/>
    </row>
    <row r="40" spans="2:4">
      <c r="B40" s="92" t="s">
        <v>290</v>
      </c>
      <c r="C40" s="93">
        <f>SUM(C41:C129)</f>
        <v>793729.35530494933</v>
      </c>
    </row>
    <row r="41" spans="2:4">
      <c r="B41" t="s">
        <v>3584</v>
      </c>
      <c r="C41" s="96">
        <v>46.85</v>
      </c>
      <c r="D41" s="97">
        <v>43466</v>
      </c>
    </row>
    <row r="42" spans="2:4">
      <c r="B42" t="s">
        <v>3585</v>
      </c>
      <c r="C42" s="96">
        <v>1085.48954</v>
      </c>
      <c r="D42" s="98">
        <v>43525</v>
      </c>
    </row>
    <row r="43" spans="2:4">
      <c r="B43" t="s">
        <v>3586</v>
      </c>
      <c r="C43" s="96">
        <v>1385.4294600000012</v>
      </c>
      <c r="D43" s="98">
        <v>43544</v>
      </c>
    </row>
    <row r="44" spans="2:4">
      <c r="B44" t="s">
        <v>3587</v>
      </c>
      <c r="C44" s="96">
        <v>1713.462284779999</v>
      </c>
      <c r="D44" s="98">
        <v>43629</v>
      </c>
    </row>
    <row r="45" spans="2:4">
      <c r="B45" t="s">
        <v>3588</v>
      </c>
      <c r="C45" s="96">
        <v>213.63420095999945</v>
      </c>
      <c r="D45" s="98">
        <v>43708</v>
      </c>
    </row>
    <row r="46" spans="2:4">
      <c r="B46" t="s">
        <v>3589</v>
      </c>
      <c r="C46" s="96">
        <v>265.43121930881841</v>
      </c>
      <c r="D46" s="98">
        <v>43806</v>
      </c>
    </row>
    <row r="47" spans="2:4">
      <c r="B47" t="s">
        <v>3590</v>
      </c>
      <c r="C47" s="96">
        <v>6997.5334299999995</v>
      </c>
      <c r="D47" s="98">
        <v>44013</v>
      </c>
    </row>
    <row r="48" spans="2:4">
      <c r="B48" t="s">
        <v>3591</v>
      </c>
      <c r="C48" s="96">
        <v>2088.6284000000001</v>
      </c>
      <c r="D48" s="98">
        <v>44031</v>
      </c>
    </row>
    <row r="49" spans="2:4">
      <c r="B49" t="s">
        <v>3592</v>
      </c>
      <c r="C49" s="96">
        <v>15235.899258288489</v>
      </c>
      <c r="D49" s="98">
        <v>44044</v>
      </c>
    </row>
    <row r="50" spans="2:4">
      <c r="B50" t="s">
        <v>3593</v>
      </c>
      <c r="C50" s="96">
        <v>628.10153000000003</v>
      </c>
      <c r="D50" s="98">
        <v>44075</v>
      </c>
    </row>
    <row r="51" spans="2:4">
      <c r="B51" t="s">
        <v>3594</v>
      </c>
      <c r="C51" s="96">
        <v>3153.3832900000002</v>
      </c>
      <c r="D51" s="98">
        <v>44159</v>
      </c>
    </row>
    <row r="52" spans="2:4">
      <c r="B52" t="s">
        <v>3595</v>
      </c>
      <c r="C52" s="96">
        <v>41.856689519999641</v>
      </c>
      <c r="D52" s="98">
        <v>44196</v>
      </c>
    </row>
    <row r="53" spans="2:4">
      <c r="B53" t="s">
        <v>3596</v>
      </c>
      <c r="C53" s="96">
        <v>8167.6439987200019</v>
      </c>
      <c r="D53" s="98">
        <v>44258</v>
      </c>
    </row>
    <row r="54" spans="2:4">
      <c r="B54" t="s">
        <v>3597</v>
      </c>
      <c r="C54" s="96">
        <v>5050.5594199999996</v>
      </c>
      <c r="D54" s="98">
        <v>44335</v>
      </c>
    </row>
    <row r="55" spans="2:4">
      <c r="B55" t="s">
        <v>3598</v>
      </c>
      <c r="C55" s="96">
        <v>10517.25390816656</v>
      </c>
      <c r="D55" s="98">
        <v>44429</v>
      </c>
    </row>
    <row r="56" spans="2:4">
      <c r="B56" t="s">
        <v>3599</v>
      </c>
      <c r="C56" s="96">
        <v>32234.306700000001</v>
      </c>
      <c r="D56" s="98">
        <v>44502</v>
      </c>
    </row>
    <row r="57" spans="2:4">
      <c r="B57" t="s">
        <v>3600</v>
      </c>
      <c r="C57" s="96">
        <v>2583.6707944399996</v>
      </c>
      <c r="D57" s="98">
        <v>44621</v>
      </c>
    </row>
    <row r="58" spans="2:4">
      <c r="B58" t="s">
        <v>3601</v>
      </c>
      <c r="C58" s="96">
        <v>12872.182550822639</v>
      </c>
      <c r="D58" s="98">
        <v>44722</v>
      </c>
    </row>
    <row r="59" spans="2:4">
      <c r="B59" t="s">
        <v>3602</v>
      </c>
      <c r="C59" s="96">
        <v>5830.9325973200057</v>
      </c>
      <c r="D59" s="98">
        <v>44727</v>
      </c>
    </row>
    <row r="60" spans="2:4">
      <c r="B60" t="s">
        <v>3603</v>
      </c>
      <c r="C60" s="96">
        <v>79.799117760000343</v>
      </c>
      <c r="D60" s="98">
        <v>44727</v>
      </c>
    </row>
    <row r="61" spans="2:4">
      <c r="B61" t="s">
        <v>3604</v>
      </c>
      <c r="C61" s="96">
        <v>10009.941049999998</v>
      </c>
      <c r="D61" s="98">
        <v>44836</v>
      </c>
    </row>
    <row r="62" spans="2:4">
      <c r="B62" t="s">
        <v>3605</v>
      </c>
      <c r="C62" s="96">
        <v>1389.15467216</v>
      </c>
      <c r="D62" s="98">
        <v>44992</v>
      </c>
    </row>
    <row r="63" spans="2:4">
      <c r="B63" t="s">
        <v>3606</v>
      </c>
      <c r="C63" s="96">
        <v>16769.080657576676</v>
      </c>
      <c r="D63" s="98">
        <v>45382</v>
      </c>
    </row>
    <row r="64" spans="2:4">
      <c r="B64" t="s">
        <v>2776</v>
      </c>
      <c r="C64" s="96">
        <v>4197.7055856599991</v>
      </c>
      <c r="D64" s="98">
        <v>45383</v>
      </c>
    </row>
    <row r="65" spans="2:4">
      <c r="B65" t="s">
        <v>3607</v>
      </c>
      <c r="C65" s="96">
        <v>15109.914032576</v>
      </c>
      <c r="D65" s="98">
        <v>45485</v>
      </c>
    </row>
    <row r="66" spans="2:4">
      <c r="B66" t="s">
        <v>3608</v>
      </c>
      <c r="C66" s="96">
        <v>1826.2777654400002</v>
      </c>
      <c r="D66" s="98">
        <v>45536</v>
      </c>
    </row>
    <row r="67" spans="2:4">
      <c r="B67" t="s">
        <v>3609</v>
      </c>
      <c r="C67" s="96">
        <v>22524.06149444</v>
      </c>
      <c r="D67" s="98">
        <v>45557</v>
      </c>
    </row>
    <row r="68" spans="2:4">
      <c r="B68" t="s">
        <v>3610</v>
      </c>
      <c r="C68" s="96">
        <v>9557.4810061360004</v>
      </c>
      <c r="D68" s="98">
        <v>45710</v>
      </c>
    </row>
    <row r="69" spans="2:4">
      <c r="B69" t="s">
        <v>3611</v>
      </c>
      <c r="C69" s="96">
        <v>9117.1215029999985</v>
      </c>
      <c r="D69" s="98">
        <v>45748</v>
      </c>
    </row>
    <row r="70" spans="2:4">
      <c r="B70" t="s">
        <v>3612</v>
      </c>
      <c r="C70" s="96">
        <v>20104.140824640002</v>
      </c>
      <c r="D70" s="98">
        <v>45777</v>
      </c>
    </row>
    <row r="71" spans="2:4">
      <c r="B71" t="s">
        <v>3613</v>
      </c>
      <c r="C71" s="96">
        <v>18067.021117486795</v>
      </c>
      <c r="D71" s="98">
        <v>45778</v>
      </c>
    </row>
    <row r="72" spans="2:4">
      <c r="B72" t="s">
        <v>3614</v>
      </c>
      <c r="C72" s="96">
        <v>5902.1144827439985</v>
      </c>
      <c r="D72" s="98">
        <v>45806</v>
      </c>
    </row>
    <row r="73" spans="2:4">
      <c r="B73" t="s">
        <v>3615</v>
      </c>
      <c r="C73" s="96">
        <v>8387.3822680648864</v>
      </c>
      <c r="D73" s="98">
        <v>45838</v>
      </c>
    </row>
    <row r="74" spans="2:4">
      <c r="B74" t="s">
        <v>3616</v>
      </c>
      <c r="C74" s="96">
        <v>14101.771186623999</v>
      </c>
      <c r="D74" s="98">
        <v>45869</v>
      </c>
    </row>
    <row r="75" spans="2:4">
      <c r="B75" t="s">
        <v>3617</v>
      </c>
      <c r="C75" s="96">
        <v>1020.2217164000004</v>
      </c>
      <c r="D75" s="98">
        <v>45939</v>
      </c>
    </row>
    <row r="76" spans="2:4">
      <c r="B76" t="s">
        <v>3618</v>
      </c>
      <c r="C76" s="96">
        <v>15479.120553879548</v>
      </c>
      <c r="D76" s="98">
        <v>46012</v>
      </c>
    </row>
    <row r="77" spans="2:4">
      <c r="B77" t="s">
        <v>3619</v>
      </c>
      <c r="C77" s="96">
        <v>1826.0152180399994</v>
      </c>
      <c r="D77" s="98">
        <v>46054</v>
      </c>
    </row>
    <row r="78" spans="2:4">
      <c r="B78" t="s">
        <v>3620</v>
      </c>
      <c r="C78" s="96">
        <v>5046.2776025039993</v>
      </c>
      <c r="D78" s="98">
        <v>46054</v>
      </c>
    </row>
    <row r="79" spans="2:4">
      <c r="B79" t="s">
        <v>3621</v>
      </c>
      <c r="C79" s="96">
        <v>5316.0106938800009</v>
      </c>
      <c r="D79" s="98">
        <v>46082</v>
      </c>
    </row>
    <row r="80" spans="2:4">
      <c r="B80" t="s">
        <v>3622</v>
      </c>
      <c r="C80" s="96">
        <v>971.68934176821779</v>
      </c>
      <c r="D80" s="98">
        <v>46199</v>
      </c>
    </row>
    <row r="81" spans="2:4">
      <c r="B81" t="s">
        <v>3623</v>
      </c>
      <c r="C81" s="96">
        <v>8263.2997111168024</v>
      </c>
      <c r="D81" s="98">
        <v>46201</v>
      </c>
    </row>
    <row r="82" spans="2:4">
      <c r="B82" t="s">
        <v>3624</v>
      </c>
      <c r="C82" s="96">
        <v>2876.758097799996</v>
      </c>
      <c r="D82" s="98">
        <v>46201</v>
      </c>
    </row>
    <row r="83" spans="2:4">
      <c r="B83" t="s">
        <v>3625</v>
      </c>
      <c r="C83" s="96">
        <v>3530.7778386399991</v>
      </c>
      <c r="D83" s="98">
        <v>46201</v>
      </c>
    </row>
    <row r="84" spans="2:4">
      <c r="B84" t="s">
        <v>3626</v>
      </c>
      <c r="C84" s="96">
        <v>2265.6963588000003</v>
      </c>
      <c r="D84" s="98">
        <v>46201</v>
      </c>
    </row>
    <row r="85" spans="2:4">
      <c r="B85" t="s">
        <v>3627</v>
      </c>
      <c r="C85" s="96">
        <v>22610.883539640003</v>
      </c>
      <c r="D85" s="98">
        <v>46326</v>
      </c>
    </row>
    <row r="86" spans="2:4">
      <c r="B86" t="s">
        <v>3628</v>
      </c>
      <c r="C86" s="96">
        <v>12022.480117820163</v>
      </c>
      <c r="D86" s="98">
        <v>46326</v>
      </c>
    </row>
    <row r="87" spans="2:4">
      <c r="B87" t="s">
        <v>3629</v>
      </c>
      <c r="C87" s="96">
        <v>11170.122609799999</v>
      </c>
      <c r="D87" s="98">
        <v>46482</v>
      </c>
    </row>
    <row r="88" spans="2:4">
      <c r="B88" t="s">
        <v>3630</v>
      </c>
      <c r="C88" s="96">
        <v>3974.2899975999999</v>
      </c>
      <c r="D88" s="98">
        <v>46482</v>
      </c>
    </row>
    <row r="89" spans="2:4">
      <c r="B89" t="s">
        <v>3631</v>
      </c>
      <c r="C89" s="96">
        <v>21947.293703796011</v>
      </c>
      <c r="D89" s="98">
        <v>46601</v>
      </c>
    </row>
    <row r="90" spans="2:4">
      <c r="B90" t="s">
        <v>3632</v>
      </c>
      <c r="C90" s="96">
        <v>13869.893850960001</v>
      </c>
      <c r="D90" s="98">
        <v>46637</v>
      </c>
    </row>
    <row r="91" spans="2:4">
      <c r="B91" t="s">
        <v>3633</v>
      </c>
      <c r="C91" s="96">
        <v>920.75861276419778</v>
      </c>
      <c r="D91" s="98">
        <v>46663</v>
      </c>
    </row>
    <row r="92" spans="2:4">
      <c r="B92" t="s">
        <v>3634</v>
      </c>
      <c r="C92" s="96">
        <v>3758.5682164840005</v>
      </c>
      <c r="D92" s="98">
        <v>46722</v>
      </c>
    </row>
    <row r="93" spans="2:4">
      <c r="B93" t="s">
        <v>3635</v>
      </c>
      <c r="C93" s="96">
        <v>2320.4579059920002</v>
      </c>
      <c r="D93" s="98">
        <v>46734</v>
      </c>
    </row>
    <row r="94" spans="2:4">
      <c r="B94" t="s">
        <v>3636</v>
      </c>
      <c r="C94" s="96">
        <v>3820.07415244</v>
      </c>
      <c r="D94" s="98">
        <v>46734</v>
      </c>
    </row>
    <row r="95" spans="2:4">
      <c r="B95" t="s">
        <v>2771</v>
      </c>
      <c r="C95" s="96">
        <v>2651.7405462000002</v>
      </c>
      <c r="D95" s="98">
        <v>46734</v>
      </c>
    </row>
    <row r="96" spans="2:4">
      <c r="B96" t="s">
        <v>3637</v>
      </c>
      <c r="C96" s="96">
        <v>20309.014003200304</v>
      </c>
      <c r="D96" s="98">
        <v>46742</v>
      </c>
    </row>
    <row r="97" spans="2:4">
      <c r="B97" t="s">
        <v>3638</v>
      </c>
      <c r="C97" s="96">
        <v>20242.812952637982</v>
      </c>
      <c r="D97" s="98">
        <v>46844</v>
      </c>
    </row>
    <row r="98" spans="2:4">
      <c r="B98" t="s">
        <v>2784</v>
      </c>
      <c r="C98" s="96">
        <v>1556.2466214000001</v>
      </c>
      <c r="D98" s="98">
        <v>46933</v>
      </c>
    </row>
    <row r="99" spans="2:4">
      <c r="B99" t="s">
        <v>3639</v>
      </c>
      <c r="C99" s="96">
        <v>39.161451947777863</v>
      </c>
      <c r="D99" s="98">
        <v>46938</v>
      </c>
    </row>
    <row r="100" spans="2:4">
      <c r="B100" t="s">
        <v>3640</v>
      </c>
      <c r="C100" s="96">
        <v>569.8560535706232</v>
      </c>
      <c r="D100" s="98">
        <v>46938</v>
      </c>
    </row>
    <row r="101" spans="2:4">
      <c r="B101" t="s">
        <v>3641</v>
      </c>
      <c r="C101" s="96">
        <v>74.925670116051776</v>
      </c>
      <c r="D101" s="98">
        <v>46938</v>
      </c>
    </row>
    <row r="102" spans="2:4">
      <c r="B102" t="s">
        <v>3642</v>
      </c>
      <c r="C102" s="96">
        <v>1065.5988648399998</v>
      </c>
      <c r="D102" s="98">
        <v>46938</v>
      </c>
    </row>
    <row r="103" spans="2:4">
      <c r="B103" t="s">
        <v>3643</v>
      </c>
      <c r="C103" s="96">
        <v>1832.8580819581287</v>
      </c>
      <c r="D103" s="98">
        <v>46938</v>
      </c>
    </row>
    <row r="104" spans="2:4">
      <c r="B104" t="s">
        <v>2750</v>
      </c>
      <c r="C104" s="96">
        <v>631.56137994835422</v>
      </c>
      <c r="D104" s="98">
        <v>46938</v>
      </c>
    </row>
    <row r="105" spans="2:4">
      <c r="B105" t="s">
        <v>3644</v>
      </c>
      <c r="C105" s="96">
        <v>0.56690680149548112</v>
      </c>
      <c r="D105" s="98">
        <v>46938</v>
      </c>
    </row>
    <row r="106" spans="2:4">
      <c r="B106" t="s">
        <v>3645</v>
      </c>
      <c r="C106" s="96">
        <v>12.22985835199996</v>
      </c>
      <c r="D106" s="98">
        <v>46938</v>
      </c>
    </row>
    <row r="107" spans="2:4">
      <c r="B107" t="s">
        <v>3646</v>
      </c>
      <c r="C107" s="96">
        <v>12.484775399999805</v>
      </c>
      <c r="D107" s="98">
        <v>46938</v>
      </c>
    </row>
    <row r="108" spans="2:4">
      <c r="B108" t="s">
        <v>3647</v>
      </c>
      <c r="C108" s="96">
        <v>20441.086019999999</v>
      </c>
      <c r="D108" s="98">
        <v>46971</v>
      </c>
    </row>
    <row r="109" spans="2:4">
      <c r="B109" t="s">
        <v>3648</v>
      </c>
      <c r="C109" s="96">
        <v>1585.3685814</v>
      </c>
      <c r="D109" s="98">
        <v>46998</v>
      </c>
    </row>
    <row r="110" spans="2:4">
      <c r="B110" t="s">
        <v>3649</v>
      </c>
      <c r="C110" s="96">
        <v>1113.3818544800001</v>
      </c>
      <c r="D110" s="98">
        <v>47009</v>
      </c>
    </row>
    <row r="111" spans="2:4">
      <c r="B111" t="s">
        <v>3650</v>
      </c>
      <c r="C111" s="96">
        <v>28.249585747999998</v>
      </c>
      <c r="D111" s="98">
        <v>47009</v>
      </c>
    </row>
    <row r="112" spans="2:4">
      <c r="B112" t="s">
        <v>3651</v>
      </c>
      <c r="C112" s="96">
        <v>8356.0338436477523</v>
      </c>
      <c r="D112" s="98">
        <v>47026</v>
      </c>
    </row>
    <row r="113" spans="2:4">
      <c r="B113" t="s">
        <v>3652</v>
      </c>
      <c r="C113" s="96">
        <v>7074.2756396800005</v>
      </c>
      <c r="D113" s="98">
        <v>47031</v>
      </c>
    </row>
    <row r="114" spans="2:4">
      <c r="B114" t="s">
        <v>3653</v>
      </c>
      <c r="C114" s="96">
        <v>3991.3201572541816</v>
      </c>
      <c r="D114" s="98">
        <v>47102</v>
      </c>
    </row>
    <row r="115" spans="2:4">
      <c r="B115" t="s">
        <v>3654</v>
      </c>
      <c r="C115" s="96">
        <v>21788.448655890061</v>
      </c>
      <c r="D115" s="98">
        <v>47107</v>
      </c>
    </row>
    <row r="116" spans="2:4">
      <c r="B116" t="s">
        <v>3655</v>
      </c>
      <c r="C116" s="96">
        <v>29873.617528785227</v>
      </c>
      <c r="D116" s="98">
        <v>47119</v>
      </c>
    </row>
    <row r="117" spans="2:4">
      <c r="B117" t="s">
        <v>3656</v>
      </c>
      <c r="C117" s="96">
        <v>17287.085923047318</v>
      </c>
      <c r="D117" s="98">
        <v>47119</v>
      </c>
    </row>
    <row r="118" spans="2:4">
      <c r="B118" t="s">
        <v>3657</v>
      </c>
      <c r="C118" s="96">
        <v>20412.480747660811</v>
      </c>
      <c r="D118" s="98">
        <v>47119</v>
      </c>
    </row>
    <row r="119" spans="2:4">
      <c r="B119" t="s">
        <v>2729</v>
      </c>
      <c r="C119" s="96">
        <v>15081.77330422707</v>
      </c>
      <c r="D119" s="98">
        <v>47178</v>
      </c>
    </row>
    <row r="120" spans="2:4">
      <c r="B120" t="s">
        <v>3658</v>
      </c>
      <c r="C120" s="96">
        <v>10213.697287999999</v>
      </c>
      <c r="D120" s="98">
        <v>47262</v>
      </c>
    </row>
    <row r="121" spans="2:4">
      <c r="B121" t="s">
        <v>3659</v>
      </c>
      <c r="C121" s="96">
        <v>2662.5486683787299</v>
      </c>
      <c r="D121" s="98">
        <v>47467</v>
      </c>
    </row>
    <row r="122" spans="2:4">
      <c r="B122" t="s">
        <v>3660</v>
      </c>
      <c r="C122" s="96">
        <v>22041.854458759997</v>
      </c>
      <c r="D122" s="98">
        <v>47992</v>
      </c>
    </row>
    <row r="123" spans="2:4">
      <c r="B123" t="s">
        <v>3661</v>
      </c>
      <c r="C123" s="96">
        <v>11211.088212320001</v>
      </c>
      <c r="D123" s="98">
        <v>48069</v>
      </c>
    </row>
    <row r="124" spans="2:4">
      <c r="B124" t="s">
        <v>3662</v>
      </c>
      <c r="C124" s="96">
        <v>9529.0987395600023</v>
      </c>
      <c r="D124" s="98">
        <v>48213</v>
      </c>
    </row>
    <row r="125" spans="2:4">
      <c r="B125" t="s">
        <v>3663</v>
      </c>
      <c r="C125" s="96">
        <v>9051.3199507879181</v>
      </c>
      <c r="D125" s="98">
        <v>48723</v>
      </c>
    </row>
    <row r="126" spans="2:4">
      <c r="B126" t="s">
        <v>3664</v>
      </c>
      <c r="C126" s="96">
        <v>31903.132329197997</v>
      </c>
      <c r="D126" s="98">
        <v>50041</v>
      </c>
    </row>
    <row r="127" spans="2:4">
      <c r="B127" t="s">
        <v>3665</v>
      </c>
      <c r="C127" s="96">
        <v>28937.465368991998</v>
      </c>
      <c r="D127" s="98">
        <v>51592</v>
      </c>
    </row>
    <row r="128" spans="2:4">
      <c r="B128" t="s">
        <v>3666</v>
      </c>
      <c r="C128" s="96">
        <v>61881.065404000001</v>
      </c>
      <c r="D128" s="98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29:D1048576 B39:D4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3556</v>
      </c>
    </row>
    <row r="3" spans="2:18" s="1" customFormat="1">
      <c r="B3" s="2" t="s">
        <v>2</v>
      </c>
      <c r="C3" s="26" t="s">
        <v>3557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389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284</v>
      </c>
      <c r="C14" t="s">
        <v>284</v>
      </c>
      <c r="D14" t="s">
        <v>284</v>
      </c>
      <c r="E14" t="s">
        <v>284</v>
      </c>
      <c r="H14" s="91">
        <v>0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284</v>
      </c>
      <c r="C16" t="s">
        <v>284</v>
      </c>
      <c r="D16" t="s">
        <v>284</v>
      </c>
      <c r="E16" t="s">
        <v>284</v>
      </c>
      <c r="H16" s="91">
        <v>0</v>
      </c>
      <c r="I16" t="s">
        <v>284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284</v>
      </c>
      <c r="C18" t="s">
        <v>284</v>
      </c>
      <c r="D18" t="s">
        <v>284</v>
      </c>
      <c r="E18" t="s">
        <v>284</v>
      </c>
      <c r="H18" s="91">
        <v>0</v>
      </c>
      <c r="I18" t="s">
        <v>284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1191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284</v>
      </c>
      <c r="C20" t="s">
        <v>284</v>
      </c>
      <c r="D20" t="s">
        <v>284</v>
      </c>
      <c r="E20" t="s">
        <v>284</v>
      </c>
      <c r="H20" s="91">
        <v>0</v>
      </c>
      <c r="I20" t="s">
        <v>284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284</v>
      </c>
      <c r="C23" t="s">
        <v>284</v>
      </c>
      <c r="D23" t="s">
        <v>284</v>
      </c>
      <c r="E23" t="s">
        <v>284</v>
      </c>
      <c r="H23" s="91">
        <v>0</v>
      </c>
      <c r="I23" t="s">
        <v>284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284</v>
      </c>
      <c r="C25" t="s">
        <v>284</v>
      </c>
      <c r="D25" t="s">
        <v>284</v>
      </c>
      <c r="E25" t="s">
        <v>284</v>
      </c>
      <c r="H25" s="91">
        <v>0</v>
      </c>
      <c r="I25" t="s">
        <v>284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292</v>
      </c>
      <c r="D26" s="16"/>
    </row>
    <row r="27" spans="2:16">
      <c r="B27" t="s">
        <v>385</v>
      </c>
      <c r="D27" s="16"/>
    </row>
    <row r="28" spans="2:16">
      <c r="B28" t="s">
        <v>387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3556</v>
      </c>
    </row>
    <row r="3" spans="2:18" s="1" customFormat="1">
      <c r="B3" s="2" t="s">
        <v>2</v>
      </c>
      <c r="C3" s="26" t="s">
        <v>3557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2420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284</v>
      </c>
      <c r="C14" t="s">
        <v>284</v>
      </c>
      <c r="D14" t="s">
        <v>284</v>
      </c>
      <c r="E14" t="s">
        <v>284</v>
      </c>
      <c r="H14" s="91">
        <v>0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2421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284</v>
      </c>
      <c r="C16" t="s">
        <v>284</v>
      </c>
      <c r="D16" t="s">
        <v>284</v>
      </c>
      <c r="E16" t="s">
        <v>284</v>
      </c>
      <c r="H16" s="91">
        <v>0</v>
      </c>
      <c r="I16" t="s">
        <v>284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284</v>
      </c>
      <c r="C18" t="s">
        <v>284</v>
      </c>
      <c r="D18" t="s">
        <v>284</v>
      </c>
      <c r="E18" t="s">
        <v>284</v>
      </c>
      <c r="H18" s="91">
        <v>0</v>
      </c>
      <c r="I18" t="s">
        <v>284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1191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284</v>
      </c>
      <c r="C20" t="s">
        <v>284</v>
      </c>
      <c r="D20" t="s">
        <v>284</v>
      </c>
      <c r="E20" t="s">
        <v>284</v>
      </c>
      <c r="H20" s="91">
        <v>0</v>
      </c>
      <c r="I20" t="s">
        <v>284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284</v>
      </c>
      <c r="C23" t="s">
        <v>284</v>
      </c>
      <c r="D23" t="s">
        <v>284</v>
      </c>
      <c r="E23" t="s">
        <v>284</v>
      </c>
      <c r="H23" s="91">
        <v>0</v>
      </c>
      <c r="I23" t="s">
        <v>284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284</v>
      </c>
      <c r="C25" t="s">
        <v>284</v>
      </c>
      <c r="D25" t="s">
        <v>284</v>
      </c>
      <c r="E25" t="s">
        <v>284</v>
      </c>
      <c r="H25" s="91">
        <v>0</v>
      </c>
      <c r="I25" t="s">
        <v>284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292</v>
      </c>
      <c r="D26" s="16"/>
    </row>
    <row r="27" spans="2:16">
      <c r="B27" t="s">
        <v>385</v>
      </c>
      <c r="D27" s="16"/>
    </row>
    <row r="28" spans="2:16">
      <c r="B28" t="s">
        <v>387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F4" workbookViewId="0">
      <selection activeCell="R12" sqref="R12:R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3556</v>
      </c>
    </row>
    <row r="3" spans="2:53" s="1" customFormat="1">
      <c r="B3" s="2" t="s">
        <v>2</v>
      </c>
      <c r="C3" s="26" t="s">
        <v>3557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6.05</v>
      </c>
      <c r="I11" s="7"/>
      <c r="J11" s="7"/>
      <c r="K11" s="90">
        <v>1.1000000000000001</v>
      </c>
      <c r="L11" s="90">
        <v>1757536165.3399999</v>
      </c>
      <c r="M11" s="7"/>
      <c r="N11" s="90">
        <v>0</v>
      </c>
      <c r="O11" s="90">
        <v>1984765.6966857379</v>
      </c>
      <c r="P11" s="7"/>
      <c r="Q11" s="90">
        <v>100</v>
      </c>
      <c r="R11" s="90">
        <f>O11/'סכום נכסי הקרן'!$C$42*100</f>
        <v>17.283870521992409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228</v>
      </c>
      <c r="C12" s="16"/>
      <c r="D12" s="16"/>
      <c r="H12" s="93">
        <v>6.05</v>
      </c>
      <c r="K12" s="93">
        <v>1.1000000000000001</v>
      </c>
      <c r="L12" s="93">
        <v>1757536165.3399999</v>
      </c>
      <c r="N12" s="93">
        <v>0</v>
      </c>
      <c r="O12" s="93">
        <v>1984765.6966857379</v>
      </c>
      <c r="Q12" s="93">
        <v>100</v>
      </c>
      <c r="R12" s="93">
        <f>O12/'סכום נכסי הקרן'!$C$42*100</f>
        <v>17.283870521992409</v>
      </c>
    </row>
    <row r="13" spans="2:53">
      <c r="B13" s="92" t="s">
        <v>293</v>
      </c>
      <c r="C13" s="16"/>
      <c r="D13" s="16"/>
      <c r="H13" s="93">
        <v>5.45</v>
      </c>
      <c r="K13" s="93">
        <v>0.11</v>
      </c>
      <c r="L13" s="93">
        <v>635644113.87</v>
      </c>
      <c r="N13" s="93">
        <v>0</v>
      </c>
      <c r="O13" s="93">
        <v>764255.276756851</v>
      </c>
      <c r="Q13" s="93">
        <v>38.51</v>
      </c>
      <c r="R13" s="93">
        <f>O13/'סכום נכסי הקרן'!$C$42*100</f>
        <v>6.6553393537949717</v>
      </c>
    </row>
    <row r="14" spans="2:53">
      <c r="B14" s="92" t="s">
        <v>294</v>
      </c>
      <c r="C14" s="16"/>
      <c r="D14" s="16"/>
      <c r="H14" s="93">
        <v>5.45</v>
      </c>
      <c r="K14" s="93">
        <v>0.11</v>
      </c>
      <c r="L14" s="93">
        <v>635644113.87</v>
      </c>
      <c r="N14" s="93">
        <v>0</v>
      </c>
      <c r="O14" s="93">
        <v>764255.276756851</v>
      </c>
      <c r="Q14" s="93">
        <v>38.51</v>
      </c>
      <c r="R14" s="93">
        <f>O14/'סכום נכסי הקרן'!$C$42*100</f>
        <v>6.6553393537949717</v>
      </c>
    </row>
    <row r="15" spans="2:53">
      <c r="B15" t="s">
        <v>295</v>
      </c>
      <c r="C15" t="s">
        <v>296</v>
      </c>
      <c r="D15" t="s">
        <v>103</v>
      </c>
      <c r="E15" t="s">
        <v>297</v>
      </c>
      <c r="F15" t="s">
        <v>154</v>
      </c>
      <c r="G15" t="s">
        <v>298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74493699.829999998</v>
      </c>
      <c r="M15" s="91">
        <v>148.08000000000001</v>
      </c>
      <c r="N15" s="91">
        <v>0</v>
      </c>
      <c r="O15" s="91">
        <v>110310.270708264</v>
      </c>
      <c r="P15" s="91">
        <v>0.48</v>
      </c>
      <c r="Q15" s="91">
        <v>5.56</v>
      </c>
      <c r="R15" s="91">
        <f>O15/'סכום נכסי הקרן'!$C$42*100</f>
        <v>0.96061134034676454</v>
      </c>
    </row>
    <row r="16" spans="2:53">
      <c r="B16" t="s">
        <v>299</v>
      </c>
      <c r="C16" t="s">
        <v>300</v>
      </c>
      <c r="D16" t="s">
        <v>103</v>
      </c>
      <c r="E16" t="s">
        <v>297</v>
      </c>
      <c r="F16" t="s">
        <v>154</v>
      </c>
      <c r="G16" t="s">
        <v>301</v>
      </c>
      <c r="H16" s="91">
        <v>5.09</v>
      </c>
      <c r="I16" t="s">
        <v>105</v>
      </c>
      <c r="J16" s="91">
        <v>4</v>
      </c>
      <c r="K16" s="91">
        <v>0.23</v>
      </c>
      <c r="L16" s="91">
        <v>24512547.079999998</v>
      </c>
      <c r="M16" s="91">
        <v>151.94</v>
      </c>
      <c r="N16" s="91">
        <v>0</v>
      </c>
      <c r="O16" s="91">
        <v>37244.364033352002</v>
      </c>
      <c r="P16" s="91">
        <v>0.21</v>
      </c>
      <c r="Q16" s="91">
        <v>1.88</v>
      </c>
      <c r="R16" s="91">
        <f>O16/'סכום נכסי הקרן'!$C$42*100</f>
        <v>0.32433388318900025</v>
      </c>
    </row>
    <row r="17" spans="2:18">
      <c r="B17" t="s">
        <v>302</v>
      </c>
      <c r="C17" t="s">
        <v>303</v>
      </c>
      <c r="D17" t="s">
        <v>103</v>
      </c>
      <c r="E17" t="s">
        <v>297</v>
      </c>
      <c r="F17" t="s">
        <v>154</v>
      </c>
      <c r="G17" t="s">
        <v>304</v>
      </c>
      <c r="H17" s="91">
        <v>8.15</v>
      </c>
      <c r="I17" t="s">
        <v>105</v>
      </c>
      <c r="J17" s="91">
        <v>0.75</v>
      </c>
      <c r="K17" s="91">
        <v>0.64</v>
      </c>
      <c r="L17" s="91">
        <v>99531307.230000004</v>
      </c>
      <c r="M17" s="91">
        <v>102.75</v>
      </c>
      <c r="N17" s="91">
        <v>0</v>
      </c>
      <c r="O17" s="91">
        <v>102268.418178825</v>
      </c>
      <c r="P17" s="91">
        <v>0.75</v>
      </c>
      <c r="Q17" s="91">
        <v>5.15</v>
      </c>
      <c r="R17" s="91">
        <f>O17/'סכום נכסי הקרן'!$C$42*100</f>
        <v>0.89058073768778034</v>
      </c>
    </row>
    <row r="18" spans="2:18">
      <c r="B18" t="s">
        <v>305</v>
      </c>
      <c r="C18" t="s">
        <v>306</v>
      </c>
      <c r="D18" t="s">
        <v>103</v>
      </c>
      <c r="E18" t="s">
        <v>297</v>
      </c>
      <c r="F18" t="s">
        <v>154</v>
      </c>
      <c r="G18" t="s">
        <v>307</v>
      </c>
      <c r="H18" s="91">
        <v>22.84</v>
      </c>
      <c r="I18" t="s">
        <v>105</v>
      </c>
      <c r="J18" s="91">
        <v>1</v>
      </c>
      <c r="K18" s="91">
        <v>1.77</v>
      </c>
      <c r="L18" s="91">
        <v>11507772.74</v>
      </c>
      <c r="M18" s="91">
        <v>85.41</v>
      </c>
      <c r="N18" s="91">
        <v>0</v>
      </c>
      <c r="O18" s="91">
        <v>9828.7886972340002</v>
      </c>
      <c r="P18" s="91">
        <v>0.1</v>
      </c>
      <c r="Q18" s="91">
        <v>0.5</v>
      </c>
      <c r="R18" s="91">
        <f>O18/'סכום נכסי הקרן'!$C$42*100</f>
        <v>8.5591720732924939E-2</v>
      </c>
    </row>
    <row r="19" spans="2:18">
      <c r="B19" t="s">
        <v>308</v>
      </c>
      <c r="C19" t="s">
        <v>309</v>
      </c>
      <c r="D19" t="s">
        <v>103</v>
      </c>
      <c r="E19" t="s">
        <v>297</v>
      </c>
      <c r="F19" t="s">
        <v>154</v>
      </c>
      <c r="G19" t="s">
        <v>310</v>
      </c>
      <c r="H19" s="91">
        <v>4.58</v>
      </c>
      <c r="I19" t="s">
        <v>105</v>
      </c>
      <c r="J19" s="91">
        <v>1.75</v>
      </c>
      <c r="K19" s="91">
        <v>0.06</v>
      </c>
      <c r="L19" s="91">
        <v>42718933.109999999</v>
      </c>
      <c r="M19" s="91">
        <v>110.7</v>
      </c>
      <c r="N19" s="91">
        <v>0</v>
      </c>
      <c r="O19" s="91">
        <v>47289.858952770002</v>
      </c>
      <c r="P19" s="91">
        <v>0.3</v>
      </c>
      <c r="Q19" s="91">
        <v>2.38</v>
      </c>
      <c r="R19" s="91">
        <f>O19/'סכום נכסי הקרן'!$C$42*100</f>
        <v>0.41181273966383819</v>
      </c>
    </row>
    <row r="20" spans="2:18">
      <c r="B20" t="s">
        <v>311</v>
      </c>
      <c r="C20" t="s">
        <v>312</v>
      </c>
      <c r="D20" t="s">
        <v>103</v>
      </c>
      <c r="E20" t="s">
        <v>297</v>
      </c>
      <c r="F20" t="s">
        <v>154</v>
      </c>
      <c r="G20" t="s">
        <v>313</v>
      </c>
      <c r="H20" s="91">
        <v>0.83</v>
      </c>
      <c r="I20" t="s">
        <v>105</v>
      </c>
      <c r="J20" s="91">
        <v>3</v>
      </c>
      <c r="K20" s="91">
        <v>-0.52</v>
      </c>
      <c r="L20" s="91">
        <v>83616063.939999998</v>
      </c>
      <c r="M20" s="91">
        <v>114.34</v>
      </c>
      <c r="N20" s="91">
        <v>0</v>
      </c>
      <c r="O20" s="91">
        <v>95606.607508996007</v>
      </c>
      <c r="P20" s="91">
        <v>0.55000000000000004</v>
      </c>
      <c r="Q20" s="91">
        <v>4.82</v>
      </c>
      <c r="R20" s="91">
        <f>O20/'סכום נכסי הקרן'!$C$42*100</f>
        <v>0.83256790864119734</v>
      </c>
    </row>
    <row r="21" spans="2:18">
      <c r="B21" t="s">
        <v>314</v>
      </c>
      <c r="C21" t="s">
        <v>315</v>
      </c>
      <c r="D21" t="s">
        <v>103</v>
      </c>
      <c r="E21" t="s">
        <v>297</v>
      </c>
      <c r="F21" t="s">
        <v>154</v>
      </c>
      <c r="G21" t="s">
        <v>316</v>
      </c>
      <c r="H21" s="91">
        <v>6.68</v>
      </c>
      <c r="I21" t="s">
        <v>105</v>
      </c>
      <c r="J21" s="91">
        <v>0.75</v>
      </c>
      <c r="K21" s="91">
        <v>0.41</v>
      </c>
      <c r="L21" s="91">
        <v>31089135.57</v>
      </c>
      <c r="M21" s="91">
        <v>103.21</v>
      </c>
      <c r="N21" s="91">
        <v>0</v>
      </c>
      <c r="O21" s="91">
        <v>32087.096821797</v>
      </c>
      <c r="P21" s="91">
        <v>0.22</v>
      </c>
      <c r="Q21" s="91">
        <v>1.62</v>
      </c>
      <c r="R21" s="91">
        <f>O21/'סכום נכסי הקרן'!$C$42*100</f>
        <v>0.27942302097454352</v>
      </c>
    </row>
    <row r="22" spans="2:18">
      <c r="B22" t="s">
        <v>317</v>
      </c>
      <c r="C22" t="s">
        <v>318</v>
      </c>
      <c r="D22" t="s">
        <v>103</v>
      </c>
      <c r="E22" t="s">
        <v>297</v>
      </c>
      <c r="F22" t="s">
        <v>154</v>
      </c>
      <c r="G22" t="s">
        <v>319</v>
      </c>
      <c r="H22" s="91">
        <v>1.83</v>
      </c>
      <c r="I22" t="s">
        <v>105</v>
      </c>
      <c r="J22" s="91">
        <v>0.1</v>
      </c>
      <c r="K22" s="91">
        <v>-0.47</v>
      </c>
      <c r="L22" s="91">
        <v>109887506.2</v>
      </c>
      <c r="M22" s="91">
        <v>102.28</v>
      </c>
      <c r="N22" s="91">
        <v>0</v>
      </c>
      <c r="O22" s="91">
        <v>112392.94134136</v>
      </c>
      <c r="P22" s="91">
        <v>0.73</v>
      </c>
      <c r="Q22" s="91">
        <v>5.66</v>
      </c>
      <c r="R22" s="91">
        <f>O22/'סכום נכסי הקרן'!$C$42*100</f>
        <v>0.97874779324016969</v>
      </c>
    </row>
    <row r="23" spans="2:18">
      <c r="B23" t="s">
        <v>320</v>
      </c>
      <c r="C23" t="s">
        <v>321</v>
      </c>
      <c r="D23" t="s">
        <v>103</v>
      </c>
      <c r="E23" t="s">
        <v>297</v>
      </c>
      <c r="F23" t="s">
        <v>154</v>
      </c>
      <c r="G23" t="s">
        <v>322</v>
      </c>
      <c r="H23" s="91">
        <v>17.66</v>
      </c>
      <c r="I23" t="s">
        <v>105</v>
      </c>
      <c r="J23" s="91">
        <v>2.75</v>
      </c>
      <c r="K23" s="91">
        <v>1.54</v>
      </c>
      <c r="L23" s="91">
        <v>10380453.949999999</v>
      </c>
      <c r="M23" s="91">
        <v>133.19999999999999</v>
      </c>
      <c r="N23" s="91">
        <v>0</v>
      </c>
      <c r="O23" s="91">
        <v>13826.7646614</v>
      </c>
      <c r="P23" s="91">
        <v>0.06</v>
      </c>
      <c r="Q23" s="91">
        <v>0.7</v>
      </c>
      <c r="R23" s="91">
        <f>O23/'סכום נכסי הקרן'!$C$42*100</f>
        <v>0.12040716470702749</v>
      </c>
    </row>
    <row r="24" spans="2:18">
      <c r="B24" t="s">
        <v>323</v>
      </c>
      <c r="C24" t="s">
        <v>324</v>
      </c>
      <c r="D24" t="s">
        <v>103</v>
      </c>
      <c r="E24" t="s">
        <v>297</v>
      </c>
      <c r="F24" t="s">
        <v>154</v>
      </c>
      <c r="G24" t="s">
        <v>325</v>
      </c>
      <c r="H24" s="91">
        <v>13.48</v>
      </c>
      <c r="I24" t="s">
        <v>105</v>
      </c>
      <c r="J24" s="91">
        <v>4</v>
      </c>
      <c r="K24" s="91">
        <v>1.27</v>
      </c>
      <c r="L24" s="91">
        <v>55793585.590000004</v>
      </c>
      <c r="M24" s="91">
        <v>172.7</v>
      </c>
      <c r="N24" s="91">
        <v>0</v>
      </c>
      <c r="O24" s="91">
        <v>96355.522313930007</v>
      </c>
      <c r="P24" s="91">
        <v>0.34</v>
      </c>
      <c r="Q24" s="91">
        <v>4.8499999999999996</v>
      </c>
      <c r="R24" s="91">
        <f>O24/'סכום נכסי הקרן'!$C$42*100</f>
        <v>0.8390896590634751</v>
      </c>
    </row>
    <row r="25" spans="2:18">
      <c r="B25" t="s">
        <v>326</v>
      </c>
      <c r="C25" t="s">
        <v>327</v>
      </c>
      <c r="D25" t="s">
        <v>103</v>
      </c>
      <c r="E25" t="s">
        <v>297</v>
      </c>
      <c r="F25" t="s">
        <v>154</v>
      </c>
      <c r="G25" t="s">
        <v>328</v>
      </c>
      <c r="H25" s="91">
        <v>3.6</v>
      </c>
      <c r="I25" t="s">
        <v>105</v>
      </c>
      <c r="J25" s="91">
        <v>2.75</v>
      </c>
      <c r="K25" s="91">
        <v>-0.19</v>
      </c>
      <c r="L25" s="91">
        <v>92113108.629999995</v>
      </c>
      <c r="M25" s="91">
        <v>116.21</v>
      </c>
      <c r="N25" s="91">
        <v>0</v>
      </c>
      <c r="O25" s="91">
        <v>107044.643538923</v>
      </c>
      <c r="P25" s="91">
        <v>0.56000000000000005</v>
      </c>
      <c r="Q25" s="91">
        <v>5.39</v>
      </c>
      <c r="R25" s="91">
        <f>O25/'סכום נכסי הקרן'!$C$42*100</f>
        <v>0.93217338554825047</v>
      </c>
    </row>
    <row r="26" spans="2:18">
      <c r="B26" s="92" t="s">
        <v>329</v>
      </c>
      <c r="C26" s="16"/>
      <c r="D26" s="16"/>
      <c r="H26" s="93">
        <v>6.42</v>
      </c>
      <c r="K26" s="93">
        <v>1.72</v>
      </c>
      <c r="L26" s="93">
        <v>1121892051.47</v>
      </c>
      <c r="N26" s="93">
        <v>0</v>
      </c>
      <c r="O26" s="93">
        <v>1220510.4199288869</v>
      </c>
      <c r="Q26" s="93">
        <v>61.49</v>
      </c>
      <c r="R26" s="93">
        <f>O26/'סכום נכסי הקרן'!$C$42*100</f>
        <v>10.628531168197435</v>
      </c>
    </row>
    <row r="27" spans="2:18">
      <c r="B27" s="92" t="s">
        <v>330</v>
      </c>
      <c r="C27" s="16"/>
      <c r="D27" s="16"/>
      <c r="H27" s="93">
        <v>0.17</v>
      </c>
      <c r="K27" s="93">
        <v>0.35</v>
      </c>
      <c r="L27" s="93">
        <v>75</v>
      </c>
      <c r="N27" s="93">
        <v>0</v>
      </c>
      <c r="O27" s="93">
        <v>7.4954999999999994E-2</v>
      </c>
      <c r="Q27" s="93">
        <v>0</v>
      </c>
      <c r="R27" s="93">
        <f>O27/'סכום נכסי הקרן'!$C$42*100</f>
        <v>6.5272818707984173E-7</v>
      </c>
    </row>
    <row r="28" spans="2:18">
      <c r="B28" t="s">
        <v>331</v>
      </c>
      <c r="C28" t="s">
        <v>332</v>
      </c>
      <c r="D28" t="s">
        <v>103</v>
      </c>
      <c r="E28" t="s">
        <v>297</v>
      </c>
      <c r="F28" t="s">
        <v>154</v>
      </c>
      <c r="G28" t="s">
        <v>333</v>
      </c>
      <c r="H28" s="91">
        <v>0.17</v>
      </c>
      <c r="I28" t="s">
        <v>105</v>
      </c>
      <c r="J28" s="91">
        <v>0</v>
      </c>
      <c r="K28" s="91">
        <v>0.35</v>
      </c>
      <c r="L28" s="91">
        <v>75</v>
      </c>
      <c r="M28" s="91">
        <v>99.94</v>
      </c>
      <c r="N28" s="91">
        <v>0</v>
      </c>
      <c r="O28" s="91">
        <v>7.4954999999999994E-2</v>
      </c>
      <c r="P28" s="91">
        <v>0</v>
      </c>
      <c r="Q28" s="91">
        <v>0</v>
      </c>
      <c r="R28" s="91">
        <f>O28/'סכום נכסי הקרן'!$C$42*100</f>
        <v>6.5272818707984173E-7</v>
      </c>
    </row>
    <row r="29" spans="2:18">
      <c r="B29" s="92" t="s">
        <v>334</v>
      </c>
      <c r="C29" s="16"/>
      <c r="D29" s="16"/>
      <c r="H29" s="93">
        <v>6.42</v>
      </c>
      <c r="K29" s="93">
        <v>1.72</v>
      </c>
      <c r="L29" s="93">
        <v>1121891976.47</v>
      </c>
      <c r="N29" s="93">
        <v>0</v>
      </c>
      <c r="O29" s="93">
        <v>1220510.3449738871</v>
      </c>
      <c r="Q29" s="93">
        <v>61.49</v>
      </c>
      <c r="R29" s="93">
        <f>O29/'סכום נכסי הקרן'!$C$42*100</f>
        <v>10.628530515469251</v>
      </c>
    </row>
    <row r="30" spans="2:18">
      <c r="B30" t="s">
        <v>335</v>
      </c>
      <c r="C30" t="s">
        <v>336</v>
      </c>
      <c r="D30" t="s">
        <v>103</v>
      </c>
      <c r="E30" t="s">
        <v>297</v>
      </c>
      <c r="F30" t="s">
        <v>154</v>
      </c>
      <c r="G30" t="s">
        <v>337</v>
      </c>
      <c r="H30" s="91">
        <v>8.81</v>
      </c>
      <c r="I30" t="s">
        <v>105</v>
      </c>
      <c r="J30" s="91">
        <v>2.25</v>
      </c>
      <c r="K30" s="91">
        <v>2.29</v>
      </c>
      <c r="L30" s="91">
        <v>81691083.010000005</v>
      </c>
      <c r="M30" s="91">
        <v>100.24</v>
      </c>
      <c r="N30" s="91">
        <v>0</v>
      </c>
      <c r="O30" s="91">
        <v>81887.141609223996</v>
      </c>
      <c r="P30" s="91">
        <v>1.33</v>
      </c>
      <c r="Q30" s="91">
        <v>4.13</v>
      </c>
      <c r="R30" s="91">
        <f>O30/'סכום נכסי הקרן'!$C$42*100</f>
        <v>0.71309513024800286</v>
      </c>
    </row>
    <row r="31" spans="2:18">
      <c r="B31" t="s">
        <v>338</v>
      </c>
      <c r="C31" t="s">
        <v>339</v>
      </c>
      <c r="D31" t="s">
        <v>103</v>
      </c>
      <c r="E31" t="s">
        <v>297</v>
      </c>
      <c r="F31" t="s">
        <v>154</v>
      </c>
      <c r="G31" t="s">
        <v>340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118952887.2</v>
      </c>
      <c r="M31" s="91">
        <v>99.79</v>
      </c>
      <c r="N31" s="91">
        <v>0</v>
      </c>
      <c r="O31" s="91">
        <v>118703.08613688</v>
      </c>
      <c r="P31" s="91">
        <v>1.1200000000000001</v>
      </c>
      <c r="Q31" s="91">
        <v>5.98</v>
      </c>
      <c r="R31" s="91">
        <f>O31/'סכום נכסי הקרן'!$C$42*100</f>
        <v>1.0336982217985189</v>
      </c>
    </row>
    <row r="32" spans="2:18">
      <c r="B32" t="s">
        <v>341</v>
      </c>
      <c r="C32" t="s">
        <v>342</v>
      </c>
      <c r="D32" t="s">
        <v>103</v>
      </c>
      <c r="E32" t="s">
        <v>297</v>
      </c>
      <c r="F32" t="s">
        <v>154</v>
      </c>
      <c r="G32" t="s">
        <v>343</v>
      </c>
      <c r="H32" s="91">
        <v>2.81</v>
      </c>
      <c r="I32" t="s">
        <v>105</v>
      </c>
      <c r="J32" s="91">
        <v>5.5</v>
      </c>
      <c r="K32" s="91">
        <v>1.06</v>
      </c>
      <c r="L32" s="91">
        <v>103190710.59999999</v>
      </c>
      <c r="M32" s="91">
        <v>118.47</v>
      </c>
      <c r="N32" s="91">
        <v>0</v>
      </c>
      <c r="O32" s="91">
        <v>122250.03484782</v>
      </c>
      <c r="P32" s="91">
        <v>0.56999999999999995</v>
      </c>
      <c r="Q32" s="91">
        <v>6.16</v>
      </c>
      <c r="R32" s="91">
        <f>O32/'סכום נכסי הקרן'!$C$42*100</f>
        <v>1.0645859998220937</v>
      </c>
    </row>
    <row r="33" spans="2:18">
      <c r="B33" t="s">
        <v>344</v>
      </c>
      <c r="C33" t="s">
        <v>345</v>
      </c>
      <c r="D33" t="s">
        <v>103</v>
      </c>
      <c r="E33" t="s">
        <v>297</v>
      </c>
      <c r="F33" t="s">
        <v>154</v>
      </c>
      <c r="G33" t="s">
        <v>346</v>
      </c>
      <c r="H33" s="91">
        <v>0.16</v>
      </c>
      <c r="I33" t="s">
        <v>105</v>
      </c>
      <c r="J33" s="91">
        <v>6</v>
      </c>
      <c r="K33" s="91">
        <v>0.12</v>
      </c>
      <c r="L33" s="91">
        <v>20290.95</v>
      </c>
      <c r="M33" s="91">
        <v>105.98</v>
      </c>
      <c r="N33" s="91">
        <v>0</v>
      </c>
      <c r="O33" s="91">
        <v>21.50434881</v>
      </c>
      <c r="P33" s="91">
        <v>0</v>
      </c>
      <c r="Q33" s="91">
        <v>0</v>
      </c>
      <c r="R33" s="91">
        <f>O33/'סכום נכסי הקרן'!$C$42*100</f>
        <v>1.8726562088031289E-4</v>
      </c>
    </row>
    <row r="34" spans="2:18">
      <c r="B34" t="s">
        <v>347</v>
      </c>
      <c r="C34" t="s">
        <v>348</v>
      </c>
      <c r="D34" t="s">
        <v>103</v>
      </c>
      <c r="E34" t="s">
        <v>297</v>
      </c>
      <c r="F34" t="s">
        <v>154</v>
      </c>
      <c r="G34" t="s">
        <v>349</v>
      </c>
      <c r="H34" s="91">
        <v>7.57</v>
      </c>
      <c r="I34" t="s">
        <v>105</v>
      </c>
      <c r="J34" s="91">
        <v>2</v>
      </c>
      <c r="K34" s="91">
        <v>2.1</v>
      </c>
      <c r="L34" s="91">
        <v>152113426.90000001</v>
      </c>
      <c r="M34" s="91">
        <v>100.77</v>
      </c>
      <c r="N34" s="91">
        <v>0</v>
      </c>
      <c r="O34" s="91">
        <v>153284.70028712999</v>
      </c>
      <c r="P34" s="91">
        <v>1.07</v>
      </c>
      <c r="Q34" s="91">
        <v>7.72</v>
      </c>
      <c r="R34" s="91">
        <f>O34/'סכום נכסי הקרן'!$C$42*100</f>
        <v>1.3348441668400408</v>
      </c>
    </row>
    <row r="35" spans="2:18">
      <c r="B35" t="s">
        <v>350</v>
      </c>
      <c r="C35" t="s">
        <v>351</v>
      </c>
      <c r="D35" t="s">
        <v>103</v>
      </c>
      <c r="E35" t="s">
        <v>297</v>
      </c>
      <c r="F35" t="s">
        <v>154</v>
      </c>
      <c r="G35" t="s">
        <v>352</v>
      </c>
      <c r="H35" s="91">
        <v>17.71</v>
      </c>
      <c r="I35" t="s">
        <v>105</v>
      </c>
      <c r="J35" s="91">
        <v>3.75</v>
      </c>
      <c r="K35" s="91">
        <v>3.45</v>
      </c>
      <c r="L35" s="91">
        <v>87910812.010000005</v>
      </c>
      <c r="M35" s="91">
        <v>108.29</v>
      </c>
      <c r="N35" s="91">
        <v>0</v>
      </c>
      <c r="O35" s="91">
        <v>95198.618325628995</v>
      </c>
      <c r="P35" s="91">
        <v>0.96</v>
      </c>
      <c r="Q35" s="91">
        <v>4.8</v>
      </c>
      <c r="R35" s="91">
        <f>O35/'סכום נכסי הקרן'!$C$42*100</f>
        <v>0.82901502971374319</v>
      </c>
    </row>
    <row r="36" spans="2:18">
      <c r="B36" t="s">
        <v>353</v>
      </c>
      <c r="C36" t="s">
        <v>354</v>
      </c>
      <c r="D36" t="s">
        <v>103</v>
      </c>
      <c r="E36" t="s">
        <v>297</v>
      </c>
      <c r="F36" t="s">
        <v>154</v>
      </c>
      <c r="G36" t="s">
        <v>355</v>
      </c>
      <c r="H36" s="91">
        <v>6.31</v>
      </c>
      <c r="I36" t="s">
        <v>105</v>
      </c>
      <c r="J36" s="91">
        <v>1.75</v>
      </c>
      <c r="K36" s="91">
        <v>1.87</v>
      </c>
      <c r="L36" s="91">
        <v>100532129.7</v>
      </c>
      <c r="M36" s="91">
        <v>99.85</v>
      </c>
      <c r="N36" s="91">
        <v>0</v>
      </c>
      <c r="O36" s="91">
        <v>100381.33150545</v>
      </c>
      <c r="P36" s="91">
        <v>0.55000000000000004</v>
      </c>
      <c r="Q36" s="91">
        <v>5.0599999999999996</v>
      </c>
      <c r="R36" s="91">
        <f>O36/'סכום נכסי הקרן'!$C$42*100</f>
        <v>0.87414748222550842</v>
      </c>
    </row>
    <row r="37" spans="2:18">
      <c r="B37" t="s">
        <v>356</v>
      </c>
      <c r="C37" t="s">
        <v>357</v>
      </c>
      <c r="D37" t="s">
        <v>103</v>
      </c>
      <c r="E37" t="s">
        <v>297</v>
      </c>
      <c r="F37" t="s">
        <v>154</v>
      </c>
      <c r="G37" t="s">
        <v>313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71976337.109999999</v>
      </c>
      <c r="M37" s="91">
        <v>109.37</v>
      </c>
      <c r="N37" s="91">
        <v>0</v>
      </c>
      <c r="O37" s="91">
        <v>78720.519897207007</v>
      </c>
      <c r="P37" s="91">
        <v>0.39</v>
      </c>
      <c r="Q37" s="91">
        <v>3.97</v>
      </c>
      <c r="R37" s="91">
        <f>O37/'סכום נכסי הקרן'!$C$42*100</f>
        <v>0.68551934145135807</v>
      </c>
    </row>
    <row r="38" spans="2:18">
      <c r="B38" t="s">
        <v>358</v>
      </c>
      <c r="C38" t="s">
        <v>359</v>
      </c>
      <c r="D38" t="s">
        <v>103</v>
      </c>
      <c r="E38" t="s">
        <v>297</v>
      </c>
      <c r="F38" t="s">
        <v>154</v>
      </c>
      <c r="G38" t="s">
        <v>360</v>
      </c>
      <c r="H38" s="91">
        <v>3.88</v>
      </c>
      <c r="I38" t="s">
        <v>105</v>
      </c>
      <c r="J38" s="91">
        <v>4.25</v>
      </c>
      <c r="K38" s="91">
        <v>1.33</v>
      </c>
      <c r="L38" s="91">
        <v>25000070.57</v>
      </c>
      <c r="M38" s="91">
        <v>115.2</v>
      </c>
      <c r="N38" s="91">
        <v>0</v>
      </c>
      <c r="O38" s="91">
        <v>28800.081296640001</v>
      </c>
      <c r="P38" s="91">
        <v>0.14000000000000001</v>
      </c>
      <c r="Q38" s="91">
        <v>1.45</v>
      </c>
      <c r="R38" s="91">
        <f>O38/'סכום נכסי הקרן'!$C$42*100</f>
        <v>0.25079881065316373</v>
      </c>
    </row>
    <row r="39" spans="2:18">
      <c r="B39" t="s">
        <v>361</v>
      </c>
      <c r="C39" t="s">
        <v>362</v>
      </c>
      <c r="D39" t="s">
        <v>103</v>
      </c>
      <c r="E39" t="s">
        <v>297</v>
      </c>
      <c r="F39" t="s">
        <v>154</v>
      </c>
      <c r="G39" t="s">
        <v>363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93324496.280000001</v>
      </c>
      <c r="M39" s="91">
        <v>100.97</v>
      </c>
      <c r="N39" s="91">
        <v>0</v>
      </c>
      <c r="O39" s="91">
        <v>94229.743893916006</v>
      </c>
      <c r="P39" s="91">
        <v>0.64</v>
      </c>
      <c r="Q39" s="91">
        <v>4.75</v>
      </c>
      <c r="R39" s="91">
        <f>O39/'סכום נכסי הקרן'!$C$42*100</f>
        <v>0.82057781203220048</v>
      </c>
    </row>
    <row r="40" spans="2:18">
      <c r="B40" t="s">
        <v>364</v>
      </c>
      <c r="C40" t="s">
        <v>365</v>
      </c>
      <c r="D40" t="s">
        <v>103</v>
      </c>
      <c r="E40" t="s">
        <v>297</v>
      </c>
      <c r="F40" t="s">
        <v>154</v>
      </c>
      <c r="G40" t="s">
        <v>366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38126467.579999998</v>
      </c>
      <c r="M40" s="91">
        <v>102.13</v>
      </c>
      <c r="N40" s="91">
        <v>0</v>
      </c>
      <c r="O40" s="91">
        <v>38938.561339453998</v>
      </c>
      <c r="P40" s="91">
        <v>0.22</v>
      </c>
      <c r="Q40" s="91">
        <v>1.96</v>
      </c>
      <c r="R40" s="91">
        <f>O40/'סכום נכסי הקרן'!$C$42*100</f>
        <v>0.33908740645185809</v>
      </c>
    </row>
    <row r="41" spans="2:18">
      <c r="B41" t="s">
        <v>367</v>
      </c>
      <c r="C41" t="s">
        <v>368</v>
      </c>
      <c r="D41" t="s">
        <v>103</v>
      </c>
      <c r="E41" t="s">
        <v>297</v>
      </c>
      <c r="F41" t="s">
        <v>154</v>
      </c>
      <c r="G41" t="s">
        <v>343</v>
      </c>
      <c r="H41" s="91">
        <v>6.57</v>
      </c>
      <c r="I41" t="s">
        <v>105</v>
      </c>
      <c r="J41" s="91">
        <v>6.25</v>
      </c>
      <c r="K41" s="91">
        <v>1.97</v>
      </c>
      <c r="L41" s="91">
        <v>57223852.880000003</v>
      </c>
      <c r="M41" s="91">
        <v>131.86000000000001</v>
      </c>
      <c r="N41" s="91">
        <v>0</v>
      </c>
      <c r="O41" s="91">
        <v>75455.372407567993</v>
      </c>
      <c r="P41" s="91">
        <v>0.34</v>
      </c>
      <c r="Q41" s="91">
        <v>3.8</v>
      </c>
      <c r="R41" s="91">
        <f>O41/'סכום נכסי הקרן'!$C$42*100</f>
        <v>0.65708556383198147</v>
      </c>
    </row>
    <row r="42" spans="2:18">
      <c r="B42" t="s">
        <v>369</v>
      </c>
      <c r="C42" t="s">
        <v>370</v>
      </c>
      <c r="D42" t="s">
        <v>103</v>
      </c>
      <c r="E42" t="s">
        <v>297</v>
      </c>
      <c r="F42" t="s">
        <v>154</v>
      </c>
      <c r="G42" t="s">
        <v>371</v>
      </c>
      <c r="H42" s="91">
        <v>4.76</v>
      </c>
      <c r="I42" t="s">
        <v>105</v>
      </c>
      <c r="J42" s="91">
        <v>3.75</v>
      </c>
      <c r="K42" s="91">
        <v>1.58</v>
      </c>
      <c r="L42" s="91">
        <v>59313392.049999997</v>
      </c>
      <c r="M42" s="91">
        <v>113.72</v>
      </c>
      <c r="N42" s="91">
        <v>0</v>
      </c>
      <c r="O42" s="91">
        <v>67451.189439259993</v>
      </c>
      <c r="P42" s="91">
        <v>0.38</v>
      </c>
      <c r="Q42" s="91">
        <v>3.4</v>
      </c>
      <c r="R42" s="91">
        <f>O42/'סכום נכסי הקרן'!$C$42*100</f>
        <v>0.58738299778623371</v>
      </c>
    </row>
    <row r="43" spans="2:18">
      <c r="B43" t="s">
        <v>372</v>
      </c>
      <c r="C43" t="s">
        <v>373</v>
      </c>
      <c r="D43" t="s">
        <v>103</v>
      </c>
      <c r="E43" t="s">
        <v>297</v>
      </c>
      <c r="F43" t="s">
        <v>154</v>
      </c>
      <c r="G43" t="s">
        <v>374</v>
      </c>
      <c r="H43" s="91">
        <v>14.52</v>
      </c>
      <c r="I43" t="s">
        <v>105</v>
      </c>
      <c r="J43" s="91">
        <v>5.5</v>
      </c>
      <c r="K43" s="91">
        <v>3.18</v>
      </c>
      <c r="L43" s="91">
        <v>76413918.180000007</v>
      </c>
      <c r="M43" s="91">
        <v>142.68</v>
      </c>
      <c r="N43" s="91">
        <v>0</v>
      </c>
      <c r="O43" s="91">
        <v>109027.378459224</v>
      </c>
      <c r="P43" s="91">
        <v>0.42</v>
      </c>
      <c r="Q43" s="91">
        <v>5.49</v>
      </c>
      <c r="R43" s="91">
        <f>O43/'סכום נכסי הקרן'!$C$42*100</f>
        <v>0.94943957152634351</v>
      </c>
    </row>
    <row r="44" spans="2:18">
      <c r="B44" t="s">
        <v>375</v>
      </c>
      <c r="C44" t="s">
        <v>376</v>
      </c>
      <c r="D44" t="s">
        <v>103</v>
      </c>
      <c r="E44" t="s">
        <v>297</v>
      </c>
      <c r="F44" t="s">
        <v>154</v>
      </c>
      <c r="G44" t="s">
        <v>377</v>
      </c>
      <c r="H44" s="91">
        <v>3.84</v>
      </c>
      <c r="I44" t="s">
        <v>105</v>
      </c>
      <c r="J44" s="91">
        <v>1.25</v>
      </c>
      <c r="K44" s="91">
        <v>1.25</v>
      </c>
      <c r="L44" s="91">
        <v>51547798.25</v>
      </c>
      <c r="M44" s="91">
        <v>100.11</v>
      </c>
      <c r="N44" s="91">
        <v>0</v>
      </c>
      <c r="O44" s="91">
        <v>51604.500828074997</v>
      </c>
      <c r="P44" s="91">
        <v>0.44</v>
      </c>
      <c r="Q44" s="91">
        <v>2.6</v>
      </c>
      <c r="R44" s="91">
        <f>O44/'סכום נכסי הקרן'!$C$42*100</f>
        <v>0.44938579508597942</v>
      </c>
    </row>
    <row r="45" spans="2:18">
      <c r="B45" t="s">
        <v>378</v>
      </c>
      <c r="C45" t="s">
        <v>379</v>
      </c>
      <c r="D45" t="s">
        <v>103</v>
      </c>
      <c r="E45" t="s">
        <v>297</v>
      </c>
      <c r="F45" t="s">
        <v>154</v>
      </c>
      <c r="G45" t="s">
        <v>380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4554303.2</v>
      </c>
      <c r="M45" s="91">
        <v>100.05</v>
      </c>
      <c r="N45" s="91">
        <v>0</v>
      </c>
      <c r="O45" s="91">
        <v>4556.5803515999996</v>
      </c>
      <c r="P45" s="91">
        <v>0.12</v>
      </c>
      <c r="Q45" s="91">
        <v>0.23</v>
      </c>
      <c r="R45" s="91">
        <f>O45/'סכום נכסי הקרן'!$C$42*100</f>
        <v>3.9679920381342083E-2</v>
      </c>
    </row>
    <row r="46" spans="2:18">
      <c r="B46" s="92" t="s">
        <v>381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f>O46/'סכום נכסי הקרן'!$C$42*100</f>
        <v>0</v>
      </c>
    </row>
    <row r="47" spans="2:18">
      <c r="B47" t="s">
        <v>284</v>
      </c>
      <c r="C47" t="s">
        <v>284</v>
      </c>
      <c r="D47" s="16"/>
      <c r="E47" t="s">
        <v>284</v>
      </c>
      <c r="H47" s="91">
        <v>0</v>
      </c>
      <c r="I47" t="s">
        <v>284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f>O47/'סכום נכסי הקרן'!$C$42*100</f>
        <v>0</v>
      </c>
    </row>
    <row r="48" spans="2:18">
      <c r="B48" s="92" t="s">
        <v>382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f>O48/'סכום נכסי הקרן'!$C$42*100</f>
        <v>0</v>
      </c>
    </row>
    <row r="49" spans="2:18">
      <c r="B49" t="s">
        <v>284</v>
      </c>
      <c r="C49" t="s">
        <v>284</v>
      </c>
      <c r="D49" s="16"/>
      <c r="E49" t="s">
        <v>284</v>
      </c>
      <c r="H49" s="91">
        <v>0</v>
      </c>
      <c r="I49" t="s">
        <v>284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f>O49/'סכום נכסי הקרן'!$C$42*100</f>
        <v>0</v>
      </c>
    </row>
    <row r="50" spans="2:18">
      <c r="B50" s="92" t="s">
        <v>290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f>O50/'סכום נכסי הקרן'!$C$42*100</f>
        <v>0</v>
      </c>
    </row>
    <row r="51" spans="2:18">
      <c r="B51" s="92" t="s">
        <v>383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f>O51/'סכום נכסי הקרן'!$C$42*100</f>
        <v>0</v>
      </c>
    </row>
    <row r="52" spans="2:18">
      <c r="B52" t="s">
        <v>284</v>
      </c>
      <c r="C52" t="s">
        <v>284</v>
      </c>
      <c r="D52" s="16"/>
      <c r="E52" t="s">
        <v>284</v>
      </c>
      <c r="H52" s="91">
        <v>0</v>
      </c>
      <c r="I52" t="s">
        <v>284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f>O52/'סכום נכסי הקרן'!$C$42*100</f>
        <v>0</v>
      </c>
    </row>
    <row r="53" spans="2:18">
      <c r="B53" s="92" t="s">
        <v>384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f>O53/'סכום נכסי הקרן'!$C$42*100</f>
        <v>0</v>
      </c>
    </row>
    <row r="54" spans="2:18">
      <c r="B54" t="s">
        <v>284</v>
      </c>
      <c r="C54" t="s">
        <v>284</v>
      </c>
      <c r="D54" s="16"/>
      <c r="E54" t="s">
        <v>284</v>
      </c>
      <c r="H54" s="91">
        <v>0</v>
      </c>
      <c r="I54" t="s">
        <v>284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f>O54/'סכום נכסי הקרן'!$C$42*100</f>
        <v>0</v>
      </c>
    </row>
    <row r="55" spans="2:18">
      <c r="B55" t="s">
        <v>385</v>
      </c>
      <c r="C55" s="16"/>
      <c r="D55" s="16"/>
    </row>
    <row r="56" spans="2:18">
      <c r="B56" t="s">
        <v>386</v>
      </c>
      <c r="C56" s="16"/>
      <c r="D56" s="16"/>
    </row>
    <row r="57" spans="2:18">
      <c r="B57" t="s">
        <v>387</v>
      </c>
      <c r="C57" s="16"/>
      <c r="D57" s="16"/>
    </row>
    <row r="58" spans="2:18">
      <c r="B58" t="s">
        <v>388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C1:C4 N5:N7 N9 N11:N1048576 A5:M1048576 O5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3556</v>
      </c>
    </row>
    <row r="3" spans="2:23" s="1" customFormat="1">
      <c r="B3" s="2" t="s">
        <v>2</v>
      </c>
      <c r="C3" s="26" t="s">
        <v>3557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228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2420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284</v>
      </c>
      <c r="C14" t="s">
        <v>284</v>
      </c>
      <c r="D14" t="s">
        <v>284</v>
      </c>
      <c r="E14" t="s">
        <v>284</v>
      </c>
      <c r="F14" s="15"/>
      <c r="G14" s="15"/>
      <c r="H14" s="91">
        <v>0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2421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284</v>
      </c>
      <c r="C16" t="s">
        <v>284</v>
      </c>
      <c r="D16" t="s">
        <v>284</v>
      </c>
      <c r="E16" t="s">
        <v>284</v>
      </c>
      <c r="F16" s="15"/>
      <c r="G16" s="15"/>
      <c r="H16" s="91">
        <v>0</v>
      </c>
      <c r="I16" t="s">
        <v>284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390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284</v>
      </c>
      <c r="C18" t="s">
        <v>284</v>
      </c>
      <c r="D18" t="s">
        <v>284</v>
      </c>
      <c r="E18" t="s">
        <v>284</v>
      </c>
      <c r="F18" s="15"/>
      <c r="G18" s="15"/>
      <c r="H18" s="91">
        <v>0</v>
      </c>
      <c r="I18" t="s">
        <v>284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1191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284</v>
      </c>
      <c r="C20" t="s">
        <v>284</v>
      </c>
      <c r="D20" t="s">
        <v>284</v>
      </c>
      <c r="E20" t="s">
        <v>284</v>
      </c>
      <c r="F20" s="15"/>
      <c r="G20" s="15"/>
      <c r="H20" s="91">
        <v>0</v>
      </c>
      <c r="I20" t="s">
        <v>284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290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391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284</v>
      </c>
      <c r="C23" t="s">
        <v>284</v>
      </c>
      <c r="D23" t="s">
        <v>284</v>
      </c>
      <c r="E23" t="s">
        <v>284</v>
      </c>
      <c r="H23" s="91">
        <v>0</v>
      </c>
      <c r="I23" t="s">
        <v>284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392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284</v>
      </c>
      <c r="C25" t="s">
        <v>284</v>
      </c>
      <c r="D25" t="s">
        <v>284</v>
      </c>
      <c r="E25" t="s">
        <v>284</v>
      </c>
      <c r="H25" s="91">
        <v>0</v>
      </c>
      <c r="I25" t="s">
        <v>284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292</v>
      </c>
      <c r="D26" s="16"/>
    </row>
    <row r="27" spans="2:23">
      <c r="B27" t="s">
        <v>385</v>
      </c>
      <c r="D27" s="16"/>
    </row>
    <row r="28" spans="2:23">
      <c r="B28" t="s">
        <v>386</v>
      </c>
      <c r="D28" s="16"/>
    </row>
    <row r="29" spans="2:23">
      <c r="B29" t="s">
        <v>387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6" t="s">
        <v>205</v>
      </c>
      <c r="D11" s="116" t="s">
        <v>206</v>
      </c>
      <c r="E11" s="116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6" t="s">
        <v>210</v>
      </c>
      <c r="N11" s="116" t="s">
        <v>211</v>
      </c>
      <c r="O11" s="116" t="s">
        <v>212</v>
      </c>
      <c r="P11" s="84"/>
    </row>
    <row r="12" spans="1:16" ht="21.75" customHeight="1">
      <c r="A12" s="78"/>
      <c r="B12" s="123"/>
      <c r="C12" s="117"/>
      <c r="D12" s="117"/>
      <c r="E12" s="117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7"/>
      <c r="N12" s="117"/>
      <c r="O12" s="117"/>
      <c r="P12" s="84"/>
    </row>
  </sheetData>
  <sheetProtection sheet="1" objects="1" scenarios="1"/>
  <mergeCells count="17"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C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3556</v>
      </c>
    </row>
    <row r="3" spans="2:68" s="1" customFormat="1">
      <c r="B3" s="2" t="s">
        <v>2</v>
      </c>
      <c r="C3" s="26" t="s">
        <v>3557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228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389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284</v>
      </c>
      <c r="C14" t="s">
        <v>284</v>
      </c>
      <c r="D14" s="16"/>
      <c r="E14" s="16"/>
      <c r="F14" s="16"/>
      <c r="G14" t="s">
        <v>284</v>
      </c>
      <c r="H14" t="s">
        <v>284</v>
      </c>
      <c r="K14" s="91">
        <v>0</v>
      </c>
      <c r="L14" t="s">
        <v>284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329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284</v>
      </c>
      <c r="C16" t="s">
        <v>284</v>
      </c>
      <c r="D16" s="16"/>
      <c r="E16" s="16"/>
      <c r="F16" s="16"/>
      <c r="G16" t="s">
        <v>284</v>
      </c>
      <c r="H16" t="s">
        <v>284</v>
      </c>
      <c r="K16" s="91">
        <v>0</v>
      </c>
      <c r="L16" t="s">
        <v>284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390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284</v>
      </c>
      <c r="C18" t="s">
        <v>284</v>
      </c>
      <c r="D18" s="16"/>
      <c r="E18" s="16"/>
      <c r="F18" s="16"/>
      <c r="G18" t="s">
        <v>284</v>
      </c>
      <c r="H18" t="s">
        <v>284</v>
      </c>
      <c r="K18" s="91">
        <v>0</v>
      </c>
      <c r="L18" t="s">
        <v>284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391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284</v>
      </c>
      <c r="C21" t="s">
        <v>284</v>
      </c>
      <c r="D21" s="16"/>
      <c r="E21" s="16"/>
      <c r="F21" s="16"/>
      <c r="G21" t="s">
        <v>284</v>
      </c>
      <c r="H21" t="s">
        <v>284</v>
      </c>
      <c r="K21" s="91">
        <v>0</v>
      </c>
      <c r="L21" t="s">
        <v>284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392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284</v>
      </c>
      <c r="C23" t="s">
        <v>284</v>
      </c>
      <c r="D23" s="16"/>
      <c r="E23" s="16"/>
      <c r="F23" s="16"/>
      <c r="G23" t="s">
        <v>284</v>
      </c>
      <c r="H23" t="s">
        <v>284</v>
      </c>
      <c r="K23" s="91">
        <v>0</v>
      </c>
      <c r="L23" t="s">
        <v>284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292</v>
      </c>
      <c r="C24" s="16"/>
      <c r="D24" s="16"/>
      <c r="E24" s="16"/>
      <c r="F24" s="16"/>
      <c r="G24" s="16"/>
    </row>
    <row r="25" spans="2:21">
      <c r="B25" t="s">
        <v>385</v>
      </c>
      <c r="C25" s="16"/>
      <c r="D25" s="16"/>
      <c r="E25" s="16"/>
      <c r="F25" s="16"/>
      <c r="G25" s="16"/>
    </row>
    <row r="26" spans="2:21">
      <c r="B26" t="s">
        <v>386</v>
      </c>
      <c r="C26" s="16"/>
      <c r="D26" s="16"/>
      <c r="E26" s="16"/>
      <c r="F26" s="16"/>
      <c r="G26" s="16"/>
    </row>
    <row r="27" spans="2:21">
      <c r="B27" t="s">
        <v>387</v>
      </c>
      <c r="C27" s="16"/>
      <c r="D27" s="16"/>
      <c r="E27" s="16"/>
      <c r="F27" s="16"/>
      <c r="G27" s="16"/>
    </row>
    <row r="28" spans="2:21">
      <c r="B28" t="s">
        <v>388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G1" workbookViewId="0">
      <selection activeCell="R13" sqref="R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3556</v>
      </c>
    </row>
    <row r="3" spans="2:66" s="1" customFormat="1">
      <c r="B3" s="2" t="s">
        <v>2</v>
      </c>
      <c r="C3" s="26" t="s">
        <v>3557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4.46</v>
      </c>
      <c r="L11" s="7"/>
      <c r="M11" s="7"/>
      <c r="N11" s="90">
        <v>2.62</v>
      </c>
      <c r="O11" s="90">
        <v>1659943317.71</v>
      </c>
      <c r="P11" s="33"/>
      <c r="Q11" s="90">
        <v>5591.0604484799996</v>
      </c>
      <c r="R11" s="90">
        <v>2287935.4393698014</v>
      </c>
      <c r="S11" s="7"/>
      <c r="T11" s="90">
        <v>100</v>
      </c>
      <c r="U11" s="90">
        <f>R11/'סכום נכסי הקרן'!$C$42*100</f>
        <v>19.923953725509598</v>
      </c>
      <c r="V11" s="35"/>
      <c r="BI11" s="16"/>
      <c r="BJ11" s="19"/>
      <c r="BK11" s="16"/>
      <c r="BN11" s="16"/>
    </row>
    <row r="12" spans="2:66">
      <c r="B12" s="92" t="s">
        <v>228</v>
      </c>
      <c r="C12" s="16"/>
      <c r="D12" s="16"/>
      <c r="E12" s="16"/>
      <c r="F12" s="16"/>
      <c r="K12" s="93">
        <v>3.93</v>
      </c>
      <c r="N12" s="93">
        <v>1.71</v>
      </c>
      <c r="O12" s="93">
        <v>1512476052.71</v>
      </c>
      <c r="Q12" s="93">
        <v>5137.2497599999997</v>
      </c>
      <c r="R12" s="93">
        <v>1740254.1820130532</v>
      </c>
      <c r="T12" s="93">
        <v>76.06</v>
      </c>
      <c r="U12" s="93">
        <f>R12/'סכום נכסי הקרן'!$C$42*100</f>
        <v>15.154598856427102</v>
      </c>
    </row>
    <row r="13" spans="2:66">
      <c r="B13" s="92" t="s">
        <v>389</v>
      </c>
      <c r="C13" s="16"/>
      <c r="D13" s="16"/>
      <c r="E13" s="16"/>
      <c r="F13" s="16"/>
      <c r="K13" s="93">
        <v>3.92</v>
      </c>
      <c r="N13" s="93">
        <v>1.31</v>
      </c>
      <c r="O13" s="93">
        <v>1145867668.6400001</v>
      </c>
      <c r="Q13" s="93">
        <v>4817.48909</v>
      </c>
      <c r="R13" s="93">
        <v>1345753.1373648774</v>
      </c>
      <c r="T13" s="93">
        <v>58.82</v>
      </c>
      <c r="U13" s="93">
        <f>R13/'סכום נכסי הקרן'!$C$42*100</f>
        <v>11.719178248404853</v>
      </c>
    </row>
    <row r="14" spans="2:66">
      <c r="B14" t="s">
        <v>393</v>
      </c>
      <c r="C14" t="s">
        <v>394</v>
      </c>
      <c r="D14" t="s">
        <v>103</v>
      </c>
      <c r="E14" t="s">
        <v>126</v>
      </c>
      <c r="F14" t="s">
        <v>395</v>
      </c>
      <c r="G14" t="s">
        <v>396</v>
      </c>
      <c r="H14" t="s">
        <v>239</v>
      </c>
      <c r="I14" t="s">
        <v>236</v>
      </c>
      <c r="J14" t="s">
        <v>304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14028170.359999999</v>
      </c>
      <c r="P14" s="91">
        <v>98.84</v>
      </c>
      <c r="Q14" s="91">
        <v>0</v>
      </c>
      <c r="R14" s="91">
        <v>13865.443583824001</v>
      </c>
      <c r="S14" s="91">
        <v>1.0900000000000001</v>
      </c>
      <c r="T14" s="91">
        <v>0.61</v>
      </c>
      <c r="U14" s="91">
        <f>R14/'סכום נכסי הקרן'!$C$42*100</f>
        <v>0.12074399110836187</v>
      </c>
    </row>
    <row r="15" spans="2:66">
      <c r="B15" t="s">
        <v>397</v>
      </c>
      <c r="C15" t="s">
        <v>398</v>
      </c>
      <c r="D15" t="s">
        <v>103</v>
      </c>
      <c r="E15" t="s">
        <v>126</v>
      </c>
      <c r="F15" t="s">
        <v>395</v>
      </c>
      <c r="G15" t="s">
        <v>396</v>
      </c>
      <c r="H15" t="s">
        <v>239</v>
      </c>
      <c r="I15" t="s">
        <v>236</v>
      </c>
      <c r="J15" t="s">
        <v>399</v>
      </c>
      <c r="K15" s="91">
        <v>1.49</v>
      </c>
      <c r="L15" t="s">
        <v>105</v>
      </c>
      <c r="M15" s="91">
        <v>0.59</v>
      </c>
      <c r="N15" s="91">
        <v>0.27</v>
      </c>
      <c r="O15" s="91">
        <v>45859983.549999997</v>
      </c>
      <c r="P15" s="91">
        <v>100.97</v>
      </c>
      <c r="Q15" s="91">
        <v>0</v>
      </c>
      <c r="R15" s="91">
        <v>46304.825390434999</v>
      </c>
      <c r="S15" s="91">
        <v>0.86</v>
      </c>
      <c r="T15" s="91">
        <v>2.02</v>
      </c>
      <c r="U15" s="91">
        <f>R15/'סכום נכסי הקרן'!$C$42*100</f>
        <v>0.40323480395100081</v>
      </c>
    </row>
    <row r="16" spans="2:66">
      <c r="B16" t="s">
        <v>400</v>
      </c>
      <c r="C16" t="s">
        <v>401</v>
      </c>
      <c r="D16" t="s">
        <v>103</v>
      </c>
      <c r="E16" t="s">
        <v>126</v>
      </c>
      <c r="F16" t="s">
        <v>402</v>
      </c>
      <c r="G16" t="s">
        <v>396</v>
      </c>
      <c r="H16" t="s">
        <v>239</v>
      </c>
      <c r="I16" t="s">
        <v>236</v>
      </c>
      <c r="J16" t="s">
        <v>380</v>
      </c>
      <c r="K16" s="91">
        <v>8.31</v>
      </c>
      <c r="L16" t="s">
        <v>105</v>
      </c>
      <c r="M16" s="91">
        <v>1.22</v>
      </c>
      <c r="N16" s="91">
        <v>1.69</v>
      </c>
      <c r="O16" s="91">
        <v>826143.73</v>
      </c>
      <c r="P16" s="91">
        <v>97.76</v>
      </c>
      <c r="Q16" s="91">
        <v>0</v>
      </c>
      <c r="R16" s="91">
        <v>807.63811044800002</v>
      </c>
      <c r="S16" s="91">
        <v>0.1</v>
      </c>
      <c r="T16" s="91">
        <v>0.04</v>
      </c>
      <c r="U16" s="91">
        <f>R16/'סכום נכסי הקרן'!$C$42*100</f>
        <v>7.0331286725276781E-3</v>
      </c>
    </row>
    <row r="17" spans="2:21">
      <c r="B17" t="s">
        <v>403</v>
      </c>
      <c r="C17" t="s">
        <v>404</v>
      </c>
      <c r="D17" t="s">
        <v>103</v>
      </c>
      <c r="E17" t="s">
        <v>126</v>
      </c>
      <c r="F17" t="s">
        <v>402</v>
      </c>
      <c r="G17" t="s">
        <v>396</v>
      </c>
      <c r="H17" t="s">
        <v>239</v>
      </c>
      <c r="I17" t="s">
        <v>236</v>
      </c>
      <c r="J17" t="s">
        <v>405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28579494.84</v>
      </c>
      <c r="P17" s="91">
        <v>102.98</v>
      </c>
      <c r="Q17" s="91">
        <v>0</v>
      </c>
      <c r="R17" s="91">
        <v>29431.163786231999</v>
      </c>
      <c r="S17" s="91">
        <v>0.95</v>
      </c>
      <c r="T17" s="91">
        <v>1.29</v>
      </c>
      <c r="U17" s="91">
        <f>R17/'סכום נכסי הקרן'!$C$42*100</f>
        <v>0.2562944457586166</v>
      </c>
    </row>
    <row r="18" spans="2:21">
      <c r="B18" t="s">
        <v>406</v>
      </c>
      <c r="C18" t="s">
        <v>407</v>
      </c>
      <c r="D18" t="s">
        <v>103</v>
      </c>
      <c r="E18" t="s">
        <v>126</v>
      </c>
      <c r="F18" t="s">
        <v>402</v>
      </c>
      <c r="G18" t="s">
        <v>396</v>
      </c>
      <c r="H18" t="s">
        <v>239</v>
      </c>
      <c r="I18" t="s">
        <v>236</v>
      </c>
      <c r="J18" t="s">
        <v>408</v>
      </c>
      <c r="K18" s="91">
        <v>1.69</v>
      </c>
      <c r="L18" t="s">
        <v>105</v>
      </c>
      <c r="M18" s="91">
        <v>0.41</v>
      </c>
      <c r="N18" s="91">
        <v>0.35</v>
      </c>
      <c r="O18" s="91">
        <v>4013594.24</v>
      </c>
      <c r="P18" s="91">
        <v>100.22</v>
      </c>
      <c r="Q18" s="91">
        <v>0</v>
      </c>
      <c r="R18" s="91">
        <v>4022.4241473279999</v>
      </c>
      <c r="S18" s="91">
        <v>0.33</v>
      </c>
      <c r="T18" s="91">
        <v>0.18</v>
      </c>
      <c r="U18" s="91">
        <f>R18/'סכום נכסי הקרן'!$C$42*100</f>
        <v>3.5028345291862904E-2</v>
      </c>
    </row>
    <row r="19" spans="2:21">
      <c r="B19" t="s">
        <v>409</v>
      </c>
      <c r="C19" t="s">
        <v>410</v>
      </c>
      <c r="D19" t="s">
        <v>103</v>
      </c>
      <c r="E19" t="s">
        <v>126</v>
      </c>
      <c r="F19" t="s">
        <v>402</v>
      </c>
      <c r="G19" t="s">
        <v>396</v>
      </c>
      <c r="H19" t="s">
        <v>239</v>
      </c>
      <c r="I19" t="s">
        <v>236</v>
      </c>
      <c r="J19" t="s">
        <v>411</v>
      </c>
      <c r="K19" s="91">
        <v>1.08</v>
      </c>
      <c r="L19" t="s">
        <v>105</v>
      </c>
      <c r="M19" s="91">
        <v>0.64</v>
      </c>
      <c r="N19" s="91">
        <v>0.33</v>
      </c>
      <c r="O19" s="91">
        <v>27767386.210000001</v>
      </c>
      <c r="P19" s="91">
        <v>101.21</v>
      </c>
      <c r="Q19" s="91">
        <v>0</v>
      </c>
      <c r="R19" s="91">
        <v>28103.371583141001</v>
      </c>
      <c r="S19" s="91">
        <v>0.88</v>
      </c>
      <c r="T19" s="91">
        <v>1.23</v>
      </c>
      <c r="U19" s="91">
        <f>R19/'סכום נכסי הקרן'!$C$42*100</f>
        <v>0.24473167612960803</v>
      </c>
    </row>
    <row r="20" spans="2:21">
      <c r="B20" t="s">
        <v>412</v>
      </c>
      <c r="C20" t="s">
        <v>413</v>
      </c>
      <c r="D20" t="s">
        <v>103</v>
      </c>
      <c r="E20" t="s">
        <v>126</v>
      </c>
      <c r="F20" t="s">
        <v>402</v>
      </c>
      <c r="G20" t="s">
        <v>396</v>
      </c>
      <c r="H20" t="s">
        <v>239</v>
      </c>
      <c r="I20" t="s">
        <v>236</v>
      </c>
      <c r="J20" t="s">
        <v>414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21825808.59</v>
      </c>
      <c r="P20" s="91">
        <v>100.03</v>
      </c>
      <c r="Q20" s="91">
        <v>0</v>
      </c>
      <c r="R20" s="91">
        <v>21832.356332577001</v>
      </c>
      <c r="S20" s="91">
        <v>0.87</v>
      </c>
      <c r="T20" s="91">
        <v>0.95</v>
      </c>
      <c r="U20" s="91">
        <f>R20/'סכום נכסי הקרן'!$C$42*100</f>
        <v>0.190121998114123</v>
      </c>
    </row>
    <row r="21" spans="2:21">
      <c r="B21" t="s">
        <v>415</v>
      </c>
      <c r="C21" t="s">
        <v>416</v>
      </c>
      <c r="D21" t="s">
        <v>103</v>
      </c>
      <c r="E21" t="s">
        <v>126</v>
      </c>
      <c r="F21" t="s">
        <v>402</v>
      </c>
      <c r="G21" t="s">
        <v>396</v>
      </c>
      <c r="H21" t="s">
        <v>239</v>
      </c>
      <c r="I21" t="s">
        <v>236</v>
      </c>
      <c r="J21" t="s">
        <v>417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19810903.68</v>
      </c>
      <c r="P21" s="91">
        <v>113.05</v>
      </c>
      <c r="Q21" s="91">
        <v>0</v>
      </c>
      <c r="R21" s="91">
        <v>22396.226610239999</v>
      </c>
      <c r="S21" s="91">
        <v>0.96</v>
      </c>
      <c r="T21" s="91">
        <v>0.98</v>
      </c>
      <c r="U21" s="91">
        <f>R21/'סכום נכסי הקרן'!$C$42*100</f>
        <v>0.19503233130186465</v>
      </c>
    </row>
    <row r="22" spans="2:21">
      <c r="B22" t="s">
        <v>418</v>
      </c>
      <c r="C22" t="s">
        <v>419</v>
      </c>
      <c r="D22" t="s">
        <v>103</v>
      </c>
      <c r="E22" t="s">
        <v>126</v>
      </c>
      <c r="F22" t="s">
        <v>402</v>
      </c>
      <c r="G22" t="s">
        <v>396</v>
      </c>
      <c r="H22" t="s">
        <v>239</v>
      </c>
      <c r="I22" t="s">
        <v>236</v>
      </c>
      <c r="J22" t="s">
        <v>420</v>
      </c>
      <c r="K22" s="91">
        <v>0.05</v>
      </c>
      <c r="L22" t="s">
        <v>105</v>
      </c>
      <c r="M22" s="91">
        <v>2.58</v>
      </c>
      <c r="N22" s="91">
        <v>5.75</v>
      </c>
      <c r="O22" s="91">
        <v>19623612.48</v>
      </c>
      <c r="P22" s="91">
        <v>105.92</v>
      </c>
      <c r="Q22" s="91">
        <v>0</v>
      </c>
      <c r="R22" s="91">
        <v>20785.330338815998</v>
      </c>
      <c r="S22" s="91">
        <v>0.72</v>
      </c>
      <c r="T22" s="91">
        <v>0.91</v>
      </c>
      <c r="U22" s="91">
        <f>R22/'סכום נכסי הקרן'!$C$42*100</f>
        <v>0.18100421572825029</v>
      </c>
    </row>
    <row r="23" spans="2:21">
      <c r="B23" t="s">
        <v>421</v>
      </c>
      <c r="C23" t="s">
        <v>422</v>
      </c>
      <c r="D23" t="s">
        <v>103</v>
      </c>
      <c r="E23" t="s">
        <v>126</v>
      </c>
      <c r="F23" t="s">
        <v>402</v>
      </c>
      <c r="G23" t="s">
        <v>396</v>
      </c>
      <c r="H23" t="s">
        <v>239</v>
      </c>
      <c r="I23" t="s">
        <v>236</v>
      </c>
      <c r="J23" t="s">
        <v>423</v>
      </c>
      <c r="K23" s="91">
        <v>10.82</v>
      </c>
      <c r="L23" t="s">
        <v>105</v>
      </c>
      <c r="M23" s="91">
        <v>0.47</v>
      </c>
      <c r="N23" s="91">
        <v>1.03</v>
      </c>
      <c r="O23" s="91">
        <v>11923285.68</v>
      </c>
      <c r="P23" s="91">
        <v>102.26</v>
      </c>
      <c r="Q23" s="91">
        <v>0</v>
      </c>
      <c r="R23" s="91">
        <v>12192.751936368</v>
      </c>
      <c r="S23" s="91">
        <v>1.7</v>
      </c>
      <c r="T23" s="91">
        <v>0.53</v>
      </c>
      <c r="U23" s="91">
        <f>R23/'סכום נכסי הקרן'!$C$42*100</f>
        <v>0.10617774487278656</v>
      </c>
    </row>
    <row r="24" spans="2:21">
      <c r="B24" t="s">
        <v>424</v>
      </c>
      <c r="C24" t="s">
        <v>425</v>
      </c>
      <c r="D24" t="s">
        <v>103</v>
      </c>
      <c r="E24" t="s">
        <v>126</v>
      </c>
      <c r="F24" t="s">
        <v>426</v>
      </c>
      <c r="G24" t="s">
        <v>396</v>
      </c>
      <c r="H24" t="s">
        <v>239</v>
      </c>
      <c r="I24" t="s">
        <v>236</v>
      </c>
      <c r="J24" t="s">
        <v>427</v>
      </c>
      <c r="K24" s="91">
        <v>1.2</v>
      </c>
      <c r="L24" t="s">
        <v>105</v>
      </c>
      <c r="M24" s="91">
        <v>1.6</v>
      </c>
      <c r="N24" s="91">
        <v>0.3</v>
      </c>
      <c r="O24" s="91">
        <v>1889094.71</v>
      </c>
      <c r="P24" s="91">
        <v>102.02</v>
      </c>
      <c r="Q24" s="91">
        <v>0</v>
      </c>
      <c r="R24" s="91">
        <v>1927.254423142</v>
      </c>
      <c r="S24" s="91">
        <v>0.09</v>
      </c>
      <c r="T24" s="91">
        <v>0.08</v>
      </c>
      <c r="U24" s="91">
        <f>R24/'סכום נכסי הקרן'!$C$42*100</f>
        <v>1.6783046970303299E-2</v>
      </c>
    </row>
    <row r="25" spans="2:21">
      <c r="B25" t="s">
        <v>428</v>
      </c>
      <c r="C25" t="s">
        <v>429</v>
      </c>
      <c r="D25" t="s">
        <v>103</v>
      </c>
      <c r="E25" t="s">
        <v>126</v>
      </c>
      <c r="F25" t="s">
        <v>426</v>
      </c>
      <c r="G25" t="s">
        <v>396</v>
      </c>
      <c r="H25" t="s">
        <v>239</v>
      </c>
      <c r="I25" t="s">
        <v>236</v>
      </c>
      <c r="J25" t="s">
        <v>430</v>
      </c>
      <c r="K25" s="91">
        <v>6.09</v>
      </c>
      <c r="L25" t="s">
        <v>105</v>
      </c>
      <c r="M25" s="91">
        <v>1.75</v>
      </c>
      <c r="N25" s="91">
        <v>1.2</v>
      </c>
      <c r="O25" s="91">
        <v>16522874.6</v>
      </c>
      <c r="P25" s="91">
        <v>103.17</v>
      </c>
      <c r="Q25" s="91">
        <v>0</v>
      </c>
      <c r="R25" s="91">
        <v>17046.649724819999</v>
      </c>
      <c r="S25" s="91">
        <v>0.83</v>
      </c>
      <c r="T25" s="91">
        <v>0.75</v>
      </c>
      <c r="U25" s="91">
        <f>R25/'סכום נכסי הקרן'!$C$42*100</f>
        <v>0.14844678501323252</v>
      </c>
    </row>
    <row r="26" spans="2:21">
      <c r="B26" t="s">
        <v>431</v>
      </c>
      <c r="C26" t="s">
        <v>432</v>
      </c>
      <c r="D26" t="s">
        <v>103</v>
      </c>
      <c r="E26" t="s">
        <v>126</v>
      </c>
      <c r="F26" t="s">
        <v>426</v>
      </c>
      <c r="G26" t="s">
        <v>396</v>
      </c>
      <c r="H26" t="s">
        <v>239</v>
      </c>
      <c r="I26" t="s">
        <v>236</v>
      </c>
      <c r="J26" t="s">
        <v>304</v>
      </c>
      <c r="K26" s="91">
        <v>4.71</v>
      </c>
      <c r="L26" t="s">
        <v>105</v>
      </c>
      <c r="M26" s="91">
        <v>0.6</v>
      </c>
      <c r="N26" s="91">
        <v>0.86</v>
      </c>
      <c r="O26" s="91">
        <v>2887372.34</v>
      </c>
      <c r="P26" s="91">
        <v>100.27</v>
      </c>
      <c r="Q26" s="91">
        <v>0</v>
      </c>
      <c r="R26" s="91">
        <v>2895.1682453180001</v>
      </c>
      <c r="S26" s="91">
        <v>0.13</v>
      </c>
      <c r="T26" s="91">
        <v>0.13</v>
      </c>
      <c r="U26" s="91">
        <f>R26/'סכום נכסי הקרן'!$C$42*100</f>
        <v>2.521189940707818E-2</v>
      </c>
    </row>
    <row r="27" spans="2:21">
      <c r="B27" t="s">
        <v>433</v>
      </c>
      <c r="C27" t="s">
        <v>434</v>
      </c>
      <c r="D27" t="s">
        <v>103</v>
      </c>
      <c r="E27" t="s">
        <v>126</v>
      </c>
      <c r="F27" t="s">
        <v>426</v>
      </c>
      <c r="G27" t="s">
        <v>396</v>
      </c>
      <c r="H27" t="s">
        <v>239</v>
      </c>
      <c r="I27" t="s">
        <v>236</v>
      </c>
      <c r="J27" t="s">
        <v>435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35597527.850000001</v>
      </c>
      <c r="P27" s="91">
        <v>122.05</v>
      </c>
      <c r="Q27" s="91">
        <v>0</v>
      </c>
      <c r="R27" s="91">
        <v>43446.782740925002</v>
      </c>
      <c r="S27" s="91">
        <v>1.1299999999999999</v>
      </c>
      <c r="T27" s="91">
        <v>1.9</v>
      </c>
      <c r="U27" s="91">
        <f>R27/'סכום נכסי הקרן'!$C$42*100</f>
        <v>0.37834620416164011</v>
      </c>
    </row>
    <row r="28" spans="2:21">
      <c r="B28" t="s">
        <v>436</v>
      </c>
      <c r="C28" t="s">
        <v>437</v>
      </c>
      <c r="D28" t="s">
        <v>103</v>
      </c>
      <c r="E28" t="s">
        <v>126</v>
      </c>
      <c r="F28" t="s">
        <v>426</v>
      </c>
      <c r="G28" t="s">
        <v>396</v>
      </c>
      <c r="H28" t="s">
        <v>239</v>
      </c>
      <c r="I28" t="s">
        <v>236</v>
      </c>
      <c r="J28" t="s">
        <v>438</v>
      </c>
      <c r="K28" s="91">
        <v>2.21</v>
      </c>
      <c r="L28" t="s">
        <v>105</v>
      </c>
      <c r="M28" s="91">
        <v>0.7</v>
      </c>
      <c r="N28" s="91">
        <v>0.34</v>
      </c>
      <c r="O28" s="91">
        <v>17789299.190000001</v>
      </c>
      <c r="P28" s="91">
        <v>103.28</v>
      </c>
      <c r="Q28" s="91">
        <v>0</v>
      </c>
      <c r="R28" s="91">
        <v>18372.788203431999</v>
      </c>
      <c r="S28" s="91">
        <v>0.5</v>
      </c>
      <c r="T28" s="91">
        <v>0.8</v>
      </c>
      <c r="U28" s="91">
        <f>R28/'סכום נכסי הקרן'!$C$42*100</f>
        <v>0.15999515356718128</v>
      </c>
    </row>
    <row r="29" spans="2:21">
      <c r="B29" t="s">
        <v>439</v>
      </c>
      <c r="C29" t="s">
        <v>440</v>
      </c>
      <c r="D29" t="s">
        <v>103</v>
      </c>
      <c r="E29" t="s">
        <v>126</v>
      </c>
      <c r="F29" t="s">
        <v>441</v>
      </c>
      <c r="G29" t="s">
        <v>442</v>
      </c>
      <c r="H29" t="s">
        <v>235</v>
      </c>
      <c r="I29" t="s">
        <v>236</v>
      </c>
      <c r="J29" t="s">
        <v>443</v>
      </c>
      <c r="K29" s="91">
        <v>4.34</v>
      </c>
      <c r="L29" t="s">
        <v>105</v>
      </c>
      <c r="M29" s="91">
        <v>1.64</v>
      </c>
      <c r="N29" s="91">
        <v>1.06</v>
      </c>
      <c r="O29" s="91">
        <v>15315071.390000001</v>
      </c>
      <c r="P29" s="91">
        <v>102.85</v>
      </c>
      <c r="Q29" s="91">
        <v>125.9393</v>
      </c>
      <c r="R29" s="91">
        <v>15877.490224615</v>
      </c>
      <c r="S29" s="91">
        <v>1.44</v>
      </c>
      <c r="T29" s="91">
        <v>0.69</v>
      </c>
      <c r="U29" s="91">
        <f>R29/'סכום נכסי הקרן'!$C$42*100</f>
        <v>0.13826543138804429</v>
      </c>
    </row>
    <row r="30" spans="2:21">
      <c r="B30" t="s">
        <v>444</v>
      </c>
      <c r="C30" t="s">
        <v>445</v>
      </c>
      <c r="D30" t="s">
        <v>103</v>
      </c>
      <c r="E30" t="s">
        <v>126</v>
      </c>
      <c r="F30" t="s">
        <v>441</v>
      </c>
      <c r="G30" t="s">
        <v>442</v>
      </c>
      <c r="H30" t="s">
        <v>446</v>
      </c>
      <c r="I30" t="s">
        <v>153</v>
      </c>
      <c r="J30" t="s">
        <v>447</v>
      </c>
      <c r="K30" s="91">
        <v>5.7</v>
      </c>
      <c r="L30" t="s">
        <v>105</v>
      </c>
      <c r="M30" s="91">
        <v>1.34</v>
      </c>
      <c r="N30" s="91">
        <v>1.59</v>
      </c>
      <c r="O30" s="91">
        <v>53384872.030000001</v>
      </c>
      <c r="P30" s="91">
        <v>100.2</v>
      </c>
      <c r="Q30" s="91">
        <v>0</v>
      </c>
      <c r="R30" s="91">
        <v>53491.641774060001</v>
      </c>
      <c r="S30" s="91">
        <v>1.28</v>
      </c>
      <c r="T30" s="91">
        <v>2.34</v>
      </c>
      <c r="U30" s="91">
        <f>R30/'סכום נכסי הקרן'!$C$42*100</f>
        <v>0.46581952316865477</v>
      </c>
    </row>
    <row r="31" spans="2:21">
      <c r="B31" t="s">
        <v>448</v>
      </c>
      <c r="C31" t="s">
        <v>449</v>
      </c>
      <c r="D31" t="s">
        <v>103</v>
      </c>
      <c r="E31" t="s">
        <v>126</v>
      </c>
      <c r="F31" t="s">
        <v>441</v>
      </c>
      <c r="G31" t="s">
        <v>442</v>
      </c>
      <c r="H31" t="s">
        <v>235</v>
      </c>
      <c r="I31" t="s">
        <v>236</v>
      </c>
      <c r="J31" t="s">
        <v>450</v>
      </c>
      <c r="K31" s="91">
        <v>3.2</v>
      </c>
      <c r="L31" t="s">
        <v>105</v>
      </c>
      <c r="M31" s="91">
        <v>0.65</v>
      </c>
      <c r="N31" s="91">
        <v>0.64</v>
      </c>
      <c r="O31" s="91">
        <v>10321630.130000001</v>
      </c>
      <c r="P31" s="91">
        <v>100.47</v>
      </c>
      <c r="Q31" s="91">
        <v>0</v>
      </c>
      <c r="R31" s="91">
        <v>10370.141791611</v>
      </c>
      <c r="S31" s="91">
        <v>0.98</v>
      </c>
      <c r="T31" s="91">
        <v>0.45</v>
      </c>
      <c r="U31" s="91">
        <f>R31/'סכום נכסי הקרן'!$C$42*100</f>
        <v>9.0305968266281775E-2</v>
      </c>
    </row>
    <row r="32" spans="2:21">
      <c r="B32" t="s">
        <v>451</v>
      </c>
      <c r="C32" t="s">
        <v>452</v>
      </c>
      <c r="D32" t="s">
        <v>103</v>
      </c>
      <c r="E32" t="s">
        <v>126</v>
      </c>
      <c r="F32" t="s">
        <v>453</v>
      </c>
      <c r="G32" t="s">
        <v>396</v>
      </c>
      <c r="H32" t="s">
        <v>235</v>
      </c>
      <c r="I32" t="s">
        <v>236</v>
      </c>
      <c r="J32" t="s">
        <v>454</v>
      </c>
      <c r="K32" s="91">
        <v>1.23</v>
      </c>
      <c r="L32" t="s">
        <v>105</v>
      </c>
      <c r="M32" s="91">
        <v>0.8</v>
      </c>
      <c r="N32" s="91">
        <v>0.53</v>
      </c>
      <c r="O32" s="91">
        <v>11626810.960000001</v>
      </c>
      <c r="P32" s="91">
        <v>102.87</v>
      </c>
      <c r="Q32" s="91">
        <v>0</v>
      </c>
      <c r="R32" s="91">
        <v>11960.500434551999</v>
      </c>
      <c r="S32" s="91">
        <v>1.8</v>
      </c>
      <c r="T32" s="91">
        <v>0.52</v>
      </c>
      <c r="U32" s="91">
        <f>R32/'סכום נכסי הקרן'!$C$42*100</f>
        <v>0.10415523667817739</v>
      </c>
    </row>
    <row r="33" spans="2:21">
      <c r="B33" t="s">
        <v>455</v>
      </c>
      <c r="C33" t="s">
        <v>456</v>
      </c>
      <c r="D33" t="s">
        <v>103</v>
      </c>
      <c r="E33" t="s">
        <v>126</v>
      </c>
      <c r="F33" t="s">
        <v>395</v>
      </c>
      <c r="G33" t="s">
        <v>396</v>
      </c>
      <c r="H33" t="s">
        <v>235</v>
      </c>
      <c r="I33" t="s">
        <v>236</v>
      </c>
      <c r="J33" t="s">
        <v>457</v>
      </c>
      <c r="K33" s="91">
        <v>1.83</v>
      </c>
      <c r="L33" t="s">
        <v>105</v>
      </c>
      <c r="M33" s="91">
        <v>3.4</v>
      </c>
      <c r="N33" s="91">
        <v>0.3</v>
      </c>
      <c r="O33" s="91">
        <v>11375402.720000001</v>
      </c>
      <c r="P33" s="91">
        <v>110.02</v>
      </c>
      <c r="Q33" s="91">
        <v>0</v>
      </c>
      <c r="R33" s="91">
        <v>12515.218072543999</v>
      </c>
      <c r="S33" s="91">
        <v>0.61</v>
      </c>
      <c r="T33" s="91">
        <v>0.55000000000000004</v>
      </c>
      <c r="U33" s="91">
        <f>R33/'סכום נכסי הקרן'!$C$42*100</f>
        <v>0.10898586623174593</v>
      </c>
    </row>
    <row r="34" spans="2:21">
      <c r="B34" t="s">
        <v>458</v>
      </c>
      <c r="C34" t="s">
        <v>459</v>
      </c>
      <c r="D34" t="s">
        <v>103</v>
      </c>
      <c r="E34" t="s">
        <v>126</v>
      </c>
      <c r="F34" t="s">
        <v>402</v>
      </c>
      <c r="G34" t="s">
        <v>396</v>
      </c>
      <c r="H34" t="s">
        <v>235</v>
      </c>
      <c r="I34" t="s">
        <v>236</v>
      </c>
      <c r="J34" t="s">
        <v>460</v>
      </c>
      <c r="K34" s="91">
        <v>0.71</v>
      </c>
      <c r="L34" t="s">
        <v>105</v>
      </c>
      <c r="M34" s="91">
        <v>3</v>
      </c>
      <c r="N34" s="91">
        <v>0.03</v>
      </c>
      <c r="O34" s="91">
        <v>8416113.9000000004</v>
      </c>
      <c r="P34" s="91">
        <v>110.09</v>
      </c>
      <c r="Q34" s="91">
        <v>0</v>
      </c>
      <c r="R34" s="91">
        <v>9265.2997925100008</v>
      </c>
      <c r="S34" s="91">
        <v>1.75</v>
      </c>
      <c r="T34" s="91">
        <v>0.4</v>
      </c>
      <c r="U34" s="91">
        <f>R34/'סכום נכסי הקרן'!$C$42*100</f>
        <v>8.068470864273615E-2</v>
      </c>
    </row>
    <row r="35" spans="2:21">
      <c r="B35" t="s">
        <v>461</v>
      </c>
      <c r="C35" t="s">
        <v>462</v>
      </c>
      <c r="D35" t="s">
        <v>103</v>
      </c>
      <c r="E35" t="s">
        <v>126</v>
      </c>
      <c r="F35" t="s">
        <v>463</v>
      </c>
      <c r="G35" t="s">
        <v>442</v>
      </c>
      <c r="H35" t="s">
        <v>446</v>
      </c>
      <c r="I35" t="s">
        <v>153</v>
      </c>
      <c r="J35" t="s">
        <v>464</v>
      </c>
      <c r="K35" s="91">
        <v>10.07</v>
      </c>
      <c r="L35" t="s">
        <v>105</v>
      </c>
      <c r="M35" s="91">
        <v>1.65</v>
      </c>
      <c r="N35" s="91">
        <v>2.02</v>
      </c>
      <c r="O35" s="91">
        <v>3177009.91</v>
      </c>
      <c r="P35" s="91">
        <v>97.61</v>
      </c>
      <c r="Q35" s="91">
        <v>0</v>
      </c>
      <c r="R35" s="91">
        <v>3101.0793731509998</v>
      </c>
      <c r="S35" s="91">
        <v>0.75</v>
      </c>
      <c r="T35" s="91">
        <v>0.14000000000000001</v>
      </c>
      <c r="U35" s="91">
        <f>R35/'סכום נכסי הקרן'!$C$42*100</f>
        <v>2.7005028580182035E-2</v>
      </c>
    </row>
    <row r="36" spans="2:21">
      <c r="B36" t="s">
        <v>465</v>
      </c>
      <c r="C36" t="s">
        <v>466</v>
      </c>
      <c r="D36" t="s">
        <v>103</v>
      </c>
      <c r="E36" t="s">
        <v>126</v>
      </c>
      <c r="F36" t="s">
        <v>463</v>
      </c>
      <c r="G36" t="s">
        <v>442</v>
      </c>
      <c r="H36" t="s">
        <v>446</v>
      </c>
      <c r="I36" t="s">
        <v>153</v>
      </c>
      <c r="J36" t="s">
        <v>464</v>
      </c>
      <c r="K36" s="91">
        <v>6.44</v>
      </c>
      <c r="L36" t="s">
        <v>105</v>
      </c>
      <c r="M36" s="91">
        <v>0.83</v>
      </c>
      <c r="N36" s="91">
        <v>1.25</v>
      </c>
      <c r="O36" s="91">
        <v>21256398.780000001</v>
      </c>
      <c r="P36" s="91">
        <v>98.51</v>
      </c>
      <c r="Q36" s="91">
        <v>0</v>
      </c>
      <c r="R36" s="91">
        <v>20939.678438178002</v>
      </c>
      <c r="S36" s="91">
        <v>1.39</v>
      </c>
      <c r="T36" s="91">
        <v>0.92</v>
      </c>
      <c r="U36" s="91">
        <f>R36/'סכום נכסי הקרן'!$C$42*100</f>
        <v>0.18234832025864559</v>
      </c>
    </row>
    <row r="37" spans="2:21">
      <c r="B37" t="s">
        <v>467</v>
      </c>
      <c r="C37" t="s">
        <v>468</v>
      </c>
      <c r="D37" t="s">
        <v>103</v>
      </c>
      <c r="E37" t="s">
        <v>126</v>
      </c>
      <c r="F37" t="s">
        <v>426</v>
      </c>
      <c r="G37" t="s">
        <v>396</v>
      </c>
      <c r="H37" t="s">
        <v>235</v>
      </c>
      <c r="I37" t="s">
        <v>236</v>
      </c>
      <c r="J37" t="s">
        <v>469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3753339.99</v>
      </c>
      <c r="P37" s="91">
        <v>117.31</v>
      </c>
      <c r="Q37" s="91">
        <v>0</v>
      </c>
      <c r="R37" s="91">
        <v>4403.0431422689999</v>
      </c>
      <c r="S37" s="91">
        <v>0.38</v>
      </c>
      <c r="T37" s="91">
        <v>0.19</v>
      </c>
      <c r="U37" s="91">
        <f>R37/'סכום נכסי הקרן'!$C$42*100</f>
        <v>3.834287729821325E-2</v>
      </c>
    </row>
    <row r="38" spans="2:21">
      <c r="B38" t="s">
        <v>470</v>
      </c>
      <c r="C38" t="s">
        <v>471</v>
      </c>
      <c r="D38" t="s">
        <v>103</v>
      </c>
      <c r="E38" t="s">
        <v>126</v>
      </c>
      <c r="F38" t="s">
        <v>426</v>
      </c>
      <c r="G38" t="s">
        <v>396</v>
      </c>
      <c r="H38" t="s">
        <v>235</v>
      </c>
      <c r="I38" t="s">
        <v>236</v>
      </c>
      <c r="J38" t="s">
        <v>472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26384206.98</v>
      </c>
      <c r="P38" s="91">
        <v>130.5</v>
      </c>
      <c r="Q38" s="91">
        <v>0</v>
      </c>
      <c r="R38" s="91">
        <v>34431.390108899999</v>
      </c>
      <c r="S38" s="91">
        <v>1.1299999999999999</v>
      </c>
      <c r="T38" s="91">
        <v>1.5</v>
      </c>
      <c r="U38" s="91">
        <f>R38/'סכום נכסי הקרן'!$C$42*100</f>
        <v>0.29983775391129469</v>
      </c>
    </row>
    <row r="39" spans="2:21">
      <c r="B39" t="s">
        <v>473</v>
      </c>
      <c r="C39" t="s">
        <v>474</v>
      </c>
      <c r="D39" t="s">
        <v>103</v>
      </c>
      <c r="E39" t="s">
        <v>126</v>
      </c>
      <c r="F39" t="s">
        <v>426</v>
      </c>
      <c r="G39" t="s">
        <v>396</v>
      </c>
      <c r="H39" t="s">
        <v>235</v>
      </c>
      <c r="I39" t="s">
        <v>236</v>
      </c>
      <c r="J39" t="s">
        <v>325</v>
      </c>
      <c r="K39" s="91">
        <v>2.36</v>
      </c>
      <c r="L39" t="s">
        <v>105</v>
      </c>
      <c r="M39" s="91">
        <v>4</v>
      </c>
      <c r="N39" s="91">
        <v>0.35</v>
      </c>
      <c r="O39" s="91">
        <v>20475617.219999999</v>
      </c>
      <c r="P39" s="91">
        <v>115.98</v>
      </c>
      <c r="Q39" s="91">
        <v>0</v>
      </c>
      <c r="R39" s="91">
        <v>23747.620851756001</v>
      </c>
      <c r="S39" s="91">
        <v>0.7</v>
      </c>
      <c r="T39" s="91">
        <v>1.04</v>
      </c>
      <c r="U39" s="91">
        <f>R39/'סכום נכסי הקרן'!$C$42*100</f>
        <v>0.20680063379395827</v>
      </c>
    </row>
    <row r="40" spans="2:21">
      <c r="B40" t="s">
        <v>475</v>
      </c>
      <c r="C40" t="s">
        <v>476</v>
      </c>
      <c r="D40" t="s">
        <v>103</v>
      </c>
      <c r="E40" t="s">
        <v>126</v>
      </c>
      <c r="F40" t="s">
        <v>477</v>
      </c>
      <c r="G40" t="s">
        <v>442</v>
      </c>
      <c r="H40" t="s">
        <v>478</v>
      </c>
      <c r="I40" t="s">
        <v>236</v>
      </c>
      <c r="J40" t="s">
        <v>479</v>
      </c>
      <c r="K40" s="91">
        <v>5.15</v>
      </c>
      <c r="L40" t="s">
        <v>105</v>
      </c>
      <c r="M40" s="91">
        <v>2.34</v>
      </c>
      <c r="N40" s="91">
        <v>1.62</v>
      </c>
      <c r="O40" s="91">
        <v>25920801.800000001</v>
      </c>
      <c r="P40" s="91">
        <v>105.82</v>
      </c>
      <c r="Q40" s="91">
        <v>0</v>
      </c>
      <c r="R40" s="91">
        <v>27429.39246476</v>
      </c>
      <c r="S40" s="91">
        <v>1.06</v>
      </c>
      <c r="T40" s="91">
        <v>1.2</v>
      </c>
      <c r="U40" s="91">
        <f>R40/'סכום נכסי הקרן'!$C$42*100</f>
        <v>0.23886248570774821</v>
      </c>
    </row>
    <row r="41" spans="2:21">
      <c r="B41" t="s">
        <v>480</v>
      </c>
      <c r="C41" t="s">
        <v>481</v>
      </c>
      <c r="D41" t="s">
        <v>103</v>
      </c>
      <c r="E41" t="s">
        <v>126</v>
      </c>
      <c r="F41" t="s">
        <v>482</v>
      </c>
      <c r="G41" t="s">
        <v>442</v>
      </c>
      <c r="H41" t="s">
        <v>478</v>
      </c>
      <c r="I41" t="s">
        <v>236</v>
      </c>
      <c r="J41" t="s">
        <v>483</v>
      </c>
      <c r="K41" s="91">
        <v>0.5</v>
      </c>
      <c r="L41" t="s">
        <v>105</v>
      </c>
      <c r="M41" s="91">
        <v>4.95</v>
      </c>
      <c r="N41" s="91">
        <v>0.23</v>
      </c>
      <c r="O41" s="91">
        <v>259516.7</v>
      </c>
      <c r="P41" s="91">
        <v>125.07</v>
      </c>
      <c r="Q41" s="91">
        <v>0</v>
      </c>
      <c r="R41" s="91">
        <v>324.57753668999999</v>
      </c>
      <c r="S41" s="91">
        <v>0.2</v>
      </c>
      <c r="T41" s="91">
        <v>0.01</v>
      </c>
      <c r="U41" s="91">
        <f>R41/'סכום נכסי הקרן'!$C$42*100</f>
        <v>2.8265079993396642E-3</v>
      </c>
    </row>
    <row r="42" spans="2:21">
      <c r="B42" t="s">
        <v>484</v>
      </c>
      <c r="C42" t="s">
        <v>485</v>
      </c>
      <c r="D42" t="s">
        <v>103</v>
      </c>
      <c r="E42" t="s">
        <v>126</v>
      </c>
      <c r="F42" t="s">
        <v>482</v>
      </c>
      <c r="G42" t="s">
        <v>442</v>
      </c>
      <c r="H42" t="s">
        <v>478</v>
      </c>
      <c r="I42" t="s">
        <v>236</v>
      </c>
      <c r="J42" t="s">
        <v>486</v>
      </c>
      <c r="K42" s="91">
        <v>2.21</v>
      </c>
      <c r="L42" t="s">
        <v>105</v>
      </c>
      <c r="M42" s="91">
        <v>4.8</v>
      </c>
      <c r="N42" s="91">
        <v>0.69</v>
      </c>
      <c r="O42" s="91">
        <v>24142917.609999999</v>
      </c>
      <c r="P42" s="91">
        <v>114.3</v>
      </c>
      <c r="Q42" s="91">
        <v>0</v>
      </c>
      <c r="R42" s="91">
        <v>27595.35482823</v>
      </c>
      <c r="S42" s="91">
        <v>1.78</v>
      </c>
      <c r="T42" s="91">
        <v>1.21</v>
      </c>
      <c r="U42" s="91">
        <f>R42/'סכום נכסי הקרן'!$C$42*100</f>
        <v>0.24030773035628744</v>
      </c>
    </row>
    <row r="43" spans="2:21">
      <c r="B43" t="s">
        <v>487</v>
      </c>
      <c r="C43" t="s">
        <v>488</v>
      </c>
      <c r="D43" t="s">
        <v>103</v>
      </c>
      <c r="E43" t="s">
        <v>126</v>
      </c>
      <c r="F43" t="s">
        <v>482</v>
      </c>
      <c r="G43" t="s">
        <v>442</v>
      </c>
      <c r="H43" t="s">
        <v>478</v>
      </c>
      <c r="I43" t="s">
        <v>236</v>
      </c>
      <c r="J43" t="s">
        <v>325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2794671.74</v>
      </c>
      <c r="P43" s="91">
        <v>115.47</v>
      </c>
      <c r="Q43" s="91">
        <v>0</v>
      </c>
      <c r="R43" s="91">
        <v>3227.007458178</v>
      </c>
      <c r="S43" s="91">
        <v>1.41</v>
      </c>
      <c r="T43" s="91">
        <v>0.14000000000000001</v>
      </c>
      <c r="U43" s="91">
        <f>R43/'סכום נכסי הקרן'!$C$42*100</f>
        <v>2.8101644024676867E-2</v>
      </c>
    </row>
    <row r="44" spans="2:21">
      <c r="B44" t="s">
        <v>489</v>
      </c>
      <c r="C44" t="s">
        <v>490</v>
      </c>
      <c r="D44" t="s">
        <v>103</v>
      </c>
      <c r="E44" t="s">
        <v>126</v>
      </c>
      <c r="F44" t="s">
        <v>482</v>
      </c>
      <c r="G44" t="s">
        <v>442</v>
      </c>
      <c r="H44" t="s">
        <v>478</v>
      </c>
      <c r="I44" t="s">
        <v>236</v>
      </c>
      <c r="J44" t="s">
        <v>491</v>
      </c>
      <c r="K44" s="91">
        <v>6.16</v>
      </c>
      <c r="L44" t="s">
        <v>105</v>
      </c>
      <c r="M44" s="91">
        <v>3.2</v>
      </c>
      <c r="N44" s="91">
        <v>1.76</v>
      </c>
      <c r="O44" s="91">
        <v>21485229.09</v>
      </c>
      <c r="P44" s="91">
        <v>110.84</v>
      </c>
      <c r="Q44" s="91">
        <v>0</v>
      </c>
      <c r="R44" s="91">
        <v>23814.227923356</v>
      </c>
      <c r="S44" s="91">
        <v>1.3</v>
      </c>
      <c r="T44" s="91">
        <v>1.04</v>
      </c>
      <c r="U44" s="91">
        <f>R44/'סכום נכסי הקרן'!$C$42*100</f>
        <v>0.20738066598783683</v>
      </c>
    </row>
    <row r="45" spans="2:21">
      <c r="B45" t="s">
        <v>492</v>
      </c>
      <c r="C45" t="s">
        <v>493</v>
      </c>
      <c r="D45" t="s">
        <v>103</v>
      </c>
      <c r="E45" t="s">
        <v>126</v>
      </c>
      <c r="F45" t="s">
        <v>477</v>
      </c>
      <c r="G45" t="s">
        <v>442</v>
      </c>
      <c r="H45" t="s">
        <v>478</v>
      </c>
      <c r="I45" t="s">
        <v>236</v>
      </c>
      <c r="J45" t="s">
        <v>494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9209174.3499999996</v>
      </c>
      <c r="P45" s="91">
        <v>107.4</v>
      </c>
      <c r="Q45" s="91">
        <v>0</v>
      </c>
      <c r="R45" s="91">
        <v>9890.6532518999993</v>
      </c>
      <c r="S45" s="91">
        <v>1.7</v>
      </c>
      <c r="T45" s="91">
        <v>0.43</v>
      </c>
      <c r="U45" s="91">
        <f>R45/'סכום נכסי הקרן'!$C$42*100</f>
        <v>8.6130453820932942E-2</v>
      </c>
    </row>
    <row r="46" spans="2:21">
      <c r="B46" t="s">
        <v>495</v>
      </c>
      <c r="C46" t="s">
        <v>496</v>
      </c>
      <c r="D46" t="s">
        <v>103</v>
      </c>
      <c r="E46" t="s">
        <v>126</v>
      </c>
      <c r="F46" t="s">
        <v>477</v>
      </c>
      <c r="G46" t="s">
        <v>442</v>
      </c>
      <c r="H46" t="s">
        <v>478</v>
      </c>
      <c r="I46" t="s">
        <v>236</v>
      </c>
      <c r="J46" t="s">
        <v>497</v>
      </c>
      <c r="K46" s="91">
        <v>1.07</v>
      </c>
      <c r="L46" t="s">
        <v>105</v>
      </c>
      <c r="M46" s="91">
        <v>1.64</v>
      </c>
      <c r="N46" s="91">
        <v>0.73</v>
      </c>
      <c r="O46" s="91">
        <v>3523296.1</v>
      </c>
      <c r="P46" s="91">
        <v>101.63</v>
      </c>
      <c r="Q46" s="91">
        <v>0</v>
      </c>
      <c r="R46" s="91">
        <v>3580.7258264299999</v>
      </c>
      <c r="S46" s="91">
        <v>0.68</v>
      </c>
      <c r="T46" s="91">
        <v>0.16</v>
      </c>
      <c r="U46" s="91">
        <f>R46/'סכום נכסי הקרן'!$C$42*100</f>
        <v>3.1181918179115767E-2</v>
      </c>
    </row>
    <row r="47" spans="2:21">
      <c r="B47" t="s">
        <v>498</v>
      </c>
      <c r="C47" t="s">
        <v>499</v>
      </c>
      <c r="D47" t="s">
        <v>103</v>
      </c>
      <c r="E47" t="s">
        <v>126</v>
      </c>
      <c r="F47" t="s">
        <v>500</v>
      </c>
      <c r="G47" t="s">
        <v>442</v>
      </c>
      <c r="H47" t="s">
        <v>478</v>
      </c>
      <c r="I47" t="s">
        <v>236</v>
      </c>
      <c r="J47" t="s">
        <v>325</v>
      </c>
      <c r="K47" s="91">
        <v>4.32</v>
      </c>
      <c r="L47" t="s">
        <v>105</v>
      </c>
      <c r="M47" s="91">
        <v>4.75</v>
      </c>
      <c r="N47" s="91">
        <v>1.32</v>
      </c>
      <c r="O47" s="91">
        <v>23650007.059999999</v>
      </c>
      <c r="P47" s="91">
        <v>142.29</v>
      </c>
      <c r="Q47" s="91">
        <v>0</v>
      </c>
      <c r="R47" s="91">
        <v>33651.595045674003</v>
      </c>
      <c r="S47" s="91">
        <v>1.25</v>
      </c>
      <c r="T47" s="91">
        <v>1.47</v>
      </c>
      <c r="U47" s="91">
        <f>R47/'סכום נכסי הקרן'!$C$42*100</f>
        <v>0.29304708994073481</v>
      </c>
    </row>
    <row r="48" spans="2:21">
      <c r="B48" t="s">
        <v>501</v>
      </c>
      <c r="C48" t="s">
        <v>502</v>
      </c>
      <c r="D48" t="s">
        <v>103</v>
      </c>
      <c r="E48" t="s">
        <v>126</v>
      </c>
      <c r="F48" t="s">
        <v>503</v>
      </c>
      <c r="G48" t="s">
        <v>442</v>
      </c>
      <c r="H48" t="s">
        <v>478</v>
      </c>
      <c r="I48" t="s">
        <v>236</v>
      </c>
      <c r="J48" t="s">
        <v>310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5844214.3399999999</v>
      </c>
      <c r="P48" s="91">
        <v>106.29</v>
      </c>
      <c r="Q48" s="91">
        <v>144.09052</v>
      </c>
      <c r="R48" s="91">
        <v>6355.9059419859996</v>
      </c>
      <c r="S48" s="91">
        <v>0.67</v>
      </c>
      <c r="T48" s="91">
        <v>0.28000000000000003</v>
      </c>
      <c r="U48" s="91">
        <f>R48/'סכום נכסי הקרן'!$C$42*100</f>
        <v>5.5348928860816701E-2</v>
      </c>
    </row>
    <row r="49" spans="2:21">
      <c r="B49" t="s">
        <v>504</v>
      </c>
      <c r="C49" t="s">
        <v>505</v>
      </c>
      <c r="D49" t="s">
        <v>103</v>
      </c>
      <c r="E49" t="s">
        <v>126</v>
      </c>
      <c r="F49" t="s">
        <v>503</v>
      </c>
      <c r="G49" t="s">
        <v>442</v>
      </c>
      <c r="H49" t="s">
        <v>478</v>
      </c>
      <c r="I49" t="s">
        <v>236</v>
      </c>
      <c r="J49" t="s">
        <v>506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4101384.72</v>
      </c>
      <c r="P49" s="91">
        <v>119.44</v>
      </c>
      <c r="Q49" s="91">
        <v>181.20572000000001</v>
      </c>
      <c r="R49" s="91">
        <v>5079.8996295679999</v>
      </c>
      <c r="S49" s="91">
        <v>0.9</v>
      </c>
      <c r="T49" s="91">
        <v>0.22</v>
      </c>
      <c r="U49" s="91">
        <f>R49/'סכום נכסי הקרן'!$C$42*100</f>
        <v>4.4237124618177318E-2</v>
      </c>
    </row>
    <row r="50" spans="2:21">
      <c r="B50" t="s">
        <v>507</v>
      </c>
      <c r="C50" t="s">
        <v>508</v>
      </c>
      <c r="D50" t="s">
        <v>103</v>
      </c>
      <c r="E50" t="s">
        <v>126</v>
      </c>
      <c r="F50" t="s">
        <v>503</v>
      </c>
      <c r="G50" t="s">
        <v>442</v>
      </c>
      <c r="H50" t="s">
        <v>478</v>
      </c>
      <c r="I50" t="s">
        <v>236</v>
      </c>
      <c r="J50" t="s">
        <v>325</v>
      </c>
      <c r="K50" s="91">
        <v>1.74</v>
      </c>
      <c r="L50" t="s">
        <v>105</v>
      </c>
      <c r="M50" s="91">
        <v>3.4</v>
      </c>
      <c r="N50" s="91">
        <v>1.02</v>
      </c>
      <c r="O50" s="91">
        <v>56.77</v>
      </c>
      <c r="P50" s="91">
        <v>107.43</v>
      </c>
      <c r="Q50" s="91">
        <v>0</v>
      </c>
      <c r="R50" s="91">
        <v>6.0988011000000002E-2</v>
      </c>
      <c r="S50" s="91">
        <v>0</v>
      </c>
      <c r="T50" s="91">
        <v>0</v>
      </c>
      <c r="U50" s="91">
        <f>R50/'סכום נכסי הקרן'!$C$42*100</f>
        <v>5.3109991132860323E-7</v>
      </c>
    </row>
    <row r="51" spans="2:21">
      <c r="B51" t="s">
        <v>509</v>
      </c>
      <c r="C51" t="s">
        <v>510</v>
      </c>
      <c r="D51" t="s">
        <v>103</v>
      </c>
      <c r="E51" t="s">
        <v>126</v>
      </c>
      <c r="F51" t="s">
        <v>503</v>
      </c>
      <c r="G51" t="s">
        <v>442</v>
      </c>
      <c r="H51" t="s">
        <v>478</v>
      </c>
      <c r="I51" t="s">
        <v>236</v>
      </c>
      <c r="J51" t="s">
        <v>511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12759592.49</v>
      </c>
      <c r="P51" s="91">
        <v>102.17</v>
      </c>
      <c r="Q51" s="91">
        <v>0</v>
      </c>
      <c r="R51" s="91">
        <v>13036.475647032999</v>
      </c>
      <c r="S51" s="91">
        <v>1.61</v>
      </c>
      <c r="T51" s="91">
        <v>0.56999999999999995</v>
      </c>
      <c r="U51" s="91">
        <f>R51/'סכום נכסי הקרן'!$C$42*100</f>
        <v>0.11352511660327338</v>
      </c>
    </row>
    <row r="52" spans="2:21">
      <c r="B52" t="s">
        <v>512</v>
      </c>
      <c r="C52" t="s">
        <v>513</v>
      </c>
      <c r="D52" t="s">
        <v>103</v>
      </c>
      <c r="E52" t="s">
        <v>126</v>
      </c>
      <c r="F52" t="s">
        <v>503</v>
      </c>
      <c r="G52" t="s">
        <v>442</v>
      </c>
      <c r="H52" t="s">
        <v>478</v>
      </c>
      <c r="I52" t="s">
        <v>236</v>
      </c>
      <c r="J52" t="s">
        <v>514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12100984.390000001</v>
      </c>
      <c r="P52" s="91">
        <v>102.84</v>
      </c>
      <c r="Q52" s="91">
        <v>0</v>
      </c>
      <c r="R52" s="91">
        <v>12444.652346676001</v>
      </c>
      <c r="S52" s="91">
        <v>1.49</v>
      </c>
      <c r="T52" s="91">
        <v>0.54</v>
      </c>
      <c r="U52" s="91">
        <f>R52/'סכום נכסי הקרן'!$C$42*100</f>
        <v>0.10837136101774032</v>
      </c>
    </row>
    <row r="53" spans="2:21">
      <c r="B53" t="s">
        <v>515</v>
      </c>
      <c r="C53" t="s">
        <v>516</v>
      </c>
      <c r="D53" t="s">
        <v>103</v>
      </c>
      <c r="E53" t="s">
        <v>126</v>
      </c>
      <c r="F53" t="s">
        <v>503</v>
      </c>
      <c r="G53" t="s">
        <v>442</v>
      </c>
      <c r="H53" t="s">
        <v>478</v>
      </c>
      <c r="I53" t="s">
        <v>236</v>
      </c>
      <c r="J53" t="s">
        <v>517</v>
      </c>
      <c r="K53" s="91">
        <v>5.8</v>
      </c>
      <c r="L53" t="s">
        <v>105</v>
      </c>
      <c r="M53" s="91">
        <v>1.76</v>
      </c>
      <c r="N53" s="91">
        <v>1.79</v>
      </c>
      <c r="O53" s="91">
        <v>13791821.779999999</v>
      </c>
      <c r="P53" s="91">
        <v>101.72</v>
      </c>
      <c r="Q53" s="91">
        <v>278.81067999999999</v>
      </c>
      <c r="R53" s="91">
        <v>14307.851794615999</v>
      </c>
      <c r="S53" s="91">
        <v>1.26</v>
      </c>
      <c r="T53" s="91">
        <v>0.63</v>
      </c>
      <c r="U53" s="91">
        <f>R53/'סכום נכסי הקרן'!$C$42*100</f>
        <v>0.12459660013216947</v>
      </c>
    </row>
    <row r="54" spans="2:21">
      <c r="B54" t="s">
        <v>518</v>
      </c>
      <c r="C54" t="s">
        <v>519</v>
      </c>
      <c r="D54" t="s">
        <v>103</v>
      </c>
      <c r="E54" t="s">
        <v>126</v>
      </c>
      <c r="F54" t="s">
        <v>520</v>
      </c>
      <c r="G54" t="s">
        <v>442</v>
      </c>
      <c r="H54" t="s">
        <v>478</v>
      </c>
      <c r="I54" t="s">
        <v>236</v>
      </c>
      <c r="J54" t="s">
        <v>521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0.33</v>
      </c>
      <c r="P54" s="91">
        <v>112.97</v>
      </c>
      <c r="Q54" s="91">
        <v>0</v>
      </c>
      <c r="R54" s="91">
        <v>3.7280100000000002E-4</v>
      </c>
      <c r="S54" s="91">
        <v>0</v>
      </c>
      <c r="T54" s="91">
        <v>0</v>
      </c>
      <c r="U54" s="91">
        <f>R54/'סכום נכסי הקרן'!$C$42*100</f>
        <v>3.2464508154432941E-9</v>
      </c>
    </row>
    <row r="55" spans="2:21">
      <c r="B55" t="s">
        <v>522</v>
      </c>
      <c r="C55" t="s">
        <v>523</v>
      </c>
      <c r="D55" t="s">
        <v>103</v>
      </c>
      <c r="E55" t="s">
        <v>126</v>
      </c>
      <c r="F55" t="s">
        <v>520</v>
      </c>
      <c r="G55" t="s">
        <v>442</v>
      </c>
      <c r="H55" t="s">
        <v>478</v>
      </c>
      <c r="I55" t="s">
        <v>236</v>
      </c>
      <c r="J55" t="s">
        <v>524</v>
      </c>
      <c r="K55" s="91">
        <v>3.84</v>
      </c>
      <c r="L55" t="s">
        <v>105</v>
      </c>
      <c r="M55" s="91">
        <v>4</v>
      </c>
      <c r="N55" s="91">
        <v>0.95</v>
      </c>
      <c r="O55" s="91">
        <v>6326153.6799999997</v>
      </c>
      <c r="P55" s="91">
        <v>113.52</v>
      </c>
      <c r="Q55" s="91">
        <v>0</v>
      </c>
      <c r="R55" s="91">
        <v>7181.4496575359999</v>
      </c>
      <c r="S55" s="91">
        <v>0.93</v>
      </c>
      <c r="T55" s="91">
        <v>0.31</v>
      </c>
      <c r="U55" s="91">
        <f>R55/'סכום נכסי הקרן'!$C$42*100</f>
        <v>6.2537984331513904E-2</v>
      </c>
    </row>
    <row r="56" spans="2:21">
      <c r="B56" t="s">
        <v>525</v>
      </c>
      <c r="C56" t="s">
        <v>526</v>
      </c>
      <c r="D56" t="s">
        <v>103</v>
      </c>
      <c r="E56" t="s">
        <v>126</v>
      </c>
      <c r="F56" t="s">
        <v>520</v>
      </c>
      <c r="G56" t="s">
        <v>442</v>
      </c>
      <c r="H56" t="s">
        <v>478</v>
      </c>
      <c r="I56" t="s">
        <v>236</v>
      </c>
      <c r="J56" t="s">
        <v>527</v>
      </c>
      <c r="K56" s="91">
        <v>7.87</v>
      </c>
      <c r="L56" t="s">
        <v>105</v>
      </c>
      <c r="M56" s="91">
        <v>3.5</v>
      </c>
      <c r="N56" s="91">
        <v>2.39</v>
      </c>
      <c r="O56" s="91">
        <v>1181594.1399999999</v>
      </c>
      <c r="P56" s="91">
        <v>112.25</v>
      </c>
      <c r="Q56" s="91">
        <v>0</v>
      </c>
      <c r="R56" s="91">
        <v>1326.33942215</v>
      </c>
      <c r="S56" s="91">
        <v>0.44</v>
      </c>
      <c r="T56" s="91">
        <v>0.06</v>
      </c>
      <c r="U56" s="91">
        <f>R56/'סכום נכסי הקרן'!$C$42*100</f>
        <v>1.1550118424021006E-2</v>
      </c>
    </row>
    <row r="57" spans="2:21">
      <c r="B57" t="s">
        <v>528</v>
      </c>
      <c r="C57" t="s">
        <v>529</v>
      </c>
      <c r="D57" t="s">
        <v>103</v>
      </c>
      <c r="E57" t="s">
        <v>126</v>
      </c>
      <c r="F57" t="s">
        <v>520</v>
      </c>
      <c r="G57" t="s">
        <v>442</v>
      </c>
      <c r="H57" t="s">
        <v>478</v>
      </c>
      <c r="I57" t="s">
        <v>236</v>
      </c>
      <c r="J57" t="s">
        <v>530</v>
      </c>
      <c r="K57" s="91">
        <v>6.53</v>
      </c>
      <c r="L57" t="s">
        <v>105</v>
      </c>
      <c r="M57" s="91">
        <v>4</v>
      </c>
      <c r="N57" s="91">
        <v>1.85</v>
      </c>
      <c r="O57" s="91">
        <v>12714393.16</v>
      </c>
      <c r="P57" s="91">
        <v>117.02</v>
      </c>
      <c r="Q57" s="91">
        <v>0</v>
      </c>
      <c r="R57" s="91">
        <v>14878.382875832</v>
      </c>
      <c r="S57" s="91">
        <v>1.76</v>
      </c>
      <c r="T57" s="91">
        <v>0.65</v>
      </c>
      <c r="U57" s="91">
        <f>R57/'סכום נכסי הקרן'!$C$42*100</f>
        <v>0.12956493737871502</v>
      </c>
    </row>
    <row r="58" spans="2:21">
      <c r="B58" t="s">
        <v>531</v>
      </c>
      <c r="C58" t="s">
        <v>532</v>
      </c>
      <c r="D58" t="s">
        <v>103</v>
      </c>
      <c r="E58" t="s">
        <v>126</v>
      </c>
      <c r="F58" t="s">
        <v>533</v>
      </c>
      <c r="G58" t="s">
        <v>135</v>
      </c>
      <c r="H58" t="s">
        <v>478</v>
      </c>
      <c r="I58" t="s">
        <v>236</v>
      </c>
      <c r="J58" t="s">
        <v>534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10090543.85</v>
      </c>
      <c r="P58" s="91">
        <v>103.89</v>
      </c>
      <c r="Q58" s="91">
        <v>0</v>
      </c>
      <c r="R58" s="91">
        <v>10483.066005765</v>
      </c>
      <c r="S58" s="91">
        <v>1.1399999999999999</v>
      </c>
      <c r="T58" s="91">
        <v>0.46</v>
      </c>
      <c r="U58" s="91">
        <f>R58/'סכום נכסי הקרן'!$C$42*100</f>
        <v>9.128934252526591E-2</v>
      </c>
    </row>
    <row r="59" spans="2:21">
      <c r="B59" t="s">
        <v>535</v>
      </c>
      <c r="C59" t="s">
        <v>536</v>
      </c>
      <c r="D59" t="s">
        <v>103</v>
      </c>
      <c r="E59" t="s">
        <v>126</v>
      </c>
      <c r="F59" t="s">
        <v>533</v>
      </c>
      <c r="G59" t="s">
        <v>135</v>
      </c>
      <c r="H59" t="s">
        <v>478</v>
      </c>
      <c r="I59" t="s">
        <v>236</v>
      </c>
      <c r="J59" t="s">
        <v>537</v>
      </c>
      <c r="K59" s="91">
        <v>2.34</v>
      </c>
      <c r="L59" t="s">
        <v>105</v>
      </c>
      <c r="M59" s="91">
        <v>3.7</v>
      </c>
      <c r="N59" s="91">
        <v>0.63</v>
      </c>
      <c r="O59" s="91">
        <v>14635520.300000001</v>
      </c>
      <c r="P59" s="91">
        <v>111.93</v>
      </c>
      <c r="Q59" s="91">
        <v>0</v>
      </c>
      <c r="R59" s="91">
        <v>16381.53787179</v>
      </c>
      <c r="S59" s="91">
        <v>0.61</v>
      </c>
      <c r="T59" s="91">
        <v>0.72</v>
      </c>
      <c r="U59" s="91">
        <f>R59/'סכום נכסי הקרן'!$C$42*100</f>
        <v>0.14265481310964256</v>
      </c>
    </row>
    <row r="60" spans="2:21">
      <c r="B60" t="s">
        <v>538</v>
      </c>
      <c r="C60" t="s">
        <v>539</v>
      </c>
      <c r="D60" t="s">
        <v>103</v>
      </c>
      <c r="E60" t="s">
        <v>126</v>
      </c>
      <c r="F60" t="s">
        <v>540</v>
      </c>
      <c r="G60" t="s">
        <v>442</v>
      </c>
      <c r="H60" t="s">
        <v>478</v>
      </c>
      <c r="I60" t="s">
        <v>236</v>
      </c>
      <c r="J60" t="s">
        <v>541</v>
      </c>
      <c r="K60" s="91">
        <v>6.75</v>
      </c>
      <c r="L60" t="s">
        <v>105</v>
      </c>
      <c r="M60" s="91">
        <v>1.82</v>
      </c>
      <c r="N60" s="91">
        <v>1.77</v>
      </c>
      <c r="O60" s="91">
        <v>4488685.6399999997</v>
      </c>
      <c r="P60" s="91">
        <v>100.92</v>
      </c>
      <c r="Q60" s="91">
        <v>0</v>
      </c>
      <c r="R60" s="91">
        <v>4529.981547888</v>
      </c>
      <c r="S60" s="91">
        <v>1.71</v>
      </c>
      <c r="T60" s="91">
        <v>0.2</v>
      </c>
      <c r="U60" s="91">
        <f>R60/'סכום נכסי הקרן'!$C$42*100</f>
        <v>3.944829088463838E-2</v>
      </c>
    </row>
    <row r="61" spans="2:21">
      <c r="B61" t="s">
        <v>542</v>
      </c>
      <c r="C61" t="s">
        <v>543</v>
      </c>
      <c r="D61" t="s">
        <v>103</v>
      </c>
      <c r="E61" t="s">
        <v>126</v>
      </c>
      <c r="F61" t="s">
        <v>453</v>
      </c>
      <c r="G61" t="s">
        <v>396</v>
      </c>
      <c r="H61" t="s">
        <v>478</v>
      </c>
      <c r="I61" t="s">
        <v>236</v>
      </c>
      <c r="J61" t="s">
        <v>325</v>
      </c>
      <c r="K61" s="91">
        <v>0.52</v>
      </c>
      <c r="L61" t="s">
        <v>105</v>
      </c>
      <c r="M61" s="91">
        <v>2.8</v>
      </c>
      <c r="N61" s="91">
        <v>-0.22</v>
      </c>
      <c r="O61" s="91">
        <v>17539887.039999999</v>
      </c>
      <c r="P61" s="91">
        <v>105.28</v>
      </c>
      <c r="Q61" s="91">
        <v>0</v>
      </c>
      <c r="R61" s="91">
        <v>18465.993075711998</v>
      </c>
      <c r="S61" s="91">
        <v>1.78</v>
      </c>
      <c r="T61" s="91">
        <v>0.81</v>
      </c>
      <c r="U61" s="91">
        <f>R61/'סכום נכסי הקרן'!$C$42*100</f>
        <v>0.16080680652309257</v>
      </c>
    </row>
    <row r="62" spans="2:21">
      <c r="B62" t="s">
        <v>544</v>
      </c>
      <c r="C62" t="s">
        <v>545</v>
      </c>
      <c r="D62" t="s">
        <v>103</v>
      </c>
      <c r="E62" t="s">
        <v>126</v>
      </c>
      <c r="F62" t="s">
        <v>453</v>
      </c>
      <c r="G62" t="s">
        <v>396</v>
      </c>
      <c r="H62" t="s">
        <v>478</v>
      </c>
      <c r="I62" t="s">
        <v>236</v>
      </c>
      <c r="J62" t="s">
        <v>546</v>
      </c>
      <c r="K62" s="91">
        <v>1.2</v>
      </c>
      <c r="L62" t="s">
        <v>105</v>
      </c>
      <c r="M62" s="91">
        <v>4.2</v>
      </c>
      <c r="N62" s="91">
        <v>0.05</v>
      </c>
      <c r="O62" s="91">
        <v>401092.14</v>
      </c>
      <c r="P62" s="91">
        <v>129.29</v>
      </c>
      <c r="Q62" s="91">
        <v>0</v>
      </c>
      <c r="R62" s="91">
        <v>518.57202780600005</v>
      </c>
      <c r="S62" s="91">
        <v>0.51</v>
      </c>
      <c r="T62" s="91">
        <v>0.02</v>
      </c>
      <c r="U62" s="91">
        <f>R62/'סכום נכסי הקרן'!$C$42*100</f>
        <v>4.5158639127493528E-3</v>
      </c>
    </row>
    <row r="63" spans="2:21">
      <c r="B63" t="s">
        <v>547</v>
      </c>
      <c r="C63" t="s">
        <v>548</v>
      </c>
      <c r="D63" t="s">
        <v>103</v>
      </c>
      <c r="E63" t="s">
        <v>126</v>
      </c>
      <c r="F63" t="s">
        <v>453</v>
      </c>
      <c r="G63" t="s">
        <v>396</v>
      </c>
      <c r="H63" t="s">
        <v>478</v>
      </c>
      <c r="I63" t="s">
        <v>236</v>
      </c>
      <c r="J63" t="s">
        <v>420</v>
      </c>
      <c r="K63" s="91">
        <v>1.05</v>
      </c>
      <c r="L63" t="s">
        <v>105</v>
      </c>
      <c r="M63" s="91">
        <v>3.1</v>
      </c>
      <c r="N63" s="91">
        <v>0.22</v>
      </c>
      <c r="O63" s="91">
        <v>6918874.79</v>
      </c>
      <c r="P63" s="91">
        <v>112.54</v>
      </c>
      <c r="Q63" s="91">
        <v>0</v>
      </c>
      <c r="R63" s="91">
        <v>7786.5016886659996</v>
      </c>
      <c r="S63" s="91">
        <v>1.34</v>
      </c>
      <c r="T63" s="91">
        <v>0.34</v>
      </c>
      <c r="U63" s="91">
        <f>R63/'סכום נכסי הקרן'!$C$42*100</f>
        <v>6.7806939242706754E-2</v>
      </c>
    </row>
    <row r="64" spans="2:21">
      <c r="B64" t="s">
        <v>549</v>
      </c>
      <c r="C64" t="s">
        <v>550</v>
      </c>
      <c r="D64" t="s">
        <v>103</v>
      </c>
      <c r="E64" t="s">
        <v>126</v>
      </c>
      <c r="F64" t="s">
        <v>395</v>
      </c>
      <c r="G64" t="s">
        <v>396</v>
      </c>
      <c r="H64" t="s">
        <v>478</v>
      </c>
      <c r="I64" t="s">
        <v>236</v>
      </c>
      <c r="J64" t="s">
        <v>551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22233653.760000002</v>
      </c>
      <c r="P64" s="91">
        <v>117.4</v>
      </c>
      <c r="Q64" s="91">
        <v>0</v>
      </c>
      <c r="R64" s="91">
        <v>26102.309514240002</v>
      </c>
      <c r="S64" s="91">
        <v>1.65</v>
      </c>
      <c r="T64" s="91">
        <v>1.1399999999999999</v>
      </c>
      <c r="U64" s="91">
        <f>R64/'סכום נכסי הקרן'!$C$42*100</f>
        <v>0.22730589243982099</v>
      </c>
    </row>
    <row r="65" spans="2:21">
      <c r="B65" t="s">
        <v>552</v>
      </c>
      <c r="C65" t="s">
        <v>553</v>
      </c>
      <c r="D65" t="s">
        <v>103</v>
      </c>
      <c r="E65" t="s">
        <v>126</v>
      </c>
      <c r="F65" t="s">
        <v>554</v>
      </c>
      <c r="G65" t="s">
        <v>396</v>
      </c>
      <c r="H65" t="s">
        <v>478</v>
      </c>
      <c r="I65" t="s">
        <v>236</v>
      </c>
      <c r="J65" t="s">
        <v>555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2462606.84</v>
      </c>
      <c r="P65" s="91">
        <v>130.81</v>
      </c>
      <c r="Q65" s="91">
        <v>0</v>
      </c>
      <c r="R65" s="91">
        <v>3221.3360074040002</v>
      </c>
      <c r="S65" s="91">
        <v>0.85</v>
      </c>
      <c r="T65" s="91">
        <v>0.14000000000000001</v>
      </c>
      <c r="U65" s="91">
        <f>R65/'סכום נכסי הקרן'!$C$42*100</f>
        <v>2.8052255514479738E-2</v>
      </c>
    </row>
    <row r="66" spans="2:21">
      <c r="B66" t="s">
        <v>556</v>
      </c>
      <c r="C66" t="s">
        <v>557</v>
      </c>
      <c r="D66" t="s">
        <v>103</v>
      </c>
      <c r="E66" t="s">
        <v>126</v>
      </c>
      <c r="F66" t="s">
        <v>554</v>
      </c>
      <c r="G66" t="s">
        <v>396</v>
      </c>
      <c r="H66" t="s">
        <v>478</v>
      </c>
      <c r="I66" t="s">
        <v>236</v>
      </c>
      <c r="J66" t="s">
        <v>555</v>
      </c>
      <c r="K66" s="91">
        <v>0.91</v>
      </c>
      <c r="L66" t="s">
        <v>105</v>
      </c>
      <c r="M66" s="91">
        <v>5.25</v>
      </c>
      <c r="N66" s="91">
        <v>-0.05</v>
      </c>
      <c r="O66" s="91">
        <v>1202006.58</v>
      </c>
      <c r="P66" s="91">
        <v>130.5</v>
      </c>
      <c r="Q66" s="91">
        <v>0</v>
      </c>
      <c r="R66" s="91">
        <v>1568.6185869000001</v>
      </c>
      <c r="S66" s="91">
        <v>1</v>
      </c>
      <c r="T66" s="91">
        <v>7.0000000000000007E-2</v>
      </c>
      <c r="U66" s="91">
        <f>R66/'סכום נכסי הקרן'!$C$42*100</f>
        <v>1.3659950189406717E-2</v>
      </c>
    </row>
    <row r="67" spans="2:21">
      <c r="B67" t="s">
        <v>558</v>
      </c>
      <c r="C67" t="s">
        <v>559</v>
      </c>
      <c r="D67" t="s">
        <v>103</v>
      </c>
      <c r="E67" t="s">
        <v>126</v>
      </c>
      <c r="F67" t="s">
        <v>560</v>
      </c>
      <c r="G67" t="s">
        <v>396</v>
      </c>
      <c r="H67" t="s">
        <v>478</v>
      </c>
      <c r="I67" t="s">
        <v>236</v>
      </c>
      <c r="J67" t="s">
        <v>561</v>
      </c>
      <c r="K67" s="91">
        <v>5.28</v>
      </c>
      <c r="L67" t="s">
        <v>105</v>
      </c>
      <c r="M67" s="91">
        <v>1.5</v>
      </c>
      <c r="N67" s="91">
        <v>1.21</v>
      </c>
      <c r="O67" s="91">
        <v>10602947.119999999</v>
      </c>
      <c r="P67" s="91">
        <v>103.21</v>
      </c>
      <c r="Q67" s="91">
        <v>0</v>
      </c>
      <c r="R67" s="91">
        <v>10943.301722552</v>
      </c>
      <c r="S67" s="91">
        <v>1.9</v>
      </c>
      <c r="T67" s="91">
        <v>0.48</v>
      </c>
      <c r="U67" s="91">
        <f>R67/'סכום נכסי הקרן'!$C$42*100</f>
        <v>9.5297198239331291E-2</v>
      </c>
    </row>
    <row r="68" spans="2:21">
      <c r="B68" t="s">
        <v>562</v>
      </c>
      <c r="C68" t="s">
        <v>563</v>
      </c>
      <c r="D68" t="s">
        <v>103</v>
      </c>
      <c r="E68" t="s">
        <v>126</v>
      </c>
      <c r="F68" t="s">
        <v>560</v>
      </c>
      <c r="G68" t="s">
        <v>396</v>
      </c>
      <c r="H68" t="s">
        <v>478</v>
      </c>
      <c r="I68" t="s">
        <v>236</v>
      </c>
      <c r="J68" t="s">
        <v>325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4049246.41</v>
      </c>
      <c r="P68" s="91">
        <v>118.57</v>
      </c>
      <c r="Q68" s="91">
        <v>0</v>
      </c>
      <c r="R68" s="91">
        <v>4801.1914683369996</v>
      </c>
      <c r="S68" s="91">
        <v>1.1399999999999999</v>
      </c>
      <c r="T68" s="91">
        <v>0.21</v>
      </c>
      <c r="U68" s="91">
        <f>R68/'סכום נכסי הקרן'!$C$42*100</f>
        <v>4.1810059408322504E-2</v>
      </c>
    </row>
    <row r="69" spans="2:21">
      <c r="B69" t="s">
        <v>564</v>
      </c>
      <c r="C69" t="s">
        <v>565</v>
      </c>
      <c r="D69" t="s">
        <v>103</v>
      </c>
      <c r="E69" t="s">
        <v>126</v>
      </c>
      <c r="F69" t="s">
        <v>560</v>
      </c>
      <c r="G69" t="s">
        <v>396</v>
      </c>
      <c r="H69" t="s">
        <v>478</v>
      </c>
      <c r="I69" t="s">
        <v>236</v>
      </c>
      <c r="J69" t="s">
        <v>566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2090986.26</v>
      </c>
      <c r="P69" s="91">
        <v>128.44</v>
      </c>
      <c r="Q69" s="91">
        <v>0</v>
      </c>
      <c r="R69" s="91">
        <v>2685.6627523440002</v>
      </c>
      <c r="S69" s="91">
        <v>0.96</v>
      </c>
      <c r="T69" s="91">
        <v>0.12</v>
      </c>
      <c r="U69" s="91">
        <f>R69/'סכום נכסי הקרן'!$C$42*100</f>
        <v>2.338746954099603E-2</v>
      </c>
    </row>
    <row r="70" spans="2:21">
      <c r="B70" t="s">
        <v>567</v>
      </c>
      <c r="C70" t="s">
        <v>568</v>
      </c>
      <c r="D70" t="s">
        <v>103</v>
      </c>
      <c r="E70" t="s">
        <v>126</v>
      </c>
      <c r="F70" t="s">
        <v>569</v>
      </c>
      <c r="G70" t="s">
        <v>570</v>
      </c>
      <c r="H70" t="s">
        <v>478</v>
      </c>
      <c r="I70" t="s">
        <v>236</v>
      </c>
      <c r="J70" t="s">
        <v>571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51415.67</v>
      </c>
      <c r="P70" s="91">
        <v>130.33000000000001</v>
      </c>
      <c r="Q70" s="91">
        <v>0</v>
      </c>
      <c r="R70" s="91">
        <v>67.010042710999997</v>
      </c>
      <c r="S70" s="91">
        <v>7.0000000000000007E-2</v>
      </c>
      <c r="T70" s="91">
        <v>0</v>
      </c>
      <c r="U70" s="91">
        <f>R70/'סכום נכסי הקרן'!$C$42*100</f>
        <v>5.8354137408970445E-4</v>
      </c>
    </row>
    <row r="71" spans="2:21">
      <c r="B71" t="s">
        <v>572</v>
      </c>
      <c r="C71" t="s">
        <v>573</v>
      </c>
      <c r="D71" t="s">
        <v>103</v>
      </c>
      <c r="E71" t="s">
        <v>126</v>
      </c>
      <c r="F71" t="s">
        <v>574</v>
      </c>
      <c r="G71" t="s">
        <v>442</v>
      </c>
      <c r="H71" t="s">
        <v>478</v>
      </c>
      <c r="I71" t="s">
        <v>236</v>
      </c>
      <c r="J71" t="s">
        <v>325</v>
      </c>
      <c r="K71" s="91">
        <v>2.1</v>
      </c>
      <c r="L71" t="s">
        <v>105</v>
      </c>
      <c r="M71" s="91">
        <v>3.64</v>
      </c>
      <c r="N71" s="91">
        <v>0.83</v>
      </c>
      <c r="O71" s="91">
        <v>495137.26</v>
      </c>
      <c r="P71" s="91">
        <v>117.25</v>
      </c>
      <c r="Q71" s="91">
        <v>0</v>
      </c>
      <c r="R71" s="91">
        <v>580.54843734999997</v>
      </c>
      <c r="S71" s="91">
        <v>0.67</v>
      </c>
      <c r="T71" s="91">
        <v>0.03</v>
      </c>
      <c r="U71" s="91">
        <f>R71/'סכום נכסי הקרן'!$C$42*100</f>
        <v>5.0555710629511122E-3</v>
      </c>
    </row>
    <row r="72" spans="2:21">
      <c r="B72" t="s">
        <v>575</v>
      </c>
      <c r="C72" t="s">
        <v>576</v>
      </c>
      <c r="D72" t="s">
        <v>103</v>
      </c>
      <c r="E72" t="s">
        <v>126</v>
      </c>
      <c r="F72" t="s">
        <v>577</v>
      </c>
      <c r="G72" t="s">
        <v>578</v>
      </c>
      <c r="H72" t="s">
        <v>579</v>
      </c>
      <c r="I72" t="s">
        <v>153</v>
      </c>
      <c r="J72" t="s">
        <v>580</v>
      </c>
      <c r="K72" s="91">
        <v>5.84</v>
      </c>
      <c r="L72" t="s">
        <v>105</v>
      </c>
      <c r="M72" s="91">
        <v>4.5</v>
      </c>
      <c r="N72" s="91">
        <v>1.51</v>
      </c>
      <c r="O72" s="91">
        <v>41624145.030000001</v>
      </c>
      <c r="P72" s="91">
        <v>122.5</v>
      </c>
      <c r="Q72" s="91">
        <v>0</v>
      </c>
      <c r="R72" s="91">
        <v>50989.577661750001</v>
      </c>
      <c r="S72" s="91">
        <v>1.42</v>
      </c>
      <c r="T72" s="91">
        <v>2.23</v>
      </c>
      <c r="U72" s="91">
        <f>R72/'סכום נכסי הקרן'!$C$42*100</f>
        <v>0.44403087968942534</v>
      </c>
    </row>
    <row r="73" spans="2:21">
      <c r="B73" t="s">
        <v>581</v>
      </c>
      <c r="C73" t="s">
        <v>582</v>
      </c>
      <c r="D73" t="s">
        <v>103</v>
      </c>
      <c r="E73" t="s">
        <v>126</v>
      </c>
      <c r="F73" t="s">
        <v>577</v>
      </c>
      <c r="G73" t="s">
        <v>578</v>
      </c>
      <c r="H73" t="s">
        <v>579</v>
      </c>
      <c r="I73" t="s">
        <v>153</v>
      </c>
      <c r="J73" t="s">
        <v>583</v>
      </c>
      <c r="K73" s="91">
        <v>7.73</v>
      </c>
      <c r="L73" t="s">
        <v>105</v>
      </c>
      <c r="M73" s="91">
        <v>3.85</v>
      </c>
      <c r="N73" s="91">
        <v>2.02</v>
      </c>
      <c r="O73" s="91">
        <v>15990194.76</v>
      </c>
      <c r="P73" s="91">
        <v>116.97</v>
      </c>
      <c r="Q73" s="91">
        <v>0</v>
      </c>
      <c r="R73" s="91">
        <v>18703.730810771998</v>
      </c>
      <c r="S73" s="91">
        <v>0.59</v>
      </c>
      <c r="T73" s="91">
        <v>0.82</v>
      </c>
      <c r="U73" s="91">
        <f>R73/'סכום נכסי הקרן'!$C$42*100</f>
        <v>0.16287709030411029</v>
      </c>
    </row>
    <row r="74" spans="2:21">
      <c r="B74" t="s">
        <v>584</v>
      </c>
      <c r="C74" t="s">
        <v>585</v>
      </c>
      <c r="D74" t="s">
        <v>103</v>
      </c>
      <c r="E74" t="s">
        <v>126</v>
      </c>
      <c r="F74" t="s">
        <v>577</v>
      </c>
      <c r="G74" t="s">
        <v>578</v>
      </c>
      <c r="H74" t="s">
        <v>579</v>
      </c>
      <c r="I74" t="s">
        <v>153</v>
      </c>
      <c r="J74" t="s">
        <v>586</v>
      </c>
      <c r="K74" s="91">
        <v>10.42</v>
      </c>
      <c r="L74" t="s">
        <v>105</v>
      </c>
      <c r="M74" s="91">
        <v>2.39</v>
      </c>
      <c r="N74" s="91">
        <v>2.63</v>
      </c>
      <c r="O74" s="91">
        <v>16087663.039999999</v>
      </c>
      <c r="P74" s="91">
        <v>98.03</v>
      </c>
      <c r="Q74" s="91">
        <v>0</v>
      </c>
      <c r="R74" s="91">
        <v>15770.736078112001</v>
      </c>
      <c r="S74" s="91">
        <v>1.3</v>
      </c>
      <c r="T74" s="91">
        <v>0.69</v>
      </c>
      <c r="U74" s="91">
        <f>R74/'סכום נכסי הקרן'!$C$42*100</f>
        <v>0.1373357877283797</v>
      </c>
    </row>
    <row r="75" spans="2:21">
      <c r="B75" t="s">
        <v>587</v>
      </c>
      <c r="C75" t="s">
        <v>588</v>
      </c>
      <c r="D75" t="s">
        <v>103</v>
      </c>
      <c r="E75" t="s">
        <v>126</v>
      </c>
      <c r="F75" t="s">
        <v>589</v>
      </c>
      <c r="G75" t="s">
        <v>396</v>
      </c>
      <c r="H75" t="s">
        <v>478</v>
      </c>
      <c r="I75" t="s">
        <v>236</v>
      </c>
      <c r="J75" t="s">
        <v>325</v>
      </c>
      <c r="K75" s="91">
        <v>1.9</v>
      </c>
      <c r="L75" t="s">
        <v>105</v>
      </c>
      <c r="M75" s="91">
        <v>3.85</v>
      </c>
      <c r="N75" s="91">
        <v>0.38</v>
      </c>
      <c r="O75" s="91">
        <v>3418980.91</v>
      </c>
      <c r="P75" s="91">
        <v>115.73</v>
      </c>
      <c r="Q75" s="91">
        <v>0</v>
      </c>
      <c r="R75" s="91">
        <v>3956.7866071429999</v>
      </c>
      <c r="S75" s="91">
        <v>0.8</v>
      </c>
      <c r="T75" s="91">
        <v>0.17</v>
      </c>
      <c r="U75" s="91">
        <f>R75/'סכום נכסי הקרן'!$C$42*100</f>
        <v>3.4456756036852089E-2</v>
      </c>
    </row>
    <row r="76" spans="2:21">
      <c r="B76" t="s">
        <v>590</v>
      </c>
      <c r="C76" t="s">
        <v>591</v>
      </c>
      <c r="D76" t="s">
        <v>103</v>
      </c>
      <c r="E76" t="s">
        <v>126</v>
      </c>
      <c r="F76" t="s">
        <v>592</v>
      </c>
      <c r="G76" t="s">
        <v>570</v>
      </c>
      <c r="H76" t="s">
        <v>478</v>
      </c>
      <c r="I76" t="s">
        <v>236</v>
      </c>
      <c r="J76" t="s">
        <v>593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101809.9</v>
      </c>
      <c r="P76" s="91">
        <v>129.99</v>
      </c>
      <c r="Q76" s="91">
        <v>0</v>
      </c>
      <c r="R76" s="91">
        <v>132.34268900999999</v>
      </c>
      <c r="S76" s="91">
        <v>0.18</v>
      </c>
      <c r="T76" s="91">
        <v>0.01</v>
      </c>
      <c r="U76" s="91">
        <f>R76/'סכום נכסי הקרן'!$C$42*100</f>
        <v>1.1524755315958722E-3</v>
      </c>
    </row>
    <row r="77" spans="2:21">
      <c r="B77" t="s">
        <v>594</v>
      </c>
      <c r="C77" t="s">
        <v>595</v>
      </c>
      <c r="D77" t="s">
        <v>103</v>
      </c>
      <c r="E77" t="s">
        <v>126</v>
      </c>
      <c r="F77" t="s">
        <v>395</v>
      </c>
      <c r="G77" t="s">
        <v>396</v>
      </c>
      <c r="H77" t="s">
        <v>478</v>
      </c>
      <c r="I77" t="s">
        <v>236</v>
      </c>
      <c r="J77" t="s">
        <v>596</v>
      </c>
      <c r="K77" s="91">
        <v>4.41</v>
      </c>
      <c r="L77" t="s">
        <v>105</v>
      </c>
      <c r="M77" s="91">
        <v>1.64</v>
      </c>
      <c r="N77" s="91">
        <v>1.89</v>
      </c>
      <c r="O77" s="91">
        <v>209.1</v>
      </c>
      <c r="P77" s="91">
        <v>4977000</v>
      </c>
      <c r="Q77" s="91">
        <v>0</v>
      </c>
      <c r="R77" s="91">
        <v>10406.906999999999</v>
      </c>
      <c r="S77" s="91">
        <v>0</v>
      </c>
      <c r="T77" s="91">
        <v>0.45</v>
      </c>
      <c r="U77" s="91">
        <f>R77/'סכום נכסי הקרן'!$C$42*100</f>
        <v>9.0626129533967245E-2</v>
      </c>
    </row>
    <row r="78" spans="2:21">
      <c r="B78" t="s">
        <v>597</v>
      </c>
      <c r="C78" t="s">
        <v>598</v>
      </c>
      <c r="D78" t="s">
        <v>103</v>
      </c>
      <c r="E78" t="s">
        <v>126</v>
      </c>
      <c r="F78" t="s">
        <v>395</v>
      </c>
      <c r="G78" t="s">
        <v>396</v>
      </c>
      <c r="H78" t="s">
        <v>478</v>
      </c>
      <c r="I78" t="s">
        <v>236</v>
      </c>
      <c r="J78" t="s">
        <v>596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79.81</v>
      </c>
      <c r="P78" s="91">
        <v>4878249.1900000004</v>
      </c>
      <c r="Q78" s="91">
        <v>0</v>
      </c>
      <c r="R78" s="91">
        <v>3893.330678539</v>
      </c>
      <c r="S78" s="91">
        <v>0</v>
      </c>
      <c r="T78" s="91">
        <v>0.17</v>
      </c>
      <c r="U78" s="91">
        <f>R78/'סכום נכסי הקרן'!$C$42*100</f>
        <v>3.3904164838971275E-2</v>
      </c>
    </row>
    <row r="79" spans="2:21">
      <c r="B79" t="s">
        <v>599</v>
      </c>
      <c r="C79" t="s">
        <v>600</v>
      </c>
      <c r="D79" t="s">
        <v>103</v>
      </c>
      <c r="E79" t="s">
        <v>126</v>
      </c>
      <c r="F79" t="s">
        <v>395</v>
      </c>
      <c r="G79" t="s">
        <v>396</v>
      </c>
      <c r="H79" t="s">
        <v>478</v>
      </c>
      <c r="I79" t="s">
        <v>236</v>
      </c>
      <c r="J79" t="s">
        <v>457</v>
      </c>
      <c r="K79" s="91">
        <v>1.54</v>
      </c>
      <c r="L79" t="s">
        <v>105</v>
      </c>
      <c r="M79" s="91">
        <v>5</v>
      </c>
      <c r="N79" s="91">
        <v>0.41</v>
      </c>
      <c r="O79" s="91">
        <v>13820377.33</v>
      </c>
      <c r="P79" s="91">
        <v>119.44</v>
      </c>
      <c r="Q79" s="91">
        <v>0</v>
      </c>
      <c r="R79" s="91">
        <v>16507.058682952</v>
      </c>
      <c r="S79" s="91">
        <v>1.38</v>
      </c>
      <c r="T79" s="91">
        <v>0.72</v>
      </c>
      <c r="U79" s="91">
        <f>R79/'סכום נכסי הקרן'!$C$42*100</f>
        <v>0.14374788190439355</v>
      </c>
    </row>
    <row r="80" spans="2:21">
      <c r="B80" t="s">
        <v>601</v>
      </c>
      <c r="C80" t="s">
        <v>602</v>
      </c>
      <c r="D80" t="s">
        <v>103</v>
      </c>
      <c r="E80" t="s">
        <v>126</v>
      </c>
      <c r="F80" t="s">
        <v>426</v>
      </c>
      <c r="G80" t="s">
        <v>396</v>
      </c>
      <c r="H80" t="s">
        <v>478</v>
      </c>
      <c r="I80" t="s">
        <v>236</v>
      </c>
      <c r="J80" t="s">
        <v>603</v>
      </c>
      <c r="K80" s="91">
        <v>1.44</v>
      </c>
      <c r="L80" t="s">
        <v>105</v>
      </c>
      <c r="M80" s="91">
        <v>6.5</v>
      </c>
      <c r="N80" s="91">
        <v>0.63</v>
      </c>
      <c r="O80" s="91">
        <v>27940742.550000001</v>
      </c>
      <c r="P80" s="91">
        <v>121.26</v>
      </c>
      <c r="Q80" s="91">
        <v>25.798680000000001</v>
      </c>
      <c r="R80" s="91">
        <v>33906.743096129998</v>
      </c>
      <c r="S80" s="91">
        <v>1.77</v>
      </c>
      <c r="T80" s="91">
        <v>1.48</v>
      </c>
      <c r="U80" s="91">
        <f>R80/'סכום נכסי הקרן'!$C$42*100</f>
        <v>0.29526898740469454</v>
      </c>
    </row>
    <row r="81" spans="2:21">
      <c r="B81" t="s">
        <v>604</v>
      </c>
      <c r="C81" t="s">
        <v>605</v>
      </c>
      <c r="D81" t="s">
        <v>103</v>
      </c>
      <c r="E81" t="s">
        <v>126</v>
      </c>
      <c r="F81" t="s">
        <v>606</v>
      </c>
      <c r="G81" t="s">
        <v>607</v>
      </c>
      <c r="H81" t="s">
        <v>478</v>
      </c>
      <c r="I81" t="s">
        <v>236</v>
      </c>
      <c r="J81" t="s">
        <v>608</v>
      </c>
      <c r="K81" s="91">
        <v>0.24</v>
      </c>
      <c r="L81" t="s">
        <v>105</v>
      </c>
      <c r="M81" s="91">
        <v>5.2</v>
      </c>
      <c r="N81" s="91">
        <v>2.38</v>
      </c>
      <c r="O81" s="91">
        <v>29.31</v>
      </c>
      <c r="P81" s="91">
        <v>130.16</v>
      </c>
      <c r="Q81" s="91">
        <v>0</v>
      </c>
      <c r="R81" s="91">
        <v>3.8149896000000003E-2</v>
      </c>
      <c r="S81" s="91">
        <v>0</v>
      </c>
      <c r="T81" s="91">
        <v>0</v>
      </c>
      <c r="U81" s="91">
        <f>R81/'סכום נכסי הקרן'!$C$42*100</f>
        <v>3.3221949774350627E-7</v>
      </c>
    </row>
    <row r="82" spans="2:21">
      <c r="B82" t="s">
        <v>609</v>
      </c>
      <c r="C82" t="s">
        <v>610</v>
      </c>
      <c r="D82" t="s">
        <v>103</v>
      </c>
      <c r="E82" t="s">
        <v>126</v>
      </c>
      <c r="F82" t="s">
        <v>503</v>
      </c>
      <c r="G82" t="s">
        <v>442</v>
      </c>
      <c r="H82" t="s">
        <v>611</v>
      </c>
      <c r="I82" t="s">
        <v>236</v>
      </c>
      <c r="J82" t="s">
        <v>612</v>
      </c>
      <c r="K82" s="91">
        <v>2.31</v>
      </c>
      <c r="L82" t="s">
        <v>105</v>
      </c>
      <c r="M82" s="91">
        <v>5.85</v>
      </c>
      <c r="N82" s="91">
        <v>0.96</v>
      </c>
      <c r="O82" s="91">
        <v>4933441.62</v>
      </c>
      <c r="P82" s="91">
        <v>121.82</v>
      </c>
      <c r="Q82" s="91">
        <v>0</v>
      </c>
      <c r="R82" s="91">
        <v>6009.9185814840002</v>
      </c>
      <c r="S82" s="91">
        <v>0.47</v>
      </c>
      <c r="T82" s="91">
        <v>0.26</v>
      </c>
      <c r="U82" s="91">
        <f>R82/'סכום נכסי הקרן'!$C$42*100</f>
        <v>5.2335978389560486E-2</v>
      </c>
    </row>
    <row r="83" spans="2:21">
      <c r="B83" t="s">
        <v>613</v>
      </c>
      <c r="C83" t="s">
        <v>614</v>
      </c>
      <c r="D83" t="s">
        <v>103</v>
      </c>
      <c r="E83" t="s">
        <v>126</v>
      </c>
      <c r="F83" t="s">
        <v>503</v>
      </c>
      <c r="G83" t="s">
        <v>442</v>
      </c>
      <c r="H83" t="s">
        <v>611</v>
      </c>
      <c r="I83" t="s">
        <v>236</v>
      </c>
      <c r="J83" t="s">
        <v>325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6058648.5099999998</v>
      </c>
      <c r="P83" s="91">
        <v>115.35</v>
      </c>
      <c r="Q83" s="91">
        <v>0</v>
      </c>
      <c r="R83" s="91">
        <v>6988.6510562849999</v>
      </c>
      <c r="S83" s="91">
        <v>0.91</v>
      </c>
      <c r="T83" s="91">
        <v>0.31</v>
      </c>
      <c r="U83" s="91">
        <f>R83/'סכום נכסי הקרן'!$C$42*100</f>
        <v>6.0859042546895198E-2</v>
      </c>
    </row>
    <row r="84" spans="2:21">
      <c r="B84" t="s">
        <v>615</v>
      </c>
      <c r="C84" t="s">
        <v>616</v>
      </c>
      <c r="D84" t="s">
        <v>103</v>
      </c>
      <c r="E84" t="s">
        <v>126</v>
      </c>
      <c r="F84" t="s">
        <v>503</v>
      </c>
      <c r="G84" t="s">
        <v>442</v>
      </c>
      <c r="H84" t="s">
        <v>611</v>
      </c>
      <c r="I84" t="s">
        <v>236</v>
      </c>
      <c r="J84" t="s">
        <v>517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1653239.99</v>
      </c>
      <c r="P84" s="91">
        <v>101</v>
      </c>
      <c r="Q84" s="91">
        <v>37.889809999999997</v>
      </c>
      <c r="R84" s="91">
        <v>1707.6621998999999</v>
      </c>
      <c r="S84" s="91">
        <v>0.12</v>
      </c>
      <c r="T84" s="91">
        <v>7.0000000000000007E-2</v>
      </c>
      <c r="U84" s="91">
        <f>R84/'סכום נכסי הקרן'!$C$42*100</f>
        <v>1.4870779159302266E-2</v>
      </c>
    </row>
    <row r="85" spans="2:21">
      <c r="B85" t="s">
        <v>617</v>
      </c>
      <c r="C85" t="s">
        <v>618</v>
      </c>
      <c r="D85" t="s">
        <v>103</v>
      </c>
      <c r="E85" t="s">
        <v>126</v>
      </c>
      <c r="F85" t="s">
        <v>503</v>
      </c>
      <c r="G85" t="s">
        <v>442</v>
      </c>
      <c r="H85" t="s">
        <v>611</v>
      </c>
      <c r="I85" t="s">
        <v>236</v>
      </c>
      <c r="J85" t="s">
        <v>333</v>
      </c>
      <c r="K85" s="91">
        <v>7.09</v>
      </c>
      <c r="L85" t="s">
        <v>105</v>
      </c>
      <c r="M85" s="91">
        <v>2.25</v>
      </c>
      <c r="N85" s="91">
        <v>3.33</v>
      </c>
      <c r="O85" s="91">
        <v>3446412.63</v>
      </c>
      <c r="P85" s="91">
        <v>94.99</v>
      </c>
      <c r="Q85" s="91">
        <v>89.872929999999997</v>
      </c>
      <c r="R85" s="91">
        <v>3363.620287237</v>
      </c>
      <c r="S85" s="91">
        <v>1.86</v>
      </c>
      <c r="T85" s="91">
        <v>0.15</v>
      </c>
      <c r="U85" s="91">
        <f>R85/'סכום נכסי הקרן'!$C$42*100</f>
        <v>2.9291305077889185E-2</v>
      </c>
    </row>
    <row r="86" spans="2:21">
      <c r="B86" t="s">
        <v>619</v>
      </c>
      <c r="C86" t="s">
        <v>620</v>
      </c>
      <c r="D86" t="s">
        <v>103</v>
      </c>
      <c r="E86" t="s">
        <v>126</v>
      </c>
      <c r="F86" t="s">
        <v>621</v>
      </c>
      <c r="G86" t="s">
        <v>578</v>
      </c>
      <c r="H86" t="s">
        <v>611</v>
      </c>
      <c r="I86" t="s">
        <v>236</v>
      </c>
      <c r="J86" t="s">
        <v>622</v>
      </c>
      <c r="K86" s="91">
        <v>5.13</v>
      </c>
      <c r="L86" t="s">
        <v>105</v>
      </c>
      <c r="M86" s="91">
        <v>1.94</v>
      </c>
      <c r="N86" s="91">
        <v>1.44</v>
      </c>
      <c r="O86" s="91">
        <v>6930278.0499999998</v>
      </c>
      <c r="P86" s="91">
        <v>103.9</v>
      </c>
      <c r="Q86" s="91">
        <v>0</v>
      </c>
      <c r="R86" s="91">
        <v>7200.5588939500003</v>
      </c>
      <c r="S86" s="91">
        <v>1.1499999999999999</v>
      </c>
      <c r="T86" s="91">
        <v>0.31</v>
      </c>
      <c r="U86" s="91">
        <f>R86/'סכום נכסי הקרן'!$C$42*100</f>
        <v>6.2704392673065365E-2</v>
      </c>
    </row>
    <row r="87" spans="2:21">
      <c r="B87" t="s">
        <v>623</v>
      </c>
      <c r="C87" t="s">
        <v>624</v>
      </c>
      <c r="D87" t="s">
        <v>103</v>
      </c>
      <c r="E87" t="s">
        <v>126</v>
      </c>
      <c r="F87" t="s">
        <v>621</v>
      </c>
      <c r="G87" t="s">
        <v>578</v>
      </c>
      <c r="H87" t="s">
        <v>611</v>
      </c>
      <c r="I87" t="s">
        <v>236</v>
      </c>
      <c r="J87" t="s">
        <v>625</v>
      </c>
      <c r="K87" s="91">
        <v>6.58</v>
      </c>
      <c r="L87" t="s">
        <v>105</v>
      </c>
      <c r="M87" s="91">
        <v>1.23</v>
      </c>
      <c r="N87" s="91">
        <v>1.76</v>
      </c>
      <c r="O87" s="91">
        <v>9724451.0199999996</v>
      </c>
      <c r="P87" s="91">
        <v>97.58</v>
      </c>
      <c r="Q87" s="91">
        <v>0</v>
      </c>
      <c r="R87" s="91">
        <v>9489.1193053160005</v>
      </c>
      <c r="S87" s="91">
        <v>0.92</v>
      </c>
      <c r="T87" s="91">
        <v>0.41</v>
      </c>
      <c r="U87" s="91">
        <f>R87/'סכום נכסי הקרן'!$C$42*100</f>
        <v>8.2633788821869669E-2</v>
      </c>
    </row>
    <row r="88" spans="2:21">
      <c r="B88" t="s">
        <v>626</v>
      </c>
      <c r="C88" t="s">
        <v>627</v>
      </c>
      <c r="D88" t="s">
        <v>103</v>
      </c>
      <c r="E88" t="s">
        <v>126</v>
      </c>
      <c r="F88" t="s">
        <v>628</v>
      </c>
      <c r="G88" t="s">
        <v>629</v>
      </c>
      <c r="H88" t="s">
        <v>611</v>
      </c>
      <c r="I88" t="s">
        <v>236</v>
      </c>
      <c r="J88" t="s">
        <v>630</v>
      </c>
      <c r="K88" s="91">
        <v>7.93</v>
      </c>
      <c r="L88" t="s">
        <v>105</v>
      </c>
      <c r="M88" s="91">
        <v>5.15</v>
      </c>
      <c r="N88" s="91">
        <v>3.21</v>
      </c>
      <c r="O88" s="91">
        <v>29578023.539999999</v>
      </c>
      <c r="P88" s="91">
        <v>140.83000000000001</v>
      </c>
      <c r="Q88" s="91">
        <v>0</v>
      </c>
      <c r="R88" s="91">
        <v>41654.730551382003</v>
      </c>
      <c r="S88" s="91">
        <v>0.83</v>
      </c>
      <c r="T88" s="91">
        <v>1.82</v>
      </c>
      <c r="U88" s="91">
        <f>R88/'סכום נכסי הקרן'!$C$42*100</f>
        <v>0.36274053440201287</v>
      </c>
    </row>
    <row r="89" spans="2:21">
      <c r="B89" t="s">
        <v>631</v>
      </c>
      <c r="C89" t="s">
        <v>632</v>
      </c>
      <c r="D89" t="s">
        <v>103</v>
      </c>
      <c r="E89" t="s">
        <v>126</v>
      </c>
      <c r="F89" t="s">
        <v>540</v>
      </c>
      <c r="G89" t="s">
        <v>442</v>
      </c>
      <c r="H89" t="s">
        <v>232</v>
      </c>
      <c r="I89" t="s">
        <v>153</v>
      </c>
      <c r="J89" t="s">
        <v>633</v>
      </c>
      <c r="K89" s="91">
        <v>5.46</v>
      </c>
      <c r="L89" t="s">
        <v>105</v>
      </c>
      <c r="M89" s="91">
        <v>1.34</v>
      </c>
      <c r="N89" s="91">
        <v>1.6</v>
      </c>
      <c r="O89" s="91">
        <v>3259632.6</v>
      </c>
      <c r="P89" s="91">
        <v>100.18</v>
      </c>
      <c r="Q89" s="91">
        <v>0</v>
      </c>
      <c r="R89" s="91">
        <v>3265.49993868</v>
      </c>
      <c r="S89" s="91">
        <v>0.95</v>
      </c>
      <c r="T89" s="91">
        <v>0.14000000000000001</v>
      </c>
      <c r="U89" s="91">
        <f>R89/'סכום נכסי הקרן'!$C$42*100</f>
        <v>2.8436846839889684E-2</v>
      </c>
    </row>
    <row r="90" spans="2:21">
      <c r="B90" t="s">
        <v>634</v>
      </c>
      <c r="C90" t="s">
        <v>635</v>
      </c>
      <c r="D90" t="s">
        <v>103</v>
      </c>
      <c r="E90" t="s">
        <v>126</v>
      </c>
      <c r="F90" t="s">
        <v>540</v>
      </c>
      <c r="G90" t="s">
        <v>442</v>
      </c>
      <c r="H90" t="s">
        <v>232</v>
      </c>
      <c r="I90" t="s">
        <v>153</v>
      </c>
      <c r="J90" t="s">
        <v>636</v>
      </c>
      <c r="K90" s="91">
        <v>5.67</v>
      </c>
      <c r="L90" t="s">
        <v>105</v>
      </c>
      <c r="M90" s="91">
        <v>1.95</v>
      </c>
      <c r="N90" s="91">
        <v>2.36</v>
      </c>
      <c r="O90" s="91">
        <v>2214766.35</v>
      </c>
      <c r="P90" s="91">
        <v>99.03</v>
      </c>
      <c r="Q90" s="91">
        <v>0</v>
      </c>
      <c r="R90" s="91">
        <v>2193.2831164049999</v>
      </c>
      <c r="S90" s="91">
        <v>0.32</v>
      </c>
      <c r="T90" s="91">
        <v>0.1</v>
      </c>
      <c r="U90" s="91">
        <f>R90/'סכום נכסי הקרן'!$C$42*100</f>
        <v>1.9099695981907295E-2</v>
      </c>
    </row>
    <row r="91" spans="2:21">
      <c r="B91" t="s">
        <v>637</v>
      </c>
      <c r="C91" t="s">
        <v>638</v>
      </c>
      <c r="D91" t="s">
        <v>103</v>
      </c>
      <c r="E91" t="s">
        <v>126</v>
      </c>
      <c r="F91" t="s">
        <v>540</v>
      </c>
      <c r="G91" t="s">
        <v>442</v>
      </c>
      <c r="H91" t="s">
        <v>611</v>
      </c>
      <c r="I91" t="s">
        <v>236</v>
      </c>
      <c r="J91" t="s">
        <v>639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111175.71</v>
      </c>
      <c r="P91" s="91">
        <v>123.6</v>
      </c>
      <c r="Q91" s="91">
        <v>0</v>
      </c>
      <c r="R91" s="91">
        <v>137.41317756000001</v>
      </c>
      <c r="S91" s="91">
        <v>0.09</v>
      </c>
      <c r="T91" s="91">
        <v>0.01</v>
      </c>
      <c r="U91" s="91">
        <f>R91/'סכום נכסי הקרן'!$C$42*100</f>
        <v>1.1966307020161325E-3</v>
      </c>
    </row>
    <row r="92" spans="2:21">
      <c r="B92" t="s">
        <v>640</v>
      </c>
      <c r="C92" t="s">
        <v>641</v>
      </c>
      <c r="D92" t="s">
        <v>103</v>
      </c>
      <c r="E92" t="s">
        <v>126</v>
      </c>
      <c r="F92" t="s">
        <v>540</v>
      </c>
      <c r="G92" t="s">
        <v>442</v>
      </c>
      <c r="H92" t="s">
        <v>611</v>
      </c>
      <c r="I92" t="s">
        <v>236</v>
      </c>
      <c r="J92" t="s">
        <v>642</v>
      </c>
      <c r="K92" s="91">
        <v>1.01</v>
      </c>
      <c r="L92" t="s">
        <v>105</v>
      </c>
      <c r="M92" s="91">
        <v>3.77</v>
      </c>
      <c r="N92" s="91">
        <v>0.43</v>
      </c>
      <c r="O92" s="91">
        <v>2544579.2799999998</v>
      </c>
      <c r="P92" s="91">
        <v>113</v>
      </c>
      <c r="Q92" s="91">
        <v>247.39314999999999</v>
      </c>
      <c r="R92" s="91">
        <v>3122.7677364000001</v>
      </c>
      <c r="S92" s="91">
        <v>0.75</v>
      </c>
      <c r="T92" s="91">
        <v>0.14000000000000001</v>
      </c>
      <c r="U92" s="91">
        <f>R92/'סכום נכסי הקרן'!$C$42*100</f>
        <v>2.7193896648012722E-2</v>
      </c>
    </row>
    <row r="93" spans="2:21">
      <c r="B93" t="s">
        <v>643</v>
      </c>
      <c r="C93" t="s">
        <v>644</v>
      </c>
      <c r="D93" t="s">
        <v>103</v>
      </c>
      <c r="E93" t="s">
        <v>126</v>
      </c>
      <c r="F93" t="s">
        <v>540</v>
      </c>
      <c r="G93" t="s">
        <v>442</v>
      </c>
      <c r="H93" t="s">
        <v>232</v>
      </c>
      <c r="I93" t="s">
        <v>153</v>
      </c>
      <c r="J93" t="s">
        <v>645</v>
      </c>
      <c r="K93" s="91">
        <v>4.62</v>
      </c>
      <c r="L93" t="s">
        <v>105</v>
      </c>
      <c r="M93" s="91">
        <v>2.5</v>
      </c>
      <c r="N93" s="91">
        <v>1.73</v>
      </c>
      <c r="O93" s="91">
        <v>3668485.28</v>
      </c>
      <c r="P93" s="91">
        <v>104.47</v>
      </c>
      <c r="Q93" s="91">
        <v>0</v>
      </c>
      <c r="R93" s="91">
        <v>3832.4665720160001</v>
      </c>
      <c r="S93" s="91">
        <v>0.78</v>
      </c>
      <c r="T93" s="91">
        <v>0.17</v>
      </c>
      <c r="U93" s="91">
        <f>R93/'סכום נכסי הקרן'!$C$42*100</f>
        <v>3.3374143920967249E-2</v>
      </c>
    </row>
    <row r="94" spans="2:21">
      <c r="B94" t="s">
        <v>646</v>
      </c>
      <c r="C94" t="s">
        <v>647</v>
      </c>
      <c r="D94" t="s">
        <v>103</v>
      </c>
      <c r="E94" t="s">
        <v>126</v>
      </c>
      <c r="F94" t="s">
        <v>540</v>
      </c>
      <c r="G94" t="s">
        <v>442</v>
      </c>
      <c r="H94" t="s">
        <v>611</v>
      </c>
      <c r="I94" t="s">
        <v>236</v>
      </c>
      <c r="J94" t="s">
        <v>648</v>
      </c>
      <c r="K94" s="91">
        <v>2.72</v>
      </c>
      <c r="L94" t="s">
        <v>105</v>
      </c>
      <c r="M94" s="91">
        <v>2.85</v>
      </c>
      <c r="N94" s="91">
        <v>1.05</v>
      </c>
      <c r="O94" s="91">
        <v>3728272.94</v>
      </c>
      <c r="P94" s="91">
        <v>107.6</v>
      </c>
      <c r="Q94" s="91">
        <v>0</v>
      </c>
      <c r="R94" s="91">
        <v>4011.6216834400002</v>
      </c>
      <c r="S94" s="91">
        <v>0.81</v>
      </c>
      <c r="T94" s="91">
        <v>0.18</v>
      </c>
      <c r="U94" s="91">
        <f>R94/'סכום נכסי הקרן'!$C$42*100</f>
        <v>3.4934274547154621E-2</v>
      </c>
    </row>
    <row r="95" spans="2:21">
      <c r="B95" t="s">
        <v>649</v>
      </c>
      <c r="C95" t="s">
        <v>650</v>
      </c>
      <c r="D95" t="s">
        <v>103</v>
      </c>
      <c r="E95" t="s">
        <v>126</v>
      </c>
      <c r="F95" t="s">
        <v>540</v>
      </c>
      <c r="G95" t="s">
        <v>607</v>
      </c>
      <c r="H95" t="s">
        <v>611</v>
      </c>
      <c r="I95" t="s">
        <v>236</v>
      </c>
      <c r="J95" t="s">
        <v>380</v>
      </c>
      <c r="K95" s="91">
        <v>6.66</v>
      </c>
      <c r="L95" t="s">
        <v>105</v>
      </c>
      <c r="M95" s="91">
        <v>0</v>
      </c>
      <c r="N95" s="91">
        <v>3.08</v>
      </c>
      <c r="O95" s="91">
        <v>3467043.15</v>
      </c>
      <c r="P95" s="91">
        <v>102.04</v>
      </c>
      <c r="Q95" s="91">
        <v>0</v>
      </c>
      <c r="R95" s="91">
        <v>3537.7708302599999</v>
      </c>
      <c r="S95" s="91">
        <v>1.28</v>
      </c>
      <c r="T95" s="91">
        <v>0.15</v>
      </c>
      <c r="U95" s="91">
        <f>R95/'סכום נכסי הקרן'!$C$42*100</f>
        <v>3.0807854583944454E-2</v>
      </c>
    </row>
    <row r="96" spans="2:21">
      <c r="B96" t="s">
        <v>651</v>
      </c>
      <c r="C96" t="s">
        <v>652</v>
      </c>
      <c r="D96" t="s">
        <v>103</v>
      </c>
      <c r="E96" t="s">
        <v>126</v>
      </c>
      <c r="F96" t="s">
        <v>653</v>
      </c>
      <c r="G96" t="s">
        <v>442</v>
      </c>
      <c r="H96" t="s">
        <v>611</v>
      </c>
      <c r="I96" t="s">
        <v>236</v>
      </c>
      <c r="J96" t="s">
        <v>654</v>
      </c>
      <c r="K96" s="91">
        <v>1</v>
      </c>
      <c r="L96" t="s">
        <v>105</v>
      </c>
      <c r="M96" s="91">
        <v>4.8</v>
      </c>
      <c r="N96" s="91">
        <v>0.43</v>
      </c>
      <c r="O96" s="91">
        <v>0.32</v>
      </c>
      <c r="P96" s="91">
        <v>112.72</v>
      </c>
      <c r="Q96" s="91">
        <v>0</v>
      </c>
      <c r="R96" s="91">
        <v>3.6070399999999999E-4</v>
      </c>
      <c r="S96" s="91">
        <v>0</v>
      </c>
      <c r="T96" s="91">
        <v>0</v>
      </c>
      <c r="U96" s="91">
        <f>R96/'סכום נכסי הקרן'!$C$42*100</f>
        <v>3.1411069040417215E-9</v>
      </c>
    </row>
    <row r="97" spans="2:21">
      <c r="B97" t="s">
        <v>655</v>
      </c>
      <c r="C97" t="s">
        <v>656</v>
      </c>
      <c r="D97" t="s">
        <v>103</v>
      </c>
      <c r="E97" t="s">
        <v>126</v>
      </c>
      <c r="F97" t="s">
        <v>653</v>
      </c>
      <c r="G97" t="s">
        <v>442</v>
      </c>
      <c r="H97" t="s">
        <v>611</v>
      </c>
      <c r="I97" t="s">
        <v>236</v>
      </c>
      <c r="J97" t="s">
        <v>657</v>
      </c>
      <c r="K97" s="91">
        <v>3.66</v>
      </c>
      <c r="L97" t="s">
        <v>105</v>
      </c>
      <c r="M97" s="91">
        <v>3.29</v>
      </c>
      <c r="N97" s="91">
        <v>1.1000000000000001</v>
      </c>
      <c r="O97" s="91">
        <v>1.06</v>
      </c>
      <c r="P97" s="91">
        <v>109.8</v>
      </c>
      <c r="Q97" s="91">
        <v>0</v>
      </c>
      <c r="R97" s="91">
        <v>1.1638799999999999E-3</v>
      </c>
      <c r="S97" s="91">
        <v>0</v>
      </c>
      <c r="T97" s="91">
        <v>0</v>
      </c>
      <c r="U97" s="91">
        <f>R97/'סכום נכסי הקרן'!$C$42*100</f>
        <v>1.0135378325375042E-8</v>
      </c>
    </row>
    <row r="98" spans="2:21">
      <c r="B98" t="s">
        <v>658</v>
      </c>
      <c r="C98" t="s">
        <v>659</v>
      </c>
      <c r="D98" t="s">
        <v>103</v>
      </c>
      <c r="E98" t="s">
        <v>126</v>
      </c>
      <c r="F98" t="s">
        <v>660</v>
      </c>
      <c r="G98" t="s">
        <v>442</v>
      </c>
      <c r="H98" t="s">
        <v>232</v>
      </c>
      <c r="I98" t="s">
        <v>153</v>
      </c>
      <c r="J98" t="s">
        <v>661</v>
      </c>
      <c r="K98" s="91">
        <v>1.29</v>
      </c>
      <c r="L98" t="s">
        <v>105</v>
      </c>
      <c r="M98" s="91">
        <v>5.0999999999999996</v>
      </c>
      <c r="N98" s="91">
        <v>1.69</v>
      </c>
      <c r="O98" s="91">
        <v>1473003.43</v>
      </c>
      <c r="P98" s="91">
        <v>129</v>
      </c>
      <c r="Q98" s="91">
        <v>0</v>
      </c>
      <c r="R98" s="91">
        <v>1900.1744246999999</v>
      </c>
      <c r="S98" s="91">
        <v>0.09</v>
      </c>
      <c r="T98" s="91">
        <v>0.08</v>
      </c>
      <c r="U98" s="91">
        <f>R98/'סכום נכסי הקרן'!$C$42*100</f>
        <v>1.6547227101192882E-2</v>
      </c>
    </row>
    <row r="99" spans="2:21">
      <c r="B99" t="s">
        <v>662</v>
      </c>
      <c r="C99" t="s">
        <v>663</v>
      </c>
      <c r="D99" t="s">
        <v>103</v>
      </c>
      <c r="E99" t="s">
        <v>126</v>
      </c>
      <c r="F99" t="s">
        <v>660</v>
      </c>
      <c r="G99" t="s">
        <v>442</v>
      </c>
      <c r="H99" t="s">
        <v>232</v>
      </c>
      <c r="I99" t="s">
        <v>153</v>
      </c>
      <c r="J99" t="s">
        <v>555</v>
      </c>
      <c r="K99" s="91">
        <v>0.73</v>
      </c>
      <c r="L99" t="s">
        <v>105</v>
      </c>
      <c r="M99" s="91">
        <v>6.5</v>
      </c>
      <c r="N99" s="91">
        <v>-7.0000000000000007E-2</v>
      </c>
      <c r="O99" s="91">
        <v>378090.13</v>
      </c>
      <c r="P99" s="91">
        <v>120.89</v>
      </c>
      <c r="Q99" s="91">
        <v>0</v>
      </c>
      <c r="R99" s="91">
        <v>457.07315815700002</v>
      </c>
      <c r="S99" s="91">
        <v>0.2</v>
      </c>
      <c r="T99" s="91">
        <v>0.02</v>
      </c>
      <c r="U99" s="91">
        <f>R99/'סכום נכסי הקרן'!$C$42*100</f>
        <v>3.9803153076736235E-3</v>
      </c>
    </row>
    <row r="100" spans="2:21">
      <c r="B100" t="s">
        <v>664</v>
      </c>
      <c r="C100" t="s">
        <v>665</v>
      </c>
      <c r="D100" t="s">
        <v>103</v>
      </c>
      <c r="E100" t="s">
        <v>126</v>
      </c>
      <c r="F100" t="s">
        <v>660</v>
      </c>
      <c r="G100" t="s">
        <v>442</v>
      </c>
      <c r="H100" t="s">
        <v>232</v>
      </c>
      <c r="I100" t="s">
        <v>153</v>
      </c>
      <c r="J100" t="s">
        <v>666</v>
      </c>
      <c r="K100" s="91">
        <v>6.18</v>
      </c>
      <c r="L100" t="s">
        <v>105</v>
      </c>
      <c r="M100" s="91">
        <v>4</v>
      </c>
      <c r="N100" s="91">
        <v>3.97</v>
      </c>
      <c r="O100" s="91">
        <v>5253224.43</v>
      </c>
      <c r="P100" s="91">
        <v>100.51</v>
      </c>
      <c r="Q100" s="91">
        <v>0</v>
      </c>
      <c r="R100" s="91">
        <v>5280.0158745930003</v>
      </c>
      <c r="S100" s="91">
        <v>0.18</v>
      </c>
      <c r="T100" s="91">
        <v>0.23</v>
      </c>
      <c r="U100" s="91">
        <f>R100/'סכום נכסי הקרן'!$C$42*100</f>
        <v>4.5979790401919476E-2</v>
      </c>
    </row>
    <row r="101" spans="2:21">
      <c r="B101" t="s">
        <v>667</v>
      </c>
      <c r="C101" t="s">
        <v>668</v>
      </c>
      <c r="D101" t="s">
        <v>103</v>
      </c>
      <c r="E101" t="s">
        <v>126</v>
      </c>
      <c r="F101" t="s">
        <v>660</v>
      </c>
      <c r="G101" t="s">
        <v>442</v>
      </c>
      <c r="H101" t="s">
        <v>611</v>
      </c>
      <c r="I101" t="s">
        <v>236</v>
      </c>
      <c r="J101" t="s">
        <v>669</v>
      </c>
      <c r="K101" s="91">
        <v>6.43</v>
      </c>
      <c r="L101" t="s">
        <v>105</v>
      </c>
      <c r="M101" s="91">
        <v>2.78</v>
      </c>
      <c r="N101" s="91">
        <v>3.99</v>
      </c>
      <c r="O101" s="91">
        <v>9919245.9000000004</v>
      </c>
      <c r="P101" s="91">
        <v>94.31</v>
      </c>
      <c r="Q101" s="91">
        <v>0</v>
      </c>
      <c r="R101" s="91">
        <v>9354.8408082900005</v>
      </c>
      <c r="S101" s="91">
        <v>0.55000000000000004</v>
      </c>
      <c r="T101" s="91">
        <v>0.41</v>
      </c>
      <c r="U101" s="91">
        <f>R101/'סכום נכסי הקרן'!$C$42*100</f>
        <v>8.1464455756329185E-2</v>
      </c>
    </row>
    <row r="102" spans="2:21">
      <c r="B102" t="s">
        <v>670</v>
      </c>
      <c r="C102" t="s">
        <v>671</v>
      </c>
      <c r="D102" t="s">
        <v>103</v>
      </c>
      <c r="E102" t="s">
        <v>126</v>
      </c>
      <c r="F102" t="s">
        <v>560</v>
      </c>
      <c r="G102" t="s">
        <v>396</v>
      </c>
      <c r="H102" t="s">
        <v>611</v>
      </c>
      <c r="I102" t="s">
        <v>236</v>
      </c>
      <c r="J102" t="s">
        <v>380</v>
      </c>
      <c r="K102" s="91">
        <v>0.01</v>
      </c>
      <c r="L102" t="s">
        <v>105</v>
      </c>
      <c r="M102" s="91">
        <v>4.8499999999999996</v>
      </c>
      <c r="N102" s="91">
        <v>38.049999999999997</v>
      </c>
      <c r="O102" s="91">
        <v>415443.31</v>
      </c>
      <c r="P102" s="91">
        <v>108.5</v>
      </c>
      <c r="Q102" s="91">
        <v>0</v>
      </c>
      <c r="R102" s="91">
        <v>450.75599134999999</v>
      </c>
      <c r="S102" s="91">
        <v>0.28000000000000003</v>
      </c>
      <c r="T102" s="91">
        <v>0.02</v>
      </c>
      <c r="U102" s="91">
        <f>R102/'סכום נכסי הקרן'!$C$42*100</f>
        <v>3.925303729561235E-3</v>
      </c>
    </row>
    <row r="103" spans="2:21">
      <c r="B103" t="s">
        <v>672</v>
      </c>
      <c r="C103" t="s">
        <v>673</v>
      </c>
      <c r="D103" t="s">
        <v>103</v>
      </c>
      <c r="E103" t="s">
        <v>126</v>
      </c>
      <c r="F103" t="s">
        <v>569</v>
      </c>
      <c r="G103" t="s">
        <v>570</v>
      </c>
      <c r="H103" t="s">
        <v>611</v>
      </c>
      <c r="I103" t="s">
        <v>236</v>
      </c>
      <c r="J103" t="s">
        <v>674</v>
      </c>
      <c r="K103" s="91">
        <v>4.1100000000000003</v>
      </c>
      <c r="L103" t="s">
        <v>105</v>
      </c>
      <c r="M103" s="91">
        <v>3.85</v>
      </c>
      <c r="N103" s="91">
        <v>0.94</v>
      </c>
      <c r="O103" s="91">
        <v>2970181.45</v>
      </c>
      <c r="P103" s="91">
        <v>116.93</v>
      </c>
      <c r="Q103" s="91">
        <v>0</v>
      </c>
      <c r="R103" s="91">
        <v>3473.0331694850001</v>
      </c>
      <c r="S103" s="91">
        <v>1.24</v>
      </c>
      <c r="T103" s="91">
        <v>0.15</v>
      </c>
      <c r="U103" s="91">
        <f>R103/'סכום נכסי הקרן'!$C$42*100</f>
        <v>3.0244101719513056E-2</v>
      </c>
    </row>
    <row r="104" spans="2:21">
      <c r="B104" t="s">
        <v>675</v>
      </c>
      <c r="C104" t="s">
        <v>676</v>
      </c>
      <c r="D104" t="s">
        <v>103</v>
      </c>
      <c r="E104" t="s">
        <v>126</v>
      </c>
      <c r="F104" t="s">
        <v>569</v>
      </c>
      <c r="G104" t="s">
        <v>570</v>
      </c>
      <c r="H104" t="s">
        <v>611</v>
      </c>
      <c r="I104" t="s">
        <v>236</v>
      </c>
      <c r="J104" t="s">
        <v>674</v>
      </c>
      <c r="K104" s="91">
        <v>4.96</v>
      </c>
      <c r="L104" t="s">
        <v>105</v>
      </c>
      <c r="M104" s="91">
        <v>3.85</v>
      </c>
      <c r="N104" s="91">
        <v>1.41</v>
      </c>
      <c r="O104" s="91">
        <v>2702723.03</v>
      </c>
      <c r="P104" s="91">
        <v>117.05</v>
      </c>
      <c r="Q104" s="91">
        <v>0</v>
      </c>
      <c r="R104" s="91">
        <v>3163.537306615</v>
      </c>
      <c r="S104" s="91">
        <v>1.08</v>
      </c>
      <c r="T104" s="91">
        <v>0.14000000000000001</v>
      </c>
      <c r="U104" s="91">
        <f>R104/'סכום נכסי הקרן'!$C$42*100</f>
        <v>2.7548928969465071E-2</v>
      </c>
    </row>
    <row r="105" spans="2:21">
      <c r="B105" t="s">
        <v>677</v>
      </c>
      <c r="C105" t="s">
        <v>678</v>
      </c>
      <c r="D105" t="s">
        <v>103</v>
      </c>
      <c r="E105" t="s">
        <v>126</v>
      </c>
      <c r="F105" t="s">
        <v>569</v>
      </c>
      <c r="G105" t="s">
        <v>570</v>
      </c>
      <c r="H105" t="s">
        <v>611</v>
      </c>
      <c r="I105" t="s">
        <v>236</v>
      </c>
      <c r="J105" t="s">
        <v>325</v>
      </c>
      <c r="K105" s="91">
        <v>1.38</v>
      </c>
      <c r="L105" t="s">
        <v>105</v>
      </c>
      <c r="M105" s="91">
        <v>3.9</v>
      </c>
      <c r="N105" s="91">
        <v>0.56000000000000005</v>
      </c>
      <c r="O105" s="91">
        <v>1749630.6</v>
      </c>
      <c r="P105" s="91">
        <v>114.1</v>
      </c>
      <c r="Q105" s="91">
        <v>0</v>
      </c>
      <c r="R105" s="91">
        <v>1996.3285146000001</v>
      </c>
      <c r="S105" s="91">
        <v>0.88</v>
      </c>
      <c r="T105" s="91">
        <v>0.09</v>
      </c>
      <c r="U105" s="91">
        <f>R105/'סכום נכסי הקרן'!$C$42*100</f>
        <v>1.7384562632921773E-2</v>
      </c>
    </row>
    <row r="106" spans="2:21">
      <c r="B106" t="s">
        <v>679</v>
      </c>
      <c r="C106" t="s">
        <v>680</v>
      </c>
      <c r="D106" t="s">
        <v>103</v>
      </c>
      <c r="E106" t="s">
        <v>126</v>
      </c>
      <c r="F106" t="s">
        <v>569</v>
      </c>
      <c r="G106" t="s">
        <v>570</v>
      </c>
      <c r="H106" t="s">
        <v>611</v>
      </c>
      <c r="I106" t="s">
        <v>236</v>
      </c>
      <c r="J106" t="s">
        <v>681</v>
      </c>
      <c r="K106" s="91">
        <v>2.3199999999999998</v>
      </c>
      <c r="L106" t="s">
        <v>105</v>
      </c>
      <c r="M106" s="91">
        <v>3.9</v>
      </c>
      <c r="N106" s="91">
        <v>0.61</v>
      </c>
      <c r="O106" s="91">
        <v>3203647.42</v>
      </c>
      <c r="P106" s="91">
        <v>117.55</v>
      </c>
      <c r="Q106" s="91">
        <v>0</v>
      </c>
      <c r="R106" s="91">
        <v>3765.88754221</v>
      </c>
      <c r="S106" s="91">
        <v>0.8</v>
      </c>
      <c r="T106" s="91">
        <v>0.16</v>
      </c>
      <c r="U106" s="91">
        <f>R106/'סכום נכסי הקרן'!$C$42*100</f>
        <v>3.2794355922530778E-2</v>
      </c>
    </row>
    <row r="107" spans="2:21">
      <c r="B107" t="s">
        <v>682</v>
      </c>
      <c r="C107" t="s">
        <v>683</v>
      </c>
      <c r="D107" t="s">
        <v>103</v>
      </c>
      <c r="E107" t="s">
        <v>126</v>
      </c>
      <c r="F107" t="s">
        <v>684</v>
      </c>
      <c r="G107" t="s">
        <v>442</v>
      </c>
      <c r="H107" t="s">
        <v>232</v>
      </c>
      <c r="I107" t="s">
        <v>153</v>
      </c>
      <c r="J107" t="s">
        <v>685</v>
      </c>
      <c r="K107" s="91">
        <v>6</v>
      </c>
      <c r="L107" t="s">
        <v>105</v>
      </c>
      <c r="M107" s="91">
        <v>1.58</v>
      </c>
      <c r="N107" s="91">
        <v>1.84</v>
      </c>
      <c r="O107" s="91">
        <v>5678173.3600000003</v>
      </c>
      <c r="P107" s="91">
        <v>99.99</v>
      </c>
      <c r="Q107" s="91">
        <v>0</v>
      </c>
      <c r="R107" s="91">
        <v>5677.6055426639996</v>
      </c>
      <c r="S107" s="91">
        <v>1.4</v>
      </c>
      <c r="T107" s="91">
        <v>0.25</v>
      </c>
      <c r="U107" s="91">
        <f>R107/'סכום נכסי הקרן'!$C$42*100</f>
        <v>4.9442107568775054E-2</v>
      </c>
    </row>
    <row r="108" spans="2:21">
      <c r="B108" t="s">
        <v>686</v>
      </c>
      <c r="C108" t="s">
        <v>687</v>
      </c>
      <c r="D108" t="s">
        <v>103</v>
      </c>
      <c r="E108" t="s">
        <v>126</v>
      </c>
      <c r="F108" t="s">
        <v>684</v>
      </c>
      <c r="G108" t="s">
        <v>442</v>
      </c>
      <c r="H108" t="s">
        <v>611</v>
      </c>
      <c r="I108" t="s">
        <v>236</v>
      </c>
      <c r="J108" t="s">
        <v>688</v>
      </c>
      <c r="K108" s="91">
        <v>6.86</v>
      </c>
      <c r="L108" t="s">
        <v>105</v>
      </c>
      <c r="M108" s="91">
        <v>2.4</v>
      </c>
      <c r="N108" s="91">
        <v>2.5499999999999998</v>
      </c>
      <c r="O108" s="91">
        <v>7229839.25</v>
      </c>
      <c r="P108" s="91">
        <v>101.26</v>
      </c>
      <c r="Q108" s="91">
        <v>0</v>
      </c>
      <c r="R108" s="91">
        <v>7320.9352245500004</v>
      </c>
      <c r="S108" s="91">
        <v>1.57</v>
      </c>
      <c r="T108" s="91">
        <v>0.32</v>
      </c>
      <c r="U108" s="91">
        <f>R108/'סכום נכסי הקרן'!$C$42*100</f>
        <v>6.3752661955166115E-2</v>
      </c>
    </row>
    <row r="109" spans="2:21">
      <c r="B109" t="s">
        <v>689</v>
      </c>
      <c r="C109" t="s">
        <v>690</v>
      </c>
      <c r="D109" t="s">
        <v>103</v>
      </c>
      <c r="E109" t="s">
        <v>126</v>
      </c>
      <c r="F109" t="s">
        <v>684</v>
      </c>
      <c r="G109" t="s">
        <v>442</v>
      </c>
      <c r="H109" t="s">
        <v>232</v>
      </c>
      <c r="I109" t="s">
        <v>153</v>
      </c>
      <c r="J109" t="s">
        <v>380</v>
      </c>
      <c r="K109" s="91">
        <v>3.28</v>
      </c>
      <c r="L109" t="s">
        <v>105</v>
      </c>
      <c r="M109" s="91">
        <v>3.48</v>
      </c>
      <c r="N109" s="91">
        <v>1.24</v>
      </c>
      <c r="O109" s="91">
        <v>149060.22</v>
      </c>
      <c r="P109" s="91">
        <v>107.3</v>
      </c>
      <c r="Q109" s="91">
        <v>0</v>
      </c>
      <c r="R109" s="91">
        <v>159.94161606</v>
      </c>
      <c r="S109" s="91">
        <v>0.03</v>
      </c>
      <c r="T109" s="91">
        <v>0.01</v>
      </c>
      <c r="U109" s="91">
        <f>R109/'סכום נכסי הקרן'!$C$42*100</f>
        <v>1.3928143698147411E-3</v>
      </c>
    </row>
    <row r="110" spans="2:21">
      <c r="B110" t="s">
        <v>691</v>
      </c>
      <c r="C110" t="s">
        <v>692</v>
      </c>
      <c r="D110" t="s">
        <v>103</v>
      </c>
      <c r="E110" t="s">
        <v>126</v>
      </c>
      <c r="F110" t="s">
        <v>592</v>
      </c>
      <c r="G110" t="s">
        <v>570</v>
      </c>
      <c r="H110" t="s">
        <v>611</v>
      </c>
      <c r="I110" t="s">
        <v>236</v>
      </c>
      <c r="J110" t="s">
        <v>693</v>
      </c>
      <c r="K110" s="91">
        <v>2.4500000000000002</v>
      </c>
      <c r="L110" t="s">
        <v>105</v>
      </c>
      <c r="M110" s="91">
        <v>3.75</v>
      </c>
      <c r="N110" s="91">
        <v>0.66</v>
      </c>
      <c r="O110" s="91">
        <v>8766573.8000000007</v>
      </c>
      <c r="P110" s="91">
        <v>118.14</v>
      </c>
      <c r="Q110" s="91">
        <v>0</v>
      </c>
      <c r="R110" s="91">
        <v>10356.830287319999</v>
      </c>
      <c r="S110" s="91">
        <v>1.1299999999999999</v>
      </c>
      <c r="T110" s="91">
        <v>0.45</v>
      </c>
      <c r="U110" s="91">
        <f>R110/'סכום נכסי הקרן'!$C$42*100</f>
        <v>9.0190048126689085E-2</v>
      </c>
    </row>
    <row r="111" spans="2:21">
      <c r="B111" t="s">
        <v>694</v>
      </c>
      <c r="C111" t="s">
        <v>695</v>
      </c>
      <c r="D111" t="s">
        <v>103</v>
      </c>
      <c r="E111" t="s">
        <v>126</v>
      </c>
      <c r="F111" t="s">
        <v>592</v>
      </c>
      <c r="G111" t="s">
        <v>570</v>
      </c>
      <c r="H111" t="s">
        <v>232</v>
      </c>
      <c r="I111" t="s">
        <v>153</v>
      </c>
      <c r="J111" t="s">
        <v>696</v>
      </c>
      <c r="K111" s="91">
        <v>6.06</v>
      </c>
      <c r="L111" t="s">
        <v>105</v>
      </c>
      <c r="M111" s="91">
        <v>2.48</v>
      </c>
      <c r="N111" s="91">
        <v>1.88</v>
      </c>
      <c r="O111" s="91">
        <v>4621354.91</v>
      </c>
      <c r="P111" s="91">
        <v>105.31</v>
      </c>
      <c r="Q111" s="91">
        <v>0</v>
      </c>
      <c r="R111" s="91">
        <v>4866.7488557209999</v>
      </c>
      <c r="S111" s="91">
        <v>1.0900000000000001</v>
      </c>
      <c r="T111" s="91">
        <v>0.21</v>
      </c>
      <c r="U111" s="91">
        <f>R111/'סכום נכסי הקרן'!$C$42*100</f>
        <v>4.2380950671304957E-2</v>
      </c>
    </row>
    <row r="112" spans="2:21">
      <c r="B112" t="s">
        <v>697</v>
      </c>
      <c r="C112" t="s">
        <v>698</v>
      </c>
      <c r="D112" t="s">
        <v>103</v>
      </c>
      <c r="E112" t="s">
        <v>126</v>
      </c>
      <c r="F112" t="s">
        <v>699</v>
      </c>
      <c r="G112" t="s">
        <v>442</v>
      </c>
      <c r="H112" t="s">
        <v>611</v>
      </c>
      <c r="I112" t="s">
        <v>236</v>
      </c>
      <c r="J112" t="s">
        <v>700</v>
      </c>
      <c r="K112" s="91">
        <v>4.68</v>
      </c>
      <c r="L112" t="s">
        <v>105</v>
      </c>
      <c r="M112" s="91">
        <v>2.85</v>
      </c>
      <c r="N112" s="91">
        <v>1.52</v>
      </c>
      <c r="O112" s="91">
        <v>11661346.08</v>
      </c>
      <c r="P112" s="91">
        <v>109.38</v>
      </c>
      <c r="Q112" s="91">
        <v>0</v>
      </c>
      <c r="R112" s="91">
        <v>12755.180342304</v>
      </c>
      <c r="S112" s="91">
        <v>1.71</v>
      </c>
      <c r="T112" s="91">
        <v>0.56000000000000005</v>
      </c>
      <c r="U112" s="91">
        <f>R112/'סכום נכסי הקרן'!$C$42*100</f>
        <v>0.11107552185589389</v>
      </c>
    </row>
    <row r="113" spans="2:21">
      <c r="B113" t="s">
        <v>701</v>
      </c>
      <c r="C113" t="s">
        <v>702</v>
      </c>
      <c r="D113" t="s">
        <v>103</v>
      </c>
      <c r="E113" t="s">
        <v>126</v>
      </c>
      <c r="F113" t="s">
        <v>703</v>
      </c>
      <c r="G113" t="s">
        <v>442</v>
      </c>
      <c r="H113" t="s">
        <v>611</v>
      </c>
      <c r="I113" t="s">
        <v>236</v>
      </c>
      <c r="J113" t="s">
        <v>704</v>
      </c>
      <c r="K113" s="91">
        <v>6.68</v>
      </c>
      <c r="L113" t="s">
        <v>105</v>
      </c>
      <c r="M113" s="91">
        <v>1.4</v>
      </c>
      <c r="N113" s="91">
        <v>2.09</v>
      </c>
      <c r="O113" s="91">
        <v>4553112.18</v>
      </c>
      <c r="P113" s="91">
        <v>96.67</v>
      </c>
      <c r="Q113" s="91">
        <v>0</v>
      </c>
      <c r="R113" s="91">
        <v>4401.4935444060002</v>
      </c>
      <c r="S113" s="91">
        <v>1.8</v>
      </c>
      <c r="T113" s="91">
        <v>0.19</v>
      </c>
      <c r="U113" s="91">
        <f>R113/'סכום נכסי הקרן'!$C$42*100</f>
        <v>3.8329382985574756E-2</v>
      </c>
    </row>
    <row r="114" spans="2:21">
      <c r="B114" t="s">
        <v>705</v>
      </c>
      <c r="C114" t="s">
        <v>706</v>
      </c>
      <c r="D114" t="s">
        <v>103</v>
      </c>
      <c r="E114" t="s">
        <v>126</v>
      </c>
      <c r="F114" t="s">
        <v>402</v>
      </c>
      <c r="G114" t="s">
        <v>396</v>
      </c>
      <c r="H114" t="s">
        <v>611</v>
      </c>
      <c r="I114" t="s">
        <v>236</v>
      </c>
      <c r="J114" t="s">
        <v>707</v>
      </c>
      <c r="K114" s="91">
        <v>3.9</v>
      </c>
      <c r="L114" t="s">
        <v>105</v>
      </c>
      <c r="M114" s="91">
        <v>1.06</v>
      </c>
      <c r="N114" s="91">
        <v>2.46</v>
      </c>
      <c r="O114" s="91">
        <v>195.3</v>
      </c>
      <c r="P114" s="91">
        <v>4797000</v>
      </c>
      <c r="Q114" s="91">
        <v>0</v>
      </c>
      <c r="R114" s="91">
        <v>9368.5409999999993</v>
      </c>
      <c r="S114" s="91">
        <v>0</v>
      </c>
      <c r="T114" s="91">
        <v>0.41</v>
      </c>
      <c r="U114" s="91">
        <f>R114/'סכום נכסי הקרן'!$C$42*100</f>
        <v>8.158376068992286E-2</v>
      </c>
    </row>
    <row r="115" spans="2:21">
      <c r="B115" t="s">
        <v>708</v>
      </c>
      <c r="C115" t="s">
        <v>709</v>
      </c>
      <c r="D115" t="s">
        <v>103</v>
      </c>
      <c r="E115" t="s">
        <v>126</v>
      </c>
      <c r="F115" t="s">
        <v>710</v>
      </c>
      <c r="G115" t="s">
        <v>570</v>
      </c>
      <c r="H115" t="s">
        <v>232</v>
      </c>
      <c r="I115" t="s">
        <v>153</v>
      </c>
      <c r="J115" t="s">
        <v>711</v>
      </c>
      <c r="K115" s="91">
        <v>1.94</v>
      </c>
      <c r="L115" t="s">
        <v>105</v>
      </c>
      <c r="M115" s="91">
        <v>4.05</v>
      </c>
      <c r="N115" s="91">
        <v>0.81</v>
      </c>
      <c r="O115" s="91">
        <v>1316422.8600000001</v>
      </c>
      <c r="P115" s="91">
        <v>131</v>
      </c>
      <c r="Q115" s="91">
        <v>0</v>
      </c>
      <c r="R115" s="91">
        <v>1724.5139466000001</v>
      </c>
      <c r="S115" s="91">
        <v>0.91</v>
      </c>
      <c r="T115" s="91">
        <v>0.08</v>
      </c>
      <c r="U115" s="91">
        <f>R115/'סכום נכסי הקרן'!$C$42*100</f>
        <v>1.5017528676647605E-2</v>
      </c>
    </row>
    <row r="116" spans="2:21">
      <c r="B116" t="s">
        <v>712</v>
      </c>
      <c r="C116" t="s">
        <v>713</v>
      </c>
      <c r="D116" t="s">
        <v>103</v>
      </c>
      <c r="E116" t="s">
        <v>126</v>
      </c>
      <c r="F116" t="s">
        <v>714</v>
      </c>
      <c r="G116" t="s">
        <v>570</v>
      </c>
      <c r="H116" t="s">
        <v>232</v>
      </c>
      <c r="I116" t="s">
        <v>153</v>
      </c>
      <c r="J116" t="s">
        <v>715</v>
      </c>
      <c r="K116" s="91">
        <v>0.53</v>
      </c>
      <c r="L116" t="s">
        <v>105</v>
      </c>
      <c r="M116" s="91">
        <v>4.28</v>
      </c>
      <c r="N116" s="91">
        <v>0.14000000000000001</v>
      </c>
      <c r="O116" s="91">
        <v>335381.71000000002</v>
      </c>
      <c r="P116" s="91">
        <v>125.92</v>
      </c>
      <c r="Q116" s="91">
        <v>0</v>
      </c>
      <c r="R116" s="91">
        <v>422.31264923200001</v>
      </c>
      <c r="S116" s="91">
        <v>0.47</v>
      </c>
      <c r="T116" s="91">
        <v>0.02</v>
      </c>
      <c r="U116" s="91">
        <f>R116/'סכום נכסי הקרן'!$C$42*100</f>
        <v>3.6776114990872992E-3</v>
      </c>
    </row>
    <row r="117" spans="2:21">
      <c r="B117" t="s">
        <v>716</v>
      </c>
      <c r="C117" t="s">
        <v>717</v>
      </c>
      <c r="D117" t="s">
        <v>103</v>
      </c>
      <c r="E117" t="s">
        <v>126</v>
      </c>
      <c r="F117" t="s">
        <v>718</v>
      </c>
      <c r="G117" t="s">
        <v>442</v>
      </c>
      <c r="H117" t="s">
        <v>232</v>
      </c>
      <c r="I117" t="s">
        <v>153</v>
      </c>
      <c r="J117" t="s">
        <v>719</v>
      </c>
      <c r="K117" s="91">
        <v>3.98</v>
      </c>
      <c r="L117" t="s">
        <v>105</v>
      </c>
      <c r="M117" s="91">
        <v>2.74</v>
      </c>
      <c r="N117" s="91">
        <v>1.35</v>
      </c>
      <c r="O117" s="91">
        <v>1700706.2</v>
      </c>
      <c r="P117" s="91">
        <v>106.9</v>
      </c>
      <c r="Q117" s="91">
        <v>0</v>
      </c>
      <c r="R117" s="91">
        <v>1818.0549278000001</v>
      </c>
      <c r="S117" s="91">
        <v>0.37</v>
      </c>
      <c r="T117" s="91">
        <v>0.08</v>
      </c>
      <c r="U117" s="91">
        <f>R117/'סכום נכסי הקרן'!$C$42*100</f>
        <v>1.5832108558928245E-2</v>
      </c>
    </row>
    <row r="118" spans="2:21">
      <c r="B118" t="s">
        <v>720</v>
      </c>
      <c r="C118" t="s">
        <v>721</v>
      </c>
      <c r="D118" t="s">
        <v>103</v>
      </c>
      <c r="E118" t="s">
        <v>126</v>
      </c>
      <c r="F118" t="s">
        <v>718</v>
      </c>
      <c r="G118" t="s">
        <v>442</v>
      </c>
      <c r="H118" t="s">
        <v>232</v>
      </c>
      <c r="I118" t="s">
        <v>153</v>
      </c>
      <c r="J118" t="s">
        <v>722</v>
      </c>
      <c r="K118" s="91">
        <v>6.65</v>
      </c>
      <c r="L118" t="s">
        <v>105</v>
      </c>
      <c r="M118" s="91">
        <v>1.96</v>
      </c>
      <c r="N118" s="91">
        <v>2.31</v>
      </c>
      <c r="O118" s="91">
        <v>4132015.29</v>
      </c>
      <c r="P118" s="91">
        <v>99.12</v>
      </c>
      <c r="Q118" s="91">
        <v>0</v>
      </c>
      <c r="R118" s="91">
        <v>4095.6535554480001</v>
      </c>
      <c r="S118" s="91">
        <v>0.64</v>
      </c>
      <c r="T118" s="91">
        <v>0.18</v>
      </c>
      <c r="U118" s="91">
        <f>R118/'סכום נכסי הקרן'!$C$42*100</f>
        <v>3.5666046563333755E-2</v>
      </c>
    </row>
    <row r="119" spans="2:21">
      <c r="B119" t="s">
        <v>723</v>
      </c>
      <c r="C119" t="s">
        <v>724</v>
      </c>
      <c r="D119" t="s">
        <v>103</v>
      </c>
      <c r="E119" t="s">
        <v>126</v>
      </c>
      <c r="F119" t="s">
        <v>426</v>
      </c>
      <c r="G119" t="s">
        <v>396</v>
      </c>
      <c r="H119" t="s">
        <v>232</v>
      </c>
      <c r="I119" t="s">
        <v>153</v>
      </c>
      <c r="J119" t="s">
        <v>304</v>
      </c>
      <c r="K119" s="91">
        <v>4.1900000000000004</v>
      </c>
      <c r="L119" t="s">
        <v>105</v>
      </c>
      <c r="M119" s="91">
        <v>1.42</v>
      </c>
      <c r="N119" s="91">
        <v>2.5</v>
      </c>
      <c r="O119" s="91">
        <v>336.74</v>
      </c>
      <c r="P119" s="91">
        <v>4877094</v>
      </c>
      <c r="Q119" s="91">
        <v>0</v>
      </c>
      <c r="R119" s="91">
        <v>16423.126335600002</v>
      </c>
      <c r="S119" s="91">
        <v>0</v>
      </c>
      <c r="T119" s="91">
        <v>0.72</v>
      </c>
      <c r="U119" s="91">
        <f>R119/'סכום נכסי הקרן'!$C$42*100</f>
        <v>0.14301697657553725</v>
      </c>
    </row>
    <row r="120" spans="2:21">
      <c r="B120" t="s">
        <v>725</v>
      </c>
      <c r="C120" t="s">
        <v>726</v>
      </c>
      <c r="D120" t="s">
        <v>103</v>
      </c>
      <c r="E120" t="s">
        <v>126</v>
      </c>
      <c r="F120" t="s">
        <v>426</v>
      </c>
      <c r="G120" t="s">
        <v>396</v>
      </c>
      <c r="H120" t="s">
        <v>232</v>
      </c>
      <c r="I120" t="s">
        <v>153</v>
      </c>
      <c r="J120" t="s">
        <v>304</v>
      </c>
      <c r="K120" s="91">
        <v>4.84</v>
      </c>
      <c r="L120" t="s">
        <v>105</v>
      </c>
      <c r="M120" s="91">
        <v>1.59</v>
      </c>
      <c r="N120" s="91">
        <v>2.25</v>
      </c>
      <c r="O120" s="91">
        <v>233.06</v>
      </c>
      <c r="P120" s="91">
        <v>4860000</v>
      </c>
      <c r="Q120" s="91">
        <v>0</v>
      </c>
      <c r="R120" s="91">
        <v>11326.716</v>
      </c>
      <c r="S120" s="91">
        <v>0</v>
      </c>
      <c r="T120" s="91">
        <v>0.5</v>
      </c>
      <c r="U120" s="91">
        <f>R120/'סכום נכסי הקרן'!$C$42*100</f>
        <v>9.8636072313364506E-2</v>
      </c>
    </row>
    <row r="121" spans="2:21">
      <c r="B121" t="s">
        <v>727</v>
      </c>
      <c r="C121" t="s">
        <v>728</v>
      </c>
      <c r="D121" t="s">
        <v>103</v>
      </c>
      <c r="E121" t="s">
        <v>126</v>
      </c>
      <c r="F121" t="s">
        <v>729</v>
      </c>
      <c r="G121" t="s">
        <v>570</v>
      </c>
      <c r="H121" t="s">
        <v>611</v>
      </c>
      <c r="I121" t="s">
        <v>236</v>
      </c>
      <c r="J121" t="s">
        <v>325</v>
      </c>
      <c r="K121" s="91">
        <v>0.74</v>
      </c>
      <c r="L121" t="s">
        <v>105</v>
      </c>
      <c r="M121" s="91">
        <v>3.6</v>
      </c>
      <c r="N121" s="91">
        <v>-0.28000000000000003</v>
      </c>
      <c r="O121" s="91">
        <v>6492563.6900000004</v>
      </c>
      <c r="P121" s="91">
        <v>110.99</v>
      </c>
      <c r="Q121" s="91">
        <v>0</v>
      </c>
      <c r="R121" s="91">
        <v>7206.0964395310002</v>
      </c>
      <c r="S121" s="91">
        <v>1.57</v>
      </c>
      <c r="T121" s="91">
        <v>0.31</v>
      </c>
      <c r="U121" s="91">
        <f>R121/'סכום נכסי הקרן'!$C$42*100</f>
        <v>6.2752615101028253E-2</v>
      </c>
    </row>
    <row r="122" spans="2:21">
      <c r="B122" t="s">
        <v>730</v>
      </c>
      <c r="C122" t="s">
        <v>731</v>
      </c>
      <c r="D122" t="s">
        <v>103</v>
      </c>
      <c r="E122" t="s">
        <v>126</v>
      </c>
      <c r="F122" t="s">
        <v>729</v>
      </c>
      <c r="G122" t="s">
        <v>570</v>
      </c>
      <c r="H122" t="s">
        <v>232</v>
      </c>
      <c r="I122" t="s">
        <v>153</v>
      </c>
      <c r="J122" t="s">
        <v>732</v>
      </c>
      <c r="K122" s="91">
        <v>7.2</v>
      </c>
      <c r="L122" t="s">
        <v>105</v>
      </c>
      <c r="M122" s="91">
        <v>2.25</v>
      </c>
      <c r="N122" s="91">
        <v>2.33</v>
      </c>
      <c r="O122" s="91">
        <v>2463264.04</v>
      </c>
      <c r="P122" s="91">
        <v>101.51</v>
      </c>
      <c r="Q122" s="91">
        <v>0</v>
      </c>
      <c r="R122" s="91">
        <v>2500.459327004</v>
      </c>
      <c r="S122" s="91">
        <v>0.6</v>
      </c>
      <c r="T122" s="91">
        <v>0.11</v>
      </c>
      <c r="U122" s="91">
        <f>R122/'סכום נכסי הקרן'!$C$42*100</f>
        <v>2.1774668579577112E-2</v>
      </c>
    </row>
    <row r="123" spans="2:21">
      <c r="B123" t="s">
        <v>733</v>
      </c>
      <c r="C123" t="s">
        <v>734</v>
      </c>
      <c r="D123" t="s">
        <v>103</v>
      </c>
      <c r="E123" t="s">
        <v>126</v>
      </c>
      <c r="F123" t="s">
        <v>554</v>
      </c>
      <c r="G123" t="s">
        <v>396</v>
      </c>
      <c r="H123" t="s">
        <v>611</v>
      </c>
      <c r="I123" t="s">
        <v>236</v>
      </c>
      <c r="J123" t="s">
        <v>735</v>
      </c>
      <c r="K123" s="91">
        <v>1.24</v>
      </c>
      <c r="L123" t="s">
        <v>105</v>
      </c>
      <c r="M123" s="91">
        <v>6.4</v>
      </c>
      <c r="N123" s="91">
        <v>0.49</v>
      </c>
      <c r="O123" s="91">
        <v>24436583.300000001</v>
      </c>
      <c r="P123" s="91">
        <v>123.75</v>
      </c>
      <c r="Q123" s="91">
        <v>0</v>
      </c>
      <c r="R123" s="91">
        <v>30240.271833750001</v>
      </c>
      <c r="S123" s="91">
        <v>1.95</v>
      </c>
      <c r="T123" s="91">
        <v>1.32</v>
      </c>
      <c r="U123" s="91">
        <f>R123/'סכום נכסי הקרן'!$C$42*100</f>
        <v>0.26334037503629165</v>
      </c>
    </row>
    <row r="124" spans="2:21">
      <c r="B124" t="s">
        <v>736</v>
      </c>
      <c r="C124" t="s">
        <v>737</v>
      </c>
      <c r="D124" t="s">
        <v>103</v>
      </c>
      <c r="E124" t="s">
        <v>126</v>
      </c>
      <c r="F124" t="s">
        <v>738</v>
      </c>
      <c r="G124" t="s">
        <v>130</v>
      </c>
      <c r="H124" t="s">
        <v>611</v>
      </c>
      <c r="I124" t="s">
        <v>236</v>
      </c>
      <c r="J124" t="s">
        <v>739</v>
      </c>
      <c r="K124" s="91">
        <v>3.68</v>
      </c>
      <c r="L124" t="s">
        <v>105</v>
      </c>
      <c r="M124" s="91">
        <v>1.8</v>
      </c>
      <c r="N124" s="91">
        <v>1.77</v>
      </c>
      <c r="O124" s="91">
        <v>4998958.84</v>
      </c>
      <c r="P124" s="91">
        <v>100.99937000000004</v>
      </c>
      <c r="Q124" s="91">
        <v>0</v>
      </c>
      <c r="R124" s="91">
        <v>5048.9169349593103</v>
      </c>
      <c r="S124" s="91">
        <v>0.6</v>
      </c>
      <c r="T124" s="91">
        <v>0.22</v>
      </c>
      <c r="U124" s="91">
        <f>R124/'סכום נכסי הקרן'!$C$42*100</f>
        <v>4.3967319027052261E-2</v>
      </c>
    </row>
    <row r="125" spans="2:21">
      <c r="B125" t="s">
        <v>740</v>
      </c>
      <c r="C125" t="s">
        <v>741</v>
      </c>
      <c r="D125" t="s">
        <v>103</v>
      </c>
      <c r="E125" t="s">
        <v>126</v>
      </c>
      <c r="F125" t="s">
        <v>742</v>
      </c>
      <c r="G125" t="s">
        <v>396</v>
      </c>
      <c r="H125" t="s">
        <v>743</v>
      </c>
      <c r="I125" t="s">
        <v>153</v>
      </c>
      <c r="J125" t="s">
        <v>744</v>
      </c>
      <c r="K125" s="91">
        <v>1.47</v>
      </c>
      <c r="L125" t="s">
        <v>105</v>
      </c>
      <c r="M125" s="91">
        <v>4.1500000000000004</v>
      </c>
      <c r="N125" s="91">
        <v>0.67</v>
      </c>
      <c r="O125" s="91">
        <v>483984.33</v>
      </c>
      <c r="P125" s="91">
        <v>111.5</v>
      </c>
      <c r="Q125" s="91">
        <v>0</v>
      </c>
      <c r="R125" s="91">
        <v>539.64252795000004</v>
      </c>
      <c r="S125" s="91">
        <v>0.16</v>
      </c>
      <c r="T125" s="91">
        <v>0.02</v>
      </c>
      <c r="U125" s="91">
        <f>R125/'סכום נכסי הקרן'!$C$42*100</f>
        <v>4.6993514634111984E-3</v>
      </c>
    </row>
    <row r="126" spans="2:21">
      <c r="B126" t="s">
        <v>745</v>
      </c>
      <c r="C126" t="s">
        <v>746</v>
      </c>
      <c r="D126" t="s">
        <v>103</v>
      </c>
      <c r="E126" t="s">
        <v>126</v>
      </c>
      <c r="F126" t="s">
        <v>747</v>
      </c>
      <c r="G126" t="s">
        <v>396</v>
      </c>
      <c r="H126" t="s">
        <v>748</v>
      </c>
      <c r="I126" t="s">
        <v>236</v>
      </c>
      <c r="J126" t="s">
        <v>749</v>
      </c>
      <c r="K126" s="91">
        <v>5.22</v>
      </c>
      <c r="L126" t="s">
        <v>105</v>
      </c>
      <c r="M126" s="91">
        <v>0</v>
      </c>
      <c r="N126" s="91">
        <v>1.69</v>
      </c>
      <c r="O126" s="91">
        <v>61.96</v>
      </c>
      <c r="P126" s="91">
        <v>5199480</v>
      </c>
      <c r="Q126" s="91">
        <v>0</v>
      </c>
      <c r="R126" s="91">
        <v>3221.597808</v>
      </c>
      <c r="S126" s="91">
        <v>0</v>
      </c>
      <c r="T126" s="91">
        <v>0.14000000000000001</v>
      </c>
      <c r="U126" s="91">
        <f>R126/'סכום נכסי הקרן'!$C$42*100</f>
        <v>2.805453534408955E-2</v>
      </c>
    </row>
    <row r="127" spans="2:21">
      <c r="B127" t="s">
        <v>750</v>
      </c>
      <c r="C127" t="s">
        <v>751</v>
      </c>
      <c r="D127" t="s">
        <v>103</v>
      </c>
      <c r="E127" t="s">
        <v>126</v>
      </c>
      <c r="F127" t="s">
        <v>453</v>
      </c>
      <c r="G127" t="s">
        <v>396</v>
      </c>
      <c r="H127" t="s">
        <v>748</v>
      </c>
      <c r="I127" t="s">
        <v>236</v>
      </c>
      <c r="J127" t="s">
        <v>752</v>
      </c>
      <c r="K127" s="91">
        <v>2.4</v>
      </c>
      <c r="L127" t="s">
        <v>105</v>
      </c>
      <c r="M127" s="91">
        <v>2.8</v>
      </c>
      <c r="N127" s="91">
        <v>1.87</v>
      </c>
      <c r="O127" s="91">
        <v>271.22000000000003</v>
      </c>
      <c r="P127" s="91">
        <v>5267000</v>
      </c>
      <c r="Q127" s="91">
        <v>0</v>
      </c>
      <c r="R127" s="91">
        <v>14285.1574</v>
      </c>
      <c r="S127" s="91">
        <v>0</v>
      </c>
      <c r="T127" s="91">
        <v>0.62</v>
      </c>
      <c r="U127" s="91">
        <f>R127/'סכום נכסי הקרן'!$C$42*100</f>
        <v>0.12439897127412697</v>
      </c>
    </row>
    <row r="128" spans="2:21">
      <c r="B128" t="s">
        <v>753</v>
      </c>
      <c r="C128" t="s">
        <v>754</v>
      </c>
      <c r="D128" t="s">
        <v>103</v>
      </c>
      <c r="E128" t="s">
        <v>126</v>
      </c>
      <c r="F128" t="s">
        <v>453</v>
      </c>
      <c r="G128" t="s">
        <v>396</v>
      </c>
      <c r="H128" t="s">
        <v>748</v>
      </c>
      <c r="I128" t="s">
        <v>236</v>
      </c>
      <c r="J128" t="s">
        <v>755</v>
      </c>
      <c r="K128" s="91">
        <v>3.66</v>
      </c>
      <c r="L128" t="s">
        <v>105</v>
      </c>
      <c r="M128" s="91">
        <v>1.49</v>
      </c>
      <c r="N128" s="91">
        <v>2.4</v>
      </c>
      <c r="O128" s="91">
        <v>32.049999999999997</v>
      </c>
      <c r="P128" s="91">
        <v>4920095</v>
      </c>
      <c r="Q128" s="91">
        <v>0</v>
      </c>
      <c r="R128" s="91">
        <v>1576.8904474999999</v>
      </c>
      <c r="S128" s="91">
        <v>0</v>
      </c>
      <c r="T128" s="91">
        <v>7.0000000000000007E-2</v>
      </c>
      <c r="U128" s="91">
        <f>R128/'סכום נכסי הקרן'!$C$42*100</f>
        <v>1.3731983763860922E-2</v>
      </c>
    </row>
    <row r="129" spans="2:21">
      <c r="B129" t="s">
        <v>756</v>
      </c>
      <c r="C129" t="s">
        <v>757</v>
      </c>
      <c r="D129" t="s">
        <v>103</v>
      </c>
      <c r="E129" t="s">
        <v>126</v>
      </c>
      <c r="F129" t="s">
        <v>758</v>
      </c>
      <c r="G129" t="s">
        <v>442</v>
      </c>
      <c r="H129" t="s">
        <v>743</v>
      </c>
      <c r="I129" t="s">
        <v>153</v>
      </c>
      <c r="J129" t="s">
        <v>759</v>
      </c>
      <c r="K129" s="91">
        <v>5.42</v>
      </c>
      <c r="L129" t="s">
        <v>105</v>
      </c>
      <c r="M129" s="91">
        <v>2.5</v>
      </c>
      <c r="N129" s="91">
        <v>2.56</v>
      </c>
      <c r="O129" s="91">
        <v>951401.33</v>
      </c>
      <c r="P129" s="91">
        <v>101.29</v>
      </c>
      <c r="Q129" s="91">
        <v>0</v>
      </c>
      <c r="R129" s="91">
        <v>963.67440715700002</v>
      </c>
      <c r="S129" s="91">
        <v>0.4</v>
      </c>
      <c r="T129" s="91">
        <v>0.04</v>
      </c>
      <c r="U129" s="91">
        <f>R129/'סכום נכסי הקרן'!$C$42*100</f>
        <v>8.3919344769372278E-3</v>
      </c>
    </row>
    <row r="130" spans="2:21">
      <c r="B130" t="s">
        <v>760</v>
      </c>
      <c r="C130" t="s">
        <v>761</v>
      </c>
      <c r="D130" t="s">
        <v>103</v>
      </c>
      <c r="E130" t="s">
        <v>126</v>
      </c>
      <c r="F130" t="s">
        <v>758</v>
      </c>
      <c r="G130" t="s">
        <v>442</v>
      </c>
      <c r="H130" t="s">
        <v>743</v>
      </c>
      <c r="I130" t="s">
        <v>153</v>
      </c>
      <c r="J130" t="s">
        <v>707</v>
      </c>
      <c r="K130" s="91">
        <v>7.31</v>
      </c>
      <c r="L130" t="s">
        <v>105</v>
      </c>
      <c r="M130" s="91">
        <v>1.9</v>
      </c>
      <c r="N130" s="91">
        <v>3.18</v>
      </c>
      <c r="O130" s="91">
        <v>4587366.83</v>
      </c>
      <c r="P130" s="91">
        <v>92</v>
      </c>
      <c r="Q130" s="91">
        <v>0</v>
      </c>
      <c r="R130" s="91">
        <v>4220.3774836000002</v>
      </c>
      <c r="S130" s="91">
        <v>1.85</v>
      </c>
      <c r="T130" s="91">
        <v>0.18</v>
      </c>
      <c r="U130" s="91">
        <f>R130/'סכום נכסי הקרן'!$C$42*100</f>
        <v>3.6752175887703464E-2</v>
      </c>
    </row>
    <row r="131" spans="2:21">
      <c r="B131" t="s">
        <v>762</v>
      </c>
      <c r="C131" t="s">
        <v>763</v>
      </c>
      <c r="D131" t="s">
        <v>103</v>
      </c>
      <c r="E131" t="s">
        <v>126</v>
      </c>
      <c r="F131" t="s">
        <v>764</v>
      </c>
      <c r="G131" t="s">
        <v>442</v>
      </c>
      <c r="H131" t="s">
        <v>743</v>
      </c>
      <c r="I131" t="s">
        <v>153</v>
      </c>
      <c r="J131" t="s">
        <v>325</v>
      </c>
      <c r="K131" s="91">
        <v>1.47</v>
      </c>
      <c r="L131" t="s">
        <v>105</v>
      </c>
      <c r="M131" s="91">
        <v>4.5999999999999996</v>
      </c>
      <c r="N131" s="91">
        <v>1.01</v>
      </c>
      <c r="O131" s="91">
        <v>1608409.43</v>
      </c>
      <c r="P131" s="91">
        <v>130.01</v>
      </c>
      <c r="Q131" s="91">
        <v>0</v>
      </c>
      <c r="R131" s="91">
        <v>2091.0930999430002</v>
      </c>
      <c r="S131" s="91">
        <v>0.56000000000000005</v>
      </c>
      <c r="T131" s="91">
        <v>0.09</v>
      </c>
      <c r="U131" s="91">
        <f>R131/'סכום נכסי הקרן'!$C$42*100</f>
        <v>1.8209797987338548E-2</v>
      </c>
    </row>
    <row r="132" spans="2:21">
      <c r="B132" t="s">
        <v>765</v>
      </c>
      <c r="C132" t="s">
        <v>766</v>
      </c>
      <c r="D132" t="s">
        <v>103</v>
      </c>
      <c r="E132" t="s">
        <v>126</v>
      </c>
      <c r="F132" t="s">
        <v>767</v>
      </c>
      <c r="G132" t="s">
        <v>570</v>
      </c>
      <c r="H132" t="s">
        <v>748</v>
      </c>
      <c r="I132" t="s">
        <v>236</v>
      </c>
      <c r="J132" t="s">
        <v>555</v>
      </c>
      <c r="K132" s="91">
        <v>0.23</v>
      </c>
      <c r="L132" t="s">
        <v>105</v>
      </c>
      <c r="M132" s="91">
        <v>4.5</v>
      </c>
      <c r="N132" s="91">
        <v>2.66</v>
      </c>
      <c r="O132" s="91">
        <v>256488.79</v>
      </c>
      <c r="P132" s="91">
        <v>126.42</v>
      </c>
      <c r="Q132" s="91">
        <v>0</v>
      </c>
      <c r="R132" s="91">
        <v>324.25312831799999</v>
      </c>
      <c r="S132" s="91">
        <v>0.49</v>
      </c>
      <c r="T132" s="91">
        <v>0.01</v>
      </c>
      <c r="U132" s="91">
        <f>R132/'סכום נכסי הקרן'!$C$42*100</f>
        <v>2.8236829644716892E-3</v>
      </c>
    </row>
    <row r="133" spans="2:21">
      <c r="B133" t="s">
        <v>768</v>
      </c>
      <c r="C133" t="s">
        <v>769</v>
      </c>
      <c r="D133" t="s">
        <v>103</v>
      </c>
      <c r="E133" t="s">
        <v>126</v>
      </c>
      <c r="F133" t="s">
        <v>770</v>
      </c>
      <c r="G133" t="s">
        <v>396</v>
      </c>
      <c r="H133" t="s">
        <v>748</v>
      </c>
      <c r="I133" t="s">
        <v>236</v>
      </c>
      <c r="J133" t="s">
        <v>771</v>
      </c>
      <c r="K133" s="91">
        <v>1.98</v>
      </c>
      <c r="L133" t="s">
        <v>105</v>
      </c>
      <c r="M133" s="91">
        <v>2</v>
      </c>
      <c r="N133" s="91">
        <v>0.39</v>
      </c>
      <c r="O133" s="91">
        <v>4297109.25</v>
      </c>
      <c r="P133" s="91">
        <v>105.37</v>
      </c>
      <c r="Q133" s="91">
        <v>1004.04579</v>
      </c>
      <c r="R133" s="91">
        <v>5531.9098067249997</v>
      </c>
      <c r="S133" s="91">
        <v>1.01</v>
      </c>
      <c r="T133" s="91">
        <v>0.24</v>
      </c>
      <c r="U133" s="91">
        <f>R133/'סכום נכסי הקרן'!$C$42*100</f>
        <v>4.8173350133184009E-2</v>
      </c>
    </row>
    <row r="134" spans="2:21">
      <c r="B134" t="s">
        <v>772</v>
      </c>
      <c r="C134" t="s">
        <v>773</v>
      </c>
      <c r="D134" t="s">
        <v>103</v>
      </c>
      <c r="E134" t="s">
        <v>126</v>
      </c>
      <c r="F134" t="s">
        <v>699</v>
      </c>
      <c r="G134" t="s">
        <v>442</v>
      </c>
      <c r="H134" t="s">
        <v>748</v>
      </c>
      <c r="I134" t="s">
        <v>236</v>
      </c>
      <c r="J134" t="s">
        <v>774</v>
      </c>
      <c r="K134" s="91">
        <v>6.81</v>
      </c>
      <c r="L134" t="s">
        <v>105</v>
      </c>
      <c r="M134" s="91">
        <v>2.81</v>
      </c>
      <c r="N134" s="91">
        <v>3.18</v>
      </c>
      <c r="O134" s="91">
        <v>638937.55000000005</v>
      </c>
      <c r="P134" s="91">
        <v>99.19</v>
      </c>
      <c r="Q134" s="91">
        <v>0</v>
      </c>
      <c r="R134" s="91">
        <v>633.76215584500005</v>
      </c>
      <c r="S134" s="91">
        <v>0.12</v>
      </c>
      <c r="T134" s="91">
        <v>0.03</v>
      </c>
      <c r="U134" s="91">
        <f>R134/'סכום נכסי הקרן'!$C$42*100</f>
        <v>5.5189703558737781E-3</v>
      </c>
    </row>
    <row r="135" spans="2:21">
      <c r="B135" t="s">
        <v>775</v>
      </c>
      <c r="C135" t="s">
        <v>776</v>
      </c>
      <c r="D135" t="s">
        <v>103</v>
      </c>
      <c r="E135" t="s">
        <v>126</v>
      </c>
      <c r="F135" t="s">
        <v>699</v>
      </c>
      <c r="G135" t="s">
        <v>442</v>
      </c>
      <c r="H135" t="s">
        <v>748</v>
      </c>
      <c r="I135" t="s">
        <v>236</v>
      </c>
      <c r="J135" t="s">
        <v>777</v>
      </c>
      <c r="K135" s="91">
        <v>4.96</v>
      </c>
      <c r="L135" t="s">
        <v>105</v>
      </c>
      <c r="M135" s="91">
        <v>3.7</v>
      </c>
      <c r="N135" s="91">
        <v>2.35</v>
      </c>
      <c r="O135" s="91">
        <v>4061491.08</v>
      </c>
      <c r="P135" s="91">
        <v>107.25</v>
      </c>
      <c r="Q135" s="91">
        <v>0</v>
      </c>
      <c r="R135" s="91">
        <v>4355.9491833000002</v>
      </c>
      <c r="S135" s="91">
        <v>0.6</v>
      </c>
      <c r="T135" s="91">
        <v>0.19</v>
      </c>
      <c r="U135" s="91">
        <f>R135/'סכום נכסי הקרן'!$C$42*100</f>
        <v>3.7932770508002492E-2</v>
      </c>
    </row>
    <row r="136" spans="2:21">
      <c r="B136" t="s">
        <v>778</v>
      </c>
      <c r="C136" t="s">
        <v>779</v>
      </c>
      <c r="D136" t="s">
        <v>103</v>
      </c>
      <c r="E136" t="s">
        <v>126</v>
      </c>
      <c r="F136" t="s">
        <v>780</v>
      </c>
      <c r="G136" t="s">
        <v>396</v>
      </c>
      <c r="H136" t="s">
        <v>748</v>
      </c>
      <c r="I136" t="s">
        <v>236</v>
      </c>
      <c r="J136" t="s">
        <v>325</v>
      </c>
      <c r="K136" s="91">
        <v>2.84</v>
      </c>
      <c r="L136" t="s">
        <v>105</v>
      </c>
      <c r="M136" s="91">
        <v>4.5</v>
      </c>
      <c r="N136" s="91">
        <v>1.05</v>
      </c>
      <c r="O136" s="91">
        <v>19244298.620000001</v>
      </c>
      <c r="P136" s="91">
        <v>133.24</v>
      </c>
      <c r="Q136" s="91">
        <v>18.906739999999999</v>
      </c>
      <c r="R136" s="91">
        <v>25660.010221288001</v>
      </c>
      <c r="S136" s="91">
        <v>1.1299999999999999</v>
      </c>
      <c r="T136" s="91">
        <v>1.1200000000000001</v>
      </c>
      <c r="U136" s="91">
        <f>R136/'סכום נכסי הקרן'!$C$42*100</f>
        <v>0.22345423190169472</v>
      </c>
    </row>
    <row r="137" spans="2:21">
      <c r="B137" t="s">
        <v>781</v>
      </c>
      <c r="C137" t="s">
        <v>782</v>
      </c>
      <c r="D137" t="s">
        <v>103</v>
      </c>
      <c r="E137" t="s">
        <v>126</v>
      </c>
      <c r="F137" t="s">
        <v>783</v>
      </c>
      <c r="G137" t="s">
        <v>442</v>
      </c>
      <c r="H137" t="s">
        <v>743</v>
      </c>
      <c r="I137" t="s">
        <v>153</v>
      </c>
      <c r="J137" t="s">
        <v>325</v>
      </c>
      <c r="K137" s="91">
        <v>2.86</v>
      </c>
      <c r="L137" t="s">
        <v>105</v>
      </c>
      <c r="M137" s="91">
        <v>4.95</v>
      </c>
      <c r="N137" s="91">
        <v>1.07</v>
      </c>
      <c r="O137" s="91">
        <v>209.2</v>
      </c>
      <c r="P137" s="91">
        <v>113.75</v>
      </c>
      <c r="Q137" s="91">
        <v>0</v>
      </c>
      <c r="R137" s="91">
        <v>0.23796500000000001</v>
      </c>
      <c r="S137" s="91">
        <v>0</v>
      </c>
      <c r="T137" s="91">
        <v>0</v>
      </c>
      <c r="U137" s="91">
        <f>R137/'סכום נכסי הקרן'!$C$42*100</f>
        <v>2.0722628648983331E-6</v>
      </c>
    </row>
    <row r="138" spans="2:21">
      <c r="B138" t="s">
        <v>784</v>
      </c>
      <c r="C138" t="s">
        <v>785</v>
      </c>
      <c r="D138" t="s">
        <v>103</v>
      </c>
      <c r="E138" t="s">
        <v>126</v>
      </c>
      <c r="F138" t="s">
        <v>786</v>
      </c>
      <c r="G138" t="s">
        <v>135</v>
      </c>
      <c r="H138" t="s">
        <v>748</v>
      </c>
      <c r="I138" t="s">
        <v>236</v>
      </c>
      <c r="J138" t="s">
        <v>787</v>
      </c>
      <c r="K138" s="91">
        <v>1</v>
      </c>
      <c r="L138" t="s">
        <v>105</v>
      </c>
      <c r="M138" s="91">
        <v>4.5999999999999996</v>
      </c>
      <c r="N138" s="91">
        <v>0.41</v>
      </c>
      <c r="O138" s="91">
        <v>535943.6</v>
      </c>
      <c r="P138" s="91">
        <v>107.9</v>
      </c>
      <c r="Q138" s="91">
        <v>0</v>
      </c>
      <c r="R138" s="91">
        <v>578.28314439999997</v>
      </c>
      <c r="S138" s="91">
        <v>0.25</v>
      </c>
      <c r="T138" s="91">
        <v>0.03</v>
      </c>
      <c r="U138" s="91">
        <f>R138/'סכום נכסי הקרן'!$C$42*100</f>
        <v>5.0358442860788787E-3</v>
      </c>
    </row>
    <row r="139" spans="2:21">
      <c r="B139" t="s">
        <v>788</v>
      </c>
      <c r="C139" t="s">
        <v>789</v>
      </c>
      <c r="D139" t="s">
        <v>103</v>
      </c>
      <c r="E139" t="s">
        <v>126</v>
      </c>
      <c r="F139" t="s">
        <v>786</v>
      </c>
      <c r="G139" t="s">
        <v>135</v>
      </c>
      <c r="H139" t="s">
        <v>748</v>
      </c>
      <c r="I139" t="s">
        <v>236</v>
      </c>
      <c r="J139" t="s">
        <v>790</v>
      </c>
      <c r="K139" s="91">
        <v>3.1</v>
      </c>
      <c r="L139" t="s">
        <v>105</v>
      </c>
      <c r="M139" s="91">
        <v>1.98</v>
      </c>
      <c r="N139" s="91">
        <v>1.1599999999999999</v>
      </c>
      <c r="O139" s="91">
        <v>8985685.9100000001</v>
      </c>
      <c r="P139" s="91">
        <v>102.95</v>
      </c>
      <c r="Q139" s="91">
        <v>0</v>
      </c>
      <c r="R139" s="91">
        <v>9250.7636443449992</v>
      </c>
      <c r="S139" s="91">
        <v>1.08</v>
      </c>
      <c r="T139" s="91">
        <v>0.4</v>
      </c>
      <c r="U139" s="91">
        <f>R139/'סכום נכסי הקרן'!$C$42*100</f>
        <v>8.0558123976751675E-2</v>
      </c>
    </row>
    <row r="140" spans="2:21">
      <c r="B140" t="s">
        <v>791</v>
      </c>
      <c r="C140" t="s">
        <v>792</v>
      </c>
      <c r="D140" t="s">
        <v>103</v>
      </c>
      <c r="E140" t="s">
        <v>126</v>
      </c>
      <c r="F140" t="s">
        <v>793</v>
      </c>
      <c r="G140" t="s">
        <v>442</v>
      </c>
      <c r="H140" t="s">
        <v>743</v>
      </c>
      <c r="I140" t="s">
        <v>153</v>
      </c>
      <c r="J140" t="s">
        <v>325</v>
      </c>
      <c r="K140" s="91">
        <v>0.98</v>
      </c>
      <c r="L140" t="s">
        <v>105</v>
      </c>
      <c r="M140" s="91">
        <v>4.5</v>
      </c>
      <c r="N140" s="91">
        <v>0.59</v>
      </c>
      <c r="O140" s="91">
        <v>2723964.39</v>
      </c>
      <c r="P140" s="91">
        <v>112.44</v>
      </c>
      <c r="Q140" s="91">
        <v>0</v>
      </c>
      <c r="R140" s="91">
        <v>3062.8255601159999</v>
      </c>
      <c r="S140" s="91">
        <v>0.78</v>
      </c>
      <c r="T140" s="91">
        <v>0.13</v>
      </c>
      <c r="U140" s="91">
        <f>R140/'סכום נכסי הקרן'!$C$42*100</f>
        <v>2.6671904145104633E-2</v>
      </c>
    </row>
    <row r="141" spans="2:21">
      <c r="B141" t="s">
        <v>794</v>
      </c>
      <c r="C141" t="s">
        <v>795</v>
      </c>
      <c r="D141" t="s">
        <v>103</v>
      </c>
      <c r="E141" t="s">
        <v>126</v>
      </c>
      <c r="F141" t="s">
        <v>793</v>
      </c>
      <c r="G141" t="s">
        <v>442</v>
      </c>
      <c r="H141" t="s">
        <v>743</v>
      </c>
      <c r="I141" t="s">
        <v>153</v>
      </c>
      <c r="J141" t="s">
        <v>796</v>
      </c>
      <c r="K141" s="91">
        <v>3.15</v>
      </c>
      <c r="L141" t="s">
        <v>105</v>
      </c>
      <c r="M141" s="91">
        <v>3.3</v>
      </c>
      <c r="N141" s="91">
        <v>1.52</v>
      </c>
      <c r="O141" s="91">
        <v>6421.47</v>
      </c>
      <c r="P141" s="91">
        <v>106.09</v>
      </c>
      <c r="Q141" s="91">
        <v>0</v>
      </c>
      <c r="R141" s="91">
        <v>6.8125375229999996</v>
      </c>
      <c r="S141" s="91">
        <v>0</v>
      </c>
      <c r="T141" s="91">
        <v>0</v>
      </c>
      <c r="U141" s="91">
        <f>R141/'סכום נכסי הקרן'!$C$42*100</f>
        <v>5.9325398796627122E-5</v>
      </c>
    </row>
    <row r="142" spans="2:21">
      <c r="B142" t="s">
        <v>797</v>
      </c>
      <c r="C142" t="s">
        <v>798</v>
      </c>
      <c r="D142" t="s">
        <v>103</v>
      </c>
      <c r="E142" t="s">
        <v>126</v>
      </c>
      <c r="F142" t="s">
        <v>793</v>
      </c>
      <c r="G142" t="s">
        <v>442</v>
      </c>
      <c r="H142" t="s">
        <v>743</v>
      </c>
      <c r="I142" t="s">
        <v>153</v>
      </c>
      <c r="J142" t="s">
        <v>799</v>
      </c>
      <c r="K142" s="91">
        <v>5.25</v>
      </c>
      <c r="L142" t="s">
        <v>105</v>
      </c>
      <c r="M142" s="91">
        <v>1.6</v>
      </c>
      <c r="N142" s="91">
        <v>1.82</v>
      </c>
      <c r="O142" s="91">
        <v>906217.61</v>
      </c>
      <c r="P142" s="91">
        <v>100.11</v>
      </c>
      <c r="Q142" s="91">
        <v>0</v>
      </c>
      <c r="R142" s="91">
        <v>907.214449371</v>
      </c>
      <c r="S142" s="91">
        <v>0.56000000000000005</v>
      </c>
      <c r="T142" s="91">
        <v>0.04</v>
      </c>
      <c r="U142" s="91">
        <f>R142/'סכום נכסי הקרן'!$C$42*100</f>
        <v>7.9002660640460232E-3</v>
      </c>
    </row>
    <row r="143" spans="2:21">
      <c r="B143" t="s">
        <v>800</v>
      </c>
      <c r="C143" t="s">
        <v>801</v>
      </c>
      <c r="D143" t="s">
        <v>103</v>
      </c>
      <c r="E143" t="s">
        <v>126</v>
      </c>
      <c r="F143" t="s">
        <v>742</v>
      </c>
      <c r="G143" t="s">
        <v>396</v>
      </c>
      <c r="H143" t="s">
        <v>802</v>
      </c>
      <c r="I143" t="s">
        <v>153</v>
      </c>
      <c r="J143" t="s">
        <v>715</v>
      </c>
      <c r="K143" s="91">
        <v>1.63</v>
      </c>
      <c r="L143" t="s">
        <v>105</v>
      </c>
      <c r="M143" s="91">
        <v>5.3</v>
      </c>
      <c r="N143" s="91">
        <v>0.75</v>
      </c>
      <c r="O143" s="91">
        <v>3310798.43</v>
      </c>
      <c r="P143" s="91">
        <v>118.07</v>
      </c>
      <c r="Q143" s="91">
        <v>0</v>
      </c>
      <c r="R143" s="91">
        <v>3909.059706301</v>
      </c>
      <c r="S143" s="91">
        <v>1.27</v>
      </c>
      <c r="T143" s="91">
        <v>0.17</v>
      </c>
      <c r="U143" s="91">
        <f>R143/'סכום נכסי הקרן'!$C$42*100</f>
        <v>3.4041137419527856E-2</v>
      </c>
    </row>
    <row r="144" spans="2:21">
      <c r="B144" t="s">
        <v>803</v>
      </c>
      <c r="C144" t="s">
        <v>804</v>
      </c>
      <c r="D144" t="s">
        <v>103</v>
      </c>
      <c r="E144" t="s">
        <v>126</v>
      </c>
      <c r="F144" t="s">
        <v>805</v>
      </c>
      <c r="G144" t="s">
        <v>442</v>
      </c>
      <c r="H144" t="s">
        <v>802</v>
      </c>
      <c r="I144" t="s">
        <v>153</v>
      </c>
      <c r="J144" t="s">
        <v>806</v>
      </c>
      <c r="K144" s="91">
        <v>1.92</v>
      </c>
      <c r="L144" t="s">
        <v>105</v>
      </c>
      <c r="M144" s="91">
        <v>5.35</v>
      </c>
      <c r="N144" s="91">
        <v>2.35</v>
      </c>
      <c r="O144" s="91">
        <v>45557.97</v>
      </c>
      <c r="P144" s="91">
        <v>108.05</v>
      </c>
      <c r="Q144" s="91">
        <v>0</v>
      </c>
      <c r="R144" s="91">
        <v>49.225386585000003</v>
      </c>
      <c r="S144" s="91">
        <v>0.03</v>
      </c>
      <c r="T144" s="91">
        <v>0</v>
      </c>
      <c r="U144" s="91">
        <f>R144/'סכום נכסי הקרן'!$C$42*100</f>
        <v>4.2866783195158985E-4</v>
      </c>
    </row>
    <row r="145" spans="2:21">
      <c r="B145" t="s">
        <v>807</v>
      </c>
      <c r="C145" t="s">
        <v>808</v>
      </c>
      <c r="D145" t="s">
        <v>103</v>
      </c>
      <c r="E145" t="s">
        <v>126</v>
      </c>
      <c r="F145" t="s">
        <v>809</v>
      </c>
      <c r="G145" t="s">
        <v>442</v>
      </c>
      <c r="H145" t="s">
        <v>810</v>
      </c>
      <c r="I145" t="s">
        <v>236</v>
      </c>
      <c r="J145" t="s">
        <v>811</v>
      </c>
      <c r="K145" s="91">
        <v>3.82</v>
      </c>
      <c r="L145" t="s">
        <v>105</v>
      </c>
      <c r="M145" s="91">
        <v>4.34</v>
      </c>
      <c r="N145" s="91">
        <v>3.43</v>
      </c>
      <c r="O145" s="91">
        <v>182.38</v>
      </c>
      <c r="P145" s="91">
        <v>105</v>
      </c>
      <c r="Q145" s="91">
        <v>0</v>
      </c>
      <c r="R145" s="91">
        <v>0.191499</v>
      </c>
      <c r="S145" s="91">
        <v>0</v>
      </c>
      <c r="T145" s="91">
        <v>0</v>
      </c>
      <c r="U145" s="91">
        <f>R145/'סכום נכסי הקרן'!$C$42*100</f>
        <v>1.6676245093403059E-6</v>
      </c>
    </row>
    <row r="146" spans="2:21">
      <c r="B146" t="s">
        <v>812</v>
      </c>
      <c r="C146" t="s">
        <v>813</v>
      </c>
      <c r="D146" t="s">
        <v>103</v>
      </c>
      <c r="E146" t="s">
        <v>126</v>
      </c>
      <c r="F146" t="s">
        <v>814</v>
      </c>
      <c r="G146" t="s">
        <v>442</v>
      </c>
      <c r="H146" t="s">
        <v>810</v>
      </c>
      <c r="I146" t="s">
        <v>236</v>
      </c>
      <c r="J146" t="s">
        <v>815</v>
      </c>
      <c r="K146" s="91">
        <v>0.9</v>
      </c>
      <c r="L146" t="s">
        <v>105</v>
      </c>
      <c r="M146" s="91">
        <v>4.8499999999999996</v>
      </c>
      <c r="N146" s="91">
        <v>0.74</v>
      </c>
      <c r="O146" s="91">
        <v>124280.47</v>
      </c>
      <c r="P146" s="91">
        <v>126.5</v>
      </c>
      <c r="Q146" s="91">
        <v>0</v>
      </c>
      <c r="R146" s="91">
        <v>157.21479454999999</v>
      </c>
      <c r="S146" s="91">
        <v>0.09</v>
      </c>
      <c r="T146" s="91">
        <v>0.01</v>
      </c>
      <c r="U146" s="91">
        <f>R146/'סכום נכסי הקרן'!$C$42*100</f>
        <v>1.3690684788039663E-3</v>
      </c>
    </row>
    <row r="147" spans="2:21">
      <c r="B147" t="s">
        <v>816</v>
      </c>
      <c r="C147" t="s">
        <v>817</v>
      </c>
      <c r="D147" t="s">
        <v>103</v>
      </c>
      <c r="E147" t="s">
        <v>126</v>
      </c>
      <c r="F147" t="s">
        <v>818</v>
      </c>
      <c r="G147" t="s">
        <v>442</v>
      </c>
      <c r="H147" t="s">
        <v>810</v>
      </c>
      <c r="I147" t="s">
        <v>236</v>
      </c>
      <c r="J147" t="s">
        <v>325</v>
      </c>
      <c r="K147" s="91">
        <v>1.47</v>
      </c>
      <c r="L147" t="s">
        <v>105</v>
      </c>
      <c r="M147" s="91">
        <v>4.25</v>
      </c>
      <c r="N147" s="91">
        <v>1.05</v>
      </c>
      <c r="O147" s="91">
        <v>47884.01</v>
      </c>
      <c r="P147" s="91">
        <v>113.05</v>
      </c>
      <c r="Q147" s="91">
        <v>12.669700000000001</v>
      </c>
      <c r="R147" s="91">
        <v>66.802573304999996</v>
      </c>
      <c r="S147" s="91">
        <v>0.04</v>
      </c>
      <c r="T147" s="91">
        <v>0</v>
      </c>
      <c r="U147" s="91">
        <f>R147/'סכום נכסי הקרן'!$C$42*100</f>
        <v>5.8173467501355328E-4</v>
      </c>
    </row>
    <row r="148" spans="2:21">
      <c r="B148" t="s">
        <v>819</v>
      </c>
      <c r="C148" t="s">
        <v>820</v>
      </c>
      <c r="D148" t="s">
        <v>103</v>
      </c>
      <c r="E148" t="s">
        <v>126</v>
      </c>
      <c r="F148" t="s">
        <v>589</v>
      </c>
      <c r="G148" t="s">
        <v>396</v>
      </c>
      <c r="H148" t="s">
        <v>810</v>
      </c>
      <c r="I148" t="s">
        <v>236</v>
      </c>
      <c r="J148" t="s">
        <v>821</v>
      </c>
      <c r="K148" s="91">
        <v>2.82</v>
      </c>
      <c r="L148" t="s">
        <v>105</v>
      </c>
      <c r="M148" s="91">
        <v>5.0999999999999996</v>
      </c>
      <c r="N148" s="91">
        <v>1.1000000000000001</v>
      </c>
      <c r="O148" s="91">
        <v>18074499.260000002</v>
      </c>
      <c r="P148" s="91">
        <v>135.46</v>
      </c>
      <c r="Q148" s="91">
        <v>25.064309999999999</v>
      </c>
      <c r="R148" s="91">
        <v>24508.781007596001</v>
      </c>
      <c r="S148" s="91">
        <v>1.58</v>
      </c>
      <c r="T148" s="91">
        <v>1.07</v>
      </c>
      <c r="U148" s="91">
        <f>R148/'סכום נכסי הקרן'!$C$42*100</f>
        <v>0.21342902000700414</v>
      </c>
    </row>
    <row r="149" spans="2:21">
      <c r="B149" t="s">
        <v>822</v>
      </c>
      <c r="C149" t="s">
        <v>823</v>
      </c>
      <c r="D149" t="s">
        <v>103</v>
      </c>
      <c r="E149" t="s">
        <v>126</v>
      </c>
      <c r="F149" t="s">
        <v>824</v>
      </c>
      <c r="G149" t="s">
        <v>825</v>
      </c>
      <c r="H149" t="s">
        <v>810</v>
      </c>
      <c r="I149" t="s">
        <v>236</v>
      </c>
      <c r="J149" t="s">
        <v>815</v>
      </c>
      <c r="K149" s="91">
        <v>1.44</v>
      </c>
      <c r="L149" t="s">
        <v>105</v>
      </c>
      <c r="M149" s="91">
        <v>4.5999999999999996</v>
      </c>
      <c r="N149" s="91">
        <v>2.11</v>
      </c>
      <c r="O149" s="91">
        <v>0.4</v>
      </c>
      <c r="P149" s="91">
        <v>127.57</v>
      </c>
      <c r="Q149" s="91">
        <v>0</v>
      </c>
      <c r="R149" s="91">
        <v>5.1028E-4</v>
      </c>
      <c r="S149" s="91">
        <v>0</v>
      </c>
      <c r="T149" s="91">
        <v>0</v>
      </c>
      <c r="U149" s="91">
        <f>R149/'סכום נכסי הקרן'!$C$42*100</f>
        <v>4.4436547168714784E-9</v>
      </c>
    </row>
    <row r="150" spans="2:21">
      <c r="B150" t="s">
        <v>826</v>
      </c>
      <c r="C150" t="s">
        <v>827</v>
      </c>
      <c r="D150" t="s">
        <v>103</v>
      </c>
      <c r="E150" t="s">
        <v>126</v>
      </c>
      <c r="F150" t="s">
        <v>824</v>
      </c>
      <c r="G150" t="s">
        <v>825</v>
      </c>
      <c r="H150" t="s">
        <v>810</v>
      </c>
      <c r="I150" t="s">
        <v>236</v>
      </c>
      <c r="J150" t="s">
        <v>828</v>
      </c>
      <c r="K150" s="91">
        <v>1.7</v>
      </c>
      <c r="L150" t="s">
        <v>105</v>
      </c>
      <c r="M150" s="91">
        <v>4.5</v>
      </c>
      <c r="N150" s="91">
        <v>1.72</v>
      </c>
      <c r="O150" s="91">
        <v>0.33</v>
      </c>
      <c r="P150" s="91">
        <v>126.62</v>
      </c>
      <c r="Q150" s="91">
        <v>0</v>
      </c>
      <c r="R150" s="91">
        <v>4.1784599999999998E-4</v>
      </c>
      <c r="S150" s="91">
        <v>0</v>
      </c>
      <c r="T150" s="91">
        <v>0</v>
      </c>
      <c r="U150" s="91">
        <f>R150/'סכום נכסי הקרן'!$C$42*100</f>
        <v>3.6387147229479502E-9</v>
      </c>
    </row>
    <row r="151" spans="2:21">
      <c r="B151" t="s">
        <v>829</v>
      </c>
      <c r="C151" t="s">
        <v>830</v>
      </c>
      <c r="D151" t="s">
        <v>103</v>
      </c>
      <c r="E151" t="s">
        <v>126</v>
      </c>
      <c r="F151" t="s">
        <v>831</v>
      </c>
      <c r="G151" t="s">
        <v>442</v>
      </c>
      <c r="H151" t="s">
        <v>810</v>
      </c>
      <c r="I151" t="s">
        <v>236</v>
      </c>
      <c r="J151" t="s">
        <v>325</v>
      </c>
      <c r="K151" s="91">
        <v>1.48</v>
      </c>
      <c r="L151" t="s">
        <v>105</v>
      </c>
      <c r="M151" s="91">
        <v>5.4</v>
      </c>
      <c r="N151" s="91">
        <v>0.42</v>
      </c>
      <c r="O151" s="91">
        <v>918120.69</v>
      </c>
      <c r="P151" s="91">
        <v>129.80000000000001</v>
      </c>
      <c r="Q151" s="91">
        <v>797.93850999999995</v>
      </c>
      <c r="R151" s="91">
        <v>1989.6591656200001</v>
      </c>
      <c r="S151" s="91">
        <v>0.9</v>
      </c>
      <c r="T151" s="91">
        <v>0.09</v>
      </c>
      <c r="U151" s="91">
        <f>R151/'סכום נכסי הקרן'!$C$42*100</f>
        <v>1.7326484158254066E-2</v>
      </c>
    </row>
    <row r="152" spans="2:21">
      <c r="B152" t="s">
        <v>832</v>
      </c>
      <c r="C152" t="s">
        <v>833</v>
      </c>
      <c r="D152" t="s">
        <v>103</v>
      </c>
      <c r="E152" t="s">
        <v>126</v>
      </c>
      <c r="F152" t="s">
        <v>834</v>
      </c>
      <c r="G152" t="s">
        <v>442</v>
      </c>
      <c r="H152" t="s">
        <v>802</v>
      </c>
      <c r="I152" t="s">
        <v>153</v>
      </c>
      <c r="J152" t="s">
        <v>835</v>
      </c>
      <c r="K152" s="91">
        <v>6.79</v>
      </c>
      <c r="L152" t="s">
        <v>105</v>
      </c>
      <c r="M152" s="91">
        <v>2.6</v>
      </c>
      <c r="N152" s="91">
        <v>3.12</v>
      </c>
      <c r="O152" s="91">
        <v>10562992.6</v>
      </c>
      <c r="P152" s="91">
        <v>97.47</v>
      </c>
      <c r="Q152" s="91">
        <v>0</v>
      </c>
      <c r="R152" s="91">
        <v>10295.748887219999</v>
      </c>
      <c r="S152" s="91">
        <v>1.72</v>
      </c>
      <c r="T152" s="91">
        <v>0.45</v>
      </c>
      <c r="U152" s="91">
        <f>R152/'סכום נכסי הקרן'!$C$42*100</f>
        <v>8.9658134958100308E-2</v>
      </c>
    </row>
    <row r="153" spans="2:21">
      <c r="B153" t="s">
        <v>836</v>
      </c>
      <c r="C153" t="s">
        <v>837</v>
      </c>
      <c r="D153" t="s">
        <v>103</v>
      </c>
      <c r="E153" t="s">
        <v>126</v>
      </c>
      <c r="F153" t="s">
        <v>834</v>
      </c>
      <c r="G153" t="s">
        <v>442</v>
      </c>
      <c r="H153" t="s">
        <v>802</v>
      </c>
      <c r="I153" t="s">
        <v>153</v>
      </c>
      <c r="J153" t="s">
        <v>838</v>
      </c>
      <c r="K153" s="91">
        <v>3.65</v>
      </c>
      <c r="L153" t="s">
        <v>105</v>
      </c>
      <c r="M153" s="91">
        <v>4.4000000000000004</v>
      </c>
      <c r="N153" s="91">
        <v>1.99</v>
      </c>
      <c r="O153" s="91">
        <v>157968.59</v>
      </c>
      <c r="P153" s="91">
        <v>109.42</v>
      </c>
      <c r="Q153" s="91">
        <v>0</v>
      </c>
      <c r="R153" s="91">
        <v>172.849231178</v>
      </c>
      <c r="S153" s="91">
        <v>0.12</v>
      </c>
      <c r="T153" s="91">
        <v>0.01</v>
      </c>
      <c r="U153" s="91">
        <f>R153/'סכום נכסי הקרן'!$C$42*100</f>
        <v>1.5052173344668189E-3</v>
      </c>
    </row>
    <row r="154" spans="2:21">
      <c r="B154" t="s">
        <v>839</v>
      </c>
      <c r="C154" t="s">
        <v>840</v>
      </c>
      <c r="D154" t="s">
        <v>103</v>
      </c>
      <c r="E154" t="s">
        <v>126</v>
      </c>
      <c r="F154" t="s">
        <v>703</v>
      </c>
      <c r="G154" t="s">
        <v>442</v>
      </c>
      <c r="H154" t="s">
        <v>810</v>
      </c>
      <c r="I154" t="s">
        <v>236</v>
      </c>
      <c r="J154" t="s">
        <v>841</v>
      </c>
      <c r="K154" s="91">
        <v>4.6399999999999997</v>
      </c>
      <c r="L154" t="s">
        <v>105</v>
      </c>
      <c r="M154" s="91">
        <v>2.0499999999999998</v>
      </c>
      <c r="N154" s="91">
        <v>1.94</v>
      </c>
      <c r="O154" s="91">
        <v>339667.48</v>
      </c>
      <c r="P154" s="91">
        <v>102.18</v>
      </c>
      <c r="Q154" s="91">
        <v>0</v>
      </c>
      <c r="R154" s="91">
        <v>347.07223106399999</v>
      </c>
      <c r="S154" s="91">
        <v>7.0000000000000007E-2</v>
      </c>
      <c r="T154" s="91">
        <v>0.02</v>
      </c>
      <c r="U154" s="91">
        <f>R154/'סכום נכסי הקרן'!$C$42*100</f>
        <v>3.0223978142640343E-3</v>
      </c>
    </row>
    <row r="155" spans="2:21">
      <c r="B155" t="s">
        <v>842</v>
      </c>
      <c r="C155" t="s">
        <v>843</v>
      </c>
      <c r="D155" t="s">
        <v>103</v>
      </c>
      <c r="E155" t="s">
        <v>126</v>
      </c>
      <c r="F155" t="s">
        <v>844</v>
      </c>
      <c r="G155" t="s">
        <v>442</v>
      </c>
      <c r="H155" t="s">
        <v>845</v>
      </c>
      <c r="I155" t="s">
        <v>153</v>
      </c>
      <c r="J155" t="s">
        <v>325</v>
      </c>
      <c r="K155" s="91">
        <v>0.98</v>
      </c>
      <c r="L155" t="s">
        <v>105</v>
      </c>
      <c r="M155" s="91">
        <v>5.6</v>
      </c>
      <c r="N155" s="91">
        <v>1.42</v>
      </c>
      <c r="O155" s="91">
        <v>657195.9</v>
      </c>
      <c r="P155" s="91">
        <v>110.62</v>
      </c>
      <c r="Q155" s="91">
        <v>832.08202000000006</v>
      </c>
      <c r="R155" s="91">
        <v>1559.07212458</v>
      </c>
      <c r="S155" s="91">
        <v>1.04</v>
      </c>
      <c r="T155" s="91">
        <v>7.0000000000000007E-2</v>
      </c>
      <c r="U155" s="91">
        <f>R155/'סכום נכסי הקרן'!$C$42*100</f>
        <v>1.3576817042276309E-2</v>
      </c>
    </row>
    <row r="156" spans="2:21">
      <c r="B156" t="s">
        <v>846</v>
      </c>
      <c r="C156" t="s">
        <v>847</v>
      </c>
      <c r="D156" t="s">
        <v>103</v>
      </c>
      <c r="E156" t="s">
        <v>126</v>
      </c>
      <c r="F156" t="s">
        <v>844</v>
      </c>
      <c r="G156" t="s">
        <v>442</v>
      </c>
      <c r="H156" t="s">
        <v>845</v>
      </c>
      <c r="I156" t="s">
        <v>153</v>
      </c>
      <c r="J156" t="s">
        <v>380</v>
      </c>
      <c r="K156" s="91">
        <v>4.1100000000000003</v>
      </c>
      <c r="L156" t="s">
        <v>105</v>
      </c>
      <c r="M156" s="91">
        <v>4.6500000000000004</v>
      </c>
      <c r="N156" s="91">
        <v>3.26</v>
      </c>
      <c r="O156" s="91">
        <v>0.09</v>
      </c>
      <c r="P156" s="91">
        <v>106.7</v>
      </c>
      <c r="Q156" s="91">
        <v>0</v>
      </c>
      <c r="R156" s="91">
        <v>9.603E-5</v>
      </c>
      <c r="S156" s="91">
        <v>0</v>
      </c>
      <c r="T156" s="91">
        <v>0</v>
      </c>
      <c r="U156" s="91">
        <f>R156/'סכום נכסי הקרן'!$C$42*100</f>
        <v>8.3625492369124424E-10</v>
      </c>
    </row>
    <row r="157" spans="2:21">
      <c r="B157" t="s">
        <v>848</v>
      </c>
      <c r="C157" t="s">
        <v>849</v>
      </c>
      <c r="D157" t="s">
        <v>103</v>
      </c>
      <c r="E157" t="s">
        <v>126</v>
      </c>
      <c r="F157" t="s">
        <v>850</v>
      </c>
      <c r="G157" t="s">
        <v>130</v>
      </c>
      <c r="H157" t="s">
        <v>845</v>
      </c>
      <c r="I157" t="s">
        <v>153</v>
      </c>
      <c r="J157" t="s">
        <v>851</v>
      </c>
      <c r="K157" s="91">
        <v>0.28000000000000003</v>
      </c>
      <c r="L157" t="s">
        <v>105</v>
      </c>
      <c r="M157" s="91">
        <v>4.2</v>
      </c>
      <c r="N157" s="91">
        <v>3.8</v>
      </c>
      <c r="O157" s="91">
        <v>314522.42</v>
      </c>
      <c r="P157" s="91">
        <v>102.98</v>
      </c>
      <c r="Q157" s="91">
        <v>0</v>
      </c>
      <c r="R157" s="91">
        <v>323.89518811599999</v>
      </c>
      <c r="S157" s="91">
        <v>0.35</v>
      </c>
      <c r="T157" s="91">
        <v>0.01</v>
      </c>
      <c r="U157" s="91">
        <f>R157/'סכום נכסי הקרן'!$C$42*100</f>
        <v>2.8205659254598222E-3</v>
      </c>
    </row>
    <row r="158" spans="2:21">
      <c r="B158" t="s">
        <v>852</v>
      </c>
      <c r="C158" t="s">
        <v>853</v>
      </c>
      <c r="D158" t="s">
        <v>103</v>
      </c>
      <c r="E158" t="s">
        <v>126</v>
      </c>
      <c r="F158" t="s">
        <v>854</v>
      </c>
      <c r="G158" t="s">
        <v>442</v>
      </c>
      <c r="H158" t="s">
        <v>845</v>
      </c>
      <c r="I158" t="s">
        <v>153</v>
      </c>
      <c r="J158" t="s">
        <v>855</v>
      </c>
      <c r="K158" s="91">
        <v>1.53</v>
      </c>
      <c r="L158" t="s">
        <v>105</v>
      </c>
      <c r="M158" s="91">
        <v>4.8</v>
      </c>
      <c r="N158" s="91">
        <v>1.59</v>
      </c>
      <c r="O158" s="91">
        <v>1153276.07</v>
      </c>
      <c r="P158" s="91">
        <v>105.2</v>
      </c>
      <c r="Q158" s="91">
        <v>552.04732000000001</v>
      </c>
      <c r="R158" s="91">
        <v>1765.29374564</v>
      </c>
      <c r="S158" s="91">
        <v>0.82</v>
      </c>
      <c r="T158" s="91">
        <v>0.08</v>
      </c>
      <c r="U158" s="91">
        <f>R158/'סכום נכסי הקרן'!$C$42*100</f>
        <v>1.5372650073443806E-2</v>
      </c>
    </row>
    <row r="159" spans="2:21">
      <c r="B159" t="s">
        <v>856</v>
      </c>
      <c r="C159" t="s">
        <v>857</v>
      </c>
      <c r="D159" t="s">
        <v>103</v>
      </c>
      <c r="E159" t="s">
        <v>126</v>
      </c>
      <c r="F159" t="s">
        <v>858</v>
      </c>
      <c r="G159" t="s">
        <v>578</v>
      </c>
      <c r="H159" t="s">
        <v>859</v>
      </c>
      <c r="I159" t="s">
        <v>236</v>
      </c>
      <c r="J159" t="s">
        <v>860</v>
      </c>
      <c r="K159" s="91">
        <v>0.98</v>
      </c>
      <c r="L159" t="s">
        <v>105</v>
      </c>
      <c r="M159" s="91">
        <v>4.8</v>
      </c>
      <c r="N159" s="91">
        <v>0.37</v>
      </c>
      <c r="O159" s="91">
        <v>2161941.2799999998</v>
      </c>
      <c r="P159" s="91">
        <v>123.57</v>
      </c>
      <c r="Q159" s="91">
        <v>0</v>
      </c>
      <c r="R159" s="91">
        <v>2671.5108396959999</v>
      </c>
      <c r="S159" s="91">
        <v>0.7</v>
      </c>
      <c r="T159" s="91">
        <v>0.12</v>
      </c>
      <c r="U159" s="91">
        <f>R159/'סכום נכסי הקרן'!$C$42*100</f>
        <v>2.3264230900659273E-2</v>
      </c>
    </row>
    <row r="160" spans="2:21">
      <c r="B160" t="s">
        <v>861</v>
      </c>
      <c r="C160" t="s">
        <v>862</v>
      </c>
      <c r="D160" t="s">
        <v>103</v>
      </c>
      <c r="E160" t="s">
        <v>126</v>
      </c>
      <c r="F160" t="s">
        <v>863</v>
      </c>
      <c r="G160" t="s">
        <v>442</v>
      </c>
      <c r="H160" t="s">
        <v>859</v>
      </c>
      <c r="I160" t="s">
        <v>236</v>
      </c>
      <c r="J160" t="s">
        <v>325</v>
      </c>
      <c r="K160" s="91">
        <v>0.42</v>
      </c>
      <c r="L160" t="s">
        <v>105</v>
      </c>
      <c r="M160" s="91">
        <v>6.4</v>
      </c>
      <c r="N160" s="91">
        <v>2.23</v>
      </c>
      <c r="O160" s="91">
        <v>413621.48</v>
      </c>
      <c r="P160" s="91">
        <v>112.14</v>
      </c>
      <c r="Q160" s="91">
        <v>0</v>
      </c>
      <c r="R160" s="91">
        <v>463.835127672</v>
      </c>
      <c r="S160" s="91">
        <v>1.21</v>
      </c>
      <c r="T160" s="91">
        <v>0.02</v>
      </c>
      <c r="U160" s="91">
        <f>R160/'סכום נכסי הקרן'!$C$42*100</f>
        <v>4.0392003467319259E-3</v>
      </c>
    </row>
    <row r="161" spans="2:21">
      <c r="B161" t="s">
        <v>864</v>
      </c>
      <c r="C161" t="s">
        <v>865</v>
      </c>
      <c r="D161" t="s">
        <v>103</v>
      </c>
      <c r="E161" t="s">
        <v>126</v>
      </c>
      <c r="F161" t="s">
        <v>863</v>
      </c>
      <c r="G161" t="s">
        <v>442</v>
      </c>
      <c r="H161" t="s">
        <v>859</v>
      </c>
      <c r="I161" t="s">
        <v>236</v>
      </c>
      <c r="J161" t="s">
        <v>325</v>
      </c>
      <c r="K161" s="91">
        <v>1.3</v>
      </c>
      <c r="L161" t="s">
        <v>105</v>
      </c>
      <c r="M161" s="91">
        <v>5.4</v>
      </c>
      <c r="N161" s="91">
        <v>4.8</v>
      </c>
      <c r="O161" s="91">
        <v>729760.32</v>
      </c>
      <c r="P161" s="91">
        <v>104.5</v>
      </c>
      <c r="Q161" s="91">
        <v>0</v>
      </c>
      <c r="R161" s="91">
        <v>762.59953440000004</v>
      </c>
      <c r="S161" s="91">
        <v>1.47</v>
      </c>
      <c r="T161" s="91">
        <v>0.03</v>
      </c>
      <c r="U161" s="91">
        <f>R161/'סכום נכסי הקרן'!$C$42*100</f>
        <v>6.6409207065151561E-3</v>
      </c>
    </row>
    <row r="162" spans="2:21">
      <c r="B162" t="s">
        <v>866</v>
      </c>
      <c r="C162" t="s">
        <v>867</v>
      </c>
      <c r="D162" t="s">
        <v>103</v>
      </c>
      <c r="E162" t="s">
        <v>126</v>
      </c>
      <c r="F162" t="s">
        <v>863</v>
      </c>
      <c r="G162" t="s">
        <v>442</v>
      </c>
      <c r="H162" t="s">
        <v>859</v>
      </c>
      <c r="I162" t="s">
        <v>236</v>
      </c>
      <c r="J162" t="s">
        <v>868</v>
      </c>
      <c r="K162" s="91">
        <v>2.1800000000000002</v>
      </c>
      <c r="L162" t="s">
        <v>105</v>
      </c>
      <c r="M162" s="91">
        <v>2.5</v>
      </c>
      <c r="N162" s="91">
        <v>6</v>
      </c>
      <c r="O162" s="91">
        <v>2287642.35</v>
      </c>
      <c r="P162" s="91">
        <v>93.83</v>
      </c>
      <c r="Q162" s="91">
        <v>0</v>
      </c>
      <c r="R162" s="91">
        <v>2146.4948170050002</v>
      </c>
      <c r="S162" s="91">
        <v>0.47</v>
      </c>
      <c r="T162" s="91">
        <v>0.09</v>
      </c>
      <c r="U162" s="91">
        <f>R162/'סכום נכסי הקרן'!$C$42*100</f>
        <v>1.8692250956973525E-2</v>
      </c>
    </row>
    <row r="163" spans="2:21">
      <c r="B163" t="s">
        <v>869</v>
      </c>
      <c r="C163" t="s">
        <v>870</v>
      </c>
      <c r="D163" t="s">
        <v>103</v>
      </c>
      <c r="E163" t="s">
        <v>126</v>
      </c>
      <c r="F163" t="s">
        <v>871</v>
      </c>
      <c r="G163" t="s">
        <v>825</v>
      </c>
      <c r="H163" t="s">
        <v>859</v>
      </c>
      <c r="I163" t="s">
        <v>236</v>
      </c>
      <c r="J163" t="s">
        <v>872</v>
      </c>
      <c r="K163" s="91">
        <v>1.22</v>
      </c>
      <c r="L163" t="s">
        <v>105</v>
      </c>
      <c r="M163" s="91">
        <v>5</v>
      </c>
      <c r="N163" s="91">
        <v>1.93</v>
      </c>
      <c r="O163" s="91">
        <v>1226.0999999999999</v>
      </c>
      <c r="P163" s="91">
        <v>103.99</v>
      </c>
      <c r="Q163" s="91">
        <v>0</v>
      </c>
      <c r="R163" s="91">
        <v>1.27502139</v>
      </c>
      <c r="S163" s="91">
        <v>0</v>
      </c>
      <c r="T163" s="91">
        <v>0</v>
      </c>
      <c r="U163" s="91">
        <f>R163/'סכום נכסי הקרן'!$C$42*100</f>
        <v>1.1103227274801147E-5</v>
      </c>
    </row>
    <row r="164" spans="2:21">
      <c r="B164" t="s">
        <v>873</v>
      </c>
      <c r="C164" t="s">
        <v>874</v>
      </c>
      <c r="D164" t="s">
        <v>103</v>
      </c>
      <c r="E164" t="s">
        <v>126</v>
      </c>
      <c r="F164" t="s">
        <v>770</v>
      </c>
      <c r="G164" t="s">
        <v>396</v>
      </c>
      <c r="H164" t="s">
        <v>859</v>
      </c>
      <c r="I164" t="s">
        <v>236</v>
      </c>
      <c r="J164" t="s">
        <v>875</v>
      </c>
      <c r="K164" s="91">
        <v>1.48</v>
      </c>
      <c r="L164" t="s">
        <v>105</v>
      </c>
      <c r="M164" s="91">
        <v>2.4</v>
      </c>
      <c r="N164" s="91">
        <v>0.88</v>
      </c>
      <c r="O164" s="91">
        <v>1280122.51</v>
      </c>
      <c r="P164" s="91">
        <v>104.41</v>
      </c>
      <c r="Q164" s="91">
        <v>0</v>
      </c>
      <c r="R164" s="91">
        <v>1336.575912691</v>
      </c>
      <c r="S164" s="91">
        <v>0.98</v>
      </c>
      <c r="T164" s="91">
        <v>0.06</v>
      </c>
      <c r="U164" s="91">
        <f>R164/'סכום נכסי הקרן'!$C$42*100</f>
        <v>1.1639260521451289E-2</v>
      </c>
    </row>
    <row r="165" spans="2:21">
      <c r="B165" t="s">
        <v>876</v>
      </c>
      <c r="C165" t="s">
        <v>877</v>
      </c>
      <c r="D165" t="s">
        <v>103</v>
      </c>
      <c r="E165" t="s">
        <v>126</v>
      </c>
      <c r="F165" t="s">
        <v>878</v>
      </c>
      <c r="G165" t="s">
        <v>130</v>
      </c>
      <c r="H165" t="s">
        <v>879</v>
      </c>
      <c r="I165" t="s">
        <v>153</v>
      </c>
      <c r="J165" t="s">
        <v>880</v>
      </c>
      <c r="K165" s="91">
        <v>2.25</v>
      </c>
      <c r="L165" t="s">
        <v>105</v>
      </c>
      <c r="M165" s="91">
        <v>2.85</v>
      </c>
      <c r="N165" s="91">
        <v>2.5499999999999998</v>
      </c>
      <c r="O165" s="91">
        <v>2028383.93</v>
      </c>
      <c r="P165" s="91">
        <v>102.6</v>
      </c>
      <c r="Q165" s="91">
        <v>0</v>
      </c>
      <c r="R165" s="91">
        <v>2081.12191218</v>
      </c>
      <c r="S165" s="91">
        <v>0.7</v>
      </c>
      <c r="T165" s="91">
        <v>0.09</v>
      </c>
      <c r="U165" s="91">
        <f>R165/'סכום נכסי הקרן'!$C$42*100</f>
        <v>1.812296621745561E-2</v>
      </c>
    </row>
    <row r="166" spans="2:21">
      <c r="B166" t="s">
        <v>881</v>
      </c>
      <c r="C166" t="s">
        <v>882</v>
      </c>
      <c r="D166" t="s">
        <v>103</v>
      </c>
      <c r="E166" t="s">
        <v>126</v>
      </c>
      <c r="F166" t="s">
        <v>883</v>
      </c>
      <c r="G166" t="s">
        <v>825</v>
      </c>
      <c r="H166" t="s">
        <v>884</v>
      </c>
      <c r="I166" t="s">
        <v>236</v>
      </c>
      <c r="J166" t="s">
        <v>546</v>
      </c>
      <c r="K166" s="91">
        <v>0.48</v>
      </c>
      <c r="L166" t="s">
        <v>105</v>
      </c>
      <c r="M166" s="91">
        <v>4.45</v>
      </c>
      <c r="N166" s="91">
        <v>1.82</v>
      </c>
      <c r="O166" s="91">
        <v>0.77</v>
      </c>
      <c r="P166" s="91">
        <v>125.12</v>
      </c>
      <c r="Q166" s="91">
        <v>0</v>
      </c>
      <c r="R166" s="91">
        <v>9.6342400000000005E-4</v>
      </c>
      <c r="S166" s="91">
        <v>0</v>
      </c>
      <c r="T166" s="91">
        <v>0</v>
      </c>
      <c r="U166" s="91">
        <f>R166/'סכום נכסי הקרן'!$C$42*100</f>
        <v>8.3897538644414596E-9</v>
      </c>
    </row>
    <row r="167" spans="2:21">
      <c r="B167" t="s">
        <v>885</v>
      </c>
      <c r="C167" t="s">
        <v>886</v>
      </c>
      <c r="D167" t="s">
        <v>103</v>
      </c>
      <c r="E167" t="s">
        <v>126</v>
      </c>
      <c r="F167" t="s">
        <v>887</v>
      </c>
      <c r="G167" t="s">
        <v>570</v>
      </c>
      <c r="H167" t="s">
        <v>888</v>
      </c>
      <c r="I167" t="s">
        <v>153</v>
      </c>
      <c r="J167" t="s">
        <v>889</v>
      </c>
      <c r="K167" s="91">
        <v>0.15</v>
      </c>
      <c r="L167" t="s">
        <v>105</v>
      </c>
      <c r="M167" s="91">
        <v>3.59</v>
      </c>
      <c r="N167" s="91">
        <v>7.87</v>
      </c>
      <c r="O167" s="91">
        <v>155442.19</v>
      </c>
      <c r="P167" s="91">
        <v>101.5</v>
      </c>
      <c r="Q167" s="91">
        <v>0</v>
      </c>
      <c r="R167" s="91">
        <v>157.77382284999999</v>
      </c>
      <c r="S167" s="91">
        <v>0.39</v>
      </c>
      <c r="T167" s="91">
        <v>0.01</v>
      </c>
      <c r="U167" s="91">
        <f>R167/'סכום נכסי הקרן'!$C$42*100</f>
        <v>1.3739366467552081E-3</v>
      </c>
    </row>
    <row r="168" spans="2:21">
      <c r="B168" t="s">
        <v>890</v>
      </c>
      <c r="C168" t="s">
        <v>891</v>
      </c>
      <c r="D168" t="s">
        <v>103</v>
      </c>
      <c r="E168" t="s">
        <v>126</v>
      </c>
      <c r="F168" t="s">
        <v>892</v>
      </c>
      <c r="G168" t="s">
        <v>442</v>
      </c>
      <c r="H168" t="s">
        <v>893</v>
      </c>
      <c r="I168" t="s">
        <v>236</v>
      </c>
      <c r="J168" t="s">
        <v>325</v>
      </c>
      <c r="K168" s="91">
        <v>0.01</v>
      </c>
      <c r="L168" t="s">
        <v>105</v>
      </c>
      <c r="M168" s="91">
        <v>8</v>
      </c>
      <c r="N168" s="91">
        <v>0.01</v>
      </c>
      <c r="O168" s="91">
        <v>421424.74</v>
      </c>
      <c r="P168" s="91">
        <v>103.63</v>
      </c>
      <c r="Q168" s="91">
        <v>443.73390999999998</v>
      </c>
      <c r="R168" s="91">
        <v>443.73390999999998</v>
      </c>
      <c r="S168" s="91">
        <v>0.5</v>
      </c>
      <c r="T168" s="91">
        <v>0.02</v>
      </c>
      <c r="U168" s="91">
        <f>R168/'סכום נכסי הקרן'!$C$42*100</f>
        <v>3.8641535670755744E-3</v>
      </c>
    </row>
    <row r="169" spans="2:21">
      <c r="B169" t="s">
        <v>894</v>
      </c>
      <c r="C169" t="s">
        <v>895</v>
      </c>
      <c r="D169" t="s">
        <v>103</v>
      </c>
      <c r="E169" t="s">
        <v>126</v>
      </c>
      <c r="F169" t="s">
        <v>896</v>
      </c>
      <c r="G169" t="s">
        <v>825</v>
      </c>
      <c r="H169" t="s">
        <v>893</v>
      </c>
      <c r="I169" t="s">
        <v>236</v>
      </c>
      <c r="J169" t="s">
        <v>815</v>
      </c>
      <c r="K169" s="91">
        <v>0.01</v>
      </c>
      <c r="L169" t="s">
        <v>105</v>
      </c>
      <c r="M169" s="91">
        <v>7.14</v>
      </c>
      <c r="N169" s="91">
        <v>0.01</v>
      </c>
      <c r="O169" s="91">
        <v>0.96</v>
      </c>
      <c r="P169" s="91">
        <v>17.8</v>
      </c>
      <c r="Q169" s="91">
        <v>0</v>
      </c>
      <c r="R169" s="91">
        <v>1.7087999999999999E-4</v>
      </c>
      <c r="S169" s="91">
        <v>0</v>
      </c>
      <c r="T169" s="91">
        <v>0</v>
      </c>
      <c r="U169" s="91">
        <f>R169/'סכום נכסי הקרן'!$C$42*100</f>
        <v>1.4880687426883244E-9</v>
      </c>
    </row>
    <row r="170" spans="2:21">
      <c r="B170" t="s">
        <v>897</v>
      </c>
      <c r="C170" t="s">
        <v>898</v>
      </c>
      <c r="D170" t="s">
        <v>103</v>
      </c>
      <c r="E170" t="s">
        <v>126</v>
      </c>
      <c r="F170" t="s">
        <v>896</v>
      </c>
      <c r="G170" t="s">
        <v>825</v>
      </c>
      <c r="H170" t="s">
        <v>893</v>
      </c>
      <c r="I170" t="s">
        <v>236</v>
      </c>
      <c r="J170" t="s">
        <v>899</v>
      </c>
      <c r="K170" s="91">
        <v>0.25</v>
      </c>
      <c r="L170" t="s">
        <v>105</v>
      </c>
      <c r="M170" s="91">
        <v>6.78</v>
      </c>
      <c r="N170" s="91">
        <v>0.01</v>
      </c>
      <c r="O170" s="91">
        <v>2989423.03</v>
      </c>
      <c r="P170" s="91">
        <v>40.21</v>
      </c>
      <c r="Q170" s="91">
        <v>0</v>
      </c>
      <c r="R170" s="91">
        <v>1202.0470003630001</v>
      </c>
      <c r="S170" s="91">
        <v>0.39</v>
      </c>
      <c r="T170" s="91">
        <v>0.05</v>
      </c>
      <c r="U170" s="91">
        <f>R170/'סכום נכסי הקרן'!$C$42*100</f>
        <v>1.0467746772486198E-2</v>
      </c>
    </row>
    <row r="171" spans="2:21">
      <c r="B171" t="s">
        <v>900</v>
      </c>
      <c r="C171" t="s">
        <v>901</v>
      </c>
      <c r="D171" t="s">
        <v>103</v>
      </c>
      <c r="E171" t="s">
        <v>126</v>
      </c>
      <c r="F171" t="s">
        <v>902</v>
      </c>
      <c r="G171" t="s">
        <v>825</v>
      </c>
      <c r="H171" t="s">
        <v>284</v>
      </c>
      <c r="I171" t="s">
        <v>285</v>
      </c>
      <c r="J171" t="s">
        <v>903</v>
      </c>
      <c r="K171" s="91">
        <v>1.61</v>
      </c>
      <c r="L171" t="s">
        <v>105</v>
      </c>
      <c r="M171" s="91">
        <v>7.4</v>
      </c>
      <c r="N171" s="91">
        <v>7.05</v>
      </c>
      <c r="O171" s="91">
        <v>0.04</v>
      </c>
      <c r="P171" s="91">
        <v>103.3</v>
      </c>
      <c r="Q171" s="91">
        <v>0</v>
      </c>
      <c r="R171" s="91">
        <v>4.1319999999999997E-5</v>
      </c>
      <c r="S171" s="91">
        <v>0</v>
      </c>
      <c r="T171" s="91">
        <v>0</v>
      </c>
      <c r="U171" s="91">
        <f>R171/'סכום נכסי הקרן'!$C$42*100</f>
        <v>3.5982561123526197E-10</v>
      </c>
    </row>
    <row r="172" spans="2:21">
      <c r="B172" t="s">
        <v>904</v>
      </c>
      <c r="C172" t="s">
        <v>905</v>
      </c>
      <c r="D172" t="s">
        <v>103</v>
      </c>
      <c r="E172" t="s">
        <v>126</v>
      </c>
      <c r="F172" t="s">
        <v>906</v>
      </c>
      <c r="G172" t="s">
        <v>442</v>
      </c>
      <c r="H172" t="s">
        <v>284</v>
      </c>
      <c r="I172" t="s">
        <v>285</v>
      </c>
      <c r="J172" t="s">
        <v>907</v>
      </c>
      <c r="K172" s="91">
        <v>2.23</v>
      </c>
      <c r="L172" t="s">
        <v>105</v>
      </c>
      <c r="M172" s="91">
        <v>7.5</v>
      </c>
      <c r="N172" s="91">
        <v>31.92</v>
      </c>
      <c r="O172" s="91">
        <v>2</v>
      </c>
      <c r="P172" s="91">
        <v>68.540000000000006</v>
      </c>
      <c r="Q172" s="91">
        <v>0</v>
      </c>
      <c r="R172" s="91">
        <v>1.3707999999999999E-3</v>
      </c>
      <c r="S172" s="91">
        <v>0</v>
      </c>
      <c r="T172" s="91">
        <v>0</v>
      </c>
      <c r="U172" s="91">
        <f>R172/'סכום נכסי הקרן'!$C$42*100</f>
        <v>1.1937293027136911E-8</v>
      </c>
    </row>
    <row r="173" spans="2:21">
      <c r="B173" t="s">
        <v>908</v>
      </c>
      <c r="C173" t="s">
        <v>909</v>
      </c>
      <c r="D173" t="s">
        <v>103</v>
      </c>
      <c r="E173" t="s">
        <v>126</v>
      </c>
      <c r="F173" t="s">
        <v>906</v>
      </c>
      <c r="G173" t="s">
        <v>442</v>
      </c>
      <c r="H173" t="s">
        <v>284</v>
      </c>
      <c r="I173" t="s">
        <v>285</v>
      </c>
      <c r="J173" t="s">
        <v>910</v>
      </c>
      <c r="K173" s="91">
        <v>2.38</v>
      </c>
      <c r="L173" t="s">
        <v>105</v>
      </c>
      <c r="M173" s="91">
        <v>6.7</v>
      </c>
      <c r="N173" s="91">
        <v>46.87</v>
      </c>
      <c r="O173" s="91">
        <v>0.62</v>
      </c>
      <c r="P173" s="91">
        <v>44.88</v>
      </c>
      <c r="Q173" s="91">
        <v>0</v>
      </c>
      <c r="R173" s="91">
        <v>2.78256E-4</v>
      </c>
      <c r="S173" s="91">
        <v>0</v>
      </c>
      <c r="T173" s="91">
        <v>0</v>
      </c>
      <c r="U173" s="91">
        <f>R173/'סכום נכסי הקרן'!$C$42*100</f>
        <v>2.423127668922533E-9</v>
      </c>
    </row>
    <row r="174" spans="2:21">
      <c r="B174" t="s">
        <v>911</v>
      </c>
      <c r="C174" t="s">
        <v>912</v>
      </c>
      <c r="D174" t="s">
        <v>103</v>
      </c>
      <c r="E174" t="s">
        <v>126</v>
      </c>
      <c r="F174" t="s">
        <v>913</v>
      </c>
      <c r="G174" t="s">
        <v>825</v>
      </c>
      <c r="H174" t="s">
        <v>284</v>
      </c>
      <c r="I174" t="s">
        <v>285</v>
      </c>
      <c r="J174" t="s">
        <v>914</v>
      </c>
      <c r="K174" s="91">
        <v>1.04</v>
      </c>
      <c r="L174" t="s">
        <v>105</v>
      </c>
      <c r="M174" s="91">
        <v>6.99</v>
      </c>
      <c r="N174" s="91">
        <v>18.420000000000002</v>
      </c>
      <c r="O174" s="91">
        <v>0.01</v>
      </c>
      <c r="P174" s="91">
        <v>120</v>
      </c>
      <c r="Q174" s="91">
        <v>0</v>
      </c>
      <c r="R174" s="91">
        <v>1.2E-5</v>
      </c>
      <c r="S174" s="91">
        <v>0</v>
      </c>
      <c r="T174" s="91">
        <v>0</v>
      </c>
      <c r="U174" s="91">
        <f>R174/'סכום נכסי הקרן'!$C$42*100</f>
        <v>1.0449920945844976E-10</v>
      </c>
    </row>
    <row r="175" spans="2:21">
      <c r="B175" t="s">
        <v>915</v>
      </c>
      <c r="C175" t="s">
        <v>916</v>
      </c>
      <c r="D175" t="s">
        <v>103</v>
      </c>
      <c r="E175" t="s">
        <v>126</v>
      </c>
      <c r="F175" t="s">
        <v>917</v>
      </c>
      <c r="G175" t="s">
        <v>442</v>
      </c>
      <c r="H175" t="s">
        <v>284</v>
      </c>
      <c r="I175" t="s">
        <v>285</v>
      </c>
      <c r="J175" t="s">
        <v>918</v>
      </c>
      <c r="K175" s="91">
        <v>0.37</v>
      </c>
      <c r="L175" t="s">
        <v>105</v>
      </c>
      <c r="M175" s="91">
        <v>6.9</v>
      </c>
      <c r="N175" s="91">
        <v>0.01</v>
      </c>
      <c r="O175" s="91">
        <v>0.31</v>
      </c>
      <c r="P175" s="91">
        <v>35.619999999999997</v>
      </c>
      <c r="Q175" s="91">
        <v>0</v>
      </c>
      <c r="R175" s="91">
        <v>1.1042199999999999E-4</v>
      </c>
      <c r="S175" s="91">
        <v>0</v>
      </c>
      <c r="T175" s="91">
        <v>0</v>
      </c>
      <c r="U175" s="91">
        <f>R175/'סכום נכסי הקרן'!$C$42*100</f>
        <v>9.6158430890174493E-10</v>
      </c>
    </row>
    <row r="176" spans="2:21">
      <c r="B176" s="92" t="s">
        <v>329</v>
      </c>
      <c r="C176" s="16"/>
      <c r="D176" s="16"/>
      <c r="E176" s="16"/>
      <c r="F176" s="16"/>
      <c r="K176" s="93">
        <v>3.91</v>
      </c>
      <c r="N176" s="93">
        <v>2.74</v>
      </c>
      <c r="O176" s="93">
        <v>320123942.49000001</v>
      </c>
      <c r="Q176" s="93">
        <v>319.76067</v>
      </c>
      <c r="R176" s="93">
        <v>348170.17295034899</v>
      </c>
      <c r="T176" s="93">
        <v>15.22</v>
      </c>
      <c r="U176" s="93">
        <f>R176/'סכום נכסי הקרן'!$C$42*100</f>
        <v>3.0319589858602667</v>
      </c>
    </row>
    <row r="177" spans="2:21">
      <c r="B177" t="s">
        <v>919</v>
      </c>
      <c r="C177" t="s">
        <v>920</v>
      </c>
      <c r="D177" t="s">
        <v>103</v>
      </c>
      <c r="E177" t="s">
        <v>126</v>
      </c>
      <c r="F177" t="s">
        <v>402</v>
      </c>
      <c r="G177" t="s">
        <v>396</v>
      </c>
      <c r="H177" t="s">
        <v>239</v>
      </c>
      <c r="I177" t="s">
        <v>236</v>
      </c>
      <c r="J177" t="s">
        <v>921</v>
      </c>
      <c r="K177" s="91">
        <v>3.29</v>
      </c>
      <c r="L177" t="s">
        <v>105</v>
      </c>
      <c r="M177" s="91">
        <v>2.4700000000000002</v>
      </c>
      <c r="N177" s="91">
        <v>1.75</v>
      </c>
      <c r="O177" s="91">
        <v>6306269.8499999996</v>
      </c>
      <c r="P177" s="91">
        <v>103.77</v>
      </c>
      <c r="Q177" s="91">
        <v>0</v>
      </c>
      <c r="R177" s="91">
        <v>6544.0162233450001</v>
      </c>
      <c r="S177" s="91">
        <v>0.19</v>
      </c>
      <c r="T177" s="91">
        <v>0.28999999999999998</v>
      </c>
      <c r="U177" s="91">
        <f>R177/'סכום נכסי הקרן'!$C$42*100</f>
        <v>5.6987043501901875E-2</v>
      </c>
    </row>
    <row r="178" spans="2:21">
      <c r="B178" t="s">
        <v>922</v>
      </c>
      <c r="C178" t="s">
        <v>923</v>
      </c>
      <c r="D178" t="s">
        <v>103</v>
      </c>
      <c r="E178" t="s">
        <v>126</v>
      </c>
      <c r="F178" t="s">
        <v>402</v>
      </c>
      <c r="G178" t="s">
        <v>396</v>
      </c>
      <c r="H178" t="s">
        <v>239</v>
      </c>
      <c r="I178" t="s">
        <v>236</v>
      </c>
      <c r="J178" t="s">
        <v>924</v>
      </c>
      <c r="K178" s="91">
        <v>5.87</v>
      </c>
      <c r="L178" t="s">
        <v>105</v>
      </c>
      <c r="M178" s="91">
        <v>2.98</v>
      </c>
      <c r="N178" s="91">
        <v>2.52</v>
      </c>
      <c r="O178" s="91">
        <v>8314346.0199999996</v>
      </c>
      <c r="P178" s="91">
        <v>104.35</v>
      </c>
      <c r="Q178" s="91">
        <v>0</v>
      </c>
      <c r="R178" s="91">
        <v>8676.0200718699998</v>
      </c>
      <c r="S178" s="91">
        <v>0.33</v>
      </c>
      <c r="T178" s="91">
        <v>0.38</v>
      </c>
      <c r="U178" s="91">
        <f>R178/'סכום נכסי הקרן'!$C$42*100</f>
        <v>7.5553103229671445E-2</v>
      </c>
    </row>
    <row r="179" spans="2:21">
      <c r="B179" t="s">
        <v>925</v>
      </c>
      <c r="C179" t="s">
        <v>926</v>
      </c>
      <c r="D179" t="s">
        <v>103</v>
      </c>
      <c r="E179" t="s">
        <v>126</v>
      </c>
      <c r="F179" t="s">
        <v>927</v>
      </c>
      <c r="G179" t="s">
        <v>442</v>
      </c>
      <c r="H179" t="s">
        <v>239</v>
      </c>
      <c r="I179" t="s">
        <v>236</v>
      </c>
      <c r="J179" t="s">
        <v>928</v>
      </c>
      <c r="K179" s="91">
        <v>4.49</v>
      </c>
      <c r="L179" t="s">
        <v>105</v>
      </c>
      <c r="M179" s="91">
        <v>1.44</v>
      </c>
      <c r="N179" s="91">
        <v>2.1</v>
      </c>
      <c r="O179" s="91">
        <v>6412489.3700000001</v>
      </c>
      <c r="P179" s="91">
        <v>97.51</v>
      </c>
      <c r="Q179" s="91">
        <v>0</v>
      </c>
      <c r="R179" s="91">
        <v>6252.8183846869997</v>
      </c>
      <c r="S179" s="91">
        <v>0.67</v>
      </c>
      <c r="T179" s="91">
        <v>0.27</v>
      </c>
      <c r="U179" s="91">
        <f>R179/'סכום נכסי הקרן'!$C$42*100</f>
        <v>5.4451214840587694E-2</v>
      </c>
    </row>
    <row r="180" spans="2:21">
      <c r="B180" t="s">
        <v>929</v>
      </c>
      <c r="C180" t="s">
        <v>930</v>
      </c>
      <c r="D180" t="s">
        <v>103</v>
      </c>
      <c r="E180" t="s">
        <v>126</v>
      </c>
      <c r="F180" t="s">
        <v>426</v>
      </c>
      <c r="G180" t="s">
        <v>396</v>
      </c>
      <c r="H180" t="s">
        <v>239</v>
      </c>
      <c r="I180" t="s">
        <v>236</v>
      </c>
      <c r="J180" t="s">
        <v>555</v>
      </c>
      <c r="K180" s="91">
        <v>0.41</v>
      </c>
      <c r="L180" t="s">
        <v>105</v>
      </c>
      <c r="M180" s="91">
        <v>5.9</v>
      </c>
      <c r="N180" s="91">
        <v>0.48</v>
      </c>
      <c r="O180" s="91">
        <v>3027147.39</v>
      </c>
      <c r="P180" s="91">
        <v>102.75</v>
      </c>
      <c r="Q180" s="91">
        <v>0</v>
      </c>
      <c r="R180" s="91">
        <v>3110.3939432249999</v>
      </c>
      <c r="S180" s="91">
        <v>0.56000000000000005</v>
      </c>
      <c r="T180" s="91">
        <v>0.14000000000000001</v>
      </c>
      <c r="U180" s="91">
        <f>R180/'סכום נכסי הקרן'!$C$42*100</f>
        <v>2.7086142347613563E-2</v>
      </c>
    </row>
    <row r="181" spans="2:21">
      <c r="B181" t="s">
        <v>931</v>
      </c>
      <c r="C181" t="s">
        <v>932</v>
      </c>
      <c r="D181" t="s">
        <v>103</v>
      </c>
      <c r="E181" t="s">
        <v>126</v>
      </c>
      <c r="F181" t="s">
        <v>933</v>
      </c>
      <c r="G181" t="s">
        <v>934</v>
      </c>
      <c r="H181" t="s">
        <v>446</v>
      </c>
      <c r="I181" t="s">
        <v>153</v>
      </c>
      <c r="J181" t="s">
        <v>935</v>
      </c>
      <c r="K181" s="91">
        <v>0.98</v>
      </c>
      <c r="L181" t="s">
        <v>105</v>
      </c>
      <c r="M181" s="91">
        <v>4.84</v>
      </c>
      <c r="N181" s="91">
        <v>0.93</v>
      </c>
      <c r="O181" s="91">
        <v>1017548.84</v>
      </c>
      <c r="P181" s="91">
        <v>103.89</v>
      </c>
      <c r="Q181" s="91">
        <v>0</v>
      </c>
      <c r="R181" s="91">
        <v>1057.1314898759999</v>
      </c>
      <c r="S181" s="91">
        <v>0.24</v>
      </c>
      <c r="T181" s="91">
        <v>0.05</v>
      </c>
      <c r="U181" s="91">
        <f>R181/'סכום נכסי הקרן'!$C$42*100</f>
        <v>9.2057837488062656E-3</v>
      </c>
    </row>
    <row r="182" spans="2:21">
      <c r="B182" t="s">
        <v>936</v>
      </c>
      <c r="C182" t="s">
        <v>937</v>
      </c>
      <c r="D182" t="s">
        <v>103</v>
      </c>
      <c r="E182" t="s">
        <v>126</v>
      </c>
      <c r="F182" t="s">
        <v>453</v>
      </c>
      <c r="G182" t="s">
        <v>396</v>
      </c>
      <c r="H182" t="s">
        <v>235</v>
      </c>
      <c r="I182" t="s">
        <v>236</v>
      </c>
      <c r="J182" t="s">
        <v>938</v>
      </c>
      <c r="K182" s="91">
        <v>1.52</v>
      </c>
      <c r="L182" t="s">
        <v>105</v>
      </c>
      <c r="M182" s="91">
        <v>1.95</v>
      </c>
      <c r="N182" s="91">
        <v>1.29</v>
      </c>
      <c r="O182" s="91">
        <v>4271537.93</v>
      </c>
      <c r="P182" s="91">
        <v>102.58</v>
      </c>
      <c r="Q182" s="91">
        <v>0</v>
      </c>
      <c r="R182" s="91">
        <v>4381.7436085939999</v>
      </c>
      <c r="S182" s="91">
        <v>0.62</v>
      </c>
      <c r="T182" s="91">
        <v>0.19</v>
      </c>
      <c r="U182" s="91">
        <f>R182/'סכום נכסי הקרן'!$C$42*100</f>
        <v>3.8157395262307325E-2</v>
      </c>
    </row>
    <row r="183" spans="2:21">
      <c r="B183" t="s">
        <v>939</v>
      </c>
      <c r="C183" t="s">
        <v>940</v>
      </c>
      <c r="D183" t="s">
        <v>103</v>
      </c>
      <c r="E183" t="s">
        <v>126</v>
      </c>
      <c r="F183" t="s">
        <v>589</v>
      </c>
      <c r="G183" t="s">
        <v>396</v>
      </c>
      <c r="H183" t="s">
        <v>235</v>
      </c>
      <c r="I183" t="s">
        <v>236</v>
      </c>
      <c r="J183" t="s">
        <v>380</v>
      </c>
      <c r="K183" s="91">
        <v>3.32</v>
      </c>
      <c r="L183" t="s">
        <v>105</v>
      </c>
      <c r="M183" s="91">
        <v>1.87</v>
      </c>
      <c r="N183" s="91">
        <v>1.87</v>
      </c>
      <c r="O183" s="91">
        <v>4110230.29</v>
      </c>
      <c r="P183" s="91">
        <v>100.05</v>
      </c>
      <c r="Q183" s="91">
        <v>0</v>
      </c>
      <c r="R183" s="91">
        <v>4112.2854051450004</v>
      </c>
      <c r="S183" s="91">
        <v>0.56999999999999995</v>
      </c>
      <c r="T183" s="91">
        <v>0.18</v>
      </c>
      <c r="U183" s="91">
        <f>R183/'סכום נכסי הקרן'!$C$42*100</f>
        <v>3.5810881158764442E-2</v>
      </c>
    </row>
    <row r="184" spans="2:21">
      <c r="B184" t="s">
        <v>941</v>
      </c>
      <c r="C184" t="s">
        <v>942</v>
      </c>
      <c r="D184" t="s">
        <v>103</v>
      </c>
      <c r="E184" t="s">
        <v>126</v>
      </c>
      <c r="F184" t="s">
        <v>589</v>
      </c>
      <c r="G184" t="s">
        <v>396</v>
      </c>
      <c r="H184" t="s">
        <v>235</v>
      </c>
      <c r="I184" t="s">
        <v>236</v>
      </c>
      <c r="J184" t="s">
        <v>380</v>
      </c>
      <c r="K184" s="91">
        <v>5.86</v>
      </c>
      <c r="L184" t="s">
        <v>105</v>
      </c>
      <c r="M184" s="91">
        <v>2.68</v>
      </c>
      <c r="N184" s="91">
        <v>2.62</v>
      </c>
      <c r="O184" s="91">
        <v>6158075.3600000003</v>
      </c>
      <c r="P184" s="91">
        <v>100.4</v>
      </c>
      <c r="Q184" s="91">
        <v>0</v>
      </c>
      <c r="R184" s="91">
        <v>6182.7076614400003</v>
      </c>
      <c r="S184" s="91">
        <v>0.8</v>
      </c>
      <c r="T184" s="91">
        <v>0.27</v>
      </c>
      <c r="U184" s="91">
        <f>R184/'סכום נכסי הקרן'!$C$42*100</f>
        <v>5.3840671911098391E-2</v>
      </c>
    </row>
    <row r="185" spans="2:21">
      <c r="B185" t="s">
        <v>943</v>
      </c>
      <c r="C185" t="s">
        <v>944</v>
      </c>
      <c r="D185" t="s">
        <v>103</v>
      </c>
      <c r="E185" t="s">
        <v>126</v>
      </c>
      <c r="F185" t="s">
        <v>945</v>
      </c>
      <c r="G185" t="s">
        <v>396</v>
      </c>
      <c r="H185" t="s">
        <v>235</v>
      </c>
      <c r="I185" t="s">
        <v>236</v>
      </c>
      <c r="J185" t="s">
        <v>946</v>
      </c>
      <c r="K185" s="91">
        <v>3.12</v>
      </c>
      <c r="L185" t="s">
        <v>105</v>
      </c>
      <c r="M185" s="91">
        <v>2.0699999999999998</v>
      </c>
      <c r="N185" s="91">
        <v>1.67</v>
      </c>
      <c r="O185" s="91">
        <v>2482248.63</v>
      </c>
      <c r="P185" s="91">
        <v>102.81</v>
      </c>
      <c r="Q185" s="91">
        <v>0</v>
      </c>
      <c r="R185" s="91">
        <v>2551.9998165030001</v>
      </c>
      <c r="S185" s="91">
        <v>0.98</v>
      </c>
      <c r="T185" s="91">
        <v>0.11</v>
      </c>
      <c r="U185" s="91">
        <f>R185/'סכום נכסי הקרן'!$C$42*100</f>
        <v>2.2223496946889364E-2</v>
      </c>
    </row>
    <row r="186" spans="2:21">
      <c r="B186" t="s">
        <v>947</v>
      </c>
      <c r="C186" t="s">
        <v>948</v>
      </c>
      <c r="D186" t="s">
        <v>103</v>
      </c>
      <c r="E186" t="s">
        <v>126</v>
      </c>
      <c r="F186" t="s">
        <v>463</v>
      </c>
      <c r="G186" t="s">
        <v>442</v>
      </c>
      <c r="H186" t="s">
        <v>446</v>
      </c>
      <c r="I186" t="s">
        <v>153</v>
      </c>
      <c r="J186" t="s">
        <v>464</v>
      </c>
      <c r="K186" s="91">
        <v>4.34</v>
      </c>
      <c r="L186" t="s">
        <v>105</v>
      </c>
      <c r="M186" s="91">
        <v>1.63</v>
      </c>
      <c r="N186" s="91">
        <v>1.98</v>
      </c>
      <c r="O186" s="91">
        <v>7850176.2699999996</v>
      </c>
      <c r="P186" s="91">
        <v>98.53</v>
      </c>
      <c r="Q186" s="91">
        <v>0</v>
      </c>
      <c r="R186" s="91">
        <v>7734.7786788310004</v>
      </c>
      <c r="S186" s="91">
        <v>1.44</v>
      </c>
      <c r="T186" s="91">
        <v>0.34</v>
      </c>
      <c r="U186" s="91">
        <f>R186/'סכום נכסי הקרן'!$C$42*100</f>
        <v>6.7356521439492667E-2</v>
      </c>
    </row>
    <row r="187" spans="2:21">
      <c r="B187" t="s">
        <v>949</v>
      </c>
      <c r="C187" t="s">
        <v>950</v>
      </c>
      <c r="D187" t="s">
        <v>103</v>
      </c>
      <c r="E187" t="s">
        <v>126</v>
      </c>
      <c r="F187" t="s">
        <v>426</v>
      </c>
      <c r="G187" t="s">
        <v>396</v>
      </c>
      <c r="H187" t="s">
        <v>235</v>
      </c>
      <c r="I187" t="s">
        <v>236</v>
      </c>
      <c r="J187" t="s">
        <v>951</v>
      </c>
      <c r="K187" s="91">
        <v>1.19</v>
      </c>
      <c r="L187" t="s">
        <v>105</v>
      </c>
      <c r="M187" s="91">
        <v>6.1</v>
      </c>
      <c r="N187" s="91">
        <v>0.9</v>
      </c>
      <c r="O187" s="91">
        <v>8738140.3699999992</v>
      </c>
      <c r="P187" s="91">
        <v>111</v>
      </c>
      <c r="Q187" s="91">
        <v>0</v>
      </c>
      <c r="R187" s="91">
        <v>9699.3358107000004</v>
      </c>
      <c r="S187" s="91">
        <v>0.85</v>
      </c>
      <c r="T187" s="91">
        <v>0.42</v>
      </c>
      <c r="U187" s="91">
        <f>R187/'סכום נכסי הקרן'!$C$42*100</f>
        <v>8.4464410374181828E-2</v>
      </c>
    </row>
    <row r="188" spans="2:21">
      <c r="B188" t="s">
        <v>952</v>
      </c>
      <c r="C188" t="s">
        <v>953</v>
      </c>
      <c r="D188" t="s">
        <v>103</v>
      </c>
      <c r="E188" t="s">
        <v>126</v>
      </c>
      <c r="F188" t="s">
        <v>482</v>
      </c>
      <c r="G188" t="s">
        <v>442</v>
      </c>
      <c r="H188" t="s">
        <v>478</v>
      </c>
      <c r="I188" t="s">
        <v>236</v>
      </c>
      <c r="J188" t="s">
        <v>954</v>
      </c>
      <c r="K188" s="91">
        <v>4.59</v>
      </c>
      <c r="L188" t="s">
        <v>105</v>
      </c>
      <c r="M188" s="91">
        <v>3.39</v>
      </c>
      <c r="N188" s="91">
        <v>2.79</v>
      </c>
      <c r="O188" s="91">
        <v>6542857.7199999997</v>
      </c>
      <c r="P188" s="91">
        <v>102.69</v>
      </c>
      <c r="Q188" s="91">
        <v>221.80287999999999</v>
      </c>
      <c r="R188" s="91">
        <v>6940.6634726680004</v>
      </c>
      <c r="S188" s="91">
        <v>0.6</v>
      </c>
      <c r="T188" s="91">
        <v>0.3</v>
      </c>
      <c r="U188" s="91">
        <f>R188/'סכום נכסי הקרן'!$C$42*100</f>
        <v>6.0441153834245386E-2</v>
      </c>
    </row>
    <row r="189" spans="2:21">
      <c r="B189" t="s">
        <v>955</v>
      </c>
      <c r="C189" t="s">
        <v>956</v>
      </c>
      <c r="D189" t="s">
        <v>103</v>
      </c>
      <c r="E189" t="s">
        <v>126</v>
      </c>
      <c r="F189" t="s">
        <v>500</v>
      </c>
      <c r="G189" t="s">
        <v>442</v>
      </c>
      <c r="H189" t="s">
        <v>478</v>
      </c>
      <c r="I189" t="s">
        <v>236</v>
      </c>
      <c r="J189" t="s">
        <v>957</v>
      </c>
      <c r="K189" s="91">
        <v>5.77</v>
      </c>
      <c r="L189" t="s">
        <v>105</v>
      </c>
      <c r="M189" s="91">
        <v>2.5499999999999998</v>
      </c>
      <c r="N189" s="91">
        <v>3.19</v>
      </c>
      <c r="O189" s="91">
        <v>18155966.449999999</v>
      </c>
      <c r="P189" s="91">
        <v>96.5</v>
      </c>
      <c r="Q189" s="91">
        <v>0</v>
      </c>
      <c r="R189" s="91">
        <v>17520.50762425</v>
      </c>
      <c r="S189" s="91">
        <v>1.74</v>
      </c>
      <c r="T189" s="91">
        <v>0.77</v>
      </c>
      <c r="U189" s="91">
        <f>R189/'סכום נכסי הקרן'!$C$42*100</f>
        <v>0.15257326633707222</v>
      </c>
    </row>
    <row r="190" spans="2:21">
      <c r="B190" t="s">
        <v>958</v>
      </c>
      <c r="C190" t="s">
        <v>959</v>
      </c>
      <c r="D190" t="s">
        <v>103</v>
      </c>
      <c r="E190" t="s">
        <v>126</v>
      </c>
      <c r="F190" t="s">
        <v>960</v>
      </c>
      <c r="G190" t="s">
        <v>961</v>
      </c>
      <c r="H190" t="s">
        <v>579</v>
      </c>
      <c r="I190" t="s">
        <v>153</v>
      </c>
      <c r="J190" t="s">
        <v>962</v>
      </c>
      <c r="K190" s="91">
        <v>5.72</v>
      </c>
      <c r="L190" t="s">
        <v>105</v>
      </c>
      <c r="M190" s="91">
        <v>2.61</v>
      </c>
      <c r="N190" s="91">
        <v>2.6</v>
      </c>
      <c r="O190" s="91">
        <v>5360910.17</v>
      </c>
      <c r="P190" s="91">
        <v>100.16</v>
      </c>
      <c r="Q190" s="91">
        <v>0</v>
      </c>
      <c r="R190" s="91">
        <v>5369.4876262719999</v>
      </c>
      <c r="S190" s="91">
        <v>0.89</v>
      </c>
      <c r="T190" s="91">
        <v>0.23</v>
      </c>
      <c r="U190" s="91">
        <f>R190/'סכום נכסי הקרן'!$C$42*100</f>
        <v>4.6758934345195992E-2</v>
      </c>
    </row>
    <row r="191" spans="2:21">
      <c r="B191" t="s">
        <v>963</v>
      </c>
      <c r="C191" t="s">
        <v>964</v>
      </c>
      <c r="D191" t="s">
        <v>103</v>
      </c>
      <c r="E191" t="s">
        <v>126</v>
      </c>
      <c r="F191" t="s">
        <v>533</v>
      </c>
      <c r="G191" t="s">
        <v>135</v>
      </c>
      <c r="H191" t="s">
        <v>478</v>
      </c>
      <c r="I191" t="s">
        <v>236</v>
      </c>
      <c r="J191" t="s">
        <v>447</v>
      </c>
      <c r="K191" s="91">
        <v>2.36</v>
      </c>
      <c r="L191" t="s">
        <v>105</v>
      </c>
      <c r="M191" s="91">
        <v>5.0199999999999996</v>
      </c>
      <c r="N191" s="91">
        <v>1.1499999999999999</v>
      </c>
      <c r="O191" s="91">
        <v>1435228.36</v>
      </c>
      <c r="P191" s="91">
        <v>101.92</v>
      </c>
      <c r="Q191" s="91">
        <v>0</v>
      </c>
      <c r="R191" s="91">
        <v>1462.7847445120001</v>
      </c>
      <c r="S191" s="91">
        <v>0.24</v>
      </c>
      <c r="T191" s="91">
        <v>0.06</v>
      </c>
      <c r="U191" s="91">
        <f>R191/'סכום נכסי הקרן'!$C$42*100</f>
        <v>1.2738320784115367E-2</v>
      </c>
    </row>
    <row r="192" spans="2:21">
      <c r="B192" t="s">
        <v>965</v>
      </c>
      <c r="C192" t="s">
        <v>966</v>
      </c>
      <c r="D192" t="s">
        <v>103</v>
      </c>
      <c r="E192" t="s">
        <v>126</v>
      </c>
      <c r="F192" t="s">
        <v>533</v>
      </c>
      <c r="G192" t="s">
        <v>135</v>
      </c>
      <c r="H192" t="s">
        <v>478</v>
      </c>
      <c r="I192" t="s">
        <v>236</v>
      </c>
      <c r="J192" t="s">
        <v>534</v>
      </c>
      <c r="K192" s="91">
        <v>5.19</v>
      </c>
      <c r="L192" t="s">
        <v>105</v>
      </c>
      <c r="M192" s="91">
        <v>3.65</v>
      </c>
      <c r="N192" s="91">
        <v>3.12</v>
      </c>
      <c r="O192" s="91">
        <v>7145628.7599999998</v>
      </c>
      <c r="P192" s="91">
        <v>103.2</v>
      </c>
      <c r="Q192" s="91">
        <v>0</v>
      </c>
      <c r="R192" s="91">
        <v>7374.2888803200003</v>
      </c>
      <c r="S192" s="91">
        <v>0.33</v>
      </c>
      <c r="T192" s="91">
        <v>0.32</v>
      </c>
      <c r="U192" s="91">
        <f>R192/'סכום נכסי הקרן'!$C$42*100</f>
        <v>6.4217279859306378E-2</v>
      </c>
    </row>
    <row r="193" spans="2:21">
      <c r="B193" t="s">
        <v>967</v>
      </c>
      <c r="C193" t="s">
        <v>968</v>
      </c>
      <c r="D193" t="s">
        <v>103</v>
      </c>
      <c r="E193" t="s">
        <v>126</v>
      </c>
      <c r="F193" t="s">
        <v>395</v>
      </c>
      <c r="G193" t="s">
        <v>396</v>
      </c>
      <c r="H193" t="s">
        <v>478</v>
      </c>
      <c r="I193" t="s">
        <v>236</v>
      </c>
      <c r="J193" t="s">
        <v>325</v>
      </c>
      <c r="K193" s="91">
        <v>2.0499999999999998</v>
      </c>
      <c r="L193" t="s">
        <v>105</v>
      </c>
      <c r="M193" s="91">
        <v>3.49</v>
      </c>
      <c r="N193" s="91">
        <v>0.98</v>
      </c>
      <c r="O193" s="91">
        <v>10711943.220000001</v>
      </c>
      <c r="P193" s="91">
        <v>102.17</v>
      </c>
      <c r="Q193" s="91">
        <v>0</v>
      </c>
      <c r="R193" s="91">
        <v>10944.392387874001</v>
      </c>
      <c r="S193" s="91">
        <v>1.1299999999999999</v>
      </c>
      <c r="T193" s="91">
        <v>0.48</v>
      </c>
      <c r="U193" s="91">
        <f>R193/'סכום נכסי הקרן'!$C$42*100</f>
        <v>9.5306696044659023E-2</v>
      </c>
    </row>
    <row r="194" spans="2:21">
      <c r="B194" t="s">
        <v>969</v>
      </c>
      <c r="C194" t="s">
        <v>970</v>
      </c>
      <c r="D194" t="s">
        <v>103</v>
      </c>
      <c r="E194" t="s">
        <v>126</v>
      </c>
      <c r="F194" t="s">
        <v>971</v>
      </c>
      <c r="G194" t="s">
        <v>442</v>
      </c>
      <c r="H194" t="s">
        <v>478</v>
      </c>
      <c r="I194" t="s">
        <v>236</v>
      </c>
      <c r="J194" t="s">
        <v>972</v>
      </c>
      <c r="K194" s="91">
        <v>4.71</v>
      </c>
      <c r="L194" t="s">
        <v>105</v>
      </c>
      <c r="M194" s="91">
        <v>3.15</v>
      </c>
      <c r="N194" s="91">
        <v>3.9</v>
      </c>
      <c r="O194" s="91">
        <v>703341.21</v>
      </c>
      <c r="P194" s="91">
        <v>97.06</v>
      </c>
      <c r="Q194" s="91">
        <v>0</v>
      </c>
      <c r="R194" s="91">
        <v>682.662978426</v>
      </c>
      <c r="S194" s="91">
        <v>0.3</v>
      </c>
      <c r="T194" s="91">
        <v>0.03</v>
      </c>
      <c r="U194" s="91">
        <f>R194/'סכום נכסי הקרן'!$C$42*100</f>
        <v>5.9448117976723122E-3</v>
      </c>
    </row>
    <row r="195" spans="2:21">
      <c r="B195" t="s">
        <v>973</v>
      </c>
      <c r="C195" t="s">
        <v>974</v>
      </c>
      <c r="D195" t="s">
        <v>103</v>
      </c>
      <c r="E195" t="s">
        <v>126</v>
      </c>
      <c r="F195" t="s">
        <v>554</v>
      </c>
      <c r="G195" t="s">
        <v>396</v>
      </c>
      <c r="H195" t="s">
        <v>478</v>
      </c>
      <c r="I195" t="s">
        <v>236</v>
      </c>
      <c r="J195" t="s">
        <v>975</v>
      </c>
      <c r="K195" s="91">
        <v>0.18</v>
      </c>
      <c r="L195" t="s">
        <v>105</v>
      </c>
      <c r="M195" s="91">
        <v>6.1</v>
      </c>
      <c r="N195" s="91">
        <v>0.49</v>
      </c>
      <c r="O195" s="91">
        <v>1395455.92</v>
      </c>
      <c r="P195" s="91">
        <v>106.01</v>
      </c>
      <c r="Q195" s="91">
        <v>0</v>
      </c>
      <c r="R195" s="91">
        <v>1479.3228207919999</v>
      </c>
      <c r="S195" s="91">
        <v>0.93</v>
      </c>
      <c r="T195" s="91">
        <v>0.06</v>
      </c>
      <c r="U195" s="91">
        <f>R195/'סכום נכסי הקרן'!$C$42*100</f>
        <v>1.288233877555066E-2</v>
      </c>
    </row>
    <row r="196" spans="2:21">
      <c r="B196" t="s">
        <v>976</v>
      </c>
      <c r="C196" t="s">
        <v>977</v>
      </c>
      <c r="D196" t="s">
        <v>103</v>
      </c>
      <c r="E196" t="s">
        <v>126</v>
      </c>
      <c r="F196" t="s">
        <v>560</v>
      </c>
      <c r="G196" t="s">
        <v>396</v>
      </c>
      <c r="H196" t="s">
        <v>478</v>
      </c>
      <c r="I196" t="s">
        <v>236</v>
      </c>
      <c r="J196" t="s">
        <v>561</v>
      </c>
      <c r="K196" s="91">
        <v>1.24</v>
      </c>
      <c r="L196" t="s">
        <v>105</v>
      </c>
      <c r="M196" s="91">
        <v>1.2</v>
      </c>
      <c r="N196" s="91">
        <v>0.88</v>
      </c>
      <c r="O196" s="91">
        <v>1640438.09</v>
      </c>
      <c r="P196" s="91">
        <v>100.4</v>
      </c>
      <c r="Q196" s="91">
        <v>0.44849</v>
      </c>
      <c r="R196" s="91">
        <v>1647.44833236</v>
      </c>
      <c r="S196" s="91">
        <v>0.55000000000000004</v>
      </c>
      <c r="T196" s="91">
        <v>7.0000000000000007E-2</v>
      </c>
      <c r="U196" s="91">
        <f>R196/'סכום נכסי הקרן'!$C$42*100</f>
        <v>1.4346420696271782E-2</v>
      </c>
    </row>
    <row r="197" spans="2:21">
      <c r="B197" t="s">
        <v>978</v>
      </c>
      <c r="C197" t="s">
        <v>979</v>
      </c>
      <c r="D197" t="s">
        <v>103</v>
      </c>
      <c r="E197" t="s">
        <v>126</v>
      </c>
      <c r="F197" t="s">
        <v>577</v>
      </c>
      <c r="G197" t="s">
        <v>578</v>
      </c>
      <c r="H197" t="s">
        <v>579</v>
      </c>
      <c r="I197" t="s">
        <v>153</v>
      </c>
      <c r="J197" t="s">
        <v>583</v>
      </c>
      <c r="K197" s="91">
        <v>3.39</v>
      </c>
      <c r="L197" t="s">
        <v>105</v>
      </c>
      <c r="M197" s="91">
        <v>4.8</v>
      </c>
      <c r="N197" s="91">
        <v>1.94</v>
      </c>
      <c r="O197" s="91">
        <v>9784853.3000000007</v>
      </c>
      <c r="P197" s="91">
        <v>111.14</v>
      </c>
      <c r="Q197" s="91">
        <v>0</v>
      </c>
      <c r="R197" s="91">
        <v>10874.885957619999</v>
      </c>
      <c r="S197" s="91">
        <v>0.48</v>
      </c>
      <c r="T197" s="91">
        <v>0.48</v>
      </c>
      <c r="U197" s="91">
        <f>R197/'סכום נכסי הקרן'!$C$42*100</f>
        <v>9.4701415460173854E-2</v>
      </c>
    </row>
    <row r="198" spans="2:21">
      <c r="B198" t="s">
        <v>980</v>
      </c>
      <c r="C198" t="s">
        <v>981</v>
      </c>
      <c r="D198" t="s">
        <v>103</v>
      </c>
      <c r="E198" t="s">
        <v>126</v>
      </c>
      <c r="F198" t="s">
        <v>577</v>
      </c>
      <c r="G198" t="s">
        <v>578</v>
      </c>
      <c r="H198" t="s">
        <v>579</v>
      </c>
      <c r="I198" t="s">
        <v>153</v>
      </c>
      <c r="J198" t="s">
        <v>380</v>
      </c>
      <c r="K198" s="91">
        <v>2.06</v>
      </c>
      <c r="L198" t="s">
        <v>105</v>
      </c>
      <c r="M198" s="91">
        <v>4.5</v>
      </c>
      <c r="N198" s="91">
        <v>1.53</v>
      </c>
      <c r="O198" s="91">
        <v>313919.33</v>
      </c>
      <c r="P198" s="91">
        <v>107.82</v>
      </c>
      <c r="Q198" s="91">
        <v>0</v>
      </c>
      <c r="R198" s="91">
        <v>338.46782160599997</v>
      </c>
      <c r="S198" s="91">
        <v>0.05</v>
      </c>
      <c r="T198" s="91">
        <v>0.01</v>
      </c>
      <c r="U198" s="91">
        <f>R198/'סכום נכסי הקרן'!$C$42*100</f>
        <v>2.9474683154125498E-3</v>
      </c>
    </row>
    <row r="199" spans="2:21">
      <c r="B199" t="s">
        <v>982</v>
      </c>
      <c r="C199" t="s">
        <v>983</v>
      </c>
      <c r="D199" t="s">
        <v>103</v>
      </c>
      <c r="E199" t="s">
        <v>126</v>
      </c>
      <c r="F199" t="s">
        <v>589</v>
      </c>
      <c r="G199" t="s">
        <v>396</v>
      </c>
      <c r="H199" t="s">
        <v>478</v>
      </c>
      <c r="I199" t="s">
        <v>236</v>
      </c>
      <c r="J199" t="s">
        <v>546</v>
      </c>
      <c r="K199" s="91">
        <v>1.87</v>
      </c>
      <c r="L199" t="s">
        <v>105</v>
      </c>
      <c r="M199" s="91">
        <v>6.4</v>
      </c>
      <c r="N199" s="91">
        <v>1.26</v>
      </c>
      <c r="O199" s="91">
        <v>3456313.8</v>
      </c>
      <c r="P199" s="91">
        <v>110.17</v>
      </c>
      <c r="Q199" s="91">
        <v>0</v>
      </c>
      <c r="R199" s="91">
        <v>3807.8209134600002</v>
      </c>
      <c r="S199" s="91">
        <v>1.06</v>
      </c>
      <c r="T199" s="91">
        <v>0.17</v>
      </c>
      <c r="U199" s="91">
        <f>R199/'סכום נכסי הקרן'!$C$42*100</f>
        <v>3.3159522934660172E-2</v>
      </c>
    </row>
    <row r="200" spans="2:21">
      <c r="B200" t="s">
        <v>984</v>
      </c>
      <c r="C200" t="s">
        <v>985</v>
      </c>
      <c r="D200" t="s">
        <v>103</v>
      </c>
      <c r="E200" t="s">
        <v>126</v>
      </c>
      <c r="F200" t="s">
        <v>986</v>
      </c>
      <c r="G200" t="s">
        <v>629</v>
      </c>
      <c r="H200" t="s">
        <v>478</v>
      </c>
      <c r="I200" t="s">
        <v>236</v>
      </c>
      <c r="J200" t="s">
        <v>625</v>
      </c>
      <c r="K200" s="91">
        <v>3.57</v>
      </c>
      <c r="L200" t="s">
        <v>105</v>
      </c>
      <c r="M200" s="91">
        <v>2.4500000000000002</v>
      </c>
      <c r="N200" s="91">
        <v>2.09</v>
      </c>
      <c r="O200" s="91">
        <v>1073255.73</v>
      </c>
      <c r="P200" s="91">
        <v>101.97</v>
      </c>
      <c r="Q200" s="91">
        <v>0</v>
      </c>
      <c r="R200" s="91">
        <v>1094.3988678809999</v>
      </c>
      <c r="S200" s="91">
        <v>7.0000000000000007E-2</v>
      </c>
      <c r="T200" s="91">
        <v>0.05</v>
      </c>
      <c r="U200" s="91">
        <f>R200/'סכום נכסי הקרן'!$C$42*100</f>
        <v>9.5303180438155739E-3</v>
      </c>
    </row>
    <row r="201" spans="2:21">
      <c r="B201" t="s">
        <v>987</v>
      </c>
      <c r="C201" t="s">
        <v>988</v>
      </c>
      <c r="D201" t="s">
        <v>103</v>
      </c>
      <c r="E201" t="s">
        <v>126</v>
      </c>
      <c r="F201" t="s">
        <v>395</v>
      </c>
      <c r="G201" t="s">
        <v>396</v>
      </c>
      <c r="H201" t="s">
        <v>478</v>
      </c>
      <c r="I201" t="s">
        <v>236</v>
      </c>
      <c r="J201" t="s">
        <v>989</v>
      </c>
      <c r="K201" s="91">
        <v>2</v>
      </c>
      <c r="L201" t="s">
        <v>105</v>
      </c>
      <c r="M201" s="91">
        <v>3.25</v>
      </c>
      <c r="N201" s="91">
        <v>2.33</v>
      </c>
      <c r="O201" s="91">
        <v>152.09</v>
      </c>
      <c r="P201" s="91">
        <v>5093968</v>
      </c>
      <c r="Q201" s="91">
        <v>0</v>
      </c>
      <c r="R201" s="91">
        <v>7747.4159312000002</v>
      </c>
      <c r="S201" s="91">
        <v>0</v>
      </c>
      <c r="T201" s="91">
        <v>0.34</v>
      </c>
      <c r="U201" s="91">
        <f>R201/'סכום נכסי הקרן'!$C$42*100</f>
        <v>6.7466570013016619E-2</v>
      </c>
    </row>
    <row r="202" spans="2:21">
      <c r="B202" t="s">
        <v>990</v>
      </c>
      <c r="C202" t="s">
        <v>991</v>
      </c>
      <c r="D202" t="s">
        <v>103</v>
      </c>
      <c r="E202" t="s">
        <v>126</v>
      </c>
      <c r="F202" t="s">
        <v>395</v>
      </c>
      <c r="G202" t="s">
        <v>396</v>
      </c>
      <c r="H202" t="s">
        <v>478</v>
      </c>
      <c r="I202" t="s">
        <v>236</v>
      </c>
      <c r="J202" t="s">
        <v>457</v>
      </c>
      <c r="K202" s="91">
        <v>1.57</v>
      </c>
      <c r="L202" t="s">
        <v>105</v>
      </c>
      <c r="M202" s="91">
        <v>2.1</v>
      </c>
      <c r="N202" s="91">
        <v>0.96</v>
      </c>
      <c r="O202" s="91">
        <v>779774.6</v>
      </c>
      <c r="P202" s="91">
        <v>102.78</v>
      </c>
      <c r="Q202" s="91">
        <v>0</v>
      </c>
      <c r="R202" s="91">
        <v>801.45233387999997</v>
      </c>
      <c r="S202" s="91">
        <v>0.08</v>
      </c>
      <c r="T202" s="91">
        <v>0.04</v>
      </c>
      <c r="U202" s="91">
        <f>R202/'סכום נכסי הקרן'!$C$42*100</f>
        <v>6.9792612757574608E-3</v>
      </c>
    </row>
    <row r="203" spans="2:21">
      <c r="B203" t="s">
        <v>992</v>
      </c>
      <c r="C203" t="s">
        <v>993</v>
      </c>
      <c r="D203" t="s">
        <v>103</v>
      </c>
      <c r="E203" t="s">
        <v>126</v>
      </c>
      <c r="F203" t="s">
        <v>994</v>
      </c>
      <c r="G203" t="s">
        <v>442</v>
      </c>
      <c r="H203" t="s">
        <v>478</v>
      </c>
      <c r="I203" t="s">
        <v>236</v>
      </c>
      <c r="J203" t="s">
        <v>995</v>
      </c>
      <c r="K203" s="91">
        <v>4.18</v>
      </c>
      <c r="L203" t="s">
        <v>105</v>
      </c>
      <c r="M203" s="91">
        <v>3.38</v>
      </c>
      <c r="N203" s="91">
        <v>3.85</v>
      </c>
      <c r="O203" s="91">
        <v>3173519.49</v>
      </c>
      <c r="P203" s="91">
        <v>98.23</v>
      </c>
      <c r="Q203" s="91">
        <v>0</v>
      </c>
      <c r="R203" s="91">
        <v>3117.3481950270002</v>
      </c>
      <c r="S203" s="91">
        <v>0.5</v>
      </c>
      <c r="T203" s="91">
        <v>0.14000000000000001</v>
      </c>
      <c r="U203" s="91">
        <f>R203/'סכום נכסי הקרן'!$C$42*100</f>
        <v>2.7146701832253897E-2</v>
      </c>
    </row>
    <row r="204" spans="2:21">
      <c r="B204" t="s">
        <v>996</v>
      </c>
      <c r="C204" t="s">
        <v>997</v>
      </c>
      <c r="D204" t="s">
        <v>103</v>
      </c>
      <c r="E204" t="s">
        <v>126</v>
      </c>
      <c r="F204" t="s">
        <v>606</v>
      </c>
      <c r="G204" t="s">
        <v>607</v>
      </c>
      <c r="H204" t="s">
        <v>478</v>
      </c>
      <c r="I204" t="s">
        <v>236</v>
      </c>
      <c r="J204" t="s">
        <v>841</v>
      </c>
      <c r="K204" s="91">
        <v>5.0999999999999996</v>
      </c>
      <c r="L204" t="s">
        <v>105</v>
      </c>
      <c r="M204" s="91">
        <v>5.09</v>
      </c>
      <c r="N204" s="91">
        <v>2.93</v>
      </c>
      <c r="O204" s="91">
        <v>4304394.9000000004</v>
      </c>
      <c r="P204" s="91">
        <v>112.2</v>
      </c>
      <c r="Q204" s="91">
        <v>0</v>
      </c>
      <c r="R204" s="91">
        <v>4829.5310778000003</v>
      </c>
      <c r="S204" s="91">
        <v>0.38</v>
      </c>
      <c r="T204" s="91">
        <v>0.21</v>
      </c>
      <c r="U204" s="91">
        <f>R204/'סכום נכסי הקרן'!$C$42*100</f>
        <v>4.2056848307092901E-2</v>
      </c>
    </row>
    <row r="205" spans="2:21">
      <c r="B205" t="s">
        <v>998</v>
      </c>
      <c r="C205" t="s">
        <v>999</v>
      </c>
      <c r="D205" t="s">
        <v>103</v>
      </c>
      <c r="E205" t="s">
        <v>126</v>
      </c>
      <c r="F205" t="s">
        <v>1000</v>
      </c>
      <c r="G205" t="s">
        <v>934</v>
      </c>
      <c r="H205" t="s">
        <v>478</v>
      </c>
      <c r="I205" t="s">
        <v>236</v>
      </c>
      <c r="J205" t="s">
        <v>380</v>
      </c>
      <c r="K205" s="91">
        <v>1.47</v>
      </c>
      <c r="L205" t="s">
        <v>105</v>
      </c>
      <c r="M205" s="91">
        <v>4.0999999999999996</v>
      </c>
      <c r="N205" s="91">
        <v>1.3</v>
      </c>
      <c r="O205" s="91">
        <v>22765.56</v>
      </c>
      <c r="P205" s="91">
        <v>104.15</v>
      </c>
      <c r="Q205" s="91">
        <v>12.62692</v>
      </c>
      <c r="R205" s="91">
        <v>36.337250740000002</v>
      </c>
      <c r="S205" s="91">
        <v>0</v>
      </c>
      <c r="T205" s="91">
        <v>0</v>
      </c>
      <c r="U205" s="91">
        <f>R205/'סכום נכסי הקרן'!$C$42*100</f>
        <v>3.1643449801862242E-4</v>
      </c>
    </row>
    <row r="206" spans="2:21">
      <c r="B206" t="s">
        <v>1001</v>
      </c>
      <c r="C206" t="s">
        <v>1002</v>
      </c>
      <c r="D206" t="s">
        <v>103</v>
      </c>
      <c r="E206" t="s">
        <v>126</v>
      </c>
      <c r="F206" t="s">
        <v>1000</v>
      </c>
      <c r="G206" t="s">
        <v>934</v>
      </c>
      <c r="H206" t="s">
        <v>478</v>
      </c>
      <c r="I206" t="s">
        <v>236</v>
      </c>
      <c r="J206" t="s">
        <v>1003</v>
      </c>
      <c r="K206" s="91">
        <v>3.83</v>
      </c>
      <c r="L206" t="s">
        <v>105</v>
      </c>
      <c r="M206" s="91">
        <v>1.2</v>
      </c>
      <c r="N206" s="91">
        <v>1.05</v>
      </c>
      <c r="O206" s="91">
        <v>4227592.58</v>
      </c>
      <c r="P206" s="91">
        <v>100.67</v>
      </c>
      <c r="Q206" s="91">
        <v>0</v>
      </c>
      <c r="R206" s="91">
        <v>4255.9174502859996</v>
      </c>
      <c r="S206" s="91">
        <v>0.91</v>
      </c>
      <c r="T206" s="91">
        <v>0.19</v>
      </c>
      <c r="U206" s="91">
        <f>R206/'סכום נכסי הקרן'!$C$42*100</f>
        <v>3.706166742294234E-2</v>
      </c>
    </row>
    <row r="207" spans="2:21">
      <c r="B207" t="s">
        <v>1004</v>
      </c>
      <c r="C207" t="s">
        <v>1005</v>
      </c>
      <c r="D207" t="s">
        <v>103</v>
      </c>
      <c r="E207" t="s">
        <v>126</v>
      </c>
      <c r="F207" t="s">
        <v>1006</v>
      </c>
      <c r="G207" t="s">
        <v>1007</v>
      </c>
      <c r="H207" t="s">
        <v>611</v>
      </c>
      <c r="I207" t="s">
        <v>236</v>
      </c>
      <c r="J207" t="s">
        <v>1008</v>
      </c>
      <c r="K207" s="91">
        <v>6.91</v>
      </c>
      <c r="L207" t="s">
        <v>105</v>
      </c>
      <c r="M207" s="91">
        <v>3.75</v>
      </c>
      <c r="N207" s="91">
        <v>3.72</v>
      </c>
      <c r="O207" s="91">
        <v>2960433.54</v>
      </c>
      <c r="P207" s="91">
        <v>100.6</v>
      </c>
      <c r="Q207" s="91">
        <v>0</v>
      </c>
      <c r="R207" s="91">
        <v>2978.1961412400001</v>
      </c>
      <c r="S207" s="91">
        <v>1.35</v>
      </c>
      <c r="T207" s="91">
        <v>0.13</v>
      </c>
      <c r="U207" s="91">
        <f>R207/'סכום נכסי הקרן'!$C$42*100</f>
        <v>2.5934928530982133E-2</v>
      </c>
    </row>
    <row r="208" spans="2:21">
      <c r="B208" t="s">
        <v>1009</v>
      </c>
      <c r="C208" t="s">
        <v>1010</v>
      </c>
      <c r="D208" t="s">
        <v>103</v>
      </c>
      <c r="E208" t="s">
        <v>126</v>
      </c>
      <c r="F208" t="s">
        <v>621</v>
      </c>
      <c r="G208" t="s">
        <v>578</v>
      </c>
      <c r="H208" t="s">
        <v>611</v>
      </c>
      <c r="I208" t="s">
        <v>236</v>
      </c>
      <c r="J208" t="s">
        <v>622</v>
      </c>
      <c r="K208" s="91">
        <v>3.72</v>
      </c>
      <c r="L208" t="s">
        <v>105</v>
      </c>
      <c r="M208" s="91">
        <v>2.95</v>
      </c>
      <c r="N208" s="91">
        <v>2.11</v>
      </c>
      <c r="O208" s="91">
        <v>3679144.19</v>
      </c>
      <c r="P208" s="91">
        <v>103.47</v>
      </c>
      <c r="Q208" s="91">
        <v>0</v>
      </c>
      <c r="R208" s="91">
        <v>3806.8104933929999</v>
      </c>
      <c r="S208" s="91">
        <v>0.9</v>
      </c>
      <c r="T208" s="91">
        <v>0.17</v>
      </c>
      <c r="U208" s="91">
        <f>R208/'סכום נכסי הקרן'!$C$42*100</f>
        <v>3.3150723926474966E-2</v>
      </c>
    </row>
    <row r="209" spans="2:21">
      <c r="B209" t="s">
        <v>1011</v>
      </c>
      <c r="C209" t="s">
        <v>1012</v>
      </c>
      <c r="D209" t="s">
        <v>103</v>
      </c>
      <c r="E209" t="s">
        <v>126</v>
      </c>
      <c r="F209" t="s">
        <v>621</v>
      </c>
      <c r="G209" t="s">
        <v>578</v>
      </c>
      <c r="H209" t="s">
        <v>611</v>
      </c>
      <c r="I209" t="s">
        <v>236</v>
      </c>
      <c r="J209" t="s">
        <v>546</v>
      </c>
      <c r="K209" s="91">
        <v>0.39</v>
      </c>
      <c r="L209" t="s">
        <v>105</v>
      </c>
      <c r="M209" s="91">
        <v>2.4500000000000002</v>
      </c>
      <c r="N209" s="91">
        <v>1.1000000000000001</v>
      </c>
      <c r="O209" s="91">
        <v>19941107.27</v>
      </c>
      <c r="P209" s="91">
        <v>100.54</v>
      </c>
      <c r="Q209" s="91">
        <v>0</v>
      </c>
      <c r="R209" s="91">
        <v>20048.789249257999</v>
      </c>
      <c r="S209" s="91">
        <v>0.67</v>
      </c>
      <c r="T209" s="91">
        <v>0.88</v>
      </c>
      <c r="U209" s="91">
        <f>R209/'סכום נכסי הקרן'!$C$42*100</f>
        <v>0.17459021892887727</v>
      </c>
    </row>
    <row r="210" spans="2:21">
      <c r="B210" t="s">
        <v>1013</v>
      </c>
      <c r="C210" t="s">
        <v>1014</v>
      </c>
      <c r="D210" t="s">
        <v>103</v>
      </c>
      <c r="E210" t="s">
        <v>126</v>
      </c>
      <c r="F210" t="s">
        <v>621</v>
      </c>
      <c r="G210" t="s">
        <v>578</v>
      </c>
      <c r="H210" t="s">
        <v>611</v>
      </c>
      <c r="I210" t="s">
        <v>236</v>
      </c>
      <c r="J210" t="s">
        <v>1015</v>
      </c>
      <c r="K210" s="91">
        <v>5.15</v>
      </c>
      <c r="L210" t="s">
        <v>105</v>
      </c>
      <c r="M210" s="91">
        <v>1.9</v>
      </c>
      <c r="N210" s="91">
        <v>1.61</v>
      </c>
      <c r="O210" s="91">
        <v>17716459.390000001</v>
      </c>
      <c r="P210" s="91">
        <v>101.74</v>
      </c>
      <c r="Q210" s="91">
        <v>0</v>
      </c>
      <c r="R210" s="91">
        <v>18024.725783385999</v>
      </c>
      <c r="S210" s="91">
        <v>1.23</v>
      </c>
      <c r="T210" s="91">
        <v>0.79</v>
      </c>
      <c r="U210" s="91">
        <f>R210/'סכום נכסי הקרן'!$C$42*100</f>
        <v>0.15696413292243111</v>
      </c>
    </row>
    <row r="211" spans="2:21">
      <c r="B211" t="s">
        <v>1016</v>
      </c>
      <c r="C211" t="s">
        <v>1017</v>
      </c>
      <c r="D211" t="s">
        <v>103</v>
      </c>
      <c r="E211" t="s">
        <v>126</v>
      </c>
      <c r="F211" t="s">
        <v>540</v>
      </c>
      <c r="G211" t="s">
        <v>442</v>
      </c>
      <c r="H211" t="s">
        <v>611</v>
      </c>
      <c r="I211" t="s">
        <v>236</v>
      </c>
      <c r="J211" t="s">
        <v>1018</v>
      </c>
      <c r="K211" s="91">
        <v>3.66</v>
      </c>
      <c r="L211" t="s">
        <v>105</v>
      </c>
      <c r="M211" s="91">
        <v>3.5</v>
      </c>
      <c r="N211" s="91">
        <v>2.25</v>
      </c>
      <c r="O211" s="91">
        <v>2072361.02</v>
      </c>
      <c r="P211" s="91">
        <v>104.64</v>
      </c>
      <c r="Q211" s="91">
        <v>36.26632</v>
      </c>
      <c r="R211" s="91">
        <v>2204.784891328</v>
      </c>
      <c r="S211" s="91">
        <v>1.36</v>
      </c>
      <c r="T211" s="91">
        <v>0.1</v>
      </c>
      <c r="U211" s="91">
        <f>R211/'סכום נכסי הקרן'!$C$42*100</f>
        <v>1.9199856514142508E-2</v>
      </c>
    </row>
    <row r="212" spans="2:21">
      <c r="B212" t="s">
        <v>1019</v>
      </c>
      <c r="C212" t="s">
        <v>1020</v>
      </c>
      <c r="D212" t="s">
        <v>103</v>
      </c>
      <c r="E212" t="s">
        <v>126</v>
      </c>
      <c r="F212" t="s">
        <v>971</v>
      </c>
      <c r="G212" t="s">
        <v>442</v>
      </c>
      <c r="H212" t="s">
        <v>232</v>
      </c>
      <c r="I212" t="s">
        <v>153</v>
      </c>
      <c r="J212" t="s">
        <v>1021</v>
      </c>
      <c r="K212" s="91">
        <v>4.04</v>
      </c>
      <c r="L212" t="s">
        <v>105</v>
      </c>
      <c r="M212" s="91">
        <v>4.3499999999999996</v>
      </c>
      <c r="N212" s="91">
        <v>5.24</v>
      </c>
      <c r="O212" s="91">
        <v>5850633.96</v>
      </c>
      <c r="P212" s="91">
        <v>97.32</v>
      </c>
      <c r="Q212" s="91">
        <v>0</v>
      </c>
      <c r="R212" s="91">
        <v>5693.8369698719998</v>
      </c>
      <c r="S212" s="91">
        <v>0.31</v>
      </c>
      <c r="T212" s="91">
        <v>0.25</v>
      </c>
      <c r="U212" s="91">
        <f>R212/'סכום נכסי הקרן'!$C$42*100</f>
        <v>4.9583455178076587E-2</v>
      </c>
    </row>
    <row r="213" spans="2:21">
      <c r="B213" t="s">
        <v>1022</v>
      </c>
      <c r="C213" t="s">
        <v>1023</v>
      </c>
      <c r="D213" t="s">
        <v>103</v>
      </c>
      <c r="E213" t="s">
        <v>126</v>
      </c>
      <c r="F213" t="s">
        <v>569</v>
      </c>
      <c r="G213" t="s">
        <v>570</v>
      </c>
      <c r="H213" t="s">
        <v>611</v>
      </c>
      <c r="I213" t="s">
        <v>236</v>
      </c>
      <c r="J213" t="s">
        <v>1024</v>
      </c>
      <c r="K213" s="91">
        <v>10.6</v>
      </c>
      <c r="L213" t="s">
        <v>105</v>
      </c>
      <c r="M213" s="91">
        <v>3.05</v>
      </c>
      <c r="N213" s="91">
        <v>4.6500000000000004</v>
      </c>
      <c r="O213" s="91">
        <v>3712190.3</v>
      </c>
      <c r="P213" s="91">
        <v>84.99</v>
      </c>
      <c r="Q213" s="91">
        <v>0</v>
      </c>
      <c r="R213" s="91">
        <v>3154.9905359700001</v>
      </c>
      <c r="S213" s="91">
        <v>1.17</v>
      </c>
      <c r="T213" s="91">
        <v>0.14000000000000001</v>
      </c>
      <c r="U213" s="91">
        <f>R213/'סכום נכסי הקרן'!$C$42*100</f>
        <v>2.7474501404812977E-2</v>
      </c>
    </row>
    <row r="214" spans="2:21">
      <c r="B214" t="s">
        <v>1025</v>
      </c>
      <c r="C214" t="s">
        <v>1026</v>
      </c>
      <c r="D214" t="s">
        <v>103</v>
      </c>
      <c r="E214" t="s">
        <v>126</v>
      </c>
      <c r="F214" t="s">
        <v>569</v>
      </c>
      <c r="G214" t="s">
        <v>570</v>
      </c>
      <c r="H214" t="s">
        <v>611</v>
      </c>
      <c r="I214" t="s">
        <v>236</v>
      </c>
      <c r="J214" t="s">
        <v>1024</v>
      </c>
      <c r="K214" s="91">
        <v>9.98</v>
      </c>
      <c r="L214" t="s">
        <v>105</v>
      </c>
      <c r="M214" s="91">
        <v>3.05</v>
      </c>
      <c r="N214" s="91">
        <v>4.47</v>
      </c>
      <c r="O214" s="91">
        <v>3621128.06</v>
      </c>
      <c r="P214" s="91">
        <v>87.37</v>
      </c>
      <c r="Q214" s="91">
        <v>0</v>
      </c>
      <c r="R214" s="91">
        <v>3163.7795860219999</v>
      </c>
      <c r="S214" s="91">
        <v>1.1499999999999999</v>
      </c>
      <c r="T214" s="91">
        <v>0.14000000000000001</v>
      </c>
      <c r="U214" s="91">
        <f>R214/'סכום נכסי הקרן'!$C$42*100</f>
        <v>2.7551038803340037E-2</v>
      </c>
    </row>
    <row r="215" spans="2:21">
      <c r="B215" t="s">
        <v>1027</v>
      </c>
      <c r="C215" t="s">
        <v>1028</v>
      </c>
      <c r="D215" t="s">
        <v>103</v>
      </c>
      <c r="E215" t="s">
        <v>126</v>
      </c>
      <c r="F215" t="s">
        <v>569</v>
      </c>
      <c r="G215" t="s">
        <v>570</v>
      </c>
      <c r="H215" t="s">
        <v>611</v>
      </c>
      <c r="I215" t="s">
        <v>236</v>
      </c>
      <c r="J215" t="s">
        <v>1029</v>
      </c>
      <c r="K215" s="91">
        <v>8.35</v>
      </c>
      <c r="L215" t="s">
        <v>105</v>
      </c>
      <c r="M215" s="91">
        <v>3.95</v>
      </c>
      <c r="N215" s="91">
        <v>4.0599999999999996</v>
      </c>
      <c r="O215" s="91">
        <v>2895858.04</v>
      </c>
      <c r="P215" s="91">
        <v>99.4</v>
      </c>
      <c r="Q215" s="91">
        <v>0</v>
      </c>
      <c r="R215" s="91">
        <v>2878.4828917599998</v>
      </c>
      <c r="S215" s="91">
        <v>1.21</v>
      </c>
      <c r="T215" s="91">
        <v>0.13</v>
      </c>
      <c r="U215" s="91">
        <f>R215/'סכום נכסי הקרן'!$C$42*100</f>
        <v>2.5066598885716034E-2</v>
      </c>
    </row>
    <row r="216" spans="2:21">
      <c r="B216" t="s">
        <v>1030</v>
      </c>
      <c r="C216" t="s">
        <v>1031</v>
      </c>
      <c r="D216" t="s">
        <v>103</v>
      </c>
      <c r="E216" t="s">
        <v>126</v>
      </c>
      <c r="F216" t="s">
        <v>569</v>
      </c>
      <c r="G216" t="s">
        <v>570</v>
      </c>
      <c r="H216" t="s">
        <v>611</v>
      </c>
      <c r="I216" t="s">
        <v>236</v>
      </c>
      <c r="J216" t="s">
        <v>1029</v>
      </c>
      <c r="K216" s="91">
        <v>9</v>
      </c>
      <c r="L216" t="s">
        <v>105</v>
      </c>
      <c r="M216" s="91">
        <v>3.95</v>
      </c>
      <c r="N216" s="91">
        <v>4.21</v>
      </c>
      <c r="O216" s="91">
        <v>712021.75</v>
      </c>
      <c r="P216" s="91">
        <v>98.07</v>
      </c>
      <c r="Q216" s="91">
        <v>0</v>
      </c>
      <c r="R216" s="91">
        <v>698.27973022499998</v>
      </c>
      <c r="S216" s="91">
        <v>0.3</v>
      </c>
      <c r="T216" s="91">
        <v>0.03</v>
      </c>
      <c r="U216" s="91">
        <f>R216/'סכום נכסי הקרן'!$C$42*100</f>
        <v>6.0808066491143389E-3</v>
      </c>
    </row>
    <row r="217" spans="2:21">
      <c r="B217" t="s">
        <v>1032</v>
      </c>
      <c r="C217" t="s">
        <v>1033</v>
      </c>
      <c r="D217" t="s">
        <v>103</v>
      </c>
      <c r="E217" t="s">
        <v>126</v>
      </c>
      <c r="F217" t="s">
        <v>1034</v>
      </c>
      <c r="G217" t="s">
        <v>442</v>
      </c>
      <c r="H217" t="s">
        <v>611</v>
      </c>
      <c r="I217" t="s">
        <v>236</v>
      </c>
      <c r="J217" t="s">
        <v>494</v>
      </c>
      <c r="K217" s="91">
        <v>2.87</v>
      </c>
      <c r="L217" t="s">
        <v>105</v>
      </c>
      <c r="M217" s="91">
        <v>3.9</v>
      </c>
      <c r="N217" s="91">
        <v>5.27</v>
      </c>
      <c r="O217" s="91">
        <v>6373369.4800000004</v>
      </c>
      <c r="P217" s="91">
        <v>96.75</v>
      </c>
      <c r="Q217" s="91">
        <v>0</v>
      </c>
      <c r="R217" s="91">
        <v>6166.2349719000003</v>
      </c>
      <c r="S217" s="91">
        <v>0.71</v>
      </c>
      <c r="T217" s="91">
        <v>0.27</v>
      </c>
      <c r="U217" s="91">
        <f>R217/'סכום נכסי הקרן'!$C$42*100</f>
        <v>5.3697223324883012E-2</v>
      </c>
    </row>
    <row r="218" spans="2:21">
      <c r="B218" t="s">
        <v>1035</v>
      </c>
      <c r="C218" t="s">
        <v>1036</v>
      </c>
      <c r="D218" t="s">
        <v>103</v>
      </c>
      <c r="E218" t="s">
        <v>126</v>
      </c>
      <c r="F218" t="s">
        <v>684</v>
      </c>
      <c r="G218" t="s">
        <v>442</v>
      </c>
      <c r="H218" t="s">
        <v>232</v>
      </c>
      <c r="I218" t="s">
        <v>153</v>
      </c>
      <c r="J218" t="s">
        <v>1037</v>
      </c>
      <c r="K218" s="91">
        <v>4.08</v>
      </c>
      <c r="L218" t="s">
        <v>105</v>
      </c>
      <c r="M218" s="91">
        <v>5.05</v>
      </c>
      <c r="N218" s="91">
        <v>2.92</v>
      </c>
      <c r="O218" s="91">
        <v>1177911.25</v>
      </c>
      <c r="P218" s="91">
        <v>110.67</v>
      </c>
      <c r="Q218" s="91">
        <v>0</v>
      </c>
      <c r="R218" s="91">
        <v>1303.5943803749999</v>
      </c>
      <c r="S218" s="91">
        <v>0.21</v>
      </c>
      <c r="T218" s="91">
        <v>0.06</v>
      </c>
      <c r="U218" s="91">
        <f>R218/'סכום נכסי הקרן'!$C$42*100</f>
        <v>1.1352048516972095E-2</v>
      </c>
    </row>
    <row r="219" spans="2:21">
      <c r="B219" t="s">
        <v>1038</v>
      </c>
      <c r="C219" t="s">
        <v>1039</v>
      </c>
      <c r="D219" t="s">
        <v>103</v>
      </c>
      <c r="E219" t="s">
        <v>126</v>
      </c>
      <c r="F219" t="s">
        <v>592</v>
      </c>
      <c r="G219" t="s">
        <v>570</v>
      </c>
      <c r="H219" t="s">
        <v>232</v>
      </c>
      <c r="I219" t="s">
        <v>153</v>
      </c>
      <c r="J219" t="s">
        <v>696</v>
      </c>
      <c r="K219" s="91">
        <v>5.01</v>
      </c>
      <c r="L219" t="s">
        <v>105</v>
      </c>
      <c r="M219" s="91">
        <v>3.92</v>
      </c>
      <c r="N219" s="91">
        <v>2.89</v>
      </c>
      <c r="O219" s="91">
        <v>5487596.6799999997</v>
      </c>
      <c r="P219" s="91">
        <v>107.01</v>
      </c>
      <c r="Q219" s="91">
        <v>0</v>
      </c>
      <c r="R219" s="91">
        <v>5872.277207268</v>
      </c>
      <c r="S219" s="91">
        <v>0.56999999999999995</v>
      </c>
      <c r="T219" s="91">
        <v>0.26</v>
      </c>
      <c r="U219" s="91">
        <f>R219/'סכום נכסי הקרן'!$C$42*100</f>
        <v>5.1137360490031591E-2</v>
      </c>
    </row>
    <row r="220" spans="2:21">
      <c r="B220" t="s">
        <v>1040</v>
      </c>
      <c r="C220" t="s">
        <v>1041</v>
      </c>
      <c r="D220" t="s">
        <v>103</v>
      </c>
      <c r="E220" t="s">
        <v>126</v>
      </c>
      <c r="F220" t="s">
        <v>402</v>
      </c>
      <c r="G220" t="s">
        <v>396</v>
      </c>
      <c r="H220" t="s">
        <v>611</v>
      </c>
      <c r="I220" t="s">
        <v>236</v>
      </c>
      <c r="J220" t="s">
        <v>1042</v>
      </c>
      <c r="K220" s="91">
        <v>4.63</v>
      </c>
      <c r="L220" t="s">
        <v>105</v>
      </c>
      <c r="M220" s="91">
        <v>1.82</v>
      </c>
      <c r="N220" s="91">
        <v>2.46</v>
      </c>
      <c r="O220" s="91">
        <v>170.76</v>
      </c>
      <c r="P220" s="91">
        <v>4874248</v>
      </c>
      <c r="Q220" s="91">
        <v>0</v>
      </c>
      <c r="R220" s="91">
        <v>8323.2658847999992</v>
      </c>
      <c r="S220" s="91">
        <v>0</v>
      </c>
      <c r="T220" s="91">
        <v>0.36</v>
      </c>
      <c r="U220" s="91">
        <f>R220/'סכום נכסי הקרן'!$C$42*100</f>
        <v>7.2481225422840356E-2</v>
      </c>
    </row>
    <row r="221" spans="2:21">
      <c r="B221" t="s">
        <v>1043</v>
      </c>
      <c r="C221" t="s">
        <v>1044</v>
      </c>
      <c r="D221" t="s">
        <v>103</v>
      </c>
      <c r="E221" t="s">
        <v>126</v>
      </c>
      <c r="F221" t="s">
        <v>729</v>
      </c>
      <c r="G221" t="s">
        <v>570</v>
      </c>
      <c r="H221" t="s">
        <v>232</v>
      </c>
      <c r="I221" t="s">
        <v>153</v>
      </c>
      <c r="J221" t="s">
        <v>514</v>
      </c>
      <c r="K221" s="91">
        <v>5.84</v>
      </c>
      <c r="L221" t="s">
        <v>105</v>
      </c>
      <c r="M221" s="91">
        <v>3.61</v>
      </c>
      <c r="N221" s="91">
        <v>3.14</v>
      </c>
      <c r="O221" s="91">
        <v>10486644.27</v>
      </c>
      <c r="P221" s="91">
        <v>104.44</v>
      </c>
      <c r="Q221" s="91">
        <v>0</v>
      </c>
      <c r="R221" s="91">
        <v>10952.251275588</v>
      </c>
      <c r="S221" s="91">
        <v>1.37</v>
      </c>
      <c r="T221" s="91">
        <v>0.48</v>
      </c>
      <c r="U221" s="91">
        <f>R221/'סכום נכסי הקרן'!$C$42*100</f>
        <v>9.5375133340770329E-2</v>
      </c>
    </row>
    <row r="222" spans="2:21">
      <c r="B222" t="s">
        <v>1045</v>
      </c>
      <c r="C222" t="s">
        <v>1046</v>
      </c>
      <c r="D222" t="s">
        <v>103</v>
      </c>
      <c r="E222" t="s">
        <v>126</v>
      </c>
      <c r="F222" t="s">
        <v>729</v>
      </c>
      <c r="G222" t="s">
        <v>570</v>
      </c>
      <c r="H222" t="s">
        <v>232</v>
      </c>
      <c r="I222" t="s">
        <v>153</v>
      </c>
      <c r="J222" t="s">
        <v>1047</v>
      </c>
      <c r="K222" s="91">
        <v>6.79</v>
      </c>
      <c r="L222" t="s">
        <v>105</v>
      </c>
      <c r="M222" s="91">
        <v>3.3</v>
      </c>
      <c r="N222" s="91">
        <v>3.58</v>
      </c>
      <c r="O222" s="91">
        <v>3457734.24</v>
      </c>
      <c r="P222" s="91">
        <v>98.86</v>
      </c>
      <c r="Q222" s="91">
        <v>0</v>
      </c>
      <c r="R222" s="91">
        <v>3418.3160696640002</v>
      </c>
      <c r="S222" s="91">
        <v>1.1200000000000001</v>
      </c>
      <c r="T222" s="91">
        <v>0.15</v>
      </c>
      <c r="U222" s="91">
        <f>R222/'סכום נכסי הקרן'!$C$42*100</f>
        <v>2.9767610579916927E-2</v>
      </c>
    </row>
    <row r="223" spans="2:21">
      <c r="B223" t="s">
        <v>1048</v>
      </c>
      <c r="C223" t="s">
        <v>1049</v>
      </c>
      <c r="D223" t="s">
        <v>103</v>
      </c>
      <c r="E223" t="s">
        <v>126</v>
      </c>
      <c r="F223" t="s">
        <v>1050</v>
      </c>
      <c r="G223" t="s">
        <v>607</v>
      </c>
      <c r="H223" t="s">
        <v>232</v>
      </c>
      <c r="I223" t="s">
        <v>153</v>
      </c>
      <c r="J223" t="s">
        <v>1051</v>
      </c>
      <c r="K223" s="91">
        <v>4.87</v>
      </c>
      <c r="L223" t="s">
        <v>105</v>
      </c>
      <c r="M223" s="91">
        <v>2.2999999999999998</v>
      </c>
      <c r="N223" s="91">
        <v>3.81</v>
      </c>
      <c r="O223" s="91">
        <v>5975959.7400000002</v>
      </c>
      <c r="P223" s="91">
        <v>93.83</v>
      </c>
      <c r="Q223" s="91">
        <v>0</v>
      </c>
      <c r="R223" s="91">
        <v>5607.2430240419999</v>
      </c>
      <c r="S223" s="91">
        <v>1.9</v>
      </c>
      <c r="T223" s="91">
        <v>0.25</v>
      </c>
      <c r="U223" s="91">
        <f>R223/'סכום נכסי הקרן'!$C$42*100</f>
        <v>4.8829371937816349E-2</v>
      </c>
    </row>
    <row r="224" spans="2:21">
      <c r="B224" t="s">
        <v>1052</v>
      </c>
      <c r="C224" t="s">
        <v>1053</v>
      </c>
      <c r="D224" t="s">
        <v>103</v>
      </c>
      <c r="E224" t="s">
        <v>126</v>
      </c>
      <c r="F224" t="s">
        <v>1050</v>
      </c>
      <c r="G224" t="s">
        <v>607</v>
      </c>
      <c r="H224" t="s">
        <v>232</v>
      </c>
      <c r="I224" t="s">
        <v>153</v>
      </c>
      <c r="J224" t="s">
        <v>1054</v>
      </c>
      <c r="K224" s="91">
        <v>3.64</v>
      </c>
      <c r="L224" t="s">
        <v>105</v>
      </c>
      <c r="M224" s="91">
        <v>2.75</v>
      </c>
      <c r="N224" s="91">
        <v>2.91</v>
      </c>
      <c r="O224" s="91">
        <v>3467027.06</v>
      </c>
      <c r="P224" s="91">
        <v>100.43</v>
      </c>
      <c r="Q224" s="91">
        <v>0</v>
      </c>
      <c r="R224" s="91">
        <v>3481.935276358</v>
      </c>
      <c r="S224" s="91">
        <v>0.7</v>
      </c>
      <c r="T224" s="91">
        <v>0.15</v>
      </c>
      <c r="U224" s="91">
        <f>R224/'סכום נכסי הקרן'!$C$42*100</f>
        <v>3.0321623647074979E-2</v>
      </c>
    </row>
    <row r="225" spans="2:21">
      <c r="B225" t="s">
        <v>1055</v>
      </c>
      <c r="C225" t="s">
        <v>1056</v>
      </c>
      <c r="D225" t="s">
        <v>103</v>
      </c>
      <c r="E225" t="s">
        <v>126</v>
      </c>
      <c r="F225" t="s">
        <v>742</v>
      </c>
      <c r="G225" t="s">
        <v>396</v>
      </c>
      <c r="H225" t="s">
        <v>743</v>
      </c>
      <c r="I225" t="s">
        <v>153</v>
      </c>
      <c r="J225" t="s">
        <v>325</v>
      </c>
      <c r="K225" s="91">
        <v>0.91</v>
      </c>
      <c r="L225" t="s">
        <v>105</v>
      </c>
      <c r="M225" s="91">
        <v>1.5</v>
      </c>
      <c r="N225" s="91">
        <v>0.99</v>
      </c>
      <c r="O225" s="91">
        <v>2766484.73</v>
      </c>
      <c r="P225" s="91">
        <v>100.96</v>
      </c>
      <c r="Q225" s="91">
        <v>0</v>
      </c>
      <c r="R225" s="91">
        <v>2793.0429834080001</v>
      </c>
      <c r="S225" s="91">
        <v>0.54</v>
      </c>
      <c r="T225" s="91">
        <v>0.12</v>
      </c>
      <c r="U225" s="91">
        <f>R225/'סכום נכסי הקרן'!$C$42*100</f>
        <v>2.4322565312467168E-2</v>
      </c>
    </row>
    <row r="226" spans="2:21">
      <c r="B226" t="s">
        <v>1057</v>
      </c>
      <c r="C226" t="s">
        <v>1058</v>
      </c>
      <c r="D226" t="s">
        <v>103</v>
      </c>
      <c r="E226" t="s">
        <v>126</v>
      </c>
      <c r="F226" t="s">
        <v>1006</v>
      </c>
      <c r="G226" t="s">
        <v>825</v>
      </c>
      <c r="H226" t="s">
        <v>743</v>
      </c>
      <c r="I226" t="s">
        <v>153</v>
      </c>
      <c r="J226" t="s">
        <v>380</v>
      </c>
      <c r="K226" s="91">
        <v>3.73</v>
      </c>
      <c r="L226" t="s">
        <v>105</v>
      </c>
      <c r="M226" s="91">
        <v>3.75</v>
      </c>
      <c r="N226" s="91">
        <v>2.4700000000000002</v>
      </c>
      <c r="O226" s="91">
        <v>121416.32000000001</v>
      </c>
      <c r="P226" s="91">
        <v>104.84</v>
      </c>
      <c r="Q226" s="91">
        <v>0</v>
      </c>
      <c r="R226" s="91">
        <v>127.292869888</v>
      </c>
      <c r="S226" s="91">
        <v>0.02</v>
      </c>
      <c r="T226" s="91">
        <v>0.01</v>
      </c>
      <c r="U226" s="91">
        <f>R226/'סכום נכסי הקרן'!$C$42*100</f>
        <v>1.1085003560827754E-3</v>
      </c>
    </row>
    <row r="227" spans="2:21">
      <c r="B227" t="s">
        <v>1059</v>
      </c>
      <c r="C227" t="s">
        <v>1060</v>
      </c>
      <c r="D227" t="s">
        <v>103</v>
      </c>
      <c r="E227" t="s">
        <v>126</v>
      </c>
      <c r="F227" t="s">
        <v>878</v>
      </c>
      <c r="G227" t="s">
        <v>130</v>
      </c>
      <c r="H227" t="s">
        <v>748</v>
      </c>
      <c r="I227" t="s">
        <v>236</v>
      </c>
      <c r="J227" t="s">
        <v>1061</v>
      </c>
      <c r="K227" s="91">
        <v>1.1299999999999999</v>
      </c>
      <c r="L227" t="s">
        <v>105</v>
      </c>
      <c r="M227" s="91">
        <v>4.3</v>
      </c>
      <c r="N227" s="91">
        <v>3.17</v>
      </c>
      <c r="O227" s="91">
        <v>2908742.49</v>
      </c>
      <c r="P227" s="91">
        <v>101.7</v>
      </c>
      <c r="Q227" s="91">
        <v>0</v>
      </c>
      <c r="R227" s="91">
        <v>2958.1911123300001</v>
      </c>
      <c r="S227" s="91">
        <v>0.81</v>
      </c>
      <c r="T227" s="91">
        <v>0.13</v>
      </c>
      <c r="U227" s="91">
        <f>R227/'סכום נכסי הקרן'!$C$42*100</f>
        <v>2.5760719388791431E-2</v>
      </c>
    </row>
    <row r="228" spans="2:21">
      <c r="B228" t="s">
        <v>1062</v>
      </c>
      <c r="C228" t="s">
        <v>1063</v>
      </c>
      <c r="D228" t="s">
        <v>103</v>
      </c>
      <c r="E228" t="s">
        <v>126</v>
      </c>
      <c r="F228" t="s">
        <v>878</v>
      </c>
      <c r="G228" t="s">
        <v>130</v>
      </c>
      <c r="H228" t="s">
        <v>748</v>
      </c>
      <c r="I228" t="s">
        <v>236</v>
      </c>
      <c r="J228" t="s">
        <v>1064</v>
      </c>
      <c r="K228" s="91">
        <v>1.85</v>
      </c>
      <c r="L228" t="s">
        <v>105</v>
      </c>
      <c r="M228" s="91">
        <v>4.25</v>
      </c>
      <c r="N228" s="91">
        <v>3.46</v>
      </c>
      <c r="O228" s="91">
        <v>1954238.83</v>
      </c>
      <c r="P228" s="91">
        <v>102.18</v>
      </c>
      <c r="Q228" s="91">
        <v>0</v>
      </c>
      <c r="R228" s="91">
        <v>1996.841236494</v>
      </c>
      <c r="S228" s="91">
        <v>0.4</v>
      </c>
      <c r="T228" s="91">
        <v>0.09</v>
      </c>
      <c r="U228" s="91">
        <f>R228/'סכום נכסי הקרן'!$C$42*100</f>
        <v>1.7389027552304693E-2</v>
      </c>
    </row>
    <row r="229" spans="2:21">
      <c r="B229" t="s">
        <v>1065</v>
      </c>
      <c r="C229" t="s">
        <v>1066</v>
      </c>
      <c r="D229" t="s">
        <v>103</v>
      </c>
      <c r="E229" t="s">
        <v>126</v>
      </c>
      <c r="F229" t="s">
        <v>878</v>
      </c>
      <c r="G229" t="s">
        <v>130</v>
      </c>
      <c r="H229" t="s">
        <v>748</v>
      </c>
      <c r="I229" t="s">
        <v>236</v>
      </c>
      <c r="J229" t="s">
        <v>1067</v>
      </c>
      <c r="K229" s="91">
        <v>2.2200000000000002</v>
      </c>
      <c r="L229" t="s">
        <v>105</v>
      </c>
      <c r="M229" s="91">
        <v>3.7</v>
      </c>
      <c r="N229" s="91">
        <v>4</v>
      </c>
      <c r="O229" s="91">
        <v>3616278.87</v>
      </c>
      <c r="P229" s="91">
        <v>100.05</v>
      </c>
      <c r="Q229" s="91">
        <v>0</v>
      </c>
      <c r="R229" s="91">
        <v>3618.0870094349998</v>
      </c>
      <c r="S229" s="91">
        <v>1.37</v>
      </c>
      <c r="T229" s="91">
        <v>0.16</v>
      </c>
      <c r="U229" s="91">
        <f>R229/'סכום נכסי הקרן'!$C$42*100</f>
        <v>3.1507269353153677E-2</v>
      </c>
    </row>
    <row r="230" spans="2:21">
      <c r="B230" t="s">
        <v>1068</v>
      </c>
      <c r="C230" t="s">
        <v>1069</v>
      </c>
      <c r="D230" t="s">
        <v>103</v>
      </c>
      <c r="E230" t="s">
        <v>126</v>
      </c>
      <c r="F230" t="s">
        <v>589</v>
      </c>
      <c r="G230" t="s">
        <v>396</v>
      </c>
      <c r="H230" t="s">
        <v>748</v>
      </c>
      <c r="I230" t="s">
        <v>236</v>
      </c>
      <c r="J230" t="s">
        <v>1070</v>
      </c>
      <c r="K230" s="91">
        <v>2.82</v>
      </c>
      <c r="L230" t="s">
        <v>105</v>
      </c>
      <c r="M230" s="91">
        <v>3.6</v>
      </c>
      <c r="N230" s="91">
        <v>3.7</v>
      </c>
      <c r="O230" s="91">
        <v>184.48</v>
      </c>
      <c r="P230" s="91">
        <v>5161200</v>
      </c>
      <c r="Q230" s="91">
        <v>0</v>
      </c>
      <c r="R230" s="91">
        <v>9521.3817600000002</v>
      </c>
      <c r="S230" s="91">
        <v>0</v>
      </c>
      <c r="T230" s="91">
        <v>0.42</v>
      </c>
      <c r="U230" s="91">
        <f>R230/'סכום נכסי הקרן'!$C$42*100</f>
        <v>8.2914738906008575E-2</v>
      </c>
    </row>
    <row r="231" spans="2:21">
      <c r="B231" t="s">
        <v>1071</v>
      </c>
      <c r="C231" t="s">
        <v>1072</v>
      </c>
      <c r="D231" t="s">
        <v>103</v>
      </c>
      <c r="E231" t="s">
        <v>126</v>
      </c>
      <c r="F231" t="s">
        <v>1073</v>
      </c>
      <c r="G231" t="s">
        <v>961</v>
      </c>
      <c r="H231" t="s">
        <v>743</v>
      </c>
      <c r="I231" t="s">
        <v>153</v>
      </c>
      <c r="J231" t="s">
        <v>325</v>
      </c>
      <c r="K231" s="91">
        <v>0.64</v>
      </c>
      <c r="L231" t="s">
        <v>105</v>
      </c>
      <c r="M231" s="91">
        <v>5.55</v>
      </c>
      <c r="N231" s="91">
        <v>2.62</v>
      </c>
      <c r="O231" s="91">
        <v>110679.93</v>
      </c>
      <c r="P231" s="91">
        <v>104.26</v>
      </c>
      <c r="Q231" s="91">
        <v>0</v>
      </c>
      <c r="R231" s="91">
        <v>115.394895018</v>
      </c>
      <c r="S231" s="91">
        <v>0.46</v>
      </c>
      <c r="T231" s="91">
        <v>0.01</v>
      </c>
      <c r="U231" s="91">
        <f>R231/'סכום נכסי הקרן'!$C$42*100</f>
        <v>1.0048896087434835E-3</v>
      </c>
    </row>
    <row r="232" spans="2:21">
      <c r="B232" t="s">
        <v>1074</v>
      </c>
      <c r="C232" t="s">
        <v>1075</v>
      </c>
      <c r="D232" t="s">
        <v>103</v>
      </c>
      <c r="E232" t="s">
        <v>126</v>
      </c>
      <c r="F232" t="s">
        <v>1076</v>
      </c>
      <c r="G232" t="s">
        <v>607</v>
      </c>
      <c r="H232" t="s">
        <v>748</v>
      </c>
      <c r="I232" t="s">
        <v>236</v>
      </c>
      <c r="J232" t="s">
        <v>1077</v>
      </c>
      <c r="K232" s="91">
        <v>2.2400000000000002</v>
      </c>
      <c r="L232" t="s">
        <v>105</v>
      </c>
      <c r="M232" s="91">
        <v>3.4</v>
      </c>
      <c r="N232" s="91">
        <v>3.28</v>
      </c>
      <c r="O232" s="91">
        <v>331399.96999999997</v>
      </c>
      <c r="P232" s="91">
        <v>100.85</v>
      </c>
      <c r="Q232" s="91">
        <v>0</v>
      </c>
      <c r="R232" s="91">
        <v>334.216869745</v>
      </c>
      <c r="S232" s="91">
        <v>0.05</v>
      </c>
      <c r="T232" s="91">
        <v>0.01</v>
      </c>
      <c r="U232" s="91">
        <f>R232/'סכום נכסי הקרן'!$C$42*100</f>
        <v>2.9104498896691811E-3</v>
      </c>
    </row>
    <row r="233" spans="2:21">
      <c r="B233" t="s">
        <v>1078</v>
      </c>
      <c r="C233" t="s">
        <v>1079</v>
      </c>
      <c r="D233" t="s">
        <v>103</v>
      </c>
      <c r="E233" t="s">
        <v>126</v>
      </c>
      <c r="F233" t="s">
        <v>1080</v>
      </c>
      <c r="G233" t="s">
        <v>442</v>
      </c>
      <c r="H233" t="s">
        <v>748</v>
      </c>
      <c r="I233" t="s">
        <v>236</v>
      </c>
      <c r="J233" t="s">
        <v>1081</v>
      </c>
      <c r="K233" s="91">
        <v>2.65</v>
      </c>
      <c r="L233" t="s">
        <v>105</v>
      </c>
      <c r="M233" s="91">
        <v>6.05</v>
      </c>
      <c r="N233" s="91">
        <v>4.72</v>
      </c>
      <c r="O233" s="91">
        <v>1769157.01</v>
      </c>
      <c r="P233" s="91">
        <v>105</v>
      </c>
      <c r="Q233" s="91">
        <v>0</v>
      </c>
      <c r="R233" s="91">
        <v>1857.6148605000001</v>
      </c>
      <c r="S233" s="91">
        <v>0.22</v>
      </c>
      <c r="T233" s="91">
        <v>0.08</v>
      </c>
      <c r="U233" s="91">
        <f>R233/'סכום נכסי הקרן'!$C$42*100</f>
        <v>1.6176607033376537E-2</v>
      </c>
    </row>
    <row r="234" spans="2:21">
      <c r="B234" t="s">
        <v>1082</v>
      </c>
      <c r="C234" t="s">
        <v>1083</v>
      </c>
      <c r="D234" t="s">
        <v>103</v>
      </c>
      <c r="E234" t="s">
        <v>126</v>
      </c>
      <c r="F234" t="s">
        <v>699</v>
      </c>
      <c r="G234" t="s">
        <v>442</v>
      </c>
      <c r="H234" t="s">
        <v>748</v>
      </c>
      <c r="I234" t="s">
        <v>236</v>
      </c>
      <c r="J234" t="s">
        <v>380</v>
      </c>
      <c r="K234" s="91">
        <v>4.74</v>
      </c>
      <c r="L234" t="s">
        <v>105</v>
      </c>
      <c r="M234" s="91">
        <v>5.65</v>
      </c>
      <c r="N234" s="91">
        <v>3.85</v>
      </c>
      <c r="O234" s="91">
        <v>204890.05</v>
      </c>
      <c r="P234" s="91">
        <v>108.78</v>
      </c>
      <c r="Q234" s="91">
        <v>0</v>
      </c>
      <c r="R234" s="91">
        <v>222.87939639000001</v>
      </c>
      <c r="S234" s="91">
        <v>0.22</v>
      </c>
      <c r="T234" s="91">
        <v>0.01</v>
      </c>
      <c r="U234" s="91">
        <f>R234/'סכום נכסי הקרן'!$C$42*100</f>
        <v>1.9408933939442886E-3</v>
      </c>
    </row>
    <row r="235" spans="2:21">
      <c r="B235" t="s">
        <v>1084</v>
      </c>
      <c r="C235" t="s">
        <v>1085</v>
      </c>
      <c r="D235" t="s">
        <v>103</v>
      </c>
      <c r="E235" t="s">
        <v>126</v>
      </c>
      <c r="F235" t="s">
        <v>699</v>
      </c>
      <c r="G235" t="s">
        <v>442</v>
      </c>
      <c r="H235" t="s">
        <v>748</v>
      </c>
      <c r="I235" t="s">
        <v>236</v>
      </c>
      <c r="J235" t="s">
        <v>1086</v>
      </c>
      <c r="K235" s="91">
        <v>2.56</v>
      </c>
      <c r="L235" t="s">
        <v>105</v>
      </c>
      <c r="M235" s="91">
        <v>5.74</v>
      </c>
      <c r="N235" s="91">
        <v>2.57</v>
      </c>
      <c r="O235" s="91">
        <v>1559.89</v>
      </c>
      <c r="P235" s="91">
        <v>109.73</v>
      </c>
      <c r="Q235" s="91">
        <v>0</v>
      </c>
      <c r="R235" s="91">
        <v>1.711667297</v>
      </c>
      <c r="S235" s="91">
        <v>0</v>
      </c>
      <c r="T235" s="91">
        <v>0</v>
      </c>
      <c r="U235" s="91">
        <f>R235/'סכום נכסי הקרן'!$C$42*100</f>
        <v>1.4905656616031796E-5</v>
      </c>
    </row>
    <row r="236" spans="2:21">
      <c r="B236" t="s">
        <v>1087</v>
      </c>
      <c r="C236" t="s">
        <v>1088</v>
      </c>
      <c r="D236" t="s">
        <v>103</v>
      </c>
      <c r="E236" t="s">
        <v>126</v>
      </c>
      <c r="F236" t="s">
        <v>703</v>
      </c>
      <c r="G236" t="s">
        <v>442</v>
      </c>
      <c r="H236" t="s">
        <v>748</v>
      </c>
      <c r="I236" t="s">
        <v>236</v>
      </c>
      <c r="J236" t="s">
        <v>1089</v>
      </c>
      <c r="K236" s="91">
        <v>3.53</v>
      </c>
      <c r="L236" t="s">
        <v>105</v>
      </c>
      <c r="M236" s="91">
        <v>3.7</v>
      </c>
      <c r="N236" s="91">
        <v>2.5</v>
      </c>
      <c r="O236" s="91">
        <v>1013768.19</v>
      </c>
      <c r="P236" s="91">
        <v>104.3</v>
      </c>
      <c r="Q236" s="91">
        <v>0</v>
      </c>
      <c r="R236" s="91">
        <v>1057.36022217</v>
      </c>
      <c r="S236" s="91">
        <v>0.45</v>
      </c>
      <c r="T236" s="91">
        <v>0.05</v>
      </c>
      <c r="U236" s="91">
        <f>R236/'סכום נכסי הקרן'!$C$42*100</f>
        <v>9.207775610797983E-3</v>
      </c>
    </row>
    <row r="237" spans="2:21">
      <c r="B237" t="s">
        <v>1090</v>
      </c>
      <c r="C237" t="s">
        <v>1091</v>
      </c>
      <c r="D237" t="s">
        <v>103</v>
      </c>
      <c r="E237" t="s">
        <v>126</v>
      </c>
      <c r="F237" t="s">
        <v>1092</v>
      </c>
      <c r="G237" t="s">
        <v>442</v>
      </c>
      <c r="H237" t="s">
        <v>743</v>
      </c>
      <c r="I237" t="s">
        <v>153</v>
      </c>
      <c r="J237" t="s">
        <v>1093</v>
      </c>
      <c r="K237" s="91">
        <v>2.06</v>
      </c>
      <c r="L237" t="s">
        <v>105</v>
      </c>
      <c r="M237" s="91">
        <v>4.2</v>
      </c>
      <c r="N237" s="91">
        <v>4.55</v>
      </c>
      <c r="O237" s="91">
        <v>1.4</v>
      </c>
      <c r="P237" s="91">
        <v>99.94</v>
      </c>
      <c r="Q237" s="91">
        <v>0</v>
      </c>
      <c r="R237" s="91">
        <v>1.39916E-3</v>
      </c>
      <c r="S237" s="91">
        <v>0</v>
      </c>
      <c r="T237" s="91">
        <v>0</v>
      </c>
      <c r="U237" s="91">
        <f>R237/'סכום נכסי הקרן'!$C$42*100</f>
        <v>1.2184259492157047E-8</v>
      </c>
    </row>
    <row r="238" spans="2:21">
      <c r="B238" t="s">
        <v>1094</v>
      </c>
      <c r="C238" t="s">
        <v>1095</v>
      </c>
      <c r="D238" t="s">
        <v>103</v>
      </c>
      <c r="E238" t="s">
        <v>126</v>
      </c>
      <c r="F238" t="s">
        <v>1096</v>
      </c>
      <c r="G238" t="s">
        <v>130</v>
      </c>
      <c r="H238" t="s">
        <v>748</v>
      </c>
      <c r="I238" t="s">
        <v>236</v>
      </c>
      <c r="J238" t="s">
        <v>491</v>
      </c>
      <c r="K238" s="91">
        <v>3.09</v>
      </c>
      <c r="L238" t="s">
        <v>105</v>
      </c>
      <c r="M238" s="91">
        <v>2.95</v>
      </c>
      <c r="N238" s="91">
        <v>2.67</v>
      </c>
      <c r="O238" s="91">
        <v>3137309</v>
      </c>
      <c r="P238" s="91">
        <v>100.92</v>
      </c>
      <c r="Q238" s="91">
        <v>0</v>
      </c>
      <c r="R238" s="91">
        <v>3166.1722427999998</v>
      </c>
      <c r="S238" s="91">
        <v>1.46</v>
      </c>
      <c r="T238" s="91">
        <v>0.14000000000000001</v>
      </c>
      <c r="U238" s="91">
        <f>R238/'סכום נכסי הקרן'!$C$42*100</f>
        <v>2.7571874698490567E-2</v>
      </c>
    </row>
    <row r="239" spans="2:21">
      <c r="B239" t="s">
        <v>1097</v>
      </c>
      <c r="C239" t="s">
        <v>1098</v>
      </c>
      <c r="D239" t="s">
        <v>103</v>
      </c>
      <c r="E239" t="s">
        <v>126</v>
      </c>
      <c r="F239" t="s">
        <v>710</v>
      </c>
      <c r="G239" t="s">
        <v>570</v>
      </c>
      <c r="H239" t="s">
        <v>748</v>
      </c>
      <c r="I239" t="s">
        <v>236</v>
      </c>
      <c r="J239" t="s">
        <v>1099</v>
      </c>
      <c r="K239" s="91">
        <v>8.85</v>
      </c>
      <c r="L239" t="s">
        <v>105</v>
      </c>
      <c r="M239" s="91">
        <v>1.72</v>
      </c>
      <c r="N239" s="91">
        <v>4.0599999999999996</v>
      </c>
      <c r="O239" s="91">
        <v>4672693.07</v>
      </c>
      <c r="P239" s="91">
        <v>94.96</v>
      </c>
      <c r="Q239" s="91">
        <v>0</v>
      </c>
      <c r="R239" s="91">
        <v>4437.1893392720003</v>
      </c>
      <c r="S239" s="91">
        <v>1.84</v>
      </c>
      <c r="T239" s="91">
        <v>0.19</v>
      </c>
      <c r="U239" s="91">
        <f>R239/'סכום נכסי הקרן'!$C$42*100</f>
        <v>3.8640231514282093E-2</v>
      </c>
    </row>
    <row r="240" spans="2:21">
      <c r="B240" t="s">
        <v>1100</v>
      </c>
      <c r="C240" t="s">
        <v>1101</v>
      </c>
      <c r="D240" t="s">
        <v>103</v>
      </c>
      <c r="E240" t="s">
        <v>126</v>
      </c>
      <c r="F240" t="s">
        <v>783</v>
      </c>
      <c r="G240" t="s">
        <v>442</v>
      </c>
      <c r="H240" t="s">
        <v>743</v>
      </c>
      <c r="I240" t="s">
        <v>153</v>
      </c>
      <c r="J240" t="s">
        <v>325</v>
      </c>
      <c r="K240" s="91">
        <v>3.6</v>
      </c>
      <c r="L240" t="s">
        <v>105</v>
      </c>
      <c r="M240" s="91">
        <v>7.05</v>
      </c>
      <c r="N240" s="91">
        <v>2.99</v>
      </c>
      <c r="O240" s="91">
        <v>1940.45</v>
      </c>
      <c r="P240" s="91">
        <v>115.1</v>
      </c>
      <c r="Q240" s="91">
        <v>0</v>
      </c>
      <c r="R240" s="91">
        <v>2.23345795</v>
      </c>
      <c r="S240" s="91">
        <v>0</v>
      </c>
      <c r="T240" s="91">
        <v>0</v>
      </c>
      <c r="U240" s="91">
        <f>R240/'סכום נכסי הקרן'!$C$42*100</f>
        <v>1.9449549177807484E-5</v>
      </c>
    </row>
    <row r="241" spans="2:21">
      <c r="B241" t="s">
        <v>1102</v>
      </c>
      <c r="C241" t="s">
        <v>1103</v>
      </c>
      <c r="D241" t="s">
        <v>103</v>
      </c>
      <c r="E241" t="s">
        <v>126</v>
      </c>
      <c r="F241" t="s">
        <v>786</v>
      </c>
      <c r="G241" t="s">
        <v>135</v>
      </c>
      <c r="H241" t="s">
        <v>748</v>
      </c>
      <c r="I241" t="s">
        <v>236</v>
      </c>
      <c r="J241" t="s">
        <v>380</v>
      </c>
      <c r="K241" s="91">
        <v>0.01</v>
      </c>
      <c r="L241" t="s">
        <v>105</v>
      </c>
      <c r="M241" s="91">
        <v>6.74</v>
      </c>
      <c r="N241" s="91">
        <v>1.78</v>
      </c>
      <c r="O241" s="91">
        <v>9192.7900000000009</v>
      </c>
      <c r="P241" s="91">
        <v>103.48</v>
      </c>
      <c r="Q241" s="91">
        <v>0</v>
      </c>
      <c r="R241" s="91">
        <v>9.5126990920000001</v>
      </c>
      <c r="S241" s="91">
        <v>0.01</v>
      </c>
      <c r="T241" s="91">
        <v>0</v>
      </c>
      <c r="U241" s="91">
        <f>R241/'סכום נכסי הקרן'!$C$42*100</f>
        <v>8.2839127910842736E-5</v>
      </c>
    </row>
    <row r="242" spans="2:21">
      <c r="B242" t="s">
        <v>1104</v>
      </c>
      <c r="C242" t="s">
        <v>1105</v>
      </c>
      <c r="D242" t="s">
        <v>103</v>
      </c>
      <c r="E242" t="s">
        <v>126</v>
      </c>
      <c r="F242" t="s">
        <v>786</v>
      </c>
      <c r="G242" t="s">
        <v>135</v>
      </c>
      <c r="H242" t="s">
        <v>748</v>
      </c>
      <c r="I242" t="s">
        <v>236</v>
      </c>
      <c r="J242" t="s">
        <v>790</v>
      </c>
      <c r="K242" s="91">
        <v>3.48</v>
      </c>
      <c r="L242" t="s">
        <v>105</v>
      </c>
      <c r="M242" s="91">
        <v>4.1399999999999997</v>
      </c>
      <c r="N242" s="91">
        <v>2.87</v>
      </c>
      <c r="O242" s="91">
        <v>2348601.37</v>
      </c>
      <c r="P242" s="91">
        <v>104.44</v>
      </c>
      <c r="Q242" s="91">
        <v>48.616059999999997</v>
      </c>
      <c r="R242" s="91">
        <v>2501.4953308280001</v>
      </c>
      <c r="S242" s="91">
        <v>0.32</v>
      </c>
      <c r="T242" s="91">
        <v>0.11</v>
      </c>
      <c r="U242" s="91">
        <f>R242/'סכום נכסי הקרן'!$C$42*100</f>
        <v>2.1783690377960772E-2</v>
      </c>
    </row>
    <row r="243" spans="2:21">
      <c r="B243" t="s">
        <v>1106</v>
      </c>
      <c r="C243" t="s">
        <v>1107</v>
      </c>
      <c r="D243" t="s">
        <v>103</v>
      </c>
      <c r="E243" t="s">
        <v>126</v>
      </c>
      <c r="F243" t="s">
        <v>786</v>
      </c>
      <c r="G243" t="s">
        <v>135</v>
      </c>
      <c r="H243" t="s">
        <v>748</v>
      </c>
      <c r="I243" t="s">
        <v>236</v>
      </c>
      <c r="J243" t="s">
        <v>1108</v>
      </c>
      <c r="K243" s="91">
        <v>6.15</v>
      </c>
      <c r="L243" t="s">
        <v>105</v>
      </c>
      <c r="M243" s="91">
        <v>2.5</v>
      </c>
      <c r="N243" s="91">
        <v>4.41</v>
      </c>
      <c r="O243" s="91">
        <v>5948429.8700000001</v>
      </c>
      <c r="P243" s="91">
        <v>89.15</v>
      </c>
      <c r="Q243" s="91">
        <v>0</v>
      </c>
      <c r="R243" s="91">
        <v>5303.0252291050001</v>
      </c>
      <c r="S243" s="91">
        <v>0.97</v>
      </c>
      <c r="T243" s="91">
        <v>0.23</v>
      </c>
      <c r="U243" s="91">
        <f>R243/'סכום נכסי הקרן'!$C$42*100</f>
        <v>4.6180162014973908E-2</v>
      </c>
    </row>
    <row r="244" spans="2:21">
      <c r="B244" t="s">
        <v>1109</v>
      </c>
      <c r="C244" t="s">
        <v>1110</v>
      </c>
      <c r="D244" t="s">
        <v>103</v>
      </c>
      <c r="E244" t="s">
        <v>126</v>
      </c>
      <c r="F244" t="s">
        <v>786</v>
      </c>
      <c r="G244" t="s">
        <v>135</v>
      </c>
      <c r="H244" t="s">
        <v>748</v>
      </c>
      <c r="I244" t="s">
        <v>236</v>
      </c>
      <c r="J244" t="s">
        <v>625</v>
      </c>
      <c r="K244" s="91">
        <v>4.76</v>
      </c>
      <c r="L244" t="s">
        <v>105</v>
      </c>
      <c r="M244" s="91">
        <v>3.55</v>
      </c>
      <c r="N244" s="91">
        <v>3.62</v>
      </c>
      <c r="O244" s="91">
        <v>2861265.24</v>
      </c>
      <c r="P244" s="91">
        <v>99.78</v>
      </c>
      <c r="Q244" s="91">
        <v>0</v>
      </c>
      <c r="R244" s="91">
        <v>2854.970456472</v>
      </c>
      <c r="S244" s="91">
        <v>0.4</v>
      </c>
      <c r="T244" s="91">
        <v>0.12</v>
      </c>
      <c r="U244" s="91">
        <f>R244/'סכום נכסי הקרן'!$C$42*100</f>
        <v>2.4861846310712789E-2</v>
      </c>
    </row>
    <row r="245" spans="2:21">
      <c r="B245" t="s">
        <v>1111</v>
      </c>
      <c r="C245" t="s">
        <v>1112</v>
      </c>
      <c r="D245" t="s">
        <v>103</v>
      </c>
      <c r="E245" t="s">
        <v>126</v>
      </c>
      <c r="F245" t="s">
        <v>1113</v>
      </c>
      <c r="G245" t="s">
        <v>442</v>
      </c>
      <c r="H245" t="s">
        <v>748</v>
      </c>
      <c r="I245" t="s">
        <v>236</v>
      </c>
      <c r="J245" t="s">
        <v>1114</v>
      </c>
      <c r="K245" s="91">
        <v>5.17</v>
      </c>
      <c r="L245" t="s">
        <v>105</v>
      </c>
      <c r="M245" s="91">
        <v>3.9</v>
      </c>
      <c r="N245" s="91">
        <v>4.8</v>
      </c>
      <c r="O245" s="91">
        <v>4445203.42</v>
      </c>
      <c r="P245" s="91">
        <v>96.11</v>
      </c>
      <c r="Q245" s="91">
        <v>0</v>
      </c>
      <c r="R245" s="91">
        <v>4272.2850069619999</v>
      </c>
      <c r="S245" s="91">
        <v>1.06</v>
      </c>
      <c r="T245" s="91">
        <v>0.19</v>
      </c>
      <c r="U245" s="91">
        <f>R245/'סכום נכסי הקרן'!$C$42*100</f>
        <v>3.7204200484059709E-2</v>
      </c>
    </row>
    <row r="246" spans="2:21">
      <c r="B246" t="s">
        <v>1115</v>
      </c>
      <c r="C246" t="s">
        <v>1116</v>
      </c>
      <c r="D246" t="s">
        <v>103</v>
      </c>
      <c r="E246" t="s">
        <v>126</v>
      </c>
      <c r="F246" t="s">
        <v>1117</v>
      </c>
      <c r="G246" t="s">
        <v>135</v>
      </c>
      <c r="H246" t="s">
        <v>748</v>
      </c>
      <c r="I246" t="s">
        <v>236</v>
      </c>
      <c r="J246" t="s">
        <v>325</v>
      </c>
      <c r="K246" s="91">
        <v>1.96</v>
      </c>
      <c r="L246" t="s">
        <v>105</v>
      </c>
      <c r="M246" s="91">
        <v>1.31</v>
      </c>
      <c r="N246" s="91">
        <v>1.06</v>
      </c>
      <c r="O246" s="91">
        <v>3652430.06</v>
      </c>
      <c r="P246" s="91">
        <v>101.3</v>
      </c>
      <c r="Q246" s="91">
        <v>0</v>
      </c>
      <c r="R246" s="91">
        <v>3699.9116507799999</v>
      </c>
      <c r="S246" s="91">
        <v>1.1100000000000001</v>
      </c>
      <c r="T246" s="91">
        <v>0.16</v>
      </c>
      <c r="U246" s="91">
        <f>R246/'סכום נכסי הקרן'!$C$42*100</f>
        <v>3.2219820214384819E-2</v>
      </c>
    </row>
    <row r="247" spans="2:21">
      <c r="B247" t="s">
        <v>1118</v>
      </c>
      <c r="C247" t="s">
        <v>1119</v>
      </c>
      <c r="D247" t="s">
        <v>103</v>
      </c>
      <c r="E247" t="s">
        <v>126</v>
      </c>
      <c r="F247" t="s">
        <v>1117</v>
      </c>
      <c r="G247" t="s">
        <v>135</v>
      </c>
      <c r="H247" t="s">
        <v>748</v>
      </c>
      <c r="I247" t="s">
        <v>236</v>
      </c>
      <c r="J247" t="s">
        <v>1120</v>
      </c>
      <c r="K247" s="91">
        <v>3.34</v>
      </c>
      <c r="L247" t="s">
        <v>105</v>
      </c>
      <c r="M247" s="91">
        <v>2.16</v>
      </c>
      <c r="N247" s="91">
        <v>2.5</v>
      </c>
      <c r="O247" s="91">
        <v>2540206.1800000002</v>
      </c>
      <c r="P247" s="91">
        <v>98.97</v>
      </c>
      <c r="Q247" s="91">
        <v>0</v>
      </c>
      <c r="R247" s="91">
        <v>2514.0420563460002</v>
      </c>
      <c r="S247" s="91">
        <v>0.32</v>
      </c>
      <c r="T247" s="91">
        <v>0.11</v>
      </c>
      <c r="U247" s="91">
        <f>R247/'סכום נכסי הקרן'!$C$42*100</f>
        <v>2.1892950619454371E-2</v>
      </c>
    </row>
    <row r="248" spans="2:21">
      <c r="B248" t="s">
        <v>1121</v>
      </c>
      <c r="C248" t="s">
        <v>1122</v>
      </c>
      <c r="D248" t="s">
        <v>103</v>
      </c>
      <c r="E248" t="s">
        <v>126</v>
      </c>
      <c r="F248" t="s">
        <v>1050</v>
      </c>
      <c r="G248" t="s">
        <v>607</v>
      </c>
      <c r="H248" t="s">
        <v>743</v>
      </c>
      <c r="I248" t="s">
        <v>153</v>
      </c>
      <c r="J248" t="s">
        <v>1123</v>
      </c>
      <c r="K248" s="91">
        <v>2.67</v>
      </c>
      <c r="L248" t="s">
        <v>105</v>
      </c>
      <c r="M248" s="91">
        <v>2.4</v>
      </c>
      <c r="N248" s="91">
        <v>2.62</v>
      </c>
      <c r="O248" s="91">
        <v>2025011</v>
      </c>
      <c r="P248" s="91">
        <v>99.69</v>
      </c>
      <c r="Q248" s="91">
        <v>0</v>
      </c>
      <c r="R248" s="91">
        <v>2018.7334659000001</v>
      </c>
      <c r="S248" s="91">
        <v>0.52</v>
      </c>
      <c r="T248" s="91">
        <v>0.09</v>
      </c>
      <c r="U248" s="91">
        <f>R248/'סכום נכסי הקרן'!$C$42*100</f>
        <v>1.7579670941155527E-2</v>
      </c>
    </row>
    <row r="249" spans="2:21">
      <c r="B249" t="s">
        <v>1124</v>
      </c>
      <c r="C249" t="s">
        <v>1125</v>
      </c>
      <c r="D249" t="s">
        <v>103</v>
      </c>
      <c r="E249" t="s">
        <v>126</v>
      </c>
      <c r="F249" t="s">
        <v>1126</v>
      </c>
      <c r="G249" t="s">
        <v>442</v>
      </c>
      <c r="H249" t="s">
        <v>748</v>
      </c>
      <c r="I249" t="s">
        <v>236</v>
      </c>
      <c r="J249" t="s">
        <v>427</v>
      </c>
      <c r="K249" s="91">
        <v>1.53</v>
      </c>
      <c r="L249" t="s">
        <v>105</v>
      </c>
      <c r="M249" s="91">
        <v>4</v>
      </c>
      <c r="N249" s="91">
        <v>3.1</v>
      </c>
      <c r="O249" s="91">
        <v>8983609.7400000002</v>
      </c>
      <c r="P249" s="91">
        <v>104.4</v>
      </c>
      <c r="Q249" s="91">
        <v>0</v>
      </c>
      <c r="R249" s="91">
        <v>9378.8885685599998</v>
      </c>
      <c r="S249" s="91">
        <v>1.1200000000000001</v>
      </c>
      <c r="T249" s="91">
        <v>0.41</v>
      </c>
      <c r="U249" s="91">
        <f>R249/'סכום נכסי הקרן'!$C$42*100</f>
        <v>8.1673870084450956E-2</v>
      </c>
    </row>
    <row r="250" spans="2:21">
      <c r="B250" t="s">
        <v>1127</v>
      </c>
      <c r="C250" t="s">
        <v>1128</v>
      </c>
      <c r="D250" t="s">
        <v>103</v>
      </c>
      <c r="E250" t="s">
        <v>126</v>
      </c>
      <c r="F250" t="s">
        <v>1129</v>
      </c>
      <c r="G250" t="s">
        <v>1130</v>
      </c>
      <c r="H250" t="s">
        <v>748</v>
      </c>
      <c r="I250" t="s">
        <v>236</v>
      </c>
      <c r="J250" t="s">
        <v>380</v>
      </c>
      <c r="K250" s="91">
        <v>5.36</v>
      </c>
      <c r="L250" t="s">
        <v>105</v>
      </c>
      <c r="M250" s="91">
        <v>3.35</v>
      </c>
      <c r="N250" s="91">
        <v>3.75</v>
      </c>
      <c r="O250" s="91">
        <v>13570.47</v>
      </c>
      <c r="P250" s="91">
        <v>94.3</v>
      </c>
      <c r="Q250" s="91">
        <v>0</v>
      </c>
      <c r="R250" s="91">
        <v>12.79695321</v>
      </c>
      <c r="S250" s="91">
        <v>0.01</v>
      </c>
      <c r="T250" s="91">
        <v>0</v>
      </c>
      <c r="U250" s="91">
        <f>R250/'סכום נכסי הקרן'!$C$42*100</f>
        <v>1.1143929116014759E-4</v>
      </c>
    </row>
    <row r="251" spans="2:21">
      <c r="B251" t="s">
        <v>1131</v>
      </c>
      <c r="C251" t="s">
        <v>1132</v>
      </c>
      <c r="D251" t="s">
        <v>103</v>
      </c>
      <c r="E251" t="s">
        <v>126</v>
      </c>
      <c r="F251" t="s">
        <v>1129</v>
      </c>
      <c r="G251" t="s">
        <v>1130</v>
      </c>
      <c r="H251" t="s">
        <v>748</v>
      </c>
      <c r="I251" t="s">
        <v>236</v>
      </c>
      <c r="J251" t="s">
        <v>1133</v>
      </c>
      <c r="K251" s="91">
        <v>3.5</v>
      </c>
      <c r="L251" t="s">
        <v>105</v>
      </c>
      <c r="M251" s="91">
        <v>3.35</v>
      </c>
      <c r="N251" s="91">
        <v>2.44</v>
      </c>
      <c r="O251" s="91">
        <v>2342553.5699999998</v>
      </c>
      <c r="P251" s="91">
        <v>104.08</v>
      </c>
      <c r="Q251" s="91">
        <v>0</v>
      </c>
      <c r="R251" s="91">
        <v>2438.1297556559998</v>
      </c>
      <c r="S251" s="91">
        <v>0.49</v>
      </c>
      <c r="T251" s="91">
        <v>0.11</v>
      </c>
      <c r="U251" s="91">
        <f>R251/'סכום נכסי הקרן'!$C$42*100</f>
        <v>2.123188600193127E-2</v>
      </c>
    </row>
    <row r="252" spans="2:21">
      <c r="B252" t="s">
        <v>1134</v>
      </c>
      <c r="C252" t="s">
        <v>1135</v>
      </c>
      <c r="D252" t="s">
        <v>103</v>
      </c>
      <c r="E252" t="s">
        <v>126</v>
      </c>
      <c r="F252" t="s">
        <v>742</v>
      </c>
      <c r="G252" t="s">
        <v>396</v>
      </c>
      <c r="H252" t="s">
        <v>802</v>
      </c>
      <c r="I252" t="s">
        <v>153</v>
      </c>
      <c r="J252" t="s">
        <v>325</v>
      </c>
      <c r="K252" s="91">
        <v>1.65</v>
      </c>
      <c r="L252" t="s">
        <v>105</v>
      </c>
      <c r="M252" s="91">
        <v>3.76</v>
      </c>
      <c r="N252" s="91">
        <v>1.52</v>
      </c>
      <c r="O252" s="91">
        <v>360193.21</v>
      </c>
      <c r="P252" s="91">
        <v>103.25</v>
      </c>
      <c r="Q252" s="91">
        <v>0</v>
      </c>
      <c r="R252" s="91">
        <v>371.89948932499999</v>
      </c>
      <c r="S252" s="91">
        <v>0.37</v>
      </c>
      <c r="T252" s="91">
        <v>0.02</v>
      </c>
      <c r="U252" s="91">
        <f>R252/'סכום נכסי הקרן'!$C$42*100</f>
        <v>3.2386002193719732E-3</v>
      </c>
    </row>
    <row r="253" spans="2:21">
      <c r="B253" t="s">
        <v>1136</v>
      </c>
      <c r="C253" t="s">
        <v>1137</v>
      </c>
      <c r="D253" t="s">
        <v>103</v>
      </c>
      <c r="E253" t="s">
        <v>126</v>
      </c>
      <c r="F253" t="s">
        <v>805</v>
      </c>
      <c r="G253" t="s">
        <v>442</v>
      </c>
      <c r="H253" t="s">
        <v>802</v>
      </c>
      <c r="I253" t="s">
        <v>153</v>
      </c>
      <c r="J253" t="s">
        <v>1138</v>
      </c>
      <c r="K253" s="91">
        <v>1.9</v>
      </c>
      <c r="L253" t="s">
        <v>105</v>
      </c>
      <c r="M253" s="91">
        <v>5</v>
      </c>
      <c r="N253" s="91">
        <v>3.18</v>
      </c>
      <c r="O253" s="91">
        <v>0.28999999999999998</v>
      </c>
      <c r="P253" s="91">
        <v>103.5</v>
      </c>
      <c r="Q253" s="91">
        <v>0</v>
      </c>
      <c r="R253" s="91">
        <v>3.0015E-4</v>
      </c>
      <c r="S253" s="91">
        <v>0</v>
      </c>
      <c r="T253" s="91">
        <v>0</v>
      </c>
      <c r="U253" s="91">
        <f>R253/'סכום נכסי הקרן'!$C$42*100</f>
        <v>2.6137864765794745E-9</v>
      </c>
    </row>
    <row r="254" spans="2:21">
      <c r="B254" t="s">
        <v>1139</v>
      </c>
      <c r="C254" t="s">
        <v>1140</v>
      </c>
      <c r="D254" t="s">
        <v>103</v>
      </c>
      <c r="E254" t="s">
        <v>126</v>
      </c>
      <c r="F254" t="s">
        <v>805</v>
      </c>
      <c r="G254" t="s">
        <v>442</v>
      </c>
      <c r="H254" t="s">
        <v>802</v>
      </c>
      <c r="I254" t="s">
        <v>153</v>
      </c>
      <c r="J254" t="s">
        <v>1141</v>
      </c>
      <c r="K254" s="91">
        <v>2.3199999999999998</v>
      </c>
      <c r="L254" t="s">
        <v>105</v>
      </c>
      <c r="M254" s="91">
        <v>4.6500000000000004</v>
      </c>
      <c r="N254" s="91">
        <v>3.51</v>
      </c>
      <c r="O254" s="91">
        <v>774.33</v>
      </c>
      <c r="P254" s="91">
        <v>102.72</v>
      </c>
      <c r="Q254" s="91">
        <v>0</v>
      </c>
      <c r="R254" s="91">
        <v>0.79539177599999999</v>
      </c>
      <c r="S254" s="91">
        <v>0</v>
      </c>
      <c r="T254" s="91">
        <v>0</v>
      </c>
      <c r="U254" s="91">
        <f>R254/'סכום נכסי הקרן'!$C$42*100</f>
        <v>6.9264843168126967E-6</v>
      </c>
    </row>
    <row r="255" spans="2:21">
      <c r="B255" t="s">
        <v>1142</v>
      </c>
      <c r="C255" t="s">
        <v>1143</v>
      </c>
      <c r="D255" t="s">
        <v>103</v>
      </c>
      <c r="E255" t="s">
        <v>126</v>
      </c>
      <c r="F255" t="s">
        <v>1144</v>
      </c>
      <c r="G255" t="s">
        <v>570</v>
      </c>
      <c r="H255" t="s">
        <v>802</v>
      </c>
      <c r="I255" t="s">
        <v>153</v>
      </c>
      <c r="J255" t="s">
        <v>380</v>
      </c>
      <c r="K255" s="91">
        <v>6.19</v>
      </c>
      <c r="L255" t="s">
        <v>105</v>
      </c>
      <c r="M255" s="91">
        <v>3.27</v>
      </c>
      <c r="N255" s="91">
        <v>3.5</v>
      </c>
      <c r="O255" s="91">
        <v>1273703.6100000001</v>
      </c>
      <c r="P255" s="91">
        <v>99.11</v>
      </c>
      <c r="Q255" s="91">
        <v>0</v>
      </c>
      <c r="R255" s="91">
        <v>1262.3676478709999</v>
      </c>
      <c r="S255" s="91">
        <v>0.56999999999999995</v>
      </c>
      <c r="T255" s="91">
        <v>0.06</v>
      </c>
      <c r="U255" s="91">
        <f>R255/'סכום נכסי הקרן'!$C$42*100</f>
        <v>1.0993035104036847E-2</v>
      </c>
    </row>
    <row r="256" spans="2:21">
      <c r="B256" t="s">
        <v>1145</v>
      </c>
      <c r="C256" t="s">
        <v>1146</v>
      </c>
      <c r="D256" t="s">
        <v>103</v>
      </c>
      <c r="E256" t="s">
        <v>126</v>
      </c>
      <c r="F256" t="s">
        <v>1147</v>
      </c>
      <c r="G256" t="s">
        <v>578</v>
      </c>
      <c r="H256" t="s">
        <v>859</v>
      </c>
      <c r="I256" t="s">
        <v>236</v>
      </c>
      <c r="J256" t="s">
        <v>1148</v>
      </c>
      <c r="K256" s="91">
        <v>5.77</v>
      </c>
      <c r="L256" t="s">
        <v>105</v>
      </c>
      <c r="M256" s="91">
        <v>4.45</v>
      </c>
      <c r="N256" s="91">
        <v>4.1399999999999997</v>
      </c>
      <c r="O256" s="91">
        <v>4374947.47</v>
      </c>
      <c r="P256" s="91">
        <v>102.01</v>
      </c>
      <c r="Q256" s="91">
        <v>0</v>
      </c>
      <c r="R256" s="91">
        <v>4462.8839141469998</v>
      </c>
      <c r="S256" s="91">
        <v>1.47</v>
      </c>
      <c r="T256" s="91">
        <v>0.2</v>
      </c>
      <c r="U256" s="91">
        <f>R256/'סכום נכסי הקרן'!$C$42*100</f>
        <v>3.8863986744432789E-2</v>
      </c>
    </row>
    <row r="257" spans="2:21">
      <c r="B257" t="s">
        <v>1149</v>
      </c>
      <c r="C257" t="s">
        <v>1150</v>
      </c>
      <c r="D257" t="s">
        <v>103</v>
      </c>
      <c r="E257" t="s">
        <v>126</v>
      </c>
      <c r="F257" t="s">
        <v>1151</v>
      </c>
      <c r="G257" t="s">
        <v>442</v>
      </c>
      <c r="H257" t="s">
        <v>845</v>
      </c>
      <c r="I257" t="s">
        <v>153</v>
      </c>
      <c r="J257" t="s">
        <v>1067</v>
      </c>
      <c r="K257" s="91">
        <v>4.25</v>
      </c>
      <c r="L257" t="s">
        <v>105</v>
      </c>
      <c r="M257" s="91">
        <v>3.95</v>
      </c>
      <c r="N257" s="91">
        <v>7.85</v>
      </c>
      <c r="O257" s="91">
        <v>3807637.43</v>
      </c>
      <c r="P257" s="91">
        <v>87.55</v>
      </c>
      <c r="Q257" s="91">
        <v>0</v>
      </c>
      <c r="R257" s="91">
        <v>3333.5865699649999</v>
      </c>
      <c r="S257" s="91">
        <v>0.62</v>
      </c>
      <c r="T257" s="91">
        <v>0.15</v>
      </c>
      <c r="U257" s="91">
        <f>R257/'סכום נכסי הקרן'!$C$42*100</f>
        <v>2.9029763435220637E-2</v>
      </c>
    </row>
    <row r="258" spans="2:21">
      <c r="B258" t="s">
        <v>1152</v>
      </c>
      <c r="C258" t="s">
        <v>1153</v>
      </c>
      <c r="D258" t="s">
        <v>103</v>
      </c>
      <c r="E258" t="s">
        <v>126</v>
      </c>
      <c r="F258" t="s">
        <v>1151</v>
      </c>
      <c r="G258" t="s">
        <v>442</v>
      </c>
      <c r="H258" t="s">
        <v>845</v>
      </c>
      <c r="I258" t="s">
        <v>153</v>
      </c>
      <c r="J258" t="s">
        <v>688</v>
      </c>
      <c r="K258" s="91">
        <v>4.8899999999999997</v>
      </c>
      <c r="L258" t="s">
        <v>105</v>
      </c>
      <c r="M258" s="91">
        <v>3</v>
      </c>
      <c r="N258" s="91">
        <v>6.24</v>
      </c>
      <c r="O258" s="91">
        <v>6198903.3300000001</v>
      </c>
      <c r="P258" s="91">
        <v>88.11</v>
      </c>
      <c r="Q258" s="91">
        <v>0</v>
      </c>
      <c r="R258" s="91">
        <v>5461.8537240630003</v>
      </c>
      <c r="S258" s="91">
        <v>0.83</v>
      </c>
      <c r="T258" s="91">
        <v>0.24</v>
      </c>
      <c r="U258" s="91">
        <f>R258/'סכום נכסי הקרן'!$C$42*100</f>
        <v>4.7563283028522772E-2</v>
      </c>
    </row>
    <row r="259" spans="2:21">
      <c r="B259" t="s">
        <v>1154</v>
      </c>
      <c r="C259" t="s">
        <v>1155</v>
      </c>
      <c r="D259" t="s">
        <v>103</v>
      </c>
      <c r="E259" t="s">
        <v>126</v>
      </c>
      <c r="F259" t="s">
        <v>850</v>
      </c>
      <c r="G259" t="s">
        <v>130</v>
      </c>
      <c r="H259" t="s">
        <v>845</v>
      </c>
      <c r="I259" t="s">
        <v>153</v>
      </c>
      <c r="J259" t="s">
        <v>1018</v>
      </c>
      <c r="K259" s="91">
        <v>1.45</v>
      </c>
      <c r="L259" t="s">
        <v>105</v>
      </c>
      <c r="M259" s="91">
        <v>3.3</v>
      </c>
      <c r="N259" s="91">
        <v>3.26</v>
      </c>
      <c r="O259" s="91">
        <v>1443322.8799999999</v>
      </c>
      <c r="P259" s="91">
        <v>100.55</v>
      </c>
      <c r="Q259" s="91">
        <v>0</v>
      </c>
      <c r="R259" s="91">
        <v>1451.2611558399999</v>
      </c>
      <c r="S259" s="91">
        <v>0.32</v>
      </c>
      <c r="T259" s="91">
        <v>0.06</v>
      </c>
      <c r="U259" s="91">
        <f>R259/'סכום נכסי הקרן'!$C$42*100</f>
        <v>1.2637970291919671E-2</v>
      </c>
    </row>
    <row r="260" spans="2:21">
      <c r="B260" t="s">
        <v>1156</v>
      </c>
      <c r="C260" t="s">
        <v>1157</v>
      </c>
      <c r="D260" t="s">
        <v>103</v>
      </c>
      <c r="E260" t="s">
        <v>126</v>
      </c>
      <c r="F260" t="s">
        <v>858</v>
      </c>
      <c r="G260" t="s">
        <v>578</v>
      </c>
      <c r="H260" t="s">
        <v>859</v>
      </c>
      <c r="I260" t="s">
        <v>236</v>
      </c>
      <c r="J260" t="s">
        <v>408</v>
      </c>
      <c r="K260" s="91">
        <v>1.92</v>
      </c>
      <c r="L260" t="s">
        <v>105</v>
      </c>
      <c r="M260" s="91">
        <v>6</v>
      </c>
      <c r="N260" s="91">
        <v>2.21</v>
      </c>
      <c r="O260" s="91">
        <v>3496344.16</v>
      </c>
      <c r="P260" s="91">
        <v>107.39</v>
      </c>
      <c r="Q260" s="91">
        <v>0</v>
      </c>
      <c r="R260" s="91">
        <v>3754.7239934240001</v>
      </c>
      <c r="S260" s="91">
        <v>0.85</v>
      </c>
      <c r="T260" s="91">
        <v>0.16</v>
      </c>
      <c r="U260" s="91">
        <f>R260/'סכום נכסי הקרן'!$C$42*100</f>
        <v>3.2697140753956792E-2</v>
      </c>
    </row>
    <row r="261" spans="2:21">
      <c r="B261" t="s">
        <v>1158</v>
      </c>
      <c r="C261" t="s">
        <v>1159</v>
      </c>
      <c r="D261" t="s">
        <v>103</v>
      </c>
      <c r="E261" t="s">
        <v>126</v>
      </c>
      <c r="F261" t="s">
        <v>858</v>
      </c>
      <c r="G261" t="s">
        <v>578</v>
      </c>
      <c r="H261" t="s">
        <v>859</v>
      </c>
      <c r="I261" t="s">
        <v>236</v>
      </c>
      <c r="J261" t="s">
        <v>1160</v>
      </c>
      <c r="K261" s="91">
        <v>3.46</v>
      </c>
      <c r="L261" t="s">
        <v>105</v>
      </c>
      <c r="M261" s="91">
        <v>5.9</v>
      </c>
      <c r="N261" s="91">
        <v>3.29</v>
      </c>
      <c r="O261" s="91">
        <v>56143.82</v>
      </c>
      <c r="P261" s="91">
        <v>109.3</v>
      </c>
      <c r="Q261" s="91">
        <v>0</v>
      </c>
      <c r="R261" s="91">
        <v>61.36519526</v>
      </c>
      <c r="S261" s="91">
        <v>0.01</v>
      </c>
      <c r="T261" s="91">
        <v>0</v>
      </c>
      <c r="U261" s="91">
        <f>R261/'סכום נכסי הקרן'!$C$42*100</f>
        <v>5.3438453274445071E-4</v>
      </c>
    </row>
    <row r="262" spans="2:21">
      <c r="B262" t="s">
        <v>1161</v>
      </c>
      <c r="C262" t="s">
        <v>1162</v>
      </c>
      <c r="D262" t="s">
        <v>103</v>
      </c>
      <c r="E262" t="s">
        <v>126</v>
      </c>
      <c r="F262" t="s">
        <v>863</v>
      </c>
      <c r="G262" t="s">
        <v>442</v>
      </c>
      <c r="H262" t="s">
        <v>859</v>
      </c>
      <c r="I262" t="s">
        <v>236</v>
      </c>
      <c r="J262" t="s">
        <v>1163</v>
      </c>
      <c r="K262" s="91">
        <v>3.89</v>
      </c>
      <c r="L262" t="s">
        <v>105</v>
      </c>
      <c r="M262" s="91">
        <v>6.9</v>
      </c>
      <c r="N262" s="91">
        <v>11.1</v>
      </c>
      <c r="O262" s="91">
        <v>17.46</v>
      </c>
      <c r="P262" s="91">
        <v>87</v>
      </c>
      <c r="Q262" s="91">
        <v>0</v>
      </c>
      <c r="R262" s="91">
        <v>1.5190199999999999E-2</v>
      </c>
      <c r="S262" s="91">
        <v>0</v>
      </c>
      <c r="T262" s="91">
        <v>0</v>
      </c>
      <c r="U262" s="91">
        <f>R262/'סכום נכסי הקרן'!$C$42*100</f>
        <v>1.3228032429297861E-7</v>
      </c>
    </row>
    <row r="263" spans="2:21">
      <c r="B263" t="s">
        <v>1164</v>
      </c>
      <c r="C263" t="s">
        <v>1165</v>
      </c>
      <c r="D263" t="s">
        <v>103</v>
      </c>
      <c r="E263" t="s">
        <v>126</v>
      </c>
      <c r="F263" t="s">
        <v>1166</v>
      </c>
      <c r="G263" t="s">
        <v>442</v>
      </c>
      <c r="H263" t="s">
        <v>845</v>
      </c>
      <c r="I263" t="s">
        <v>153</v>
      </c>
      <c r="J263" t="s">
        <v>1167</v>
      </c>
      <c r="K263" s="91">
        <v>3.65</v>
      </c>
      <c r="L263" t="s">
        <v>105</v>
      </c>
      <c r="M263" s="91">
        <v>4.5999999999999996</v>
      </c>
      <c r="N263" s="91">
        <v>11.52</v>
      </c>
      <c r="O263" s="91">
        <v>2243973.86</v>
      </c>
      <c r="P263" s="91">
        <v>79.849999999999994</v>
      </c>
      <c r="Q263" s="91">
        <v>0</v>
      </c>
      <c r="R263" s="91">
        <v>1791.8131272099999</v>
      </c>
      <c r="S263" s="91">
        <v>0.89</v>
      </c>
      <c r="T263" s="91">
        <v>0.08</v>
      </c>
      <c r="U263" s="91">
        <f>R263/'סכום נכסי הקרן'!$C$42*100</f>
        <v>1.560358794089314E-2</v>
      </c>
    </row>
    <row r="264" spans="2:21">
      <c r="B264" t="s">
        <v>1168</v>
      </c>
      <c r="C264" t="s">
        <v>1169</v>
      </c>
      <c r="D264" t="s">
        <v>103</v>
      </c>
      <c r="E264" t="s">
        <v>126</v>
      </c>
      <c r="F264" t="s">
        <v>1170</v>
      </c>
      <c r="G264" t="s">
        <v>130</v>
      </c>
      <c r="H264" t="s">
        <v>884</v>
      </c>
      <c r="I264" t="s">
        <v>236</v>
      </c>
      <c r="J264" t="s">
        <v>1171</v>
      </c>
      <c r="K264" s="91">
        <v>1.22</v>
      </c>
      <c r="L264" t="s">
        <v>105</v>
      </c>
      <c r="M264" s="91">
        <v>4.7</v>
      </c>
      <c r="N264" s="91">
        <v>3.41</v>
      </c>
      <c r="O264" s="91">
        <v>582889.42000000004</v>
      </c>
      <c r="P264" s="91">
        <v>102.6</v>
      </c>
      <c r="Q264" s="91">
        <v>0</v>
      </c>
      <c r="R264" s="91">
        <v>598.04454492000002</v>
      </c>
      <c r="S264" s="91">
        <v>0.88</v>
      </c>
      <c r="T264" s="91">
        <v>0.03</v>
      </c>
      <c r="U264" s="91">
        <f>R264/'סכום נכסי הקרן'!$C$42*100</f>
        <v>5.2079318470898625E-3</v>
      </c>
    </row>
    <row r="265" spans="2:21">
      <c r="B265" t="s">
        <v>1172</v>
      </c>
      <c r="C265" t="s">
        <v>1173</v>
      </c>
      <c r="D265" t="s">
        <v>103</v>
      </c>
      <c r="E265" t="s">
        <v>126</v>
      </c>
      <c r="F265" t="s">
        <v>1174</v>
      </c>
      <c r="G265" t="s">
        <v>578</v>
      </c>
      <c r="H265" t="s">
        <v>284</v>
      </c>
      <c r="I265" t="s">
        <v>285</v>
      </c>
      <c r="J265" t="s">
        <v>1175</v>
      </c>
      <c r="K265" s="91">
        <v>4.4800000000000004</v>
      </c>
      <c r="L265" t="s">
        <v>105</v>
      </c>
      <c r="M265" s="91">
        <v>3.45</v>
      </c>
      <c r="N265" s="91">
        <v>34.479999999999997</v>
      </c>
      <c r="O265" s="91">
        <v>0.23</v>
      </c>
      <c r="P265" s="91">
        <v>38.17</v>
      </c>
      <c r="Q265" s="91">
        <v>0</v>
      </c>
      <c r="R265" s="91">
        <v>8.7791E-5</v>
      </c>
      <c r="S265" s="91">
        <v>0</v>
      </c>
      <c r="T265" s="91">
        <v>0</v>
      </c>
      <c r="U265" s="91">
        <f>R265/'סכום נכסי הקרן'!$C$42*100</f>
        <v>7.6450750813056349E-10</v>
      </c>
    </row>
    <row r="266" spans="2:21">
      <c r="B266" s="92" t="s">
        <v>390</v>
      </c>
      <c r="C266" s="16"/>
      <c r="D266" s="16"/>
      <c r="E266" s="16"/>
      <c r="F266" s="16"/>
      <c r="K266" s="93">
        <v>4.3600000000000003</v>
      </c>
      <c r="N266" s="93">
        <v>5.77</v>
      </c>
      <c r="O266" s="93">
        <v>46484441.579999998</v>
      </c>
      <c r="Q266" s="93">
        <v>0</v>
      </c>
      <c r="R266" s="93">
        <v>46330.871697827002</v>
      </c>
      <c r="T266" s="93">
        <v>2.0299999999999998</v>
      </c>
      <c r="U266" s="93">
        <f>R266/'סכום נכסי הקרן'!$C$42*100</f>
        <v>0.40346162216198217</v>
      </c>
    </row>
    <row r="267" spans="2:21">
      <c r="B267" t="s">
        <v>1176</v>
      </c>
      <c r="C267" t="s">
        <v>1177</v>
      </c>
      <c r="D267" t="s">
        <v>103</v>
      </c>
      <c r="E267" t="s">
        <v>126</v>
      </c>
      <c r="F267" t="s">
        <v>1178</v>
      </c>
      <c r="G267" t="s">
        <v>1179</v>
      </c>
      <c r="H267" t="s">
        <v>478</v>
      </c>
      <c r="I267" t="s">
        <v>236</v>
      </c>
      <c r="J267" t="s">
        <v>1180</v>
      </c>
      <c r="K267" s="91">
        <v>3.5</v>
      </c>
      <c r="L267" t="s">
        <v>105</v>
      </c>
      <c r="M267" s="91">
        <v>3.49</v>
      </c>
      <c r="N267" s="91">
        <v>4.78</v>
      </c>
      <c r="O267" s="91">
        <v>20000677.550000001</v>
      </c>
      <c r="P267" s="91">
        <v>99.95</v>
      </c>
      <c r="Q267" s="91">
        <v>0</v>
      </c>
      <c r="R267" s="91">
        <v>19990.677211225</v>
      </c>
      <c r="S267" s="91">
        <v>0.94</v>
      </c>
      <c r="T267" s="91">
        <v>0.87</v>
      </c>
      <c r="U267" s="91">
        <f>R267/'סכום נכסי הקרן'!$C$42*100</f>
        <v>0.1740841637593383</v>
      </c>
    </row>
    <row r="268" spans="2:21">
      <c r="B268" t="s">
        <v>1181</v>
      </c>
      <c r="C268" t="s">
        <v>1182</v>
      </c>
      <c r="D268" t="s">
        <v>103</v>
      </c>
      <c r="E268" t="s">
        <v>126</v>
      </c>
      <c r="F268" t="s">
        <v>1183</v>
      </c>
      <c r="G268" t="s">
        <v>1179</v>
      </c>
      <c r="H268" t="s">
        <v>743</v>
      </c>
      <c r="I268" t="s">
        <v>153</v>
      </c>
      <c r="J268" t="s">
        <v>1184</v>
      </c>
      <c r="K268" s="91">
        <v>5.27</v>
      </c>
      <c r="L268" t="s">
        <v>105</v>
      </c>
      <c r="M268" s="91">
        <v>4.6900000000000004</v>
      </c>
      <c r="N268" s="91">
        <v>6.67</v>
      </c>
      <c r="O268" s="91">
        <v>21784267.399999999</v>
      </c>
      <c r="P268" s="91">
        <v>99.46</v>
      </c>
      <c r="Q268" s="91">
        <v>0</v>
      </c>
      <c r="R268" s="91">
        <v>21666.632356040001</v>
      </c>
      <c r="S268" s="91">
        <v>1.1599999999999999</v>
      </c>
      <c r="T268" s="91">
        <v>0.95</v>
      </c>
      <c r="U268" s="91">
        <f>R268/'סכום נכסי הקרן'!$C$42*100</f>
        <v>0.18867882940275407</v>
      </c>
    </row>
    <row r="269" spans="2:21">
      <c r="B269" t="s">
        <v>1185</v>
      </c>
      <c r="C269" t="s">
        <v>1186</v>
      </c>
      <c r="D269" t="s">
        <v>103</v>
      </c>
      <c r="E269" t="s">
        <v>126</v>
      </c>
      <c r="F269" t="s">
        <v>1183</v>
      </c>
      <c r="G269" t="s">
        <v>1179</v>
      </c>
      <c r="H269" t="s">
        <v>743</v>
      </c>
      <c r="I269" t="s">
        <v>153</v>
      </c>
      <c r="J269" t="s">
        <v>1187</v>
      </c>
      <c r="K269" s="91">
        <v>5.16</v>
      </c>
      <c r="L269" t="s">
        <v>105</v>
      </c>
      <c r="M269" s="91">
        <v>4.6900000000000004</v>
      </c>
      <c r="N269" s="91">
        <v>6.67</v>
      </c>
      <c r="O269" s="91">
        <v>1710726.04</v>
      </c>
      <c r="P269" s="91">
        <v>97.89</v>
      </c>
      <c r="Q269" s="91">
        <v>0</v>
      </c>
      <c r="R269" s="91">
        <v>1674.6297205559999</v>
      </c>
      <c r="S269" s="91">
        <v>0.08</v>
      </c>
      <c r="T269" s="91">
        <v>7.0000000000000007E-2</v>
      </c>
      <c r="U269" s="91">
        <f>R269/'סכום נכסי הקרן'!$C$42*100</f>
        <v>1.4583123494477218E-2</v>
      </c>
    </row>
    <row r="270" spans="2:21">
      <c r="B270" t="s">
        <v>1188</v>
      </c>
      <c r="C270" t="s">
        <v>1189</v>
      </c>
      <c r="D270" t="s">
        <v>103</v>
      </c>
      <c r="E270" t="s">
        <v>126</v>
      </c>
      <c r="F270" t="s">
        <v>858</v>
      </c>
      <c r="G270" t="s">
        <v>578</v>
      </c>
      <c r="H270" t="s">
        <v>859</v>
      </c>
      <c r="I270" t="s">
        <v>236</v>
      </c>
      <c r="J270" t="s">
        <v>1190</v>
      </c>
      <c r="K270" s="91">
        <v>3.03</v>
      </c>
      <c r="L270" t="s">
        <v>105</v>
      </c>
      <c r="M270" s="91">
        <v>6.7</v>
      </c>
      <c r="N270" s="91">
        <v>5.41</v>
      </c>
      <c r="O270" s="91">
        <v>2988770.59</v>
      </c>
      <c r="P270" s="91">
        <v>100.34</v>
      </c>
      <c r="Q270" s="91">
        <v>0</v>
      </c>
      <c r="R270" s="91">
        <v>2998.9324100059998</v>
      </c>
      <c r="S270" s="91">
        <v>0.25</v>
      </c>
      <c r="T270" s="91">
        <v>0.13</v>
      </c>
      <c r="U270" s="91">
        <f>R270/'סכום נכסי הקרן'!$C$42*100</f>
        <v>2.6115505505412542E-2</v>
      </c>
    </row>
    <row r="271" spans="2:21">
      <c r="B271" s="92" t="s">
        <v>1191</v>
      </c>
      <c r="C271" s="16"/>
      <c r="D271" s="16"/>
      <c r="E271" s="16"/>
      <c r="F271" s="16"/>
      <c r="K271" s="93">
        <v>0</v>
      </c>
      <c r="N271" s="93">
        <v>0</v>
      </c>
      <c r="O271" s="93">
        <v>0</v>
      </c>
      <c r="Q271" s="93">
        <v>0</v>
      </c>
      <c r="R271" s="93">
        <v>0</v>
      </c>
      <c r="T271" s="93">
        <v>0</v>
      </c>
      <c r="U271" s="93">
        <f>R271/'סכום נכסי הקרן'!$C$42*100</f>
        <v>0</v>
      </c>
    </row>
    <row r="272" spans="2:21">
      <c r="B272" t="s">
        <v>284</v>
      </c>
      <c r="C272" t="s">
        <v>284</v>
      </c>
      <c r="D272" s="16"/>
      <c r="E272" s="16"/>
      <c r="F272" s="16"/>
      <c r="G272" t="s">
        <v>284</v>
      </c>
      <c r="H272" t="s">
        <v>284</v>
      </c>
      <c r="K272" s="91">
        <v>0</v>
      </c>
      <c r="L272" t="s">
        <v>284</v>
      </c>
      <c r="M272" s="91">
        <v>0</v>
      </c>
      <c r="N272" s="91">
        <v>0</v>
      </c>
      <c r="O272" s="91">
        <v>0</v>
      </c>
      <c r="P272" s="91">
        <v>0</v>
      </c>
      <c r="R272" s="91">
        <v>0</v>
      </c>
      <c r="S272" s="91">
        <v>0</v>
      </c>
      <c r="T272" s="91">
        <v>0</v>
      </c>
      <c r="U272" s="91">
        <f>R272/'סכום נכסי הקרן'!$C$42*100</f>
        <v>0</v>
      </c>
    </row>
    <row r="273" spans="2:21">
      <c r="B273" s="92" t="s">
        <v>290</v>
      </c>
      <c r="C273" s="16"/>
      <c r="D273" s="16"/>
      <c r="E273" s="16"/>
      <c r="F273" s="16"/>
      <c r="K273" s="93">
        <v>6.14</v>
      </c>
      <c r="N273" s="93">
        <v>5.49</v>
      </c>
      <c r="O273" s="93">
        <v>147467265</v>
      </c>
      <c r="Q273" s="93">
        <v>453.81068848000001</v>
      </c>
      <c r="R273" s="93">
        <v>547681.2573567481</v>
      </c>
      <c r="T273" s="93">
        <v>23.94</v>
      </c>
      <c r="U273" s="93">
        <f>R273/'סכום נכסי הקרן'!$C$42*100</f>
        <v>4.7693548690824956</v>
      </c>
    </row>
    <row r="274" spans="2:21">
      <c r="B274" s="92" t="s">
        <v>391</v>
      </c>
      <c r="C274" s="16"/>
      <c r="D274" s="16"/>
      <c r="E274" s="16"/>
      <c r="F274" s="16"/>
      <c r="K274" s="93">
        <v>7.52</v>
      </c>
      <c r="N274" s="93">
        <v>6.31</v>
      </c>
      <c r="O274" s="93">
        <v>13635265</v>
      </c>
      <c r="Q274" s="93">
        <v>453.81068848000001</v>
      </c>
      <c r="R274" s="93">
        <v>51479.640570034397</v>
      </c>
      <c r="T274" s="93">
        <v>2.25</v>
      </c>
      <c r="U274" s="93">
        <f>R274/'סכום נכסי הקרן'!$C$42*100</f>
        <v>0.44829847856447774</v>
      </c>
    </row>
    <row r="275" spans="2:21">
      <c r="B275" t="s">
        <v>1192</v>
      </c>
      <c r="C275" t="s">
        <v>1193</v>
      </c>
      <c r="D275" t="s">
        <v>126</v>
      </c>
      <c r="E275" t="s">
        <v>1194</v>
      </c>
      <c r="F275" t="s">
        <v>1195</v>
      </c>
      <c r="G275" t="s">
        <v>1196</v>
      </c>
      <c r="H275" t="s">
        <v>1197</v>
      </c>
      <c r="I275" t="s">
        <v>236</v>
      </c>
      <c r="J275" t="s">
        <v>1198</v>
      </c>
      <c r="K275" s="91">
        <v>4.4800000000000004</v>
      </c>
      <c r="L275" t="s">
        <v>109</v>
      </c>
      <c r="M275" s="91">
        <v>5.08</v>
      </c>
      <c r="N275" s="91">
        <v>5.16</v>
      </c>
      <c r="O275" s="91">
        <v>2176865</v>
      </c>
      <c r="P275" s="91">
        <v>99.932000000000002</v>
      </c>
      <c r="Q275" s="91">
        <v>207.31739672</v>
      </c>
      <c r="R275" s="91">
        <v>8360.6593715063991</v>
      </c>
      <c r="S275" s="91">
        <v>0.54</v>
      </c>
      <c r="T275" s="91">
        <v>0.37</v>
      </c>
      <c r="U275" s="91">
        <f>R275/'סכום נכסי הקרן'!$C$42*100</f>
        <v>7.2806857906149838E-2</v>
      </c>
    </row>
    <row r="276" spans="2:21">
      <c r="B276" t="s">
        <v>1199</v>
      </c>
      <c r="C276" t="s">
        <v>1200</v>
      </c>
      <c r="D276" t="s">
        <v>126</v>
      </c>
      <c r="E276" t="s">
        <v>1194</v>
      </c>
      <c r="F276" t="s">
        <v>1195</v>
      </c>
      <c r="G276" t="s">
        <v>1196</v>
      </c>
      <c r="H276" t="s">
        <v>1197</v>
      </c>
      <c r="I276" t="s">
        <v>236</v>
      </c>
      <c r="J276" t="s">
        <v>1198</v>
      </c>
      <c r="K276" s="91">
        <v>5.92</v>
      </c>
      <c r="L276" t="s">
        <v>109</v>
      </c>
      <c r="M276" s="91">
        <v>5.41</v>
      </c>
      <c r="N276" s="91">
        <v>5.47</v>
      </c>
      <c r="O276" s="91">
        <v>2430400</v>
      </c>
      <c r="P276" s="91">
        <v>100.07899999999999</v>
      </c>
      <c r="Q276" s="91">
        <v>246.49329176000001</v>
      </c>
      <c r="R276" s="91">
        <v>9362.8287117279997</v>
      </c>
      <c r="S276" s="91">
        <v>0.61</v>
      </c>
      <c r="T276" s="91">
        <v>0.41</v>
      </c>
      <c r="U276" s="91">
        <f>R276/'סכום נכסי הקרן'!$C$42*100</f>
        <v>8.1534016555870961E-2</v>
      </c>
    </row>
    <row r="277" spans="2:21">
      <c r="B277" t="s">
        <v>1201</v>
      </c>
      <c r="C277" t="s">
        <v>1202</v>
      </c>
      <c r="D277" t="s">
        <v>126</v>
      </c>
      <c r="E277" t="s">
        <v>1194</v>
      </c>
      <c r="F277" t="s">
        <v>986</v>
      </c>
      <c r="G277" t="s">
        <v>1203</v>
      </c>
      <c r="H277" t="s">
        <v>1204</v>
      </c>
      <c r="I277" t="s">
        <v>1205</v>
      </c>
      <c r="J277" t="s">
        <v>1206</v>
      </c>
      <c r="K277" s="91">
        <v>11.36</v>
      </c>
      <c r="L277" t="s">
        <v>109</v>
      </c>
      <c r="M277" s="91">
        <v>6.38</v>
      </c>
      <c r="N277" s="91">
        <v>6.45</v>
      </c>
      <c r="O277" s="91">
        <v>4390000</v>
      </c>
      <c r="P277" s="91">
        <v>100.72525</v>
      </c>
      <c r="Q277" s="91">
        <v>0</v>
      </c>
      <c r="R277" s="91">
        <v>16573.050604299999</v>
      </c>
      <c r="S277" s="91">
        <v>0.73</v>
      </c>
      <c r="T277" s="91">
        <v>0.72</v>
      </c>
      <c r="U277" s="91">
        <f>R277/'סכום נכסי הקרן'!$C$42*100</f>
        <v>0.14432255720535275</v>
      </c>
    </row>
    <row r="278" spans="2:21">
      <c r="B278" t="s">
        <v>1207</v>
      </c>
      <c r="C278" t="s">
        <v>1208</v>
      </c>
      <c r="D278" t="s">
        <v>126</v>
      </c>
      <c r="E278" t="s">
        <v>1194</v>
      </c>
      <c r="F278" t="s">
        <v>1209</v>
      </c>
      <c r="G278" t="s">
        <v>1210</v>
      </c>
      <c r="H278" t="s">
        <v>1211</v>
      </c>
      <c r="I278" t="s">
        <v>247</v>
      </c>
      <c r="J278" t="s">
        <v>1212</v>
      </c>
      <c r="K278" s="91">
        <v>4.54</v>
      </c>
      <c r="L278" t="s">
        <v>109</v>
      </c>
      <c r="M278" s="91">
        <v>6</v>
      </c>
      <c r="N278" s="91">
        <v>6.88</v>
      </c>
      <c r="O278" s="91">
        <v>1308000</v>
      </c>
      <c r="P278" s="91">
        <v>97.875</v>
      </c>
      <c r="Q278" s="91">
        <v>0</v>
      </c>
      <c r="R278" s="91">
        <v>4798.2083400000001</v>
      </c>
      <c r="S278" s="91">
        <v>0.1</v>
      </c>
      <c r="T278" s="91">
        <v>0.21</v>
      </c>
      <c r="U278" s="91">
        <f>R278/'סכום נכסי הקרן'!$C$42*100</f>
        <v>4.1784081528911707E-2</v>
      </c>
    </row>
    <row r="279" spans="2:21">
      <c r="B279" t="s">
        <v>1213</v>
      </c>
      <c r="C279" t="s">
        <v>1214</v>
      </c>
      <c r="D279" t="s">
        <v>126</v>
      </c>
      <c r="E279" t="s">
        <v>1194</v>
      </c>
      <c r="F279" t="s">
        <v>1209</v>
      </c>
      <c r="G279" t="s">
        <v>1210</v>
      </c>
      <c r="H279" t="s">
        <v>1215</v>
      </c>
      <c r="I279" t="s">
        <v>1205</v>
      </c>
      <c r="J279" t="s">
        <v>1212</v>
      </c>
      <c r="K279" s="91">
        <v>6.79</v>
      </c>
      <c r="L279" t="s">
        <v>109</v>
      </c>
      <c r="M279" s="91">
        <v>6.75</v>
      </c>
      <c r="N279" s="91">
        <v>7.33</v>
      </c>
      <c r="O279" s="91">
        <v>3330000</v>
      </c>
      <c r="P279" s="91">
        <v>99.231250000000003</v>
      </c>
      <c r="Q279" s="91">
        <v>0</v>
      </c>
      <c r="R279" s="91">
        <v>12384.8935425</v>
      </c>
      <c r="S279" s="91">
        <v>0.27</v>
      </c>
      <c r="T279" s="91">
        <v>0.54</v>
      </c>
      <c r="U279" s="91">
        <f>R279/'סכום נכסי הקרן'!$C$42*100</f>
        <v>0.10785096536819244</v>
      </c>
    </row>
    <row r="280" spans="2:21">
      <c r="B280" s="92" t="s">
        <v>392</v>
      </c>
      <c r="C280" s="16"/>
      <c r="D280" s="16"/>
      <c r="E280" s="16"/>
      <c r="F280" s="16"/>
      <c r="K280" s="93">
        <v>6</v>
      </c>
      <c r="N280" s="93">
        <v>5.41</v>
      </c>
      <c r="O280" s="93">
        <v>133832000</v>
      </c>
      <c r="Q280" s="93">
        <v>0</v>
      </c>
      <c r="R280" s="93">
        <v>496201.61678671365</v>
      </c>
      <c r="T280" s="93">
        <v>21.69</v>
      </c>
      <c r="U280" s="93">
        <f>R280/'סכום נכסי הקרן'!$C$42*100</f>
        <v>4.3210563905180175</v>
      </c>
    </row>
    <row r="281" spans="2:21">
      <c r="B281" t="s">
        <v>1216</v>
      </c>
      <c r="C281" t="s">
        <v>1217</v>
      </c>
      <c r="D281" t="s">
        <v>126</v>
      </c>
      <c r="E281" t="s">
        <v>1194</v>
      </c>
      <c r="F281" t="s">
        <v>1218</v>
      </c>
      <c r="G281" t="s">
        <v>1219</v>
      </c>
      <c r="H281" t="s">
        <v>1220</v>
      </c>
      <c r="I281" t="s">
        <v>1205</v>
      </c>
      <c r="J281" t="s">
        <v>1221</v>
      </c>
      <c r="K281" s="91">
        <v>4.1900000000000004</v>
      </c>
      <c r="L281" t="s">
        <v>109</v>
      </c>
      <c r="M281" s="91">
        <v>2.8</v>
      </c>
      <c r="N281" s="91">
        <v>3.7</v>
      </c>
      <c r="O281" s="91">
        <v>2693000</v>
      </c>
      <c r="P281" s="91">
        <v>96.671666665428887</v>
      </c>
      <c r="Q281" s="91">
        <v>0</v>
      </c>
      <c r="R281" s="91">
        <v>9757.4232014083991</v>
      </c>
      <c r="S281" s="91">
        <v>0.38</v>
      </c>
      <c r="T281" s="91">
        <v>0.43</v>
      </c>
      <c r="U281" s="91">
        <f>R281/'סכום נכסי הקרן'!$C$42*100</f>
        <v>8.4970250908226144E-2</v>
      </c>
    </row>
    <row r="282" spans="2:21">
      <c r="B282" t="s">
        <v>1222</v>
      </c>
      <c r="C282" t="s">
        <v>1223</v>
      </c>
      <c r="D282" t="s">
        <v>126</v>
      </c>
      <c r="E282" t="s">
        <v>1194</v>
      </c>
      <c r="F282" t="s">
        <v>1224</v>
      </c>
      <c r="G282" t="s">
        <v>1225</v>
      </c>
      <c r="H282" t="s">
        <v>1220</v>
      </c>
      <c r="I282" t="s">
        <v>1205</v>
      </c>
      <c r="J282" t="s">
        <v>1226</v>
      </c>
      <c r="K282" s="91">
        <v>4.3</v>
      </c>
      <c r="L282" t="s">
        <v>109</v>
      </c>
      <c r="M282" s="91">
        <v>4.5</v>
      </c>
      <c r="N282" s="91">
        <v>3.97</v>
      </c>
      <c r="O282" s="91">
        <v>600000</v>
      </c>
      <c r="P282" s="91">
        <v>103.5275</v>
      </c>
      <c r="Q282" s="91">
        <v>0</v>
      </c>
      <c r="R282" s="91">
        <v>2328.1264200000001</v>
      </c>
      <c r="S282" s="91">
        <v>0.05</v>
      </c>
      <c r="T282" s="91">
        <v>0.1</v>
      </c>
      <c r="U282" s="91">
        <f>R282/'סכום נכסי הקרן'!$C$42*100</f>
        <v>2.0273947534110898E-2</v>
      </c>
    </row>
    <row r="283" spans="2:21">
      <c r="B283" t="s">
        <v>1227</v>
      </c>
      <c r="C283" t="s">
        <v>1228</v>
      </c>
      <c r="D283" t="s">
        <v>126</v>
      </c>
      <c r="E283" t="s">
        <v>1194</v>
      </c>
      <c r="F283" t="s">
        <v>1229</v>
      </c>
      <c r="G283" t="s">
        <v>1225</v>
      </c>
      <c r="H283" t="s">
        <v>1220</v>
      </c>
      <c r="I283" t="s">
        <v>1205</v>
      </c>
      <c r="J283" t="s">
        <v>1230</v>
      </c>
      <c r="K283" s="91">
        <v>4.09</v>
      </c>
      <c r="L283" t="s">
        <v>109</v>
      </c>
      <c r="M283" s="91">
        <v>3</v>
      </c>
      <c r="N283" s="91">
        <v>3.86</v>
      </c>
      <c r="O283" s="91">
        <v>1000000</v>
      </c>
      <c r="P283" s="91">
        <v>97.17</v>
      </c>
      <c r="Q283" s="91">
        <v>0</v>
      </c>
      <c r="R283" s="91">
        <v>3641.9315999999999</v>
      </c>
      <c r="S283" s="91">
        <v>0.05</v>
      </c>
      <c r="T283" s="91">
        <v>0.16</v>
      </c>
      <c r="U283" s="91">
        <f>R283/'סכום נכסי הקרן'!$C$42*100</f>
        <v>3.1714914425145582E-2</v>
      </c>
    </row>
    <row r="284" spans="2:21">
      <c r="B284" t="s">
        <v>1231</v>
      </c>
      <c r="C284" t="s">
        <v>1232</v>
      </c>
      <c r="D284" t="s">
        <v>126</v>
      </c>
      <c r="E284" t="s">
        <v>1194</v>
      </c>
      <c r="F284" t="s">
        <v>1233</v>
      </c>
      <c r="G284" t="s">
        <v>1196</v>
      </c>
      <c r="H284" t="s">
        <v>1220</v>
      </c>
      <c r="I284" t="s">
        <v>1205</v>
      </c>
      <c r="J284" t="s">
        <v>755</v>
      </c>
      <c r="K284" s="91">
        <v>4.3499999999999996</v>
      </c>
      <c r="L284" t="s">
        <v>109</v>
      </c>
      <c r="M284" s="91">
        <v>4.38</v>
      </c>
      <c r="N284" s="91">
        <v>3.9</v>
      </c>
      <c r="O284" s="91">
        <v>1500000</v>
      </c>
      <c r="P284" s="91">
        <v>103.11715278</v>
      </c>
      <c r="Q284" s="91">
        <v>0</v>
      </c>
      <c r="R284" s="91">
        <v>5797.2463292916</v>
      </c>
      <c r="S284" s="91">
        <v>0.1</v>
      </c>
      <c r="T284" s="91">
        <v>0.25</v>
      </c>
      <c r="U284" s="91">
        <f>R284/'סכום נכסי הקרן'!$C$42*100</f>
        <v>5.0483971537239325E-2</v>
      </c>
    </row>
    <row r="285" spans="2:21">
      <c r="B285" t="s">
        <v>1234</v>
      </c>
      <c r="C285" t="s">
        <v>1235</v>
      </c>
      <c r="D285" t="s">
        <v>126</v>
      </c>
      <c r="E285" t="s">
        <v>1194</v>
      </c>
      <c r="F285" t="s">
        <v>1236</v>
      </c>
      <c r="G285" t="s">
        <v>1225</v>
      </c>
      <c r="H285" t="s">
        <v>810</v>
      </c>
      <c r="I285" t="s">
        <v>236</v>
      </c>
      <c r="J285" t="s">
        <v>1230</v>
      </c>
      <c r="K285" s="91">
        <v>4.51</v>
      </c>
      <c r="L285" t="s">
        <v>109</v>
      </c>
      <c r="M285" s="91">
        <v>4.75</v>
      </c>
      <c r="N285" s="91">
        <v>4.47</v>
      </c>
      <c r="O285" s="91">
        <v>1600000</v>
      </c>
      <c r="P285" s="91">
        <v>103.3833888875</v>
      </c>
      <c r="Q285" s="91">
        <v>0</v>
      </c>
      <c r="R285" s="91">
        <v>6199.6950648055999</v>
      </c>
      <c r="S285" s="91">
        <v>0</v>
      </c>
      <c r="T285" s="91">
        <v>0.27</v>
      </c>
      <c r="U285" s="91">
        <f>R285/'סכום נכסי הקרן'!$C$42*100</f>
        <v>5.3988602762969809E-2</v>
      </c>
    </row>
    <row r="286" spans="2:21">
      <c r="B286" t="s">
        <v>1237</v>
      </c>
      <c r="C286" t="s">
        <v>1238</v>
      </c>
      <c r="D286" t="s">
        <v>126</v>
      </c>
      <c r="E286" t="s">
        <v>1194</v>
      </c>
      <c r="F286" t="s">
        <v>1239</v>
      </c>
      <c r="G286" t="s">
        <v>1240</v>
      </c>
      <c r="H286" t="s">
        <v>1241</v>
      </c>
      <c r="I286" t="s">
        <v>247</v>
      </c>
      <c r="J286" t="s">
        <v>1242</v>
      </c>
      <c r="K286" s="91">
        <v>4.82</v>
      </c>
      <c r="L286" t="s">
        <v>109</v>
      </c>
      <c r="M286" s="91">
        <v>4.38</v>
      </c>
      <c r="N286" s="91">
        <v>4.26</v>
      </c>
      <c r="O286" s="91">
        <v>595000</v>
      </c>
      <c r="P286" s="91">
        <v>101.30502778151261</v>
      </c>
      <c r="Q286" s="91">
        <v>0</v>
      </c>
      <c r="R286" s="91">
        <v>2259.1629025443999</v>
      </c>
      <c r="S286" s="91">
        <v>0</v>
      </c>
      <c r="T286" s="91">
        <v>0.1</v>
      </c>
      <c r="U286" s="91">
        <f>R286/'סכום נכסי הקרן'!$C$42*100</f>
        <v>1.9673394779478881E-2</v>
      </c>
    </row>
    <row r="287" spans="2:21">
      <c r="B287" t="s">
        <v>1243</v>
      </c>
      <c r="C287" t="s">
        <v>1244</v>
      </c>
      <c r="D287" t="s">
        <v>126</v>
      </c>
      <c r="E287" t="s">
        <v>1194</v>
      </c>
      <c r="F287" t="s">
        <v>1245</v>
      </c>
      <c r="G287" t="s">
        <v>1219</v>
      </c>
      <c r="H287" t="s">
        <v>1241</v>
      </c>
      <c r="I287" t="s">
        <v>247</v>
      </c>
      <c r="J287" t="s">
        <v>1246</v>
      </c>
      <c r="K287" s="91">
        <v>4.34</v>
      </c>
      <c r="L287" t="s">
        <v>109</v>
      </c>
      <c r="M287" s="91">
        <v>3.88</v>
      </c>
      <c r="N287" s="91">
        <v>4</v>
      </c>
      <c r="O287" s="91">
        <v>1409000</v>
      </c>
      <c r="P287" s="91">
        <v>100.60451388928318</v>
      </c>
      <c r="Q287" s="91">
        <v>0</v>
      </c>
      <c r="R287" s="91">
        <v>5312.8559674236003</v>
      </c>
      <c r="S287" s="91">
        <v>0.14000000000000001</v>
      </c>
      <c r="T287" s="91">
        <v>0.23</v>
      </c>
      <c r="U287" s="91">
        <f>R287/'סכום נכסי הקרן'!$C$42*100</f>
        <v>4.6265770713531128E-2</v>
      </c>
    </row>
    <row r="288" spans="2:21">
      <c r="B288" t="s">
        <v>1247</v>
      </c>
      <c r="C288" t="s">
        <v>1248</v>
      </c>
      <c r="D288" t="s">
        <v>126</v>
      </c>
      <c r="E288" t="s">
        <v>1194</v>
      </c>
      <c r="F288" t="s">
        <v>1249</v>
      </c>
      <c r="G288" t="s">
        <v>1240</v>
      </c>
      <c r="H288" t="s">
        <v>1250</v>
      </c>
      <c r="I288" t="s">
        <v>1205</v>
      </c>
      <c r="J288" t="s">
        <v>1251</v>
      </c>
      <c r="K288" s="91">
        <v>4.3600000000000003</v>
      </c>
      <c r="L288" t="s">
        <v>109</v>
      </c>
      <c r="M288" s="91">
        <v>3.7</v>
      </c>
      <c r="N288" s="91">
        <v>3.59</v>
      </c>
      <c r="O288" s="91">
        <v>506000</v>
      </c>
      <c r="P288" s="91">
        <v>101.49661110671937</v>
      </c>
      <c r="Q288" s="91">
        <v>0</v>
      </c>
      <c r="R288" s="91">
        <v>1924.8710500456</v>
      </c>
      <c r="S288" s="91">
        <v>0</v>
      </c>
      <c r="T288" s="91">
        <v>0.08</v>
      </c>
      <c r="U288" s="91">
        <f>R288/'סכום נכסי הקרן'!$C$42*100</f>
        <v>1.6762291919935109E-2</v>
      </c>
    </row>
    <row r="289" spans="2:21">
      <c r="B289" t="s">
        <v>1252</v>
      </c>
      <c r="C289" t="s">
        <v>1253</v>
      </c>
      <c r="D289" t="s">
        <v>126</v>
      </c>
      <c r="E289" t="s">
        <v>1194</v>
      </c>
      <c r="F289" t="s">
        <v>1254</v>
      </c>
      <c r="G289" t="s">
        <v>1225</v>
      </c>
      <c r="H289" t="s">
        <v>859</v>
      </c>
      <c r="I289" t="s">
        <v>236</v>
      </c>
      <c r="J289" t="s">
        <v>1230</v>
      </c>
      <c r="K289" s="91">
        <v>3.86</v>
      </c>
      <c r="L289" t="s">
        <v>109</v>
      </c>
      <c r="M289" s="91">
        <v>3.35</v>
      </c>
      <c r="N289" s="91">
        <v>3.78</v>
      </c>
      <c r="O289" s="91">
        <v>2800000</v>
      </c>
      <c r="P289" s="91">
        <v>99.686111110714279</v>
      </c>
      <c r="Q289" s="91">
        <v>0</v>
      </c>
      <c r="R289" s="91">
        <v>10461.4592444028</v>
      </c>
      <c r="S289" s="91">
        <v>0.41</v>
      </c>
      <c r="T289" s="91">
        <v>0.46</v>
      </c>
      <c r="U289" s="91">
        <f>R289/'סכום נכסי הקרן'!$C$42*100</f>
        <v>9.1101185068490312E-2</v>
      </c>
    </row>
    <row r="290" spans="2:21">
      <c r="B290" t="s">
        <v>1255</v>
      </c>
      <c r="C290" t="s">
        <v>1256</v>
      </c>
      <c r="D290" t="s">
        <v>126</v>
      </c>
      <c r="E290" t="s">
        <v>1194</v>
      </c>
      <c r="F290" t="s">
        <v>1257</v>
      </c>
      <c r="G290" t="s">
        <v>1258</v>
      </c>
      <c r="H290" t="s">
        <v>859</v>
      </c>
      <c r="I290" t="s">
        <v>236</v>
      </c>
      <c r="J290" t="s">
        <v>1259</v>
      </c>
      <c r="K290" s="91">
        <v>14.76</v>
      </c>
      <c r="L290" t="s">
        <v>109</v>
      </c>
      <c r="M290" s="91">
        <v>5.13</v>
      </c>
      <c r="N290" s="91">
        <v>5.63</v>
      </c>
      <c r="O290" s="91">
        <v>789000</v>
      </c>
      <c r="P290" s="91">
        <v>96.277083333333337</v>
      </c>
      <c r="Q290" s="91">
        <v>0</v>
      </c>
      <c r="R290" s="91">
        <v>2847.0789507499999</v>
      </c>
      <c r="S290" s="91">
        <v>0.16</v>
      </c>
      <c r="T290" s="91">
        <v>0.12</v>
      </c>
      <c r="U290" s="91">
        <f>R290/'סכום נכסי הקרן'!$C$42*100</f>
        <v>2.4793124968263965E-2</v>
      </c>
    </row>
    <row r="291" spans="2:21">
      <c r="B291" t="s">
        <v>1260</v>
      </c>
      <c r="C291" t="s">
        <v>1261</v>
      </c>
      <c r="D291" t="s">
        <v>126</v>
      </c>
      <c r="E291" t="s">
        <v>1194</v>
      </c>
      <c r="F291" t="s">
        <v>1262</v>
      </c>
      <c r="G291" t="s">
        <v>1263</v>
      </c>
      <c r="H291" t="s">
        <v>1264</v>
      </c>
      <c r="I291" t="s">
        <v>1205</v>
      </c>
      <c r="J291" t="s">
        <v>1047</v>
      </c>
      <c r="K291" s="91">
        <v>5.99</v>
      </c>
      <c r="L291" t="s">
        <v>109</v>
      </c>
      <c r="M291" s="91">
        <v>4.2</v>
      </c>
      <c r="N291" s="91">
        <v>3.82</v>
      </c>
      <c r="O291" s="91">
        <v>2192000</v>
      </c>
      <c r="P291" s="91">
        <v>103.075</v>
      </c>
      <c r="Q291" s="91">
        <v>0</v>
      </c>
      <c r="R291" s="91">
        <v>8468.2461920000005</v>
      </c>
      <c r="S291" s="91">
        <v>0</v>
      </c>
      <c r="T291" s="91">
        <v>0.37</v>
      </c>
      <c r="U291" s="91">
        <f>R291/'סכום נכסי הקרן'!$C$42*100</f>
        <v>7.3743752713627292E-2</v>
      </c>
    </row>
    <row r="292" spans="2:21">
      <c r="B292" t="s">
        <v>1265</v>
      </c>
      <c r="C292" t="s">
        <v>1266</v>
      </c>
      <c r="D292" t="s">
        <v>126</v>
      </c>
      <c r="E292" t="s">
        <v>1194</v>
      </c>
      <c r="F292" t="s">
        <v>1267</v>
      </c>
      <c r="G292" t="s">
        <v>1268</v>
      </c>
      <c r="H292" t="s">
        <v>1264</v>
      </c>
      <c r="I292" t="s">
        <v>1205</v>
      </c>
      <c r="J292" t="s">
        <v>1269</v>
      </c>
      <c r="K292" s="91">
        <v>4.8499999999999996</v>
      </c>
      <c r="L292" t="s">
        <v>109</v>
      </c>
      <c r="M292" s="91">
        <v>6.38</v>
      </c>
      <c r="N292" s="91">
        <v>6.15</v>
      </c>
      <c r="O292" s="91">
        <v>2541000</v>
      </c>
      <c r="P292" s="91">
        <v>103.0822916686344</v>
      </c>
      <c r="Q292" s="91">
        <v>0</v>
      </c>
      <c r="R292" s="91">
        <v>9817.2152253124004</v>
      </c>
      <c r="S292" s="91">
        <v>0</v>
      </c>
      <c r="T292" s="91">
        <v>0.43</v>
      </c>
      <c r="U292" s="91">
        <f>R292/'סכום נכסי הקרן'!$C$42*100</f>
        <v>8.5490935844050209E-2</v>
      </c>
    </row>
    <row r="293" spans="2:21">
      <c r="B293" t="s">
        <v>1270</v>
      </c>
      <c r="C293" t="s">
        <v>1271</v>
      </c>
      <c r="D293" t="s">
        <v>126</v>
      </c>
      <c r="E293" t="s">
        <v>1194</v>
      </c>
      <c r="F293" t="s">
        <v>1272</v>
      </c>
      <c r="G293" t="s">
        <v>1273</v>
      </c>
      <c r="H293" t="s">
        <v>1264</v>
      </c>
      <c r="I293" t="s">
        <v>1205</v>
      </c>
      <c r="J293" t="s">
        <v>1067</v>
      </c>
      <c r="K293" s="91">
        <v>4.55</v>
      </c>
      <c r="L293" t="s">
        <v>109</v>
      </c>
      <c r="M293" s="91">
        <v>2.59</v>
      </c>
      <c r="N293" s="91">
        <v>3.84</v>
      </c>
      <c r="O293" s="91">
        <v>3400000</v>
      </c>
      <c r="P293" s="91">
        <v>95.072716667647057</v>
      </c>
      <c r="Q293" s="91">
        <v>0</v>
      </c>
      <c r="R293" s="91">
        <v>12115.3064303916</v>
      </c>
      <c r="S293" s="91">
        <v>0.23</v>
      </c>
      <c r="T293" s="91">
        <v>0.53</v>
      </c>
      <c r="U293" s="91">
        <f>R293/'סכום נכסי הקרן'!$C$42*100</f>
        <v>0.10550332869356627</v>
      </c>
    </row>
    <row r="294" spans="2:21">
      <c r="B294" t="s">
        <v>1274</v>
      </c>
      <c r="C294" t="s">
        <v>1275</v>
      </c>
      <c r="D294" t="s">
        <v>126</v>
      </c>
      <c r="E294" t="s">
        <v>1194</v>
      </c>
      <c r="F294" t="s">
        <v>1276</v>
      </c>
      <c r="G294" t="s">
        <v>1196</v>
      </c>
      <c r="H294" t="s">
        <v>1264</v>
      </c>
      <c r="I294" t="s">
        <v>1205</v>
      </c>
      <c r="J294" t="s">
        <v>1277</v>
      </c>
      <c r="K294" s="91">
        <v>7.75</v>
      </c>
      <c r="L294" t="s">
        <v>109</v>
      </c>
      <c r="M294" s="91">
        <v>4.75</v>
      </c>
      <c r="N294" s="91">
        <v>5.0999999999999996</v>
      </c>
      <c r="O294" s="91">
        <v>2556000</v>
      </c>
      <c r="P294" s="91">
        <v>99.222999999999999</v>
      </c>
      <c r="Q294" s="91">
        <v>0</v>
      </c>
      <c r="R294" s="91">
        <v>9505.4522702400009</v>
      </c>
      <c r="S294" s="91">
        <v>0.26</v>
      </c>
      <c r="T294" s="91">
        <v>0.42</v>
      </c>
      <c r="U294" s="91">
        <f>R294/'סכום נכסי הקרן'!$C$42*100</f>
        <v>8.2776020648758886E-2</v>
      </c>
    </row>
    <row r="295" spans="2:21">
      <c r="B295" t="s">
        <v>1278</v>
      </c>
      <c r="C295" t="s">
        <v>1279</v>
      </c>
      <c r="D295" t="s">
        <v>126</v>
      </c>
      <c r="E295" t="s">
        <v>1194</v>
      </c>
      <c r="F295" t="s">
        <v>1280</v>
      </c>
      <c r="G295" t="s">
        <v>1281</v>
      </c>
      <c r="H295" t="s">
        <v>884</v>
      </c>
      <c r="I295" t="s">
        <v>236</v>
      </c>
      <c r="J295" t="s">
        <v>1282</v>
      </c>
      <c r="K295" s="91">
        <v>3.87</v>
      </c>
      <c r="L295" t="s">
        <v>109</v>
      </c>
      <c r="M295" s="91">
        <v>3.75</v>
      </c>
      <c r="N295" s="91">
        <v>4.21</v>
      </c>
      <c r="O295" s="91">
        <v>1600000</v>
      </c>
      <c r="P295" s="91">
        <v>98.754999999999995</v>
      </c>
      <c r="Q295" s="91">
        <v>0</v>
      </c>
      <c r="R295" s="91">
        <v>5922.1398399999998</v>
      </c>
      <c r="S295" s="91">
        <v>0.32</v>
      </c>
      <c r="T295" s="91">
        <v>0.26</v>
      </c>
      <c r="U295" s="91">
        <f>R295/'סכום נכסי הקרן'!$C$42*100</f>
        <v>5.1571577631865845E-2</v>
      </c>
    </row>
    <row r="296" spans="2:21">
      <c r="B296" t="s">
        <v>1283</v>
      </c>
      <c r="C296" t="s">
        <v>1284</v>
      </c>
      <c r="D296" t="s">
        <v>126</v>
      </c>
      <c r="E296" t="s">
        <v>1194</v>
      </c>
      <c r="F296" t="s">
        <v>1285</v>
      </c>
      <c r="G296" t="s">
        <v>1263</v>
      </c>
      <c r="H296" t="s">
        <v>1264</v>
      </c>
      <c r="I296" t="s">
        <v>1205</v>
      </c>
      <c r="J296" t="s">
        <v>1286</v>
      </c>
      <c r="K296" s="91">
        <v>4.6900000000000004</v>
      </c>
      <c r="L296" t="s">
        <v>109</v>
      </c>
      <c r="M296" s="91">
        <v>5.13</v>
      </c>
      <c r="N296" s="91">
        <v>5.16</v>
      </c>
      <c r="O296" s="91">
        <v>1600000</v>
      </c>
      <c r="P296" s="91">
        <v>103.028125</v>
      </c>
      <c r="Q296" s="91">
        <v>0</v>
      </c>
      <c r="R296" s="91">
        <v>6178.3905999999997</v>
      </c>
      <c r="S296" s="91">
        <v>0.06</v>
      </c>
      <c r="T296" s="91">
        <v>0.27</v>
      </c>
      <c r="U296" s="91">
        <f>R296/'סכום נכסי הקרן'!$C$42*100</f>
        <v>5.3803077785459757E-2</v>
      </c>
    </row>
    <row r="297" spans="2:21">
      <c r="B297" t="s">
        <v>1287</v>
      </c>
      <c r="C297" t="s">
        <v>1288</v>
      </c>
      <c r="D297" t="s">
        <v>126</v>
      </c>
      <c r="E297" t="s">
        <v>1194</v>
      </c>
      <c r="F297" t="s">
        <v>1289</v>
      </c>
      <c r="G297" t="s">
        <v>1290</v>
      </c>
      <c r="H297" t="s">
        <v>1291</v>
      </c>
      <c r="I297" t="s">
        <v>236</v>
      </c>
      <c r="J297" t="s">
        <v>755</v>
      </c>
      <c r="K297" s="91">
        <v>4.5599999999999996</v>
      </c>
      <c r="L297" t="s">
        <v>109</v>
      </c>
      <c r="M297" s="91">
        <v>3.4</v>
      </c>
      <c r="N297" s="91">
        <v>3.53</v>
      </c>
      <c r="O297" s="91">
        <v>2236000</v>
      </c>
      <c r="P297" s="91">
        <v>99.811333331842576</v>
      </c>
      <c r="Q297" s="91">
        <v>0</v>
      </c>
      <c r="R297" s="91">
        <v>8364.7167370484003</v>
      </c>
      <c r="S297" s="91">
        <v>0.15</v>
      </c>
      <c r="T297" s="91">
        <v>0.37</v>
      </c>
      <c r="U297" s="91">
        <f>R297/'סכום נכסי הקרן'!$C$42*100</f>
        <v>7.2842190530451767E-2</v>
      </c>
    </row>
    <row r="298" spans="2:21">
      <c r="B298" t="s">
        <v>1292</v>
      </c>
      <c r="C298" t="s">
        <v>1293</v>
      </c>
      <c r="D298" t="s">
        <v>126</v>
      </c>
      <c r="E298" t="s">
        <v>1194</v>
      </c>
      <c r="F298" t="s">
        <v>1294</v>
      </c>
      <c r="G298" t="s">
        <v>1295</v>
      </c>
      <c r="H298" t="s">
        <v>1291</v>
      </c>
      <c r="I298" t="s">
        <v>236</v>
      </c>
      <c r="J298" t="s">
        <v>1296</v>
      </c>
      <c r="K298" s="91">
        <v>7.59</v>
      </c>
      <c r="L298" t="s">
        <v>109</v>
      </c>
      <c r="M298" s="91">
        <v>4.4000000000000004</v>
      </c>
      <c r="N298" s="91">
        <v>4.71</v>
      </c>
      <c r="O298" s="91">
        <v>2200000</v>
      </c>
      <c r="P298" s="91">
        <v>99.201666668181815</v>
      </c>
      <c r="Q298" s="91">
        <v>0</v>
      </c>
      <c r="R298" s="91">
        <v>8179.7726267915996</v>
      </c>
      <c r="S298" s="91">
        <v>0.15</v>
      </c>
      <c r="T298" s="91">
        <v>0.36</v>
      </c>
      <c r="U298" s="91">
        <f>R298/'סכום נכסי הקרן'!$C$42*100</f>
        <v>7.1231647754132418E-2</v>
      </c>
    </row>
    <row r="299" spans="2:21">
      <c r="B299" t="s">
        <v>1297</v>
      </c>
      <c r="C299" t="s">
        <v>1298</v>
      </c>
      <c r="D299" t="s">
        <v>126</v>
      </c>
      <c r="E299" t="s">
        <v>1194</v>
      </c>
      <c r="F299" t="s">
        <v>1299</v>
      </c>
      <c r="G299" t="s">
        <v>1300</v>
      </c>
      <c r="H299" t="s">
        <v>1301</v>
      </c>
      <c r="I299" t="s">
        <v>1205</v>
      </c>
      <c r="J299" t="s">
        <v>1251</v>
      </c>
      <c r="K299" s="91">
        <v>4.7</v>
      </c>
      <c r="L299" t="s">
        <v>109</v>
      </c>
      <c r="M299" s="91">
        <v>3.9</v>
      </c>
      <c r="N299" s="91">
        <v>4.03</v>
      </c>
      <c r="O299" s="91">
        <v>1306000</v>
      </c>
      <c r="P299" s="91">
        <v>100.74083333078102</v>
      </c>
      <c r="Q299" s="91">
        <v>0</v>
      </c>
      <c r="R299" s="91">
        <v>4931.1509618084001</v>
      </c>
      <c r="S299" s="91">
        <v>0</v>
      </c>
      <c r="T299" s="91">
        <v>0.22</v>
      </c>
      <c r="U299" s="91">
        <f>R299/'סכום נכסי הקרן'!$C$42*100</f>
        <v>4.2941781435771001E-2</v>
      </c>
    </row>
    <row r="300" spans="2:21">
      <c r="B300" t="s">
        <v>1302</v>
      </c>
      <c r="C300" t="s">
        <v>1303</v>
      </c>
      <c r="D300" t="s">
        <v>126</v>
      </c>
      <c r="E300" t="s">
        <v>1194</v>
      </c>
      <c r="F300" t="s">
        <v>1304</v>
      </c>
      <c r="G300" t="s">
        <v>1210</v>
      </c>
      <c r="H300" t="s">
        <v>1301</v>
      </c>
      <c r="I300" t="s">
        <v>1205</v>
      </c>
      <c r="J300" t="s">
        <v>1251</v>
      </c>
      <c r="K300" s="91">
        <v>4.3499999999999996</v>
      </c>
      <c r="L300" t="s">
        <v>109</v>
      </c>
      <c r="M300" s="91">
        <v>3.38</v>
      </c>
      <c r="N300" s="91">
        <v>4.68</v>
      </c>
      <c r="O300" s="91">
        <v>2281000</v>
      </c>
      <c r="P300" s="91">
        <v>96.312844999999996</v>
      </c>
      <c r="Q300" s="91">
        <v>0</v>
      </c>
      <c r="R300" s="91">
        <v>8233.9661871986009</v>
      </c>
      <c r="S300" s="91">
        <v>0</v>
      </c>
      <c r="T300" s="91">
        <v>0.36</v>
      </c>
      <c r="U300" s="91">
        <f>R300/'סכום נכסי הקרן'!$C$42*100</f>
        <v>7.1703579772488299E-2</v>
      </c>
    </row>
    <row r="301" spans="2:21">
      <c r="B301" t="s">
        <v>1305</v>
      </c>
      <c r="C301" t="s">
        <v>1306</v>
      </c>
      <c r="D301" t="s">
        <v>126</v>
      </c>
      <c r="E301" t="s">
        <v>1194</v>
      </c>
      <c r="F301" t="s">
        <v>1307</v>
      </c>
      <c r="G301" t="s">
        <v>1295</v>
      </c>
      <c r="H301" t="s">
        <v>1301</v>
      </c>
      <c r="I301" t="s">
        <v>1205</v>
      </c>
      <c r="J301" t="s">
        <v>1269</v>
      </c>
      <c r="L301" t="s">
        <v>109</v>
      </c>
      <c r="M301" s="91">
        <v>3.38</v>
      </c>
      <c r="N301" s="91">
        <v>0</v>
      </c>
      <c r="O301" s="91">
        <v>1472000</v>
      </c>
      <c r="P301" s="91">
        <v>97.19</v>
      </c>
      <c r="Q301" s="91">
        <v>0</v>
      </c>
      <c r="R301" s="91">
        <v>5362.0267264000004</v>
      </c>
      <c r="S301" s="91">
        <v>0</v>
      </c>
      <c r="T301" s="91">
        <v>0.23</v>
      </c>
      <c r="U301" s="91">
        <f>R301/'סכום נכסי הקרן'!$C$42*100</f>
        <v>4.6693962833656608E-2</v>
      </c>
    </row>
    <row r="302" spans="2:21">
      <c r="B302" t="s">
        <v>1308</v>
      </c>
      <c r="C302" t="s">
        <v>1309</v>
      </c>
      <c r="D302" t="s">
        <v>126</v>
      </c>
      <c r="E302" t="s">
        <v>1194</v>
      </c>
      <c r="F302" t="s">
        <v>1310</v>
      </c>
      <c r="G302" t="s">
        <v>1210</v>
      </c>
      <c r="H302" t="s">
        <v>1311</v>
      </c>
      <c r="I302" t="s">
        <v>247</v>
      </c>
      <c r="J302" t="s">
        <v>666</v>
      </c>
      <c r="K302" s="91">
        <v>3.86</v>
      </c>
      <c r="L302" t="s">
        <v>109</v>
      </c>
      <c r="M302" s="91">
        <v>3.25</v>
      </c>
      <c r="N302" s="91">
        <v>3.85</v>
      </c>
      <c r="O302" s="91">
        <v>3027000</v>
      </c>
      <c r="P302" s="91">
        <v>99.004611110009904</v>
      </c>
      <c r="Q302" s="91">
        <v>0</v>
      </c>
      <c r="R302" s="91">
        <v>11232.267179468399</v>
      </c>
      <c r="S302" s="91">
        <v>0.3</v>
      </c>
      <c r="T302" s="91">
        <v>0.49</v>
      </c>
      <c r="U302" s="91">
        <f>R302/'סכום נכסי הקרן'!$C$42*100</f>
        <v>9.781358672337824E-2</v>
      </c>
    </row>
    <row r="303" spans="2:21">
      <c r="B303" t="s">
        <v>1312</v>
      </c>
      <c r="C303" t="s">
        <v>1313</v>
      </c>
      <c r="D303" t="s">
        <v>126</v>
      </c>
      <c r="E303" t="s">
        <v>1194</v>
      </c>
      <c r="F303" t="s">
        <v>1314</v>
      </c>
      <c r="G303" t="s">
        <v>1219</v>
      </c>
      <c r="H303" t="s">
        <v>1301</v>
      </c>
      <c r="I303" t="s">
        <v>1205</v>
      </c>
      <c r="J303" t="s">
        <v>1315</v>
      </c>
      <c r="K303" s="91">
        <v>5.81</v>
      </c>
      <c r="L303" t="s">
        <v>109</v>
      </c>
      <c r="M303" s="91">
        <v>4.9000000000000004</v>
      </c>
      <c r="N303" s="91">
        <v>4.75</v>
      </c>
      <c r="O303" s="91">
        <v>1590000</v>
      </c>
      <c r="P303" s="91">
        <v>102.21183333333333</v>
      </c>
      <c r="Q303" s="91">
        <v>0</v>
      </c>
      <c r="R303" s="91">
        <v>6091.1302261999999</v>
      </c>
      <c r="S303" s="91">
        <v>0.06</v>
      </c>
      <c r="T303" s="91">
        <v>0.27</v>
      </c>
      <c r="U303" s="91">
        <f>R303/'סכום נכסי הקרן'!$C$42*100</f>
        <v>5.3043191112197359E-2</v>
      </c>
    </row>
    <row r="304" spans="2:21">
      <c r="B304" t="s">
        <v>1316</v>
      </c>
      <c r="C304" t="s">
        <v>1317</v>
      </c>
      <c r="D304" t="s">
        <v>126</v>
      </c>
      <c r="E304" t="s">
        <v>1194</v>
      </c>
      <c r="F304" t="s">
        <v>1318</v>
      </c>
      <c r="G304" t="s">
        <v>1258</v>
      </c>
      <c r="H304" t="s">
        <v>1291</v>
      </c>
      <c r="I304" t="s">
        <v>236</v>
      </c>
      <c r="J304" t="s">
        <v>1319</v>
      </c>
      <c r="K304" s="91">
        <v>15.11</v>
      </c>
      <c r="L304" t="s">
        <v>109</v>
      </c>
      <c r="M304" s="91">
        <v>4.5</v>
      </c>
      <c r="N304" s="91">
        <v>5.61</v>
      </c>
      <c r="O304" s="91">
        <v>1809000</v>
      </c>
      <c r="P304" s="91">
        <v>86.53125</v>
      </c>
      <c r="Q304" s="91">
        <v>0</v>
      </c>
      <c r="R304" s="91">
        <v>5866.9329712500003</v>
      </c>
      <c r="S304" s="91">
        <v>0.24</v>
      </c>
      <c r="T304" s="91">
        <v>0.26</v>
      </c>
      <c r="U304" s="91">
        <f>R304/'סכום נכסי הקרן'!$C$42*100</f>
        <v>5.1090821453444894E-2</v>
      </c>
    </row>
    <row r="305" spans="2:21">
      <c r="B305" t="s">
        <v>1320</v>
      </c>
      <c r="C305" t="s">
        <v>1321</v>
      </c>
      <c r="D305" t="s">
        <v>126</v>
      </c>
      <c r="E305" t="s">
        <v>1194</v>
      </c>
      <c r="F305" t="s">
        <v>1322</v>
      </c>
      <c r="G305" t="s">
        <v>1300</v>
      </c>
      <c r="H305" t="s">
        <v>1311</v>
      </c>
      <c r="I305" t="s">
        <v>247</v>
      </c>
      <c r="J305" t="s">
        <v>1323</v>
      </c>
      <c r="K305" s="91">
        <v>2.58</v>
      </c>
      <c r="L305" t="s">
        <v>109</v>
      </c>
      <c r="M305" s="91">
        <v>3.36</v>
      </c>
      <c r="N305" s="91">
        <v>20.2</v>
      </c>
      <c r="O305" s="91">
        <v>2000000</v>
      </c>
      <c r="P305" s="91">
        <v>67.713700000000003</v>
      </c>
      <c r="Q305" s="91">
        <v>0</v>
      </c>
      <c r="R305" s="91">
        <v>5075.8189519999996</v>
      </c>
      <c r="S305" s="91">
        <v>0.08</v>
      </c>
      <c r="T305" s="91">
        <v>0.22</v>
      </c>
      <c r="U305" s="91">
        <f>R305/'סכום נכסי הקרן'!$C$42*100</f>
        <v>4.4201588986518076E-2</v>
      </c>
    </row>
    <row r="306" spans="2:21">
      <c r="B306" t="s">
        <v>1324</v>
      </c>
      <c r="C306" t="s">
        <v>1325</v>
      </c>
      <c r="D306" t="s">
        <v>126</v>
      </c>
      <c r="E306" t="s">
        <v>1194</v>
      </c>
      <c r="F306" t="s">
        <v>1326</v>
      </c>
      <c r="G306" t="s">
        <v>1258</v>
      </c>
      <c r="H306" t="s">
        <v>1301</v>
      </c>
      <c r="I306" t="s">
        <v>1205</v>
      </c>
      <c r="J306" t="s">
        <v>1327</v>
      </c>
      <c r="K306" s="91">
        <v>5.57</v>
      </c>
      <c r="L306" t="s">
        <v>109</v>
      </c>
      <c r="M306" s="91">
        <v>5.75</v>
      </c>
      <c r="N306" s="91">
        <v>6.26</v>
      </c>
      <c r="O306" s="91">
        <v>516000</v>
      </c>
      <c r="P306" s="91">
        <v>99.416250000000005</v>
      </c>
      <c r="Q306" s="91">
        <v>0</v>
      </c>
      <c r="R306" s="91">
        <v>1922.6784617999999</v>
      </c>
      <c r="S306" s="91">
        <v>7.0000000000000007E-2</v>
      </c>
      <c r="T306" s="91">
        <v>0.08</v>
      </c>
      <c r="U306" s="91">
        <f>R306/'סכום נכסי הקרן'!$C$42*100</f>
        <v>1.6743198275074016E-2</v>
      </c>
    </row>
    <row r="307" spans="2:21">
      <c r="B307" t="s">
        <v>1328</v>
      </c>
      <c r="C307" t="s">
        <v>1329</v>
      </c>
      <c r="D307" t="s">
        <v>126</v>
      </c>
      <c r="E307" t="s">
        <v>1194</v>
      </c>
      <c r="F307" t="s">
        <v>1330</v>
      </c>
      <c r="G307" t="s">
        <v>1300</v>
      </c>
      <c r="H307" t="s">
        <v>1291</v>
      </c>
      <c r="I307" t="s">
        <v>236</v>
      </c>
      <c r="J307" t="s">
        <v>1331</v>
      </c>
      <c r="K307" s="91">
        <v>7.55</v>
      </c>
      <c r="L307" t="s">
        <v>109</v>
      </c>
      <c r="M307" s="91">
        <v>4.0999999999999996</v>
      </c>
      <c r="N307" s="91">
        <v>4.67</v>
      </c>
      <c r="O307" s="91">
        <v>1345000</v>
      </c>
      <c r="P307" s="91">
        <v>97.671438356877317</v>
      </c>
      <c r="Q307" s="91">
        <v>0</v>
      </c>
      <c r="R307" s="91">
        <v>4923.6758104332002</v>
      </c>
      <c r="S307" s="91">
        <v>0.05</v>
      </c>
      <c r="T307" s="91">
        <v>0.22</v>
      </c>
      <c r="U307" s="91">
        <f>R307/'סכום נכסי הקרן'!$C$42*100</f>
        <v>4.2876685818330117E-2</v>
      </c>
    </row>
    <row r="308" spans="2:21">
      <c r="B308" t="s">
        <v>1332</v>
      </c>
      <c r="C308" t="s">
        <v>1333</v>
      </c>
      <c r="D308" t="s">
        <v>126</v>
      </c>
      <c r="E308" t="s">
        <v>1194</v>
      </c>
      <c r="F308" t="s">
        <v>1334</v>
      </c>
      <c r="G308" t="s">
        <v>1225</v>
      </c>
      <c r="H308" t="s">
        <v>1197</v>
      </c>
      <c r="I308" t="s">
        <v>236</v>
      </c>
      <c r="J308" t="s">
        <v>1269</v>
      </c>
      <c r="K308" s="91">
        <v>18.78</v>
      </c>
      <c r="L308" t="s">
        <v>109</v>
      </c>
      <c r="M308" s="91">
        <v>4.75</v>
      </c>
      <c r="N308" s="91">
        <v>5.23</v>
      </c>
      <c r="O308" s="91">
        <v>2900000</v>
      </c>
      <c r="P308" s="91">
        <v>93.75222222068966</v>
      </c>
      <c r="Q308" s="91">
        <v>0</v>
      </c>
      <c r="R308" s="91">
        <v>10190.1165376112</v>
      </c>
      <c r="S308" s="91">
        <v>0</v>
      </c>
      <c r="T308" s="91">
        <v>0.45</v>
      </c>
      <c r="U308" s="91">
        <f>R308/'סכום נכסי הקרן'!$C$42*100</f>
        <v>8.8738260205820471E-2</v>
      </c>
    </row>
    <row r="309" spans="2:21">
      <c r="B309" t="s">
        <v>1335</v>
      </c>
      <c r="C309" t="s">
        <v>1336</v>
      </c>
      <c r="D309" t="s">
        <v>126</v>
      </c>
      <c r="E309" t="s">
        <v>1194</v>
      </c>
      <c r="F309" t="s">
        <v>1337</v>
      </c>
      <c r="G309" t="s">
        <v>1196</v>
      </c>
      <c r="H309" t="s">
        <v>1197</v>
      </c>
      <c r="I309" t="s">
        <v>236</v>
      </c>
      <c r="J309" t="s">
        <v>1269</v>
      </c>
      <c r="K309" s="91">
        <v>2.82</v>
      </c>
      <c r="L309" t="s">
        <v>109</v>
      </c>
      <c r="M309" s="91">
        <v>4.88</v>
      </c>
      <c r="N309" s="91">
        <v>5.88</v>
      </c>
      <c r="O309" s="91">
        <v>1600000</v>
      </c>
      <c r="P309" s="91">
        <v>99.543561643749996</v>
      </c>
      <c r="Q309" s="91">
        <v>0</v>
      </c>
      <c r="R309" s="91">
        <v>5969.4283046523997</v>
      </c>
      <c r="S309" s="91">
        <v>0</v>
      </c>
      <c r="T309" s="91">
        <v>0.26</v>
      </c>
      <c r="U309" s="91">
        <f>R309/'סכום נכסי הקרן'!$C$42*100</f>
        <v>5.198337822958915E-2</v>
      </c>
    </row>
    <row r="310" spans="2:21">
      <c r="B310" t="s">
        <v>1338</v>
      </c>
      <c r="C310" t="s">
        <v>1339</v>
      </c>
      <c r="D310" t="s">
        <v>126</v>
      </c>
      <c r="E310" t="s">
        <v>1194</v>
      </c>
      <c r="F310" t="s">
        <v>1340</v>
      </c>
      <c r="G310" t="s">
        <v>1341</v>
      </c>
      <c r="H310" t="s">
        <v>1204</v>
      </c>
      <c r="I310" t="s">
        <v>1205</v>
      </c>
      <c r="J310" t="s">
        <v>1269</v>
      </c>
      <c r="K310" s="91">
        <v>6.2</v>
      </c>
      <c r="L310" t="s">
        <v>109</v>
      </c>
      <c r="M310" s="91">
        <v>5.25</v>
      </c>
      <c r="N310" s="91">
        <v>5.76</v>
      </c>
      <c r="O310" s="91">
        <v>1568000</v>
      </c>
      <c r="P310" s="91">
        <v>99.596303335459183</v>
      </c>
      <c r="Q310" s="91">
        <v>0</v>
      </c>
      <c r="R310" s="91">
        <v>5853.1392960523999</v>
      </c>
      <c r="S310" s="91">
        <v>0</v>
      </c>
      <c r="T310" s="91">
        <v>0.26</v>
      </c>
      <c r="U310" s="91">
        <f>R310/'סכום נכסי הקרן'!$C$42*100</f>
        <v>5.0970702440638574E-2</v>
      </c>
    </row>
    <row r="311" spans="2:21">
      <c r="B311" t="s">
        <v>1342</v>
      </c>
      <c r="C311" t="s">
        <v>1343</v>
      </c>
      <c r="D311" t="s">
        <v>126</v>
      </c>
      <c r="E311" t="s">
        <v>1194</v>
      </c>
      <c r="F311" t="s">
        <v>1344</v>
      </c>
      <c r="G311" t="s">
        <v>1210</v>
      </c>
      <c r="H311" t="s">
        <v>1345</v>
      </c>
      <c r="I311" t="s">
        <v>247</v>
      </c>
      <c r="J311" t="s">
        <v>1346</v>
      </c>
      <c r="K311" s="91">
        <v>3.03</v>
      </c>
      <c r="L311" t="s">
        <v>109</v>
      </c>
      <c r="M311" s="91">
        <v>3.45</v>
      </c>
      <c r="N311" s="91">
        <v>3.89</v>
      </c>
      <c r="O311" s="91">
        <v>3302000</v>
      </c>
      <c r="P311" s="91">
        <v>99.794250000000005</v>
      </c>
      <c r="Q311" s="91">
        <v>0</v>
      </c>
      <c r="R311" s="91">
        <v>12350.43259398</v>
      </c>
      <c r="S311" s="91">
        <v>0.11</v>
      </c>
      <c r="T311" s="91">
        <v>0.54</v>
      </c>
      <c r="U311" s="91">
        <f>R311/'סכום נכסי הקרן'!$C$42*100</f>
        <v>0.10755087021173176</v>
      </c>
    </row>
    <row r="312" spans="2:21">
      <c r="B312" t="s">
        <v>1347</v>
      </c>
      <c r="C312" t="s">
        <v>1348</v>
      </c>
      <c r="D312" t="s">
        <v>126</v>
      </c>
      <c r="E312" t="s">
        <v>1194</v>
      </c>
      <c r="F312" t="s">
        <v>1340</v>
      </c>
      <c r="G312" t="s">
        <v>1341</v>
      </c>
      <c r="H312" t="s">
        <v>1204</v>
      </c>
      <c r="I312" t="s">
        <v>1205</v>
      </c>
      <c r="J312" t="s">
        <v>1349</v>
      </c>
      <c r="K312" s="91">
        <v>4.9400000000000004</v>
      </c>
      <c r="L312" t="s">
        <v>109</v>
      </c>
      <c r="M312" s="91">
        <v>5.63</v>
      </c>
      <c r="N312" s="91">
        <v>5.39</v>
      </c>
      <c r="O312" s="91">
        <v>1328000</v>
      </c>
      <c r="P312" s="91">
        <v>102.859315</v>
      </c>
      <c r="Q312" s="91">
        <v>0</v>
      </c>
      <c r="R312" s="91">
        <v>5119.6619435936</v>
      </c>
      <c r="S312" s="91">
        <v>0.27</v>
      </c>
      <c r="T312" s="91">
        <v>0.22</v>
      </c>
      <c r="U312" s="91">
        <f>R312/'סכום נכסי הקרן'!$C$42*100</f>
        <v>4.4583385483336804E-2</v>
      </c>
    </row>
    <row r="313" spans="2:21">
      <c r="B313" t="s">
        <v>1350</v>
      </c>
      <c r="C313" t="s">
        <v>1351</v>
      </c>
      <c r="D313" t="s">
        <v>126</v>
      </c>
      <c r="E313" t="s">
        <v>1194</v>
      </c>
      <c r="F313" t="s">
        <v>1352</v>
      </c>
      <c r="G313" t="s">
        <v>1273</v>
      </c>
      <c r="H313" t="s">
        <v>1345</v>
      </c>
      <c r="I313" t="s">
        <v>247</v>
      </c>
      <c r="J313" t="s">
        <v>1353</v>
      </c>
      <c r="K313" s="91">
        <v>4.79</v>
      </c>
      <c r="L313" t="s">
        <v>109</v>
      </c>
      <c r="M313" s="91">
        <v>4.3</v>
      </c>
      <c r="N313" s="91">
        <v>4.46</v>
      </c>
      <c r="O313" s="91">
        <v>2471000</v>
      </c>
      <c r="P313" s="91">
        <v>100.28322222177256</v>
      </c>
      <c r="Q313" s="91">
        <v>0</v>
      </c>
      <c r="R313" s="91">
        <v>9287.5380822827992</v>
      </c>
      <c r="S313" s="91">
        <v>0</v>
      </c>
      <c r="T313" s="91">
        <v>0.41</v>
      </c>
      <c r="U313" s="91">
        <f>R313/'סכום נכסי הקרן'!$C$42*100</f>
        <v>8.0878365617816583E-2</v>
      </c>
    </row>
    <row r="314" spans="2:21">
      <c r="B314" t="s">
        <v>1354</v>
      </c>
      <c r="C314" t="s">
        <v>1355</v>
      </c>
      <c r="D314" t="s">
        <v>126</v>
      </c>
      <c r="E314" t="s">
        <v>1194</v>
      </c>
      <c r="F314" t="s">
        <v>1356</v>
      </c>
      <c r="G314" t="s">
        <v>1273</v>
      </c>
      <c r="H314" t="s">
        <v>1345</v>
      </c>
      <c r="I314" t="s">
        <v>247</v>
      </c>
      <c r="J314" t="s">
        <v>1346</v>
      </c>
      <c r="K314" s="91">
        <v>3.85</v>
      </c>
      <c r="L314" t="s">
        <v>109</v>
      </c>
      <c r="M314" s="91">
        <v>3.2</v>
      </c>
      <c r="N314" s="91">
        <v>4.04</v>
      </c>
      <c r="O314" s="91">
        <v>3169000</v>
      </c>
      <c r="P314" s="91">
        <v>98.152119999999996</v>
      </c>
      <c r="Q314" s="91">
        <v>0</v>
      </c>
      <c r="R314" s="91">
        <v>11657.931679134401</v>
      </c>
      <c r="S314" s="91">
        <v>0.53</v>
      </c>
      <c r="T314" s="91">
        <v>0.51</v>
      </c>
      <c r="U314" s="91">
        <f>R314/'סכום נכסי הקרן'!$C$42*100</f>
        <v>0.10152038703251356</v>
      </c>
    </row>
    <row r="315" spans="2:21">
      <c r="B315" t="s">
        <v>1357</v>
      </c>
      <c r="C315" t="s">
        <v>1358</v>
      </c>
      <c r="D315" t="s">
        <v>126</v>
      </c>
      <c r="E315" t="s">
        <v>1194</v>
      </c>
      <c r="F315" t="s">
        <v>1359</v>
      </c>
      <c r="G315" t="s">
        <v>1295</v>
      </c>
      <c r="H315" t="s">
        <v>1204</v>
      </c>
      <c r="I315" t="s">
        <v>1205</v>
      </c>
      <c r="J315" t="s">
        <v>1360</v>
      </c>
      <c r="K315" s="91">
        <v>11.7</v>
      </c>
      <c r="L315" t="s">
        <v>109</v>
      </c>
      <c r="M315" s="91">
        <v>7.88</v>
      </c>
      <c r="N315" s="91">
        <v>8.09</v>
      </c>
      <c r="O315" s="91">
        <v>1450000</v>
      </c>
      <c r="P315" s="91">
        <v>100.29760273793103</v>
      </c>
      <c r="Q315" s="91">
        <v>0</v>
      </c>
      <c r="R315" s="91">
        <v>5450.7735183956001</v>
      </c>
      <c r="S315" s="91">
        <v>0.08</v>
      </c>
      <c r="T315" s="91">
        <v>0.24</v>
      </c>
      <c r="U315" s="91">
        <f>R315/'סכום נכסי הקרן'!$C$42*100</f>
        <v>4.7466793634116079E-2</v>
      </c>
    </row>
    <row r="316" spans="2:21">
      <c r="B316" t="s">
        <v>1361</v>
      </c>
      <c r="C316" t="s">
        <v>1362</v>
      </c>
      <c r="D316" t="s">
        <v>126</v>
      </c>
      <c r="E316" t="s">
        <v>1194</v>
      </c>
      <c r="F316" t="s">
        <v>1363</v>
      </c>
      <c r="G316" t="s">
        <v>1364</v>
      </c>
      <c r="H316" t="s">
        <v>1204</v>
      </c>
      <c r="I316" t="s">
        <v>1205</v>
      </c>
      <c r="J316" t="s">
        <v>1365</v>
      </c>
      <c r="K316" s="91">
        <v>4.2</v>
      </c>
      <c r="L316" t="s">
        <v>109</v>
      </c>
      <c r="M316" s="91">
        <v>3.15</v>
      </c>
      <c r="N316" s="91">
        <v>4.2</v>
      </c>
      <c r="O316" s="91">
        <v>2915000</v>
      </c>
      <c r="P316" s="91">
        <v>97.314670000000007</v>
      </c>
      <c r="Q316" s="91">
        <v>0</v>
      </c>
      <c r="R316" s="91">
        <v>10632.036419114</v>
      </c>
      <c r="S316" s="91">
        <v>0.39</v>
      </c>
      <c r="T316" s="91">
        <v>0.46</v>
      </c>
      <c r="U316" s="91">
        <f>R316/'סכום נכסי הקרן'!$C$42*100</f>
        <v>9.2586616727571666E-2</v>
      </c>
    </row>
    <row r="317" spans="2:21">
      <c r="B317" t="s">
        <v>1366</v>
      </c>
      <c r="C317" t="s">
        <v>1367</v>
      </c>
      <c r="D317" t="s">
        <v>126</v>
      </c>
      <c r="E317" t="s">
        <v>1194</v>
      </c>
      <c r="F317" t="s">
        <v>1368</v>
      </c>
      <c r="G317" t="s">
        <v>1240</v>
      </c>
      <c r="H317" t="s">
        <v>1204</v>
      </c>
      <c r="I317" t="s">
        <v>1205</v>
      </c>
      <c r="J317" t="s">
        <v>755</v>
      </c>
      <c r="K317" s="91">
        <v>3.96</v>
      </c>
      <c r="L317" t="s">
        <v>109</v>
      </c>
      <c r="M317" s="91">
        <v>2.95</v>
      </c>
      <c r="N317" s="91">
        <v>4.09</v>
      </c>
      <c r="O317" s="91">
        <v>3091000</v>
      </c>
      <c r="P317" s="91">
        <v>96.597444445163376</v>
      </c>
      <c r="Q317" s="91">
        <v>0</v>
      </c>
      <c r="R317" s="91">
        <v>11190.8796252344</v>
      </c>
      <c r="S317" s="91">
        <v>0.26</v>
      </c>
      <c r="T317" s="91">
        <v>0.49</v>
      </c>
      <c r="U317" s="91">
        <f>R317/'סכום נכסי הקרן'!$C$42*100</f>
        <v>9.7453172831805615E-2</v>
      </c>
    </row>
    <row r="318" spans="2:21">
      <c r="B318" t="s">
        <v>1369</v>
      </c>
      <c r="C318" t="s">
        <v>1370</v>
      </c>
      <c r="D318" t="s">
        <v>126</v>
      </c>
      <c r="E318" t="s">
        <v>1194</v>
      </c>
      <c r="F318" t="s">
        <v>1371</v>
      </c>
      <c r="G318" t="s">
        <v>1196</v>
      </c>
      <c r="H318" t="s">
        <v>1197</v>
      </c>
      <c r="I318" t="s">
        <v>236</v>
      </c>
      <c r="J318" t="s">
        <v>1372</v>
      </c>
      <c r="K318" s="91">
        <v>16.86</v>
      </c>
      <c r="L318" t="s">
        <v>109</v>
      </c>
      <c r="M318" s="91">
        <v>4.88</v>
      </c>
      <c r="N318" s="91">
        <v>5.96</v>
      </c>
      <c r="O318" s="91">
        <v>2300000</v>
      </c>
      <c r="P318" s="91">
        <v>85.303082191304341</v>
      </c>
      <c r="Q318" s="91">
        <v>0</v>
      </c>
      <c r="R318" s="91">
        <v>7353.4668972192003</v>
      </c>
      <c r="S318" s="91">
        <v>0.33</v>
      </c>
      <c r="T318" s="91">
        <v>0.32</v>
      </c>
      <c r="U318" s="91">
        <f>R318/'סכום נכסי הקרן'!$C$42*100</f>
        <v>6.4035956461523824E-2</v>
      </c>
    </row>
    <row r="319" spans="2:21">
      <c r="B319" t="s">
        <v>1373</v>
      </c>
      <c r="C319" t="s">
        <v>1374</v>
      </c>
      <c r="D319" t="s">
        <v>126</v>
      </c>
      <c r="E319" t="s">
        <v>1194</v>
      </c>
      <c r="F319" t="s">
        <v>1375</v>
      </c>
      <c r="G319" t="s">
        <v>1281</v>
      </c>
      <c r="H319" t="s">
        <v>1197</v>
      </c>
      <c r="I319" t="s">
        <v>236</v>
      </c>
      <c r="J319" t="s">
        <v>1376</v>
      </c>
      <c r="K319" s="91">
        <v>5.79</v>
      </c>
      <c r="L319" t="s">
        <v>109</v>
      </c>
      <c r="M319" s="91">
        <v>5.25</v>
      </c>
      <c r="N319" s="91">
        <v>5.17</v>
      </c>
      <c r="O319" s="91">
        <v>1126000</v>
      </c>
      <c r="P319" s="91">
        <v>101.645416669627</v>
      </c>
      <c r="Q319" s="91">
        <v>0</v>
      </c>
      <c r="R319" s="91">
        <v>4289.6886640916</v>
      </c>
      <c r="S319" s="91">
        <v>0.09</v>
      </c>
      <c r="T319" s="91">
        <v>0.19</v>
      </c>
      <c r="U319" s="91">
        <f>R319/'סכום נכסי הקרן'!$C$42*100</f>
        <v>3.7355756185037135E-2</v>
      </c>
    </row>
    <row r="320" spans="2:21">
      <c r="B320" t="s">
        <v>1377</v>
      </c>
      <c r="C320" t="s">
        <v>1378</v>
      </c>
      <c r="D320" t="s">
        <v>126</v>
      </c>
      <c r="E320" t="s">
        <v>1194</v>
      </c>
      <c r="F320" t="s">
        <v>1379</v>
      </c>
      <c r="G320" t="s">
        <v>1281</v>
      </c>
      <c r="H320" t="s">
        <v>1345</v>
      </c>
      <c r="I320" t="s">
        <v>247</v>
      </c>
      <c r="J320" t="s">
        <v>1380</v>
      </c>
      <c r="K320" s="91">
        <v>5.15</v>
      </c>
      <c r="L320" t="s">
        <v>109</v>
      </c>
      <c r="M320" s="91">
        <v>5.25</v>
      </c>
      <c r="N320" s="91">
        <v>4.83</v>
      </c>
      <c r="O320" s="91">
        <v>2162000</v>
      </c>
      <c r="P320" s="91">
        <v>104.84877</v>
      </c>
      <c r="Q320" s="91">
        <v>0</v>
      </c>
      <c r="R320" s="91">
        <v>8496.0803669352008</v>
      </c>
      <c r="S320" s="91">
        <v>0.33</v>
      </c>
      <c r="T320" s="91">
        <v>0.37</v>
      </c>
      <c r="U320" s="91">
        <f>R320/'סכום נכסי הקרן'!$C$42*100</f>
        <v>7.3986140153348687E-2</v>
      </c>
    </row>
    <row r="321" spans="2:21">
      <c r="B321" t="s">
        <v>1381</v>
      </c>
      <c r="C321" t="s">
        <v>1382</v>
      </c>
      <c r="D321" t="s">
        <v>126</v>
      </c>
      <c r="E321" t="s">
        <v>1194</v>
      </c>
      <c r="F321" t="s">
        <v>1383</v>
      </c>
      <c r="G321" t="s">
        <v>1295</v>
      </c>
      <c r="H321" t="s">
        <v>1204</v>
      </c>
      <c r="I321" t="s">
        <v>1205</v>
      </c>
      <c r="J321" t="s">
        <v>1384</v>
      </c>
      <c r="K321" s="91">
        <v>5.59</v>
      </c>
      <c r="L321" t="s">
        <v>109</v>
      </c>
      <c r="M321" s="91">
        <v>4.88</v>
      </c>
      <c r="N321" s="91">
        <v>5.16</v>
      </c>
      <c r="O321" s="91">
        <v>1636000</v>
      </c>
      <c r="P321" s="91">
        <v>99.040833331295843</v>
      </c>
      <c r="Q321" s="91">
        <v>0</v>
      </c>
      <c r="R321" s="91">
        <v>6072.9145088083997</v>
      </c>
      <c r="S321" s="91">
        <v>0.22</v>
      </c>
      <c r="T321" s="91">
        <v>0.27</v>
      </c>
      <c r="U321" s="91">
        <f>R321/'סכום נכסי הקרן'!$C$42*100</f>
        <v>5.2884563773268958E-2</v>
      </c>
    </row>
    <row r="322" spans="2:21">
      <c r="B322" t="s">
        <v>1385</v>
      </c>
      <c r="C322" t="s">
        <v>1386</v>
      </c>
      <c r="D322" t="s">
        <v>126</v>
      </c>
      <c r="E322" t="s">
        <v>1194</v>
      </c>
      <c r="F322" t="s">
        <v>1387</v>
      </c>
      <c r="G322" t="s">
        <v>1388</v>
      </c>
      <c r="H322" t="s">
        <v>1204</v>
      </c>
      <c r="I322" t="s">
        <v>1205</v>
      </c>
      <c r="J322" t="s">
        <v>1024</v>
      </c>
      <c r="K322" s="91">
        <v>4.62</v>
      </c>
      <c r="L322" t="s">
        <v>109</v>
      </c>
      <c r="M322" s="91">
        <v>4.88</v>
      </c>
      <c r="N322" s="91">
        <v>4.8</v>
      </c>
      <c r="O322" s="91">
        <v>866000</v>
      </c>
      <c r="P322" s="91">
        <v>100.94499999999999</v>
      </c>
      <c r="Q322" s="91">
        <v>0</v>
      </c>
      <c r="R322" s="91">
        <v>3276.4405075999998</v>
      </c>
      <c r="S322" s="91">
        <v>0</v>
      </c>
      <c r="T322" s="91">
        <v>0.14000000000000001</v>
      </c>
      <c r="U322" s="91">
        <f>R322/'סכום נכסי הקרן'!$C$42*100</f>
        <v>2.8532120240153488E-2</v>
      </c>
    </row>
    <row r="323" spans="2:21">
      <c r="B323" t="s">
        <v>1389</v>
      </c>
      <c r="C323" t="s">
        <v>1390</v>
      </c>
      <c r="D323" t="s">
        <v>126</v>
      </c>
      <c r="E323" t="s">
        <v>1194</v>
      </c>
      <c r="F323" t="s">
        <v>1391</v>
      </c>
      <c r="G323" t="s">
        <v>1300</v>
      </c>
      <c r="H323" t="s">
        <v>1204</v>
      </c>
      <c r="I323" t="s">
        <v>1205</v>
      </c>
      <c r="J323" t="s">
        <v>1392</v>
      </c>
      <c r="K323" s="91">
        <v>15.86</v>
      </c>
      <c r="L323" t="s">
        <v>113</v>
      </c>
      <c r="M323" s="91">
        <v>5.25</v>
      </c>
      <c r="N323" s="91">
        <v>4.7</v>
      </c>
      <c r="O323" s="91">
        <v>1900000</v>
      </c>
      <c r="P323" s="91">
        <v>113.55342465789474</v>
      </c>
      <c r="Q323" s="91">
        <v>0</v>
      </c>
      <c r="R323" s="91">
        <v>9259.1916679745991</v>
      </c>
      <c r="S323" s="91">
        <v>0.19</v>
      </c>
      <c r="T323" s="91">
        <v>0.4</v>
      </c>
      <c r="U323" s="91">
        <f>R323/'סכום נכסי הקרן'!$C$42*100</f>
        <v>8.0631517460634197E-2</v>
      </c>
    </row>
    <row r="324" spans="2:21">
      <c r="B324" t="s">
        <v>1393</v>
      </c>
      <c r="C324" t="s">
        <v>1394</v>
      </c>
      <c r="D324" t="s">
        <v>126</v>
      </c>
      <c r="E324" t="s">
        <v>1194</v>
      </c>
      <c r="F324" t="s">
        <v>1395</v>
      </c>
      <c r="G324" t="s">
        <v>1295</v>
      </c>
      <c r="H324" t="s">
        <v>1204</v>
      </c>
      <c r="I324" t="s">
        <v>1205</v>
      </c>
      <c r="J324" t="s">
        <v>1396</v>
      </c>
      <c r="K324" s="91">
        <v>6.8</v>
      </c>
      <c r="L324" t="s">
        <v>109</v>
      </c>
      <c r="M324" s="91">
        <v>4.3</v>
      </c>
      <c r="N324" s="91">
        <v>5.32</v>
      </c>
      <c r="O324" s="91">
        <v>887000</v>
      </c>
      <c r="P324" s="91">
        <v>95.304722220969566</v>
      </c>
      <c r="Q324" s="91">
        <v>0</v>
      </c>
      <c r="R324" s="91">
        <v>3168.3826171027999</v>
      </c>
      <c r="S324" s="91">
        <v>7.0000000000000007E-2</v>
      </c>
      <c r="T324" s="91">
        <v>0.14000000000000001</v>
      </c>
      <c r="U324" s="91">
        <f>R324/'סכום נכסי הקרן'!$C$42*100</f>
        <v>2.7591123229094728E-2</v>
      </c>
    </row>
    <row r="325" spans="2:21">
      <c r="B325" t="s">
        <v>1397</v>
      </c>
      <c r="C325" t="s">
        <v>1398</v>
      </c>
      <c r="D325" t="s">
        <v>126</v>
      </c>
      <c r="E325" t="s">
        <v>1194</v>
      </c>
      <c r="F325" t="s">
        <v>1399</v>
      </c>
      <c r="G325" t="s">
        <v>1196</v>
      </c>
      <c r="H325" t="s">
        <v>1197</v>
      </c>
      <c r="I325" t="s">
        <v>236</v>
      </c>
      <c r="J325" t="s">
        <v>1400</v>
      </c>
      <c r="K325" s="91">
        <v>6.51</v>
      </c>
      <c r="L325" t="s">
        <v>109</v>
      </c>
      <c r="M325" s="91">
        <v>5.3</v>
      </c>
      <c r="N325" s="91">
        <v>7.82</v>
      </c>
      <c r="O325" s="91">
        <v>2239000</v>
      </c>
      <c r="P325" s="91">
        <v>87.290657534613672</v>
      </c>
      <c r="Q325" s="91">
        <v>0</v>
      </c>
      <c r="R325" s="91">
        <v>7325.2329576055999</v>
      </c>
      <c r="S325" s="91">
        <v>0.15</v>
      </c>
      <c r="T325" s="91">
        <v>0.32</v>
      </c>
      <c r="U325" s="91">
        <f>R325/'סכום נכסי הקרן'!$C$42*100</f>
        <v>6.3790087764063919E-2</v>
      </c>
    </row>
    <row r="326" spans="2:21">
      <c r="B326" t="s">
        <v>1401</v>
      </c>
      <c r="C326" t="s">
        <v>1402</v>
      </c>
      <c r="D326" t="s">
        <v>126</v>
      </c>
      <c r="E326" t="s">
        <v>1194</v>
      </c>
      <c r="F326" t="s">
        <v>1403</v>
      </c>
      <c r="G326" t="s">
        <v>1300</v>
      </c>
      <c r="H326" t="s">
        <v>1204</v>
      </c>
      <c r="I326" t="s">
        <v>1205</v>
      </c>
      <c r="J326" t="s">
        <v>1404</v>
      </c>
      <c r="K326" s="91">
        <v>15.39</v>
      </c>
      <c r="L326" t="s">
        <v>109</v>
      </c>
      <c r="M326" s="91">
        <v>6.25</v>
      </c>
      <c r="N326" s="91">
        <v>6.72</v>
      </c>
      <c r="O326" s="91">
        <v>2400000</v>
      </c>
      <c r="P326" s="91">
        <v>94.59041666666667</v>
      </c>
      <c r="Q326" s="91">
        <v>0</v>
      </c>
      <c r="R326" s="91">
        <v>8508.5971599999993</v>
      </c>
      <c r="S326" s="91">
        <v>0</v>
      </c>
      <c r="T326" s="91">
        <v>0.37</v>
      </c>
      <c r="U326" s="91">
        <f>R326/'סכום נכסי הקרן'!$C$42*100</f>
        <v>7.4095139735034218E-2</v>
      </c>
    </row>
    <row r="327" spans="2:21">
      <c r="B327" t="s">
        <v>1405</v>
      </c>
      <c r="C327" t="s">
        <v>1406</v>
      </c>
      <c r="D327" t="s">
        <v>126</v>
      </c>
      <c r="E327" t="s">
        <v>1194</v>
      </c>
      <c r="F327" t="s">
        <v>1407</v>
      </c>
      <c r="G327" t="s">
        <v>1281</v>
      </c>
      <c r="H327" t="s">
        <v>1197</v>
      </c>
      <c r="I327" t="s">
        <v>236</v>
      </c>
      <c r="J327" t="s">
        <v>1408</v>
      </c>
      <c r="K327" s="91">
        <v>7.65</v>
      </c>
      <c r="L327" t="s">
        <v>113</v>
      </c>
      <c r="M327" s="91">
        <v>4.63</v>
      </c>
      <c r="N327" s="91">
        <v>5.47</v>
      </c>
      <c r="O327" s="91">
        <v>1900000</v>
      </c>
      <c r="P327" s="91">
        <v>96.208835615789468</v>
      </c>
      <c r="Q327" s="91">
        <v>0</v>
      </c>
      <c r="R327" s="91">
        <v>7844.9069396457198</v>
      </c>
      <c r="S327" s="91">
        <v>0.13</v>
      </c>
      <c r="T327" s="91">
        <v>0.34</v>
      </c>
      <c r="U327" s="91">
        <f>R327/'סכום נכסי הקרן'!$C$42*100</f>
        <v>6.8315547789007017E-2</v>
      </c>
    </row>
    <row r="328" spans="2:21">
      <c r="B328" t="s">
        <v>1409</v>
      </c>
      <c r="C328" t="s">
        <v>1410</v>
      </c>
      <c r="D328" t="s">
        <v>126</v>
      </c>
      <c r="E328" t="s">
        <v>1194</v>
      </c>
      <c r="F328" t="s">
        <v>1411</v>
      </c>
      <c r="G328" t="s">
        <v>1290</v>
      </c>
      <c r="H328" t="s">
        <v>1412</v>
      </c>
      <c r="I328" t="s">
        <v>236</v>
      </c>
      <c r="J328" t="s">
        <v>1221</v>
      </c>
      <c r="K328" s="91">
        <v>3.28</v>
      </c>
      <c r="L328" t="s">
        <v>109</v>
      </c>
      <c r="M328" s="91">
        <v>2.89</v>
      </c>
      <c r="N328" s="91">
        <v>3.8</v>
      </c>
      <c r="O328" s="91">
        <v>3300000</v>
      </c>
      <c r="P328" s="91">
        <v>97.40894333333334</v>
      </c>
      <c r="Q328" s="91">
        <v>0</v>
      </c>
      <c r="R328" s="91">
        <v>12047.927747240001</v>
      </c>
      <c r="S328" s="91">
        <v>0.18</v>
      </c>
      <c r="T328" s="91">
        <v>0.53</v>
      </c>
      <c r="U328" s="91">
        <f>R328/'סכום נכסי הקרן'!$C$42*100</f>
        <v>0.10491657709992513</v>
      </c>
    </row>
    <row r="329" spans="2:21">
      <c r="B329" t="s">
        <v>1413</v>
      </c>
      <c r="C329" t="s">
        <v>1414</v>
      </c>
      <c r="D329" t="s">
        <v>126</v>
      </c>
      <c r="E329" t="s">
        <v>1194</v>
      </c>
      <c r="F329" t="s">
        <v>1415</v>
      </c>
      <c r="G329" t="s">
        <v>396</v>
      </c>
      <c r="H329" t="s">
        <v>1416</v>
      </c>
      <c r="I329" t="s">
        <v>247</v>
      </c>
      <c r="J329" t="s">
        <v>1417</v>
      </c>
      <c r="K329" s="91">
        <v>6.91</v>
      </c>
      <c r="L329" t="s">
        <v>109</v>
      </c>
      <c r="M329" s="91">
        <v>7</v>
      </c>
      <c r="N329" s="91">
        <v>7.88</v>
      </c>
      <c r="O329" s="91">
        <v>1607000</v>
      </c>
      <c r="P329" s="91">
        <v>97.655555556938396</v>
      </c>
      <c r="Q329" s="91">
        <v>0</v>
      </c>
      <c r="R329" s="91">
        <v>5881.8292671944</v>
      </c>
      <c r="S329" s="91">
        <v>0.21</v>
      </c>
      <c r="T329" s="91">
        <v>0.26</v>
      </c>
      <c r="U329" s="91">
        <f>R329/'סכום נכסי הקרן'!$C$42*100</f>
        <v>5.1220542382615641E-2</v>
      </c>
    </row>
    <row r="330" spans="2:21">
      <c r="B330" t="s">
        <v>1418</v>
      </c>
      <c r="C330" t="s">
        <v>1419</v>
      </c>
      <c r="D330" t="s">
        <v>126</v>
      </c>
      <c r="E330" t="s">
        <v>1194</v>
      </c>
      <c r="F330" t="s">
        <v>1420</v>
      </c>
      <c r="G330" t="s">
        <v>1295</v>
      </c>
      <c r="H330" t="s">
        <v>1412</v>
      </c>
      <c r="I330" t="s">
        <v>236</v>
      </c>
      <c r="J330" t="s">
        <v>1421</v>
      </c>
      <c r="K330" s="91">
        <v>5.25</v>
      </c>
      <c r="L330" t="s">
        <v>109</v>
      </c>
      <c r="M330" s="91">
        <v>7</v>
      </c>
      <c r="N330" s="91">
        <v>9.1199999999999992</v>
      </c>
      <c r="O330" s="91">
        <v>1598000</v>
      </c>
      <c r="P330" s="91">
        <v>90.777777778473094</v>
      </c>
      <c r="Q330" s="91">
        <v>0</v>
      </c>
      <c r="R330" s="91">
        <v>5436.9570755971999</v>
      </c>
      <c r="S330" s="91">
        <v>0.21</v>
      </c>
      <c r="T330" s="91">
        <v>0.24</v>
      </c>
      <c r="U330" s="91">
        <f>R330/'סכום נכסי הקרן'!$C$42*100</f>
        <v>4.7346476354952691E-2</v>
      </c>
    </row>
    <row r="331" spans="2:21">
      <c r="B331" t="s">
        <v>1422</v>
      </c>
      <c r="C331" t="s">
        <v>1423</v>
      </c>
      <c r="D331" t="s">
        <v>126</v>
      </c>
      <c r="E331" t="s">
        <v>1194</v>
      </c>
      <c r="F331" t="s">
        <v>1424</v>
      </c>
      <c r="G331" t="s">
        <v>1263</v>
      </c>
      <c r="H331" t="s">
        <v>1425</v>
      </c>
      <c r="I331" t="s">
        <v>1205</v>
      </c>
      <c r="J331" t="s">
        <v>1269</v>
      </c>
      <c r="K331" s="91">
        <v>4.72</v>
      </c>
      <c r="L331" t="s">
        <v>109</v>
      </c>
      <c r="M331" s="91">
        <v>5.25</v>
      </c>
      <c r="N331" s="91">
        <v>4.93</v>
      </c>
      <c r="O331" s="91">
        <v>1167000</v>
      </c>
      <c r="P331" s="91">
        <v>102.45</v>
      </c>
      <c r="Q331" s="91">
        <v>0</v>
      </c>
      <c r="R331" s="91">
        <v>4481.0769419999997</v>
      </c>
      <c r="S331" s="91">
        <v>0</v>
      </c>
      <c r="T331" s="91">
        <v>0.2</v>
      </c>
      <c r="U331" s="91">
        <f>R331/'סכום נכסי הקרן'!$C$42*100</f>
        <v>3.9022416496790627E-2</v>
      </c>
    </row>
    <row r="332" spans="2:21">
      <c r="B332" t="s">
        <v>1426</v>
      </c>
      <c r="C332" t="s">
        <v>1427</v>
      </c>
      <c r="D332" t="s">
        <v>126</v>
      </c>
      <c r="E332" t="s">
        <v>1194</v>
      </c>
      <c r="F332" t="s">
        <v>1428</v>
      </c>
      <c r="G332" t="s">
        <v>1429</v>
      </c>
      <c r="H332" t="s">
        <v>1412</v>
      </c>
      <c r="I332" t="s">
        <v>236</v>
      </c>
      <c r="J332" t="s">
        <v>1430</v>
      </c>
      <c r="K332" s="91">
        <v>2.63</v>
      </c>
      <c r="L332" t="s">
        <v>109</v>
      </c>
      <c r="M332" s="91">
        <v>4.13</v>
      </c>
      <c r="N332" s="91">
        <v>5.37</v>
      </c>
      <c r="O332" s="91">
        <v>1340000</v>
      </c>
      <c r="P332" s="91">
        <v>97.922593641791039</v>
      </c>
      <c r="Q332" s="91">
        <v>0</v>
      </c>
      <c r="R332" s="91">
        <v>4917.9860049904</v>
      </c>
      <c r="S332" s="91">
        <v>0.22</v>
      </c>
      <c r="T332" s="91">
        <v>0.21</v>
      </c>
      <c r="U332" s="91">
        <f>R332/'סכום נכסי הקרן'!$C$42*100</f>
        <v>4.282713747076803E-2</v>
      </c>
    </row>
    <row r="333" spans="2:21">
      <c r="B333" t="s">
        <v>1431</v>
      </c>
      <c r="C333" t="s">
        <v>1432</v>
      </c>
      <c r="D333" t="s">
        <v>126</v>
      </c>
      <c r="E333" t="s">
        <v>1194</v>
      </c>
      <c r="F333" t="s">
        <v>1433</v>
      </c>
      <c r="G333" t="s">
        <v>1295</v>
      </c>
      <c r="H333" t="s">
        <v>1425</v>
      </c>
      <c r="I333" t="s">
        <v>1205</v>
      </c>
      <c r="J333" t="s">
        <v>322</v>
      </c>
      <c r="K333" s="91">
        <v>0.47</v>
      </c>
      <c r="L333" t="s">
        <v>116</v>
      </c>
      <c r="M333" s="91">
        <v>6.88</v>
      </c>
      <c r="N333" s="91">
        <v>4.54</v>
      </c>
      <c r="O333" s="91">
        <v>1150000</v>
      </c>
      <c r="P333" s="91">
        <v>101.30597222608695</v>
      </c>
      <c r="Q333" s="91">
        <v>0</v>
      </c>
      <c r="R333" s="91">
        <v>5584.4005435880399</v>
      </c>
      <c r="S333" s="91">
        <v>0.12</v>
      </c>
      <c r="T333" s="91">
        <v>0.24</v>
      </c>
      <c r="U333" s="91">
        <f>R333/'סכום נכסי הקרן'!$C$42*100</f>
        <v>4.8630453508690608E-2</v>
      </c>
    </row>
    <row r="334" spans="2:21">
      <c r="B334" t="s">
        <v>1434</v>
      </c>
      <c r="C334" t="s">
        <v>1435</v>
      </c>
      <c r="D334" t="s">
        <v>126</v>
      </c>
      <c r="E334" t="s">
        <v>1194</v>
      </c>
      <c r="F334" t="s">
        <v>1387</v>
      </c>
      <c r="G334" t="s">
        <v>1388</v>
      </c>
      <c r="H334" t="s">
        <v>1416</v>
      </c>
      <c r="I334" t="s">
        <v>247</v>
      </c>
      <c r="J334" t="s">
        <v>1436</v>
      </c>
      <c r="K334" s="91">
        <v>3.41</v>
      </c>
      <c r="L334" t="s">
        <v>109</v>
      </c>
      <c r="M334" s="91">
        <v>3.88</v>
      </c>
      <c r="N334" s="91">
        <v>4.7699999999999996</v>
      </c>
      <c r="O334" s="91">
        <v>1610000</v>
      </c>
      <c r="P334" s="91">
        <v>98.455902776397522</v>
      </c>
      <c r="Q334" s="91">
        <v>0</v>
      </c>
      <c r="R334" s="91">
        <v>5941.1048500555999</v>
      </c>
      <c r="S334" s="91">
        <v>0.16</v>
      </c>
      <c r="T334" s="91">
        <v>0.26</v>
      </c>
      <c r="U334" s="91">
        <f>R334/'סכום נכסי הקרן'!$C$42*100</f>
        <v>5.1736730011714319E-2</v>
      </c>
    </row>
    <row r="335" spans="2:21">
      <c r="B335" t="s">
        <v>1437</v>
      </c>
      <c r="C335" t="s">
        <v>1438</v>
      </c>
      <c r="D335" t="s">
        <v>126</v>
      </c>
      <c r="E335" t="s">
        <v>1194</v>
      </c>
      <c r="F335" t="s">
        <v>1439</v>
      </c>
      <c r="G335" t="s">
        <v>1263</v>
      </c>
      <c r="H335" t="s">
        <v>1412</v>
      </c>
      <c r="I335" t="s">
        <v>236</v>
      </c>
      <c r="J335" t="s">
        <v>438</v>
      </c>
      <c r="K335" s="91">
        <v>20.93</v>
      </c>
      <c r="L335" t="s">
        <v>113</v>
      </c>
      <c r="M335" s="91">
        <v>4.5</v>
      </c>
      <c r="N335" s="91">
        <v>4.38</v>
      </c>
      <c r="O335" s="91">
        <v>938000</v>
      </c>
      <c r="P335" s="91">
        <v>105.94438356076759</v>
      </c>
      <c r="Q335" s="91">
        <v>0</v>
      </c>
      <c r="R335" s="91">
        <v>4264.8131966704796</v>
      </c>
      <c r="S335" s="91">
        <v>0.09</v>
      </c>
      <c r="T335" s="91">
        <v>0.19</v>
      </c>
      <c r="U335" s="91">
        <f>R335/'סכום נכסי הקרן'!$C$42*100</f>
        <v>3.7139133961669096E-2</v>
      </c>
    </row>
    <row r="336" spans="2:21">
      <c r="B336" t="s">
        <v>1440</v>
      </c>
      <c r="C336" t="s">
        <v>1441</v>
      </c>
      <c r="D336" t="s">
        <v>1442</v>
      </c>
      <c r="E336" t="s">
        <v>1194</v>
      </c>
      <c r="F336" t="s">
        <v>1443</v>
      </c>
      <c r="G336" t="s">
        <v>1219</v>
      </c>
      <c r="H336" t="s">
        <v>1425</v>
      </c>
      <c r="I336" t="s">
        <v>1205</v>
      </c>
      <c r="J336" t="s">
        <v>1444</v>
      </c>
      <c r="K336" s="91">
        <v>5.38</v>
      </c>
      <c r="L336" t="s">
        <v>109</v>
      </c>
      <c r="M336" s="91">
        <v>5</v>
      </c>
      <c r="N336" s="91">
        <v>6.35</v>
      </c>
      <c r="O336" s="91">
        <v>1425000</v>
      </c>
      <c r="P336" s="91">
        <v>94.572136666666665</v>
      </c>
      <c r="Q336" s="91">
        <v>0</v>
      </c>
      <c r="R336" s="91">
        <v>5051.0032472299999</v>
      </c>
      <c r="S336" s="91">
        <v>0.13</v>
      </c>
      <c r="T336" s="91">
        <v>0.22</v>
      </c>
      <c r="U336" s="91">
        <f>R336/'סכום נכסי הקרן'!$C$42*100</f>
        <v>4.3985487192299805E-2</v>
      </c>
    </row>
    <row r="337" spans="2:21">
      <c r="B337" t="s">
        <v>1445</v>
      </c>
      <c r="C337" t="s">
        <v>1446</v>
      </c>
      <c r="D337" t="s">
        <v>126</v>
      </c>
      <c r="E337" t="s">
        <v>1194</v>
      </c>
      <c r="F337" t="s">
        <v>1447</v>
      </c>
      <c r="G337" t="s">
        <v>1219</v>
      </c>
      <c r="H337" t="s">
        <v>1416</v>
      </c>
      <c r="I337" t="s">
        <v>247</v>
      </c>
      <c r="J337" t="s">
        <v>1269</v>
      </c>
      <c r="K337" s="91">
        <v>7.25</v>
      </c>
      <c r="L337" t="s">
        <v>109</v>
      </c>
      <c r="M337" s="91">
        <v>4.5</v>
      </c>
      <c r="N337" s="91">
        <v>5.13</v>
      </c>
      <c r="O337" s="91">
        <v>2267000</v>
      </c>
      <c r="P337" s="91">
        <v>98.159000000000006</v>
      </c>
      <c r="Q337" s="91">
        <v>0</v>
      </c>
      <c r="R337" s="91">
        <v>8340.2914584400005</v>
      </c>
      <c r="S337" s="91">
        <v>0</v>
      </c>
      <c r="T337" s="91">
        <v>0.36</v>
      </c>
      <c r="U337" s="91">
        <f>R337/'סכום נכסי הקרן'!$C$42*100</f>
        <v>7.2629488671670087E-2</v>
      </c>
    </row>
    <row r="338" spans="2:21">
      <c r="B338" t="s">
        <v>1448</v>
      </c>
      <c r="C338" t="s">
        <v>1449</v>
      </c>
      <c r="D338" t="s">
        <v>1442</v>
      </c>
      <c r="E338" t="s">
        <v>1194</v>
      </c>
      <c r="F338" t="s">
        <v>1450</v>
      </c>
      <c r="G338" t="s">
        <v>1203</v>
      </c>
      <c r="H338" t="s">
        <v>1412</v>
      </c>
      <c r="I338" t="s">
        <v>236</v>
      </c>
      <c r="J338" t="s">
        <v>622</v>
      </c>
      <c r="K338" s="91">
        <v>3.7</v>
      </c>
      <c r="L338" t="s">
        <v>113</v>
      </c>
      <c r="M338" s="91">
        <v>3.75</v>
      </c>
      <c r="N338" s="91">
        <v>1.4</v>
      </c>
      <c r="O338" s="91">
        <v>1100000</v>
      </c>
      <c r="P338" s="91">
        <v>112.79589040909092</v>
      </c>
      <c r="Q338" s="91">
        <v>0</v>
      </c>
      <c r="R338" s="91">
        <v>5324.8232760762003</v>
      </c>
      <c r="S338" s="91">
        <v>0.15</v>
      </c>
      <c r="T338" s="91">
        <v>0.23</v>
      </c>
      <c r="U338" s="91">
        <f>R338/'סכום נכסי הקרן'!$C$42*100</f>
        <v>4.6369985237992961E-2</v>
      </c>
    </row>
    <row r="339" spans="2:21">
      <c r="B339" t="s">
        <v>1451</v>
      </c>
      <c r="C339" t="s">
        <v>1452</v>
      </c>
      <c r="D339" t="s">
        <v>126</v>
      </c>
      <c r="E339" t="s">
        <v>1194</v>
      </c>
      <c r="F339" t="s">
        <v>1453</v>
      </c>
      <c r="G339" t="s">
        <v>1196</v>
      </c>
      <c r="H339" t="s">
        <v>1454</v>
      </c>
      <c r="I339" t="s">
        <v>236</v>
      </c>
      <c r="J339" t="s">
        <v>1455</v>
      </c>
      <c r="K339" s="91">
        <v>3.38</v>
      </c>
      <c r="L339" t="s">
        <v>109</v>
      </c>
      <c r="M339" s="91">
        <v>5</v>
      </c>
      <c r="N339" s="91">
        <v>5.25</v>
      </c>
      <c r="O339" s="91">
        <v>1295000</v>
      </c>
      <c r="P339" s="91">
        <v>100.84835616216216</v>
      </c>
      <c r="Q339" s="91">
        <v>0</v>
      </c>
      <c r="R339" s="91">
        <v>4894.8363237003996</v>
      </c>
      <c r="S339" s="91">
        <v>0.08</v>
      </c>
      <c r="T339" s="91">
        <v>0.21</v>
      </c>
      <c r="U339" s="91">
        <f>R339/'סכום נכסי הקרן'!$C$42*100</f>
        <v>4.2625543854599691E-2</v>
      </c>
    </row>
    <row r="340" spans="2:21">
      <c r="B340" t="s">
        <v>1456</v>
      </c>
      <c r="C340" t="s">
        <v>1457</v>
      </c>
      <c r="D340" t="s">
        <v>126</v>
      </c>
      <c r="E340" t="s">
        <v>1194</v>
      </c>
      <c r="F340" t="s">
        <v>1458</v>
      </c>
      <c r="G340" t="s">
        <v>1225</v>
      </c>
      <c r="H340" t="s">
        <v>1454</v>
      </c>
      <c r="I340" t="s">
        <v>236</v>
      </c>
      <c r="J340" t="s">
        <v>1459</v>
      </c>
      <c r="K340" s="91">
        <v>5.71</v>
      </c>
      <c r="L340" t="s">
        <v>116</v>
      </c>
      <c r="M340" s="91">
        <v>6</v>
      </c>
      <c r="N340" s="91">
        <v>6.55</v>
      </c>
      <c r="O340" s="91">
        <v>1700000</v>
      </c>
      <c r="P340" s="91">
        <v>99.972191782352937</v>
      </c>
      <c r="Q340" s="91">
        <v>0</v>
      </c>
      <c r="R340" s="91">
        <v>8146.5139695220196</v>
      </c>
      <c r="S340" s="91">
        <v>0.14000000000000001</v>
      </c>
      <c r="T340" s="91">
        <v>0.36</v>
      </c>
      <c r="U340" s="91">
        <f>R340/'סכום נכסי הקרן'!$C$42*100</f>
        <v>7.0942022471439048E-2</v>
      </c>
    </row>
    <row r="341" spans="2:21">
      <c r="B341" t="s">
        <v>1460</v>
      </c>
      <c r="C341" t="s">
        <v>1461</v>
      </c>
      <c r="D341" t="s">
        <v>126</v>
      </c>
      <c r="E341" t="s">
        <v>1194</v>
      </c>
      <c r="F341" t="s">
        <v>1462</v>
      </c>
      <c r="G341" t="s">
        <v>1196</v>
      </c>
      <c r="H341" t="s">
        <v>1454</v>
      </c>
      <c r="I341" t="s">
        <v>236</v>
      </c>
      <c r="J341" t="s">
        <v>1463</v>
      </c>
      <c r="K341" s="91">
        <v>15.15</v>
      </c>
      <c r="L341" t="s">
        <v>109</v>
      </c>
      <c r="M341" s="91">
        <v>5.5</v>
      </c>
      <c r="N341" s="91">
        <v>6.65</v>
      </c>
      <c r="O341" s="91">
        <v>580000</v>
      </c>
      <c r="P341" s="91">
        <v>86.840833327586211</v>
      </c>
      <c r="Q341" s="91">
        <v>0</v>
      </c>
      <c r="R341" s="91">
        <v>1887.7807712084</v>
      </c>
      <c r="S341" s="91">
        <v>0.06</v>
      </c>
      <c r="T341" s="91">
        <v>0.08</v>
      </c>
      <c r="U341" s="91">
        <f>R341/'סכום נכסי הקרן'!$C$42*100</f>
        <v>1.6439299851845033E-2</v>
      </c>
    </row>
    <row r="342" spans="2:21">
      <c r="B342" t="s">
        <v>1464</v>
      </c>
      <c r="C342" t="s">
        <v>1465</v>
      </c>
      <c r="D342" t="s">
        <v>126</v>
      </c>
      <c r="E342" t="s">
        <v>1194</v>
      </c>
      <c r="F342" t="s">
        <v>1462</v>
      </c>
      <c r="G342" t="s">
        <v>1225</v>
      </c>
      <c r="H342" t="s">
        <v>1454</v>
      </c>
      <c r="I342" t="s">
        <v>236</v>
      </c>
      <c r="J342" t="s">
        <v>799</v>
      </c>
      <c r="K342" s="91">
        <v>6.19</v>
      </c>
      <c r="L342" t="s">
        <v>109</v>
      </c>
      <c r="M342" s="91">
        <v>6</v>
      </c>
      <c r="N342" s="91">
        <v>8.2200000000000006</v>
      </c>
      <c r="O342" s="91">
        <v>2367000</v>
      </c>
      <c r="P342" s="91">
        <v>90.664552053231944</v>
      </c>
      <c r="Q342" s="91">
        <v>0</v>
      </c>
      <c r="R342" s="91">
        <v>8043.3202417308003</v>
      </c>
      <c r="S342" s="91">
        <v>0.32</v>
      </c>
      <c r="T342" s="91">
        <v>0.35</v>
      </c>
      <c r="U342" s="91">
        <f>R342/'סכום נכסי הקרן'!$C$42*100</f>
        <v>7.0043383890167968E-2</v>
      </c>
    </row>
    <row r="343" spans="2:21">
      <c r="B343" t="s">
        <v>1466</v>
      </c>
      <c r="C343" t="s">
        <v>1467</v>
      </c>
      <c r="D343" t="s">
        <v>126</v>
      </c>
      <c r="E343" t="s">
        <v>1194</v>
      </c>
      <c r="F343" t="s">
        <v>1468</v>
      </c>
      <c r="G343" t="s">
        <v>1263</v>
      </c>
      <c r="H343" t="s">
        <v>1215</v>
      </c>
      <c r="I343" t="s">
        <v>1205</v>
      </c>
      <c r="J343" t="s">
        <v>1269</v>
      </c>
      <c r="K343" s="91">
        <v>3.57</v>
      </c>
      <c r="L343" t="s">
        <v>109</v>
      </c>
      <c r="M343" s="91">
        <v>5</v>
      </c>
      <c r="N343" s="91">
        <v>10.15</v>
      </c>
      <c r="O343" s="91">
        <v>1802000</v>
      </c>
      <c r="P343" s="91">
        <v>87.968333335183132</v>
      </c>
      <c r="Q343" s="91">
        <v>0</v>
      </c>
      <c r="R343" s="91">
        <v>5941.2897463915997</v>
      </c>
      <c r="S343" s="91">
        <v>0</v>
      </c>
      <c r="T343" s="91">
        <v>0.26</v>
      </c>
      <c r="U343" s="91">
        <f>R343/'סכום נכסי הקרן'!$C$42*100</f>
        <v>5.173834013845964E-2</v>
      </c>
    </row>
    <row r="344" spans="2:21">
      <c r="B344" t="s">
        <v>1469</v>
      </c>
      <c r="C344" t="s">
        <v>1470</v>
      </c>
      <c r="D344" t="s">
        <v>126</v>
      </c>
      <c r="E344" t="s">
        <v>1194</v>
      </c>
      <c r="F344" t="s">
        <v>1471</v>
      </c>
      <c r="G344" t="s">
        <v>1472</v>
      </c>
      <c r="H344" t="s">
        <v>1454</v>
      </c>
      <c r="I344" t="s">
        <v>236</v>
      </c>
      <c r="J344" t="s">
        <v>1473</v>
      </c>
      <c r="K344" s="91">
        <v>4.21</v>
      </c>
      <c r="L344" t="s">
        <v>109</v>
      </c>
      <c r="M344" s="91">
        <v>5.63</v>
      </c>
      <c r="N344" s="91">
        <v>6.23</v>
      </c>
      <c r="O344" s="91">
        <v>1161000</v>
      </c>
      <c r="P344" s="91">
        <v>99.071875004306634</v>
      </c>
      <c r="Q344" s="91">
        <v>0</v>
      </c>
      <c r="R344" s="91">
        <v>4311.0413090623997</v>
      </c>
      <c r="S344" s="91">
        <v>0.23</v>
      </c>
      <c r="T344" s="91">
        <v>0.19</v>
      </c>
      <c r="U344" s="91">
        <f>R344/'סכום נכסי הקרן'!$C$42*100</f>
        <v>3.7541700728311762E-2</v>
      </c>
    </row>
    <row r="345" spans="2:21">
      <c r="B345" t="s">
        <v>1474</v>
      </c>
      <c r="C345" t="s">
        <v>1475</v>
      </c>
      <c r="D345" t="s">
        <v>126</v>
      </c>
      <c r="E345" t="s">
        <v>1194</v>
      </c>
      <c r="F345" t="s">
        <v>1476</v>
      </c>
      <c r="G345" t="s">
        <v>131</v>
      </c>
      <c r="H345" t="s">
        <v>1211</v>
      </c>
      <c r="I345" t="s">
        <v>247</v>
      </c>
      <c r="J345" t="s">
        <v>1259</v>
      </c>
      <c r="K345" s="91">
        <v>7.35</v>
      </c>
      <c r="L345" t="s">
        <v>109</v>
      </c>
      <c r="M345" s="91">
        <v>5.18</v>
      </c>
      <c r="N345" s="91">
        <v>6.33</v>
      </c>
      <c r="O345" s="91">
        <v>1366000</v>
      </c>
      <c r="P345" s="91">
        <v>93.555033330893124</v>
      </c>
      <c r="Q345" s="91">
        <v>0</v>
      </c>
      <c r="R345" s="91">
        <v>4789.8006588644002</v>
      </c>
      <c r="S345" s="91">
        <v>0.14000000000000001</v>
      </c>
      <c r="T345" s="91">
        <v>0.21</v>
      </c>
      <c r="U345" s="91">
        <f>R345/'סכום נכסי הקרן'!$C$42*100</f>
        <v>4.1710865192907634E-2</v>
      </c>
    </row>
    <row r="346" spans="2:21">
      <c r="B346" t="s">
        <v>1477</v>
      </c>
      <c r="C346" t="s">
        <v>1478</v>
      </c>
      <c r="D346" t="s">
        <v>1442</v>
      </c>
      <c r="E346" t="s">
        <v>1194</v>
      </c>
      <c r="F346" t="s">
        <v>1479</v>
      </c>
      <c r="G346" t="s">
        <v>1219</v>
      </c>
      <c r="H346" t="s">
        <v>1454</v>
      </c>
      <c r="I346" t="s">
        <v>236</v>
      </c>
      <c r="J346" t="s">
        <v>1480</v>
      </c>
      <c r="K346" s="91">
        <v>3.95</v>
      </c>
      <c r="L346" t="s">
        <v>109</v>
      </c>
      <c r="M346" s="91">
        <v>4.63</v>
      </c>
      <c r="N346" s="91">
        <v>4.96</v>
      </c>
      <c r="O346" s="91">
        <v>1544000</v>
      </c>
      <c r="P346" s="91">
        <v>99.712986113989643</v>
      </c>
      <c r="Q346" s="91">
        <v>0</v>
      </c>
      <c r="R346" s="91">
        <v>5770.3027589887997</v>
      </c>
      <c r="S346" s="91">
        <v>0.21</v>
      </c>
      <c r="T346" s="91">
        <v>0.25</v>
      </c>
      <c r="U346" s="91">
        <f>R346/'סכום נכסי הקרן'!$C$42*100</f>
        <v>5.024933972085343E-2</v>
      </c>
    </row>
    <row r="347" spans="2:21">
      <c r="B347" t="s">
        <v>1481</v>
      </c>
      <c r="C347" t="s">
        <v>1482</v>
      </c>
      <c r="D347" t="s">
        <v>126</v>
      </c>
      <c r="E347" t="s">
        <v>1194</v>
      </c>
      <c r="F347" t="s">
        <v>1483</v>
      </c>
      <c r="G347" t="s">
        <v>1281</v>
      </c>
      <c r="H347" t="s">
        <v>1484</v>
      </c>
      <c r="I347" t="s">
        <v>247</v>
      </c>
      <c r="J347" t="s">
        <v>1485</v>
      </c>
      <c r="K347" s="91">
        <v>4.99</v>
      </c>
      <c r="L347" t="s">
        <v>109</v>
      </c>
      <c r="M347" s="91">
        <v>5</v>
      </c>
      <c r="N347" s="91">
        <v>5.85</v>
      </c>
      <c r="O347" s="91">
        <v>1600000</v>
      </c>
      <c r="P347" s="91">
        <v>97.486111112499998</v>
      </c>
      <c r="Q347" s="91">
        <v>0</v>
      </c>
      <c r="R347" s="91">
        <v>5846.0471111943998</v>
      </c>
      <c r="S347" s="91">
        <v>0.16</v>
      </c>
      <c r="T347" s="91">
        <v>0.26</v>
      </c>
      <c r="U347" s="91">
        <f>R347/'סכום נכסי הקרן'!$C$42*100</f>
        <v>5.0908941798055732E-2</v>
      </c>
    </row>
    <row r="348" spans="2:21">
      <c r="B348" t="s">
        <v>1486</v>
      </c>
      <c r="C348" t="s">
        <v>1487</v>
      </c>
      <c r="D348" t="s">
        <v>126</v>
      </c>
      <c r="E348" t="s">
        <v>1194</v>
      </c>
      <c r="F348" t="s">
        <v>1488</v>
      </c>
      <c r="G348" t="s">
        <v>1196</v>
      </c>
      <c r="H348" t="s">
        <v>1489</v>
      </c>
      <c r="I348" t="s">
        <v>1205</v>
      </c>
      <c r="J348" t="s">
        <v>1365</v>
      </c>
      <c r="K348" s="91">
        <v>4.6900000000000004</v>
      </c>
      <c r="L348" t="s">
        <v>109</v>
      </c>
      <c r="M348" s="91">
        <v>7</v>
      </c>
      <c r="N348" s="91">
        <v>5.67</v>
      </c>
      <c r="O348" s="91">
        <v>2054000</v>
      </c>
      <c r="P348" s="91">
        <v>106.59275</v>
      </c>
      <c r="Q348" s="91">
        <v>0</v>
      </c>
      <c r="R348" s="91">
        <v>8205.9277385799996</v>
      </c>
      <c r="S348" s="91">
        <v>0.16</v>
      </c>
      <c r="T348" s="91">
        <v>0.36</v>
      </c>
      <c r="U348" s="91">
        <f>R348/'סכום נכסי הקרן'!$C$42*100</f>
        <v>7.1459413462897858E-2</v>
      </c>
    </row>
    <row r="349" spans="2:21">
      <c r="B349" t="s">
        <v>1490</v>
      </c>
      <c r="C349" t="s">
        <v>1491</v>
      </c>
      <c r="D349" t="s">
        <v>126</v>
      </c>
      <c r="E349" t="s">
        <v>1194</v>
      </c>
      <c r="F349" t="s">
        <v>1492</v>
      </c>
      <c r="G349" t="s">
        <v>1263</v>
      </c>
      <c r="H349" t="s">
        <v>1493</v>
      </c>
      <c r="I349" t="s">
        <v>236</v>
      </c>
      <c r="J349" t="s">
        <v>1494</v>
      </c>
      <c r="K349" s="91">
        <v>3.8</v>
      </c>
      <c r="L349" t="s">
        <v>109</v>
      </c>
      <c r="M349" s="91">
        <v>7.5</v>
      </c>
      <c r="N349" s="91">
        <v>8.19</v>
      </c>
      <c r="O349" s="91">
        <v>613000</v>
      </c>
      <c r="P349" s="91">
        <v>101.43486301794454</v>
      </c>
      <c r="Q349" s="91">
        <v>0</v>
      </c>
      <c r="R349" s="91">
        <v>2330.4903222043999</v>
      </c>
      <c r="S349" s="91">
        <v>0.03</v>
      </c>
      <c r="T349" s="91">
        <v>0.1</v>
      </c>
      <c r="U349" s="91">
        <f>R349/'סכום נכסי הקרן'!$C$42*100</f>
        <v>2.0294533026743972E-2</v>
      </c>
    </row>
    <row r="350" spans="2:21">
      <c r="B350" t="s">
        <v>1490</v>
      </c>
      <c r="C350" t="s">
        <v>1495</v>
      </c>
      <c r="D350" t="s">
        <v>126</v>
      </c>
      <c r="E350" t="s">
        <v>1194</v>
      </c>
      <c r="F350" t="s">
        <v>1492</v>
      </c>
      <c r="G350" t="s">
        <v>1263</v>
      </c>
      <c r="H350" t="s">
        <v>1489</v>
      </c>
      <c r="I350" t="s">
        <v>1205</v>
      </c>
      <c r="J350" t="s">
        <v>1496</v>
      </c>
      <c r="K350" s="91">
        <v>5.37</v>
      </c>
      <c r="L350" t="s">
        <v>109</v>
      </c>
      <c r="M350" s="91">
        <v>7.25</v>
      </c>
      <c r="N350" s="91">
        <v>8.2899999999999991</v>
      </c>
      <c r="O350" s="91">
        <v>563000</v>
      </c>
      <c r="P350" s="91">
        <v>97.045000000000002</v>
      </c>
      <c r="Q350" s="91">
        <v>0</v>
      </c>
      <c r="R350" s="91">
        <v>2047.7698358</v>
      </c>
      <c r="S350" s="91">
        <v>0.04</v>
      </c>
      <c r="T350" s="91">
        <v>0.09</v>
      </c>
      <c r="U350" s="91">
        <f>R350/'סכום נכסי הקרן'!$C$42*100</f>
        <v>1.7832527416163289E-2</v>
      </c>
    </row>
    <row r="351" spans="2:21">
      <c r="B351" t="s">
        <v>1497</v>
      </c>
      <c r="C351" t="s">
        <v>1498</v>
      </c>
      <c r="D351" t="s">
        <v>126</v>
      </c>
      <c r="E351" t="s">
        <v>1194</v>
      </c>
      <c r="F351" t="s">
        <v>1499</v>
      </c>
      <c r="G351" t="s">
        <v>1364</v>
      </c>
      <c r="H351" t="s">
        <v>1493</v>
      </c>
      <c r="I351" t="s">
        <v>236</v>
      </c>
      <c r="J351" t="s">
        <v>1319</v>
      </c>
      <c r="K351" s="91">
        <v>6.95</v>
      </c>
      <c r="L351" t="s">
        <v>109</v>
      </c>
      <c r="M351" s="91">
        <v>4.88</v>
      </c>
      <c r="N351" s="91">
        <v>7.04</v>
      </c>
      <c r="O351" s="91">
        <v>502000</v>
      </c>
      <c r="P351" s="91">
        <v>88.171875</v>
      </c>
      <c r="Q351" s="91">
        <v>0</v>
      </c>
      <c r="R351" s="91">
        <v>1658.9503012499999</v>
      </c>
      <c r="S351" s="91">
        <v>0.05</v>
      </c>
      <c r="T351" s="91">
        <v>7.0000000000000007E-2</v>
      </c>
      <c r="U351" s="91">
        <f>R351/'סכום נכסי הקרן'!$C$42*100</f>
        <v>1.4446582917623506E-2</v>
      </c>
    </row>
    <row r="352" spans="2:21">
      <c r="B352" t="s">
        <v>1500</v>
      </c>
      <c r="C352" t="s">
        <v>1501</v>
      </c>
      <c r="D352" t="s">
        <v>126</v>
      </c>
      <c r="E352" t="s">
        <v>1194</v>
      </c>
      <c r="F352" t="s">
        <v>1499</v>
      </c>
      <c r="G352" t="s">
        <v>1364</v>
      </c>
      <c r="H352" t="s">
        <v>1493</v>
      </c>
      <c r="I352" t="s">
        <v>236</v>
      </c>
      <c r="J352" t="s">
        <v>1502</v>
      </c>
      <c r="K352" s="91">
        <v>7.16</v>
      </c>
      <c r="L352" t="s">
        <v>109</v>
      </c>
      <c r="M352" s="91">
        <v>5.25</v>
      </c>
      <c r="N352" s="91">
        <v>7.12</v>
      </c>
      <c r="O352" s="91">
        <v>1301000</v>
      </c>
      <c r="P352" s="91">
        <v>89.78125</v>
      </c>
      <c r="Q352" s="91">
        <v>0</v>
      </c>
      <c r="R352" s="91">
        <v>4377.8666262500001</v>
      </c>
      <c r="S352" s="91">
        <v>0.16</v>
      </c>
      <c r="T352" s="91">
        <v>0.19</v>
      </c>
      <c r="U352" s="91">
        <f>R352/'סכום נכסי הקרן'!$C$42*100</f>
        <v>3.8123633463137963E-2</v>
      </c>
    </row>
    <row r="353" spans="2:21">
      <c r="B353" t="s">
        <v>1503</v>
      </c>
      <c r="C353" t="s">
        <v>1504</v>
      </c>
      <c r="D353" t="s">
        <v>126</v>
      </c>
      <c r="E353" t="s">
        <v>1194</v>
      </c>
      <c r="F353" t="s">
        <v>1505</v>
      </c>
      <c r="G353" t="s">
        <v>1295</v>
      </c>
      <c r="H353" t="s">
        <v>1489</v>
      </c>
      <c r="I353" t="s">
        <v>1205</v>
      </c>
      <c r="J353" t="s">
        <v>739</v>
      </c>
      <c r="K353" s="91">
        <v>5.32</v>
      </c>
      <c r="L353" t="s">
        <v>109</v>
      </c>
      <c r="M353" s="91">
        <v>7.5</v>
      </c>
      <c r="N353" s="91">
        <v>8.44</v>
      </c>
      <c r="O353" s="91">
        <v>1507000</v>
      </c>
      <c r="P353" s="91">
        <v>96.52</v>
      </c>
      <c r="Q353" s="91">
        <v>0</v>
      </c>
      <c r="R353" s="91">
        <v>5451.6773872000003</v>
      </c>
      <c r="S353" s="91">
        <v>0</v>
      </c>
      <c r="T353" s="91">
        <v>0.24</v>
      </c>
      <c r="U353" s="91">
        <f>R353/'סכום נכסי הקרן'!$C$42*100</f>
        <v>4.747466476540891E-2</v>
      </c>
    </row>
    <row r="354" spans="2:21">
      <c r="B354" t="s">
        <v>1506</v>
      </c>
      <c r="C354" t="s">
        <v>1507</v>
      </c>
      <c r="D354" t="s">
        <v>126</v>
      </c>
      <c r="E354" t="s">
        <v>1194</v>
      </c>
      <c r="F354" t="s">
        <v>1508</v>
      </c>
      <c r="G354" t="s">
        <v>1429</v>
      </c>
      <c r="H354" t="s">
        <v>1489</v>
      </c>
      <c r="I354" t="s">
        <v>1205</v>
      </c>
      <c r="J354" t="s">
        <v>1509</v>
      </c>
      <c r="K354" s="91">
        <v>2.76</v>
      </c>
      <c r="L354" t="s">
        <v>109</v>
      </c>
      <c r="M354" s="91">
        <v>6.13</v>
      </c>
      <c r="N354" s="91">
        <v>5.16</v>
      </c>
      <c r="O354" s="91">
        <v>2000000</v>
      </c>
      <c r="P354" s="91">
        <v>105.63326388999999</v>
      </c>
      <c r="Q354" s="91">
        <v>0</v>
      </c>
      <c r="R354" s="91">
        <v>7918.2694611943998</v>
      </c>
      <c r="S354" s="91">
        <v>0.13</v>
      </c>
      <c r="T354" s="91">
        <v>0.35</v>
      </c>
      <c r="U354" s="91">
        <f>R354/'סכום נכסי הקרן'!$C$42*100</f>
        <v>6.8954408247816637E-2</v>
      </c>
    </row>
    <row r="355" spans="2:21">
      <c r="B355" t="s">
        <v>1510</v>
      </c>
      <c r="C355" t="s">
        <v>1511</v>
      </c>
      <c r="D355" t="s">
        <v>126</v>
      </c>
      <c r="E355" t="s">
        <v>1194</v>
      </c>
      <c r="F355" t="s">
        <v>1512</v>
      </c>
      <c r="G355" t="s">
        <v>1300</v>
      </c>
      <c r="H355" t="s">
        <v>1484</v>
      </c>
      <c r="I355" t="s">
        <v>247</v>
      </c>
      <c r="J355" t="s">
        <v>1513</v>
      </c>
      <c r="K355" s="91">
        <v>2.1800000000000002</v>
      </c>
      <c r="L355" t="s">
        <v>109</v>
      </c>
      <c r="M355" s="91">
        <v>4.63</v>
      </c>
      <c r="N355" s="91">
        <v>6.88</v>
      </c>
      <c r="O355" s="91">
        <v>302000</v>
      </c>
      <c r="P355" s="91">
        <v>96.078125</v>
      </c>
      <c r="Q355" s="91">
        <v>0</v>
      </c>
      <c r="R355" s="91">
        <v>1087.50445375</v>
      </c>
      <c r="S355" s="91">
        <v>0.06</v>
      </c>
      <c r="T355" s="91">
        <v>0.05</v>
      </c>
      <c r="U355" s="91">
        <f>R355/'סכום נכסי הקרן'!$C$42*100</f>
        <v>9.4702796416181872E-3</v>
      </c>
    </row>
    <row r="356" spans="2:21">
      <c r="B356" t="s">
        <v>1514</v>
      </c>
      <c r="C356" t="s">
        <v>1515</v>
      </c>
      <c r="D356" t="s">
        <v>1516</v>
      </c>
      <c r="E356" t="s">
        <v>1194</v>
      </c>
      <c r="F356" t="s">
        <v>1512</v>
      </c>
      <c r="G356" t="s">
        <v>1300</v>
      </c>
      <c r="H356" t="s">
        <v>1484</v>
      </c>
      <c r="I356" t="s">
        <v>247</v>
      </c>
      <c r="J356" t="s">
        <v>1517</v>
      </c>
      <c r="K356" s="91">
        <v>4.67</v>
      </c>
      <c r="L356" t="s">
        <v>109</v>
      </c>
      <c r="M356" s="91">
        <v>6</v>
      </c>
      <c r="N356" s="91">
        <v>5.92</v>
      </c>
      <c r="O356" s="91">
        <v>1141000</v>
      </c>
      <c r="P356" s="91">
        <v>103.511</v>
      </c>
      <c r="Q356" s="91">
        <v>0</v>
      </c>
      <c r="R356" s="91">
        <v>4426.6147914800003</v>
      </c>
      <c r="S356" s="91">
        <v>0.08</v>
      </c>
      <c r="T356" s="91">
        <v>0.19</v>
      </c>
      <c r="U356" s="91">
        <f>R356/'סכום נכסי הקרן'!$C$42*100</f>
        <v>3.8548145523895037E-2</v>
      </c>
    </row>
    <row r="357" spans="2:21">
      <c r="B357" t="s">
        <v>1518</v>
      </c>
      <c r="C357" t="s">
        <v>1519</v>
      </c>
      <c r="D357" t="s">
        <v>126</v>
      </c>
      <c r="E357" t="s">
        <v>1194</v>
      </c>
      <c r="F357" t="s">
        <v>1520</v>
      </c>
      <c r="G357" t="s">
        <v>396</v>
      </c>
      <c r="H357" t="s">
        <v>1521</v>
      </c>
      <c r="I357" t="s">
        <v>236</v>
      </c>
      <c r="J357" t="s">
        <v>1522</v>
      </c>
      <c r="K357" s="91">
        <v>3.96</v>
      </c>
      <c r="L357" t="s">
        <v>109</v>
      </c>
      <c r="M357" s="91">
        <v>7.75</v>
      </c>
      <c r="N357" s="91">
        <v>9.0299999999999994</v>
      </c>
      <c r="O357" s="91">
        <v>1522000</v>
      </c>
      <c r="P357" s="91">
        <v>96.51491666885677</v>
      </c>
      <c r="Q357" s="91">
        <v>0</v>
      </c>
      <c r="R357" s="91">
        <v>5505.6509548116001</v>
      </c>
      <c r="S357" s="91">
        <v>0.06</v>
      </c>
      <c r="T357" s="91">
        <v>0.24</v>
      </c>
      <c r="U357" s="91">
        <f>R357/'סכום נכסי הקרן'!$C$42*100</f>
        <v>4.794468102766427E-2</v>
      </c>
    </row>
    <row r="358" spans="2:21">
      <c r="B358" t="s">
        <v>1523</v>
      </c>
      <c r="C358" t="s">
        <v>1524</v>
      </c>
      <c r="D358" t="s">
        <v>126</v>
      </c>
      <c r="E358" t="s">
        <v>1194</v>
      </c>
      <c r="F358" t="s">
        <v>1525</v>
      </c>
      <c r="G358" t="s">
        <v>1364</v>
      </c>
      <c r="H358" t="s">
        <v>1526</v>
      </c>
      <c r="I358" t="s">
        <v>247</v>
      </c>
      <c r="J358" t="s">
        <v>1527</v>
      </c>
      <c r="K358" s="91">
        <v>3.81</v>
      </c>
      <c r="L358" t="s">
        <v>109</v>
      </c>
      <c r="M358" s="91">
        <v>5.38</v>
      </c>
      <c r="N358" s="91">
        <v>5.34</v>
      </c>
      <c r="O358" s="91">
        <v>1347000</v>
      </c>
      <c r="P358" s="91">
        <v>101.71561643652561</v>
      </c>
      <c r="Q358" s="91">
        <v>0</v>
      </c>
      <c r="R358" s="91">
        <v>5135.1698565431998</v>
      </c>
      <c r="S358" s="91">
        <v>0.13</v>
      </c>
      <c r="T358" s="91">
        <v>0.22</v>
      </c>
      <c r="U358" s="91">
        <f>R358/'סכום נכסי הקרן'!$C$42*100</f>
        <v>4.471843253696877E-2</v>
      </c>
    </row>
    <row r="359" spans="2:21">
      <c r="B359" t="s">
        <v>1528</v>
      </c>
      <c r="C359" t="s">
        <v>1529</v>
      </c>
      <c r="D359" t="s">
        <v>1442</v>
      </c>
      <c r="E359" t="s">
        <v>1194</v>
      </c>
      <c r="F359" t="s">
        <v>1407</v>
      </c>
      <c r="G359" t="s">
        <v>1196</v>
      </c>
      <c r="H359" t="s">
        <v>1521</v>
      </c>
      <c r="I359" t="s">
        <v>236</v>
      </c>
      <c r="J359" t="s">
        <v>1530</v>
      </c>
      <c r="K359" s="91">
        <v>4.54</v>
      </c>
      <c r="L359" t="s">
        <v>109</v>
      </c>
      <c r="M359" s="91">
        <v>7.75</v>
      </c>
      <c r="N359" s="91">
        <v>13.3</v>
      </c>
      <c r="O359" s="91">
        <v>1690000</v>
      </c>
      <c r="P359" s="91">
        <v>81.068879999999993</v>
      </c>
      <c r="Q359" s="91">
        <v>0</v>
      </c>
      <c r="R359" s="91">
        <v>5135.0001418559996</v>
      </c>
      <c r="S359" s="91">
        <v>0.33</v>
      </c>
      <c r="T359" s="91">
        <v>0.22</v>
      </c>
      <c r="U359" s="91">
        <f>R359/'סכום נכסי הקרן'!$C$42*100</f>
        <v>4.4716954616081606E-2</v>
      </c>
    </row>
    <row r="360" spans="2:21">
      <c r="B360" t="s">
        <v>292</v>
      </c>
      <c r="C360" s="16"/>
      <c r="D360" s="16"/>
      <c r="E360" s="16"/>
      <c r="F360" s="16"/>
    </row>
    <row r="361" spans="2:21">
      <c r="B361" t="s">
        <v>385</v>
      </c>
      <c r="C361" s="16"/>
      <c r="D361" s="16"/>
      <c r="E361" s="16"/>
      <c r="F361" s="16"/>
    </row>
    <row r="362" spans="2:21">
      <c r="B362" t="s">
        <v>386</v>
      </c>
      <c r="C362" s="16"/>
      <c r="D362" s="16"/>
      <c r="E362" s="16"/>
      <c r="F362" s="16"/>
    </row>
    <row r="363" spans="2:21">
      <c r="B363" t="s">
        <v>387</v>
      </c>
      <c r="C363" s="16"/>
      <c r="D363" s="16"/>
      <c r="E363" s="16"/>
      <c r="F363" s="16"/>
    </row>
    <row r="364" spans="2:21">
      <c r="B364" t="s">
        <v>388</v>
      </c>
      <c r="C364" s="16"/>
      <c r="D364" s="16"/>
      <c r="E364" s="16"/>
      <c r="F364" s="16"/>
    </row>
    <row r="365" spans="2:21">
      <c r="C365" s="16"/>
      <c r="D365" s="16"/>
      <c r="E365" s="16"/>
      <c r="F365" s="16"/>
    </row>
    <row r="366" spans="2:21">
      <c r="C366" s="16"/>
      <c r="D366" s="16"/>
      <c r="E366" s="16"/>
      <c r="F366" s="16"/>
    </row>
    <row r="367" spans="2:21">
      <c r="C367" s="16"/>
      <c r="D367" s="16"/>
      <c r="E367" s="16"/>
      <c r="F367" s="16"/>
    </row>
    <row r="368" spans="2:21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E5" workbookViewId="0">
      <selection activeCell="L17" sqref="L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3556</v>
      </c>
    </row>
    <row r="3" spans="2:62" s="1" customFormat="1">
      <c r="B3" s="2" t="s">
        <v>2</v>
      </c>
      <c r="C3" s="26" t="s">
        <v>3557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184526523.58000001</v>
      </c>
      <c r="J11" s="7"/>
      <c r="K11" s="90">
        <v>5853.1218799999997</v>
      </c>
      <c r="L11" s="90">
        <v>1388188.5043535989</v>
      </c>
      <c r="M11" s="7"/>
      <c r="N11" s="90">
        <v>100</v>
      </c>
      <c r="O11" s="90">
        <f>L11/'סכום נכסי הקרן'!$C$42*100</f>
        <v>12.088716773688237</v>
      </c>
      <c r="BF11" s="16"/>
      <c r="BG11" s="19"/>
      <c r="BH11" s="16"/>
      <c r="BJ11" s="16"/>
    </row>
    <row r="12" spans="2:62">
      <c r="B12" s="92" t="s">
        <v>228</v>
      </c>
      <c r="E12" s="16"/>
      <c r="F12" s="16"/>
      <c r="G12" s="16"/>
      <c r="I12" s="93">
        <v>181907847.18000001</v>
      </c>
      <c r="K12" s="93">
        <v>5811.7888400000002</v>
      </c>
      <c r="L12" s="93">
        <v>1033540.5418377433</v>
      </c>
      <c r="N12" s="93">
        <v>74.45</v>
      </c>
      <c r="O12" s="93">
        <f>L12/'סכום נכסי הקרן'!$C$42*100</f>
        <v>9.0003474637751655</v>
      </c>
    </row>
    <row r="13" spans="2:62">
      <c r="B13" s="92" t="s">
        <v>1531</v>
      </c>
      <c r="E13" s="16"/>
      <c r="F13" s="16"/>
      <c r="G13" s="16"/>
      <c r="I13" s="93">
        <v>158491692.15000001</v>
      </c>
      <c r="K13" s="93">
        <v>5811.7888400000002</v>
      </c>
      <c r="L13" s="93">
        <v>746453.68771492003</v>
      </c>
      <c r="N13" s="93">
        <v>53.77</v>
      </c>
      <c r="O13" s="93">
        <f>L13/'סכום נכסי הקרן'!$C$42*100</f>
        <v>6.5003183552961392</v>
      </c>
    </row>
    <row r="14" spans="2:62">
      <c r="B14" t="s">
        <v>1532</v>
      </c>
      <c r="C14" t="s">
        <v>1533</v>
      </c>
      <c r="D14" t="s">
        <v>103</v>
      </c>
      <c r="E14" t="s">
        <v>126</v>
      </c>
      <c r="F14" t="s">
        <v>858</v>
      </c>
      <c r="G14" t="s">
        <v>578</v>
      </c>
      <c r="H14" t="s">
        <v>105</v>
      </c>
      <c r="I14" s="91">
        <v>3697939.04</v>
      </c>
      <c r="J14" s="91">
        <v>178.3</v>
      </c>
      <c r="K14" s="91">
        <v>0</v>
      </c>
      <c r="L14" s="91">
        <v>6593.4253083200001</v>
      </c>
      <c r="M14" s="91">
        <v>0.12</v>
      </c>
      <c r="N14" s="91">
        <v>0.47</v>
      </c>
      <c r="O14" s="91">
        <f>L14/'סכום נכסי הקרן'!$C$42*100</f>
        <v>5.7417311028564615E-2</v>
      </c>
    </row>
    <row r="15" spans="2:62">
      <c r="B15" t="s">
        <v>1534</v>
      </c>
      <c r="C15" t="s">
        <v>1535</v>
      </c>
      <c r="D15" t="s">
        <v>103</v>
      </c>
      <c r="E15" t="s">
        <v>126</v>
      </c>
      <c r="F15" t="s">
        <v>621</v>
      </c>
      <c r="G15" t="s">
        <v>578</v>
      </c>
      <c r="H15" t="s">
        <v>105</v>
      </c>
      <c r="I15" s="91">
        <v>51267.16</v>
      </c>
      <c r="J15" s="91">
        <v>56410</v>
      </c>
      <c r="K15" s="91">
        <v>0</v>
      </c>
      <c r="L15" s="91">
        <v>28919.804956</v>
      </c>
      <c r="M15" s="91">
        <v>0.41</v>
      </c>
      <c r="N15" s="91">
        <v>2.08</v>
      </c>
      <c r="O15" s="91">
        <f>L15/'סכום נכסי הקרן'!$C$42*100</f>
        <v>0.25184139629954644</v>
      </c>
    </row>
    <row r="16" spans="2:62">
      <c r="B16" t="s">
        <v>1536</v>
      </c>
      <c r="C16" t="s">
        <v>1537</v>
      </c>
      <c r="D16" t="s">
        <v>103</v>
      </c>
      <c r="E16" t="s">
        <v>126</v>
      </c>
      <c r="F16" t="s">
        <v>1209</v>
      </c>
      <c r="G16" t="s">
        <v>1538</v>
      </c>
      <c r="H16" t="s">
        <v>105</v>
      </c>
      <c r="I16" s="91">
        <v>211390.17</v>
      </c>
      <c r="J16" s="91">
        <v>5865</v>
      </c>
      <c r="K16" s="91">
        <v>0</v>
      </c>
      <c r="L16" s="91">
        <v>12398.0334705</v>
      </c>
      <c r="M16" s="91">
        <v>0.02</v>
      </c>
      <c r="N16" s="91">
        <v>0.89</v>
      </c>
      <c r="O16" s="91">
        <f>L16/'סכום נכסי הקרן'!$C$42*100</f>
        <v>0.10796539137555421</v>
      </c>
    </row>
    <row r="17" spans="2:15">
      <c r="B17" t="s">
        <v>1539</v>
      </c>
      <c r="C17" t="s">
        <v>1540</v>
      </c>
      <c r="D17" t="s">
        <v>103</v>
      </c>
      <c r="E17" t="s">
        <v>126</v>
      </c>
      <c r="F17" t="s">
        <v>1541</v>
      </c>
      <c r="G17" t="s">
        <v>1538</v>
      </c>
      <c r="H17" t="s">
        <v>105</v>
      </c>
      <c r="I17" s="91">
        <v>60120.1</v>
      </c>
      <c r="J17" s="91">
        <v>14580</v>
      </c>
      <c r="K17" s="91">
        <v>0</v>
      </c>
      <c r="L17" s="91">
        <v>8765.5105800000001</v>
      </c>
      <c r="M17" s="91">
        <v>0.04</v>
      </c>
      <c r="N17" s="91">
        <v>0.63</v>
      </c>
      <c r="O17" s="91">
        <f>L17/'סכום נכסי הקרן'!$C$42*100</f>
        <v>7.6332410509139789E-2</v>
      </c>
    </row>
    <row r="18" spans="2:15">
      <c r="B18" t="s">
        <v>1542</v>
      </c>
      <c r="C18" t="s">
        <v>1543</v>
      </c>
      <c r="D18" t="s">
        <v>103</v>
      </c>
      <c r="E18" t="s">
        <v>126</v>
      </c>
      <c r="F18" t="s">
        <v>767</v>
      </c>
      <c r="G18" t="s">
        <v>570</v>
      </c>
      <c r="H18" t="s">
        <v>105</v>
      </c>
      <c r="I18" s="91">
        <v>553062.12</v>
      </c>
      <c r="J18" s="91">
        <v>1901</v>
      </c>
      <c r="K18" s="91">
        <v>0</v>
      </c>
      <c r="L18" s="91">
        <v>10513.7109012</v>
      </c>
      <c r="M18" s="91">
        <v>0.22</v>
      </c>
      <c r="N18" s="91">
        <v>0.76</v>
      </c>
      <c r="O18" s="91">
        <f>L18/'סכום נכסי הקרן'!$C$42*100</f>
        <v>9.1556206470840451E-2</v>
      </c>
    </row>
    <row r="19" spans="2:15">
      <c r="B19" t="s">
        <v>1544</v>
      </c>
      <c r="C19" t="s">
        <v>1545</v>
      </c>
      <c r="D19" t="s">
        <v>103</v>
      </c>
      <c r="E19" t="s">
        <v>126</v>
      </c>
      <c r="F19" t="s">
        <v>1546</v>
      </c>
      <c r="G19" t="s">
        <v>570</v>
      </c>
      <c r="H19" t="s">
        <v>105</v>
      </c>
      <c r="I19" s="91">
        <v>450819.47</v>
      </c>
      <c r="J19" s="91">
        <v>2459</v>
      </c>
      <c r="K19" s="91">
        <v>0</v>
      </c>
      <c r="L19" s="91">
        <v>11085.6507673</v>
      </c>
      <c r="M19" s="91">
        <v>0.2</v>
      </c>
      <c r="N19" s="91">
        <v>0.8</v>
      </c>
      <c r="O19" s="91">
        <f>L19/'סכום נכסי הקרן'!$C$42*100</f>
        <v>9.6536811792942254E-2</v>
      </c>
    </row>
    <row r="20" spans="2:15">
      <c r="B20" t="s">
        <v>1547</v>
      </c>
      <c r="C20" t="s">
        <v>1548</v>
      </c>
      <c r="D20" t="s">
        <v>103</v>
      </c>
      <c r="E20" t="s">
        <v>126</v>
      </c>
      <c r="F20" t="s">
        <v>933</v>
      </c>
      <c r="G20" t="s">
        <v>934</v>
      </c>
      <c r="H20" t="s">
        <v>105</v>
      </c>
      <c r="I20" s="91">
        <v>68537.649999999994</v>
      </c>
      <c r="J20" s="91">
        <v>42880</v>
      </c>
      <c r="K20" s="91">
        <v>0</v>
      </c>
      <c r="L20" s="91">
        <v>29388.944319999999</v>
      </c>
      <c r="M20" s="91">
        <v>0.16</v>
      </c>
      <c r="N20" s="91">
        <v>2.12</v>
      </c>
      <c r="O20" s="91">
        <f>L20/'סכום נכסי הקרן'!$C$42*100</f>
        <v>0.25592678735486646</v>
      </c>
    </row>
    <row r="21" spans="2:15">
      <c r="B21" t="s">
        <v>1549</v>
      </c>
      <c r="C21" t="s">
        <v>1550</v>
      </c>
      <c r="D21" t="s">
        <v>103</v>
      </c>
      <c r="E21" t="s">
        <v>126</v>
      </c>
      <c r="F21" t="s">
        <v>589</v>
      </c>
      <c r="G21" t="s">
        <v>396</v>
      </c>
      <c r="H21" t="s">
        <v>105</v>
      </c>
      <c r="I21" s="91">
        <v>2644731.44</v>
      </c>
      <c r="J21" s="91">
        <v>1156</v>
      </c>
      <c r="K21" s="91">
        <v>0</v>
      </c>
      <c r="L21" s="91">
        <v>30573.095446399999</v>
      </c>
      <c r="M21" s="91">
        <v>0.23</v>
      </c>
      <c r="N21" s="91">
        <v>2.2000000000000002</v>
      </c>
      <c r="O21" s="91">
        <f>L21/'סכום נכסי הקרן'!$C$42*100</f>
        <v>0.26623869207054418</v>
      </c>
    </row>
    <row r="22" spans="2:15">
      <c r="B22" t="s">
        <v>1551</v>
      </c>
      <c r="C22" t="s">
        <v>1552</v>
      </c>
      <c r="D22" t="s">
        <v>103</v>
      </c>
      <c r="E22" t="s">
        <v>126</v>
      </c>
      <c r="F22" t="s">
        <v>1553</v>
      </c>
      <c r="G22" t="s">
        <v>396</v>
      </c>
      <c r="H22" t="s">
        <v>105</v>
      </c>
      <c r="I22" s="91">
        <v>3761832.46</v>
      </c>
      <c r="J22" s="91">
        <v>2365</v>
      </c>
      <c r="K22" s="91">
        <v>0</v>
      </c>
      <c r="L22" s="91">
        <v>88967.337679000004</v>
      </c>
      <c r="M22" s="91">
        <v>0.28000000000000003</v>
      </c>
      <c r="N22" s="91">
        <v>6.41</v>
      </c>
      <c r="O22" s="91">
        <f>L22/'סכום נכסי הקרן'!$C$42*100</f>
        <v>0.77475137125653759</v>
      </c>
    </row>
    <row r="23" spans="2:15">
      <c r="B23" t="s">
        <v>1554</v>
      </c>
      <c r="C23" t="s">
        <v>1555</v>
      </c>
      <c r="D23" t="s">
        <v>103</v>
      </c>
      <c r="E23" t="s">
        <v>126</v>
      </c>
      <c r="F23" t="s">
        <v>395</v>
      </c>
      <c r="G23" t="s">
        <v>396</v>
      </c>
      <c r="H23" t="s">
        <v>105</v>
      </c>
      <c r="I23" s="91">
        <v>4058766.76</v>
      </c>
      <c r="J23" s="91">
        <v>2260</v>
      </c>
      <c r="K23" s="91">
        <v>0</v>
      </c>
      <c r="L23" s="91">
        <v>91728.128775999998</v>
      </c>
      <c r="M23" s="91">
        <v>0.27</v>
      </c>
      <c r="N23" s="91">
        <v>6.61</v>
      </c>
      <c r="O23" s="91">
        <f>L23/'סכום נכסי הקרן'!$C$42*100</f>
        <v>0.79879307851623982</v>
      </c>
    </row>
    <row r="24" spans="2:15">
      <c r="B24" t="s">
        <v>1556</v>
      </c>
      <c r="C24" t="s">
        <v>1557</v>
      </c>
      <c r="D24" t="s">
        <v>103</v>
      </c>
      <c r="E24" t="s">
        <v>126</v>
      </c>
      <c r="F24" t="s">
        <v>780</v>
      </c>
      <c r="G24" t="s">
        <v>396</v>
      </c>
      <c r="H24" t="s">
        <v>105</v>
      </c>
      <c r="I24" s="91">
        <v>671941.65</v>
      </c>
      <c r="J24" s="91">
        <v>6314</v>
      </c>
      <c r="K24" s="91">
        <v>0</v>
      </c>
      <c r="L24" s="91">
        <v>42426.395780999999</v>
      </c>
      <c r="M24" s="91">
        <v>0.28999999999999998</v>
      </c>
      <c r="N24" s="91">
        <v>3.06</v>
      </c>
      <c r="O24" s="91">
        <f>L24/'סכום נכסי הקרן'!$C$42*100</f>
        <v>0.36946040160715066</v>
      </c>
    </row>
    <row r="25" spans="2:15">
      <c r="B25" t="s">
        <v>1558</v>
      </c>
      <c r="C25" t="s">
        <v>1559</v>
      </c>
      <c r="D25" t="s">
        <v>103</v>
      </c>
      <c r="E25" t="s">
        <v>126</v>
      </c>
      <c r="F25" t="s">
        <v>747</v>
      </c>
      <c r="G25" t="s">
        <v>396</v>
      </c>
      <c r="H25" t="s">
        <v>105</v>
      </c>
      <c r="I25" s="91">
        <v>212928.3</v>
      </c>
      <c r="J25" s="91">
        <v>7860</v>
      </c>
      <c r="K25" s="91">
        <v>0</v>
      </c>
      <c r="L25" s="91">
        <v>16736.164379999998</v>
      </c>
      <c r="M25" s="91">
        <v>0.21</v>
      </c>
      <c r="N25" s="91">
        <v>1.21</v>
      </c>
      <c r="O25" s="91">
        <f>L25/'סכום נכסי הקרן'!$C$42*100</f>
        <v>0.14574299558972215</v>
      </c>
    </row>
    <row r="26" spans="2:15">
      <c r="B26" t="s">
        <v>1560</v>
      </c>
      <c r="C26" t="s">
        <v>1561</v>
      </c>
      <c r="D26" t="s">
        <v>103</v>
      </c>
      <c r="E26" t="s">
        <v>126</v>
      </c>
      <c r="F26" t="s">
        <v>1562</v>
      </c>
      <c r="G26" t="s">
        <v>825</v>
      </c>
      <c r="H26" t="s">
        <v>105</v>
      </c>
      <c r="I26" s="91">
        <v>8149.33</v>
      </c>
      <c r="J26" s="91">
        <v>99250</v>
      </c>
      <c r="K26" s="91">
        <v>0</v>
      </c>
      <c r="L26" s="91">
        <v>8088.2100250000003</v>
      </c>
      <c r="M26" s="91">
        <v>0.11</v>
      </c>
      <c r="N26" s="91">
        <v>0.57999999999999996</v>
      </c>
      <c r="O26" s="91">
        <f>L26/'סכום נכסי הקרן'!$C$42*100</f>
        <v>7.0434296128867355E-2</v>
      </c>
    </row>
    <row r="27" spans="2:15">
      <c r="B27" t="s">
        <v>1563</v>
      </c>
      <c r="C27" t="s">
        <v>1564</v>
      </c>
      <c r="D27" t="s">
        <v>103</v>
      </c>
      <c r="E27" t="s">
        <v>126</v>
      </c>
      <c r="F27" t="s">
        <v>1565</v>
      </c>
      <c r="G27" t="s">
        <v>1179</v>
      </c>
      <c r="H27" t="s">
        <v>105</v>
      </c>
      <c r="I27" s="91">
        <v>3927459.91</v>
      </c>
      <c r="J27" s="91">
        <v>982</v>
      </c>
      <c r="K27" s="91">
        <v>434.96618999999998</v>
      </c>
      <c r="L27" s="91">
        <v>39002.622506200001</v>
      </c>
      <c r="M27" s="91">
        <v>0.33</v>
      </c>
      <c r="N27" s="91">
        <v>2.81</v>
      </c>
      <c r="O27" s="91">
        <f>L27/'סכום נכסי הקרן'!$C$42*100</f>
        <v>0.3396452682253534</v>
      </c>
    </row>
    <row r="28" spans="2:15">
      <c r="B28" t="s">
        <v>1566</v>
      </c>
      <c r="C28" t="s">
        <v>1567</v>
      </c>
      <c r="D28" t="s">
        <v>103</v>
      </c>
      <c r="E28" t="s">
        <v>126</v>
      </c>
      <c r="F28" t="s">
        <v>1178</v>
      </c>
      <c r="G28" t="s">
        <v>1179</v>
      </c>
      <c r="H28" t="s">
        <v>105</v>
      </c>
      <c r="I28" s="91">
        <v>125851750.3</v>
      </c>
      <c r="J28" s="91">
        <v>37.200000000000003</v>
      </c>
      <c r="K28" s="91">
        <v>5292.9470600000004</v>
      </c>
      <c r="L28" s="91">
        <v>52109.798171599999</v>
      </c>
      <c r="M28" s="91">
        <v>0.97</v>
      </c>
      <c r="N28" s="91">
        <v>3.75</v>
      </c>
      <c r="O28" s="91">
        <f>L28/'סכום נכסי הקרן'!$C$42*100</f>
        <v>0.4537860594976309</v>
      </c>
    </row>
    <row r="29" spans="2:15">
      <c r="B29" t="s">
        <v>1568</v>
      </c>
      <c r="C29" t="s">
        <v>1569</v>
      </c>
      <c r="D29" t="s">
        <v>103</v>
      </c>
      <c r="E29" t="s">
        <v>126</v>
      </c>
      <c r="F29" t="s">
        <v>986</v>
      </c>
      <c r="G29" t="s">
        <v>629</v>
      </c>
      <c r="H29" t="s">
        <v>105</v>
      </c>
      <c r="I29" s="91">
        <v>2607100.91</v>
      </c>
      <c r="J29" s="91">
        <v>2120</v>
      </c>
      <c r="K29" s="91">
        <v>0</v>
      </c>
      <c r="L29" s="91">
        <v>55270.539292000001</v>
      </c>
      <c r="M29" s="91">
        <v>0.2</v>
      </c>
      <c r="N29" s="91">
        <v>3.98</v>
      </c>
      <c r="O29" s="91">
        <f>L29/'סכום נכסי הקרן'!$C$42*100</f>
        <v>0.48131063852968214</v>
      </c>
    </row>
    <row r="30" spans="2:15">
      <c r="B30" t="s">
        <v>1570</v>
      </c>
      <c r="C30" t="s">
        <v>1571</v>
      </c>
      <c r="D30" t="s">
        <v>103</v>
      </c>
      <c r="E30" t="s">
        <v>126</v>
      </c>
      <c r="F30" t="s">
        <v>1572</v>
      </c>
      <c r="G30" t="s">
        <v>1573</v>
      </c>
      <c r="H30" t="s">
        <v>105</v>
      </c>
      <c r="I30" s="91">
        <v>76871.070000000007</v>
      </c>
      <c r="J30" s="91">
        <v>5600</v>
      </c>
      <c r="K30" s="91">
        <v>0</v>
      </c>
      <c r="L30" s="91">
        <v>4304.7799199999999</v>
      </c>
      <c r="M30" s="91">
        <v>7.0000000000000007E-2</v>
      </c>
      <c r="N30" s="91">
        <v>0.31</v>
      </c>
      <c r="O30" s="91">
        <f>L30/'סכום נכסי הקרן'!$C$42*100</f>
        <v>3.7487174877717383E-2</v>
      </c>
    </row>
    <row r="31" spans="2:15">
      <c r="B31" t="s">
        <v>1574</v>
      </c>
      <c r="C31" t="s">
        <v>1575</v>
      </c>
      <c r="D31" t="s">
        <v>103</v>
      </c>
      <c r="E31" t="s">
        <v>126</v>
      </c>
      <c r="F31" t="s">
        <v>1576</v>
      </c>
      <c r="G31" t="s">
        <v>961</v>
      </c>
      <c r="H31" t="s">
        <v>105</v>
      </c>
      <c r="I31" s="91">
        <v>31103.97</v>
      </c>
      <c r="J31" s="91">
        <v>49950</v>
      </c>
      <c r="K31" s="91">
        <v>83.875590000000003</v>
      </c>
      <c r="L31" s="91">
        <v>15620.308605</v>
      </c>
      <c r="M31" s="91">
        <v>0.02</v>
      </c>
      <c r="N31" s="91">
        <v>1.1299999999999999</v>
      </c>
      <c r="O31" s="91">
        <f>L31/'סכום נכסי הקרן'!$C$42*100</f>
        <v>0.13602582505996003</v>
      </c>
    </row>
    <row r="32" spans="2:15">
      <c r="B32" t="s">
        <v>1577</v>
      </c>
      <c r="C32" t="s">
        <v>1578</v>
      </c>
      <c r="D32" t="s">
        <v>103</v>
      </c>
      <c r="E32" t="s">
        <v>126</v>
      </c>
      <c r="F32" t="s">
        <v>960</v>
      </c>
      <c r="G32" t="s">
        <v>961</v>
      </c>
      <c r="H32" t="s">
        <v>105</v>
      </c>
      <c r="I32" s="91">
        <v>364130.12</v>
      </c>
      <c r="J32" s="91">
        <v>8485</v>
      </c>
      <c r="K32" s="91">
        <v>0</v>
      </c>
      <c r="L32" s="91">
        <v>30896.440682</v>
      </c>
      <c r="M32" s="91">
        <v>0.31</v>
      </c>
      <c r="N32" s="91">
        <v>2.23</v>
      </c>
      <c r="O32" s="91">
        <f>L32/'סכום נכסי הקרן'!$C$42*100</f>
        <v>0.26905446886240719</v>
      </c>
    </row>
    <row r="33" spans="2:15">
      <c r="B33" t="s">
        <v>1579</v>
      </c>
      <c r="C33" t="s">
        <v>1580</v>
      </c>
      <c r="D33" t="s">
        <v>103</v>
      </c>
      <c r="E33" t="s">
        <v>126</v>
      </c>
      <c r="F33" t="s">
        <v>606</v>
      </c>
      <c r="G33" t="s">
        <v>607</v>
      </c>
      <c r="H33" t="s">
        <v>105</v>
      </c>
      <c r="I33" s="91">
        <v>627181.93999999994</v>
      </c>
      <c r="J33" s="91">
        <v>2455</v>
      </c>
      <c r="K33" s="91">
        <v>0</v>
      </c>
      <c r="L33" s="91">
        <v>15397.316627</v>
      </c>
      <c r="M33" s="91">
        <v>0.25</v>
      </c>
      <c r="N33" s="91">
        <v>1.1100000000000001</v>
      </c>
      <c r="O33" s="91">
        <f>L33/'סכום נכסי הקרן'!$C$42*100</f>
        <v>0.13408395127524536</v>
      </c>
    </row>
    <row r="34" spans="2:15">
      <c r="B34" t="s">
        <v>1581</v>
      </c>
      <c r="C34" t="s">
        <v>1582</v>
      </c>
      <c r="D34" t="s">
        <v>103</v>
      </c>
      <c r="E34" t="s">
        <v>126</v>
      </c>
      <c r="F34" t="s">
        <v>477</v>
      </c>
      <c r="G34" t="s">
        <v>442</v>
      </c>
      <c r="H34" t="s">
        <v>105</v>
      </c>
      <c r="I34" s="91">
        <v>167385.99</v>
      </c>
      <c r="J34" s="91">
        <v>4593</v>
      </c>
      <c r="K34" s="91">
        <v>0</v>
      </c>
      <c r="L34" s="91">
        <v>7688.0385206999999</v>
      </c>
      <c r="M34" s="91">
        <v>0.13</v>
      </c>
      <c r="N34" s="91">
        <v>0.55000000000000004</v>
      </c>
      <c r="O34" s="91">
        <f>L34/'סכום נכסי הקרן'!$C$42*100</f>
        <v>6.6949495641604961E-2</v>
      </c>
    </row>
    <row r="35" spans="2:15">
      <c r="B35" t="s">
        <v>1583</v>
      </c>
      <c r="C35" t="s">
        <v>1584</v>
      </c>
      <c r="D35" t="s">
        <v>103</v>
      </c>
      <c r="E35" t="s">
        <v>126</v>
      </c>
      <c r="F35" t="s">
        <v>482</v>
      </c>
      <c r="G35" t="s">
        <v>442</v>
      </c>
      <c r="H35" t="s">
        <v>105</v>
      </c>
      <c r="I35" s="91">
        <v>423089.63</v>
      </c>
      <c r="J35" s="91">
        <v>1814</v>
      </c>
      <c r="K35" s="91">
        <v>0</v>
      </c>
      <c r="L35" s="91">
        <v>7674.8458882000004</v>
      </c>
      <c r="M35" s="91">
        <v>0.12</v>
      </c>
      <c r="N35" s="91">
        <v>0.55000000000000004</v>
      </c>
      <c r="O35" s="91">
        <f>L35/'סכום נכסי הקרן'!$C$42*100</f>
        <v>6.6834610669361139E-2</v>
      </c>
    </row>
    <row r="36" spans="2:15">
      <c r="B36" t="s">
        <v>1585</v>
      </c>
      <c r="C36" t="s">
        <v>1586</v>
      </c>
      <c r="D36" t="s">
        <v>103</v>
      </c>
      <c r="E36" t="s">
        <v>126</v>
      </c>
      <c r="F36" t="s">
        <v>503</v>
      </c>
      <c r="G36" t="s">
        <v>442</v>
      </c>
      <c r="H36" t="s">
        <v>105</v>
      </c>
      <c r="I36" s="91">
        <v>135950.53</v>
      </c>
      <c r="J36" s="91">
        <v>15580</v>
      </c>
      <c r="K36" s="91">
        <v>0</v>
      </c>
      <c r="L36" s="91">
        <v>21181.092573999998</v>
      </c>
      <c r="M36" s="91">
        <v>0.3</v>
      </c>
      <c r="N36" s="91">
        <v>1.53</v>
      </c>
      <c r="O36" s="91">
        <f>L36/'סכום נכסי הקרן'!$C$42*100</f>
        <v>0.18445061912077007</v>
      </c>
    </row>
    <row r="37" spans="2:15">
      <c r="B37" t="s">
        <v>1587</v>
      </c>
      <c r="C37" t="s">
        <v>1588</v>
      </c>
      <c r="D37" t="s">
        <v>103</v>
      </c>
      <c r="E37" t="s">
        <v>126</v>
      </c>
      <c r="F37" t="s">
        <v>441</v>
      </c>
      <c r="G37" t="s">
        <v>442</v>
      </c>
      <c r="H37" t="s">
        <v>105</v>
      </c>
      <c r="I37" s="91">
        <v>293825.90999999997</v>
      </c>
      <c r="J37" s="91">
        <v>17850</v>
      </c>
      <c r="K37" s="91">
        <v>0</v>
      </c>
      <c r="L37" s="91">
        <v>52447.924935000003</v>
      </c>
      <c r="M37" s="91">
        <v>0.24</v>
      </c>
      <c r="N37" s="91">
        <v>3.78</v>
      </c>
      <c r="O37" s="91">
        <f>L37/'סכום נכסי הקרן'!$C$42*100</f>
        <v>0.45673055778696792</v>
      </c>
    </row>
    <row r="38" spans="2:15">
      <c r="B38" t="s">
        <v>1589</v>
      </c>
      <c r="C38" t="s">
        <v>1590</v>
      </c>
      <c r="D38" t="s">
        <v>103</v>
      </c>
      <c r="E38" t="s">
        <v>126</v>
      </c>
      <c r="F38" t="s">
        <v>1591</v>
      </c>
      <c r="G38" t="s">
        <v>128</v>
      </c>
      <c r="H38" t="s">
        <v>105</v>
      </c>
      <c r="I38" s="91">
        <v>112438.02</v>
      </c>
      <c r="J38" s="91">
        <v>19750</v>
      </c>
      <c r="K38" s="91">
        <v>0</v>
      </c>
      <c r="L38" s="91">
        <v>22206.508949999999</v>
      </c>
      <c r="M38" s="91">
        <v>0.22</v>
      </c>
      <c r="N38" s="91">
        <v>1.6</v>
      </c>
      <c r="O38" s="91">
        <f>L38/'סכום נכסי הקרן'!$C$42*100</f>
        <v>0.19338021917558243</v>
      </c>
    </row>
    <row r="39" spans="2:15">
      <c r="B39" t="s">
        <v>1592</v>
      </c>
      <c r="C39" t="s">
        <v>1593</v>
      </c>
      <c r="D39" t="s">
        <v>103</v>
      </c>
      <c r="E39" t="s">
        <v>126</v>
      </c>
      <c r="F39" t="s">
        <v>1594</v>
      </c>
      <c r="G39" t="s">
        <v>132</v>
      </c>
      <c r="H39" t="s">
        <v>105</v>
      </c>
      <c r="I39" s="91">
        <v>23532.95</v>
      </c>
      <c r="J39" s="91">
        <v>40220</v>
      </c>
      <c r="K39" s="91">
        <v>0</v>
      </c>
      <c r="L39" s="91">
        <v>9464.9524899999997</v>
      </c>
      <c r="M39" s="91">
        <v>0.03</v>
      </c>
      <c r="N39" s="91">
        <v>0.68</v>
      </c>
      <c r="O39" s="91">
        <f>L39/'סכום נכסי הקרן'!$C$42*100</f>
        <v>8.2423337730565469E-2</v>
      </c>
    </row>
    <row r="40" spans="2:15">
      <c r="B40" t="s">
        <v>1595</v>
      </c>
      <c r="C40" t="s">
        <v>1596</v>
      </c>
      <c r="D40" t="s">
        <v>103</v>
      </c>
      <c r="E40" t="s">
        <v>126</v>
      </c>
      <c r="F40" t="s">
        <v>533</v>
      </c>
      <c r="G40" t="s">
        <v>135</v>
      </c>
      <c r="H40" t="s">
        <v>105</v>
      </c>
      <c r="I40" s="91">
        <v>7398385.25</v>
      </c>
      <c r="J40" s="91">
        <v>365</v>
      </c>
      <c r="K40" s="91">
        <v>0</v>
      </c>
      <c r="L40" s="91">
        <v>27004.1061625</v>
      </c>
      <c r="M40" s="91">
        <v>0.27</v>
      </c>
      <c r="N40" s="91">
        <v>1.95</v>
      </c>
      <c r="O40" s="91">
        <f>L40/'סכום נכסי הקרן'!$C$42*100</f>
        <v>0.23515897884277515</v>
      </c>
    </row>
    <row r="41" spans="2:15">
      <c r="B41" s="92" t="s">
        <v>1597</v>
      </c>
      <c r="E41" s="16"/>
      <c r="F41" s="16"/>
      <c r="G41" s="16"/>
      <c r="I41" s="93">
        <v>16019662.08</v>
      </c>
      <c r="K41" s="93">
        <v>0</v>
      </c>
      <c r="L41" s="93">
        <v>248251.70265699</v>
      </c>
      <c r="N41" s="93">
        <v>17.88</v>
      </c>
      <c r="O41" s="93">
        <f>L41/'סכום נכסי הקרן'!$C$42*100</f>
        <v>2.1618422228641321</v>
      </c>
    </row>
    <row r="42" spans="2:15">
      <c r="B42" t="s">
        <v>1598</v>
      </c>
      <c r="C42" t="s">
        <v>1599</v>
      </c>
      <c r="D42" t="s">
        <v>103</v>
      </c>
      <c r="E42" t="s">
        <v>126</v>
      </c>
      <c r="F42" t="s">
        <v>1600</v>
      </c>
      <c r="G42" t="s">
        <v>1007</v>
      </c>
      <c r="H42" t="s">
        <v>105</v>
      </c>
      <c r="I42" s="91">
        <v>101173.14</v>
      </c>
      <c r="J42" s="91">
        <v>3942</v>
      </c>
      <c r="K42" s="91">
        <v>0</v>
      </c>
      <c r="L42" s="91">
        <v>3988.2451787999998</v>
      </c>
      <c r="M42" s="91">
        <v>0.41</v>
      </c>
      <c r="N42" s="91">
        <v>0.28999999999999998</v>
      </c>
      <c r="O42" s="91">
        <f>L42/'סכום נכסי הקרן'!$C$42*100</f>
        <v>3.4730705692589466E-2</v>
      </c>
    </row>
    <row r="43" spans="2:15">
      <c r="B43" t="s">
        <v>1601</v>
      </c>
      <c r="C43" t="s">
        <v>1602</v>
      </c>
      <c r="D43" t="s">
        <v>103</v>
      </c>
      <c r="E43" t="s">
        <v>126</v>
      </c>
      <c r="F43" t="s">
        <v>1603</v>
      </c>
      <c r="G43" t="s">
        <v>1007</v>
      </c>
      <c r="H43" t="s">
        <v>105</v>
      </c>
      <c r="I43" s="91">
        <v>586940.54</v>
      </c>
      <c r="J43" s="91">
        <v>2136</v>
      </c>
      <c r="K43" s="91">
        <v>0</v>
      </c>
      <c r="L43" s="91">
        <v>12537.0499344</v>
      </c>
      <c r="M43" s="91">
        <v>0.54</v>
      </c>
      <c r="N43" s="91">
        <v>0.9</v>
      </c>
      <c r="O43" s="91">
        <f>L43/'סכום נכסי הקרן'!$C$42*100</f>
        <v>0.10917598392382577</v>
      </c>
    </row>
    <row r="44" spans="2:15">
      <c r="B44" t="s">
        <v>1604</v>
      </c>
      <c r="C44" t="s">
        <v>1605</v>
      </c>
      <c r="D44" t="s">
        <v>103</v>
      </c>
      <c r="E44" t="s">
        <v>126</v>
      </c>
      <c r="F44" t="s">
        <v>1147</v>
      </c>
      <c r="G44" t="s">
        <v>578</v>
      </c>
      <c r="H44" t="s">
        <v>105</v>
      </c>
      <c r="I44" s="91">
        <v>558597.76</v>
      </c>
      <c r="J44" s="91">
        <v>1929</v>
      </c>
      <c r="K44" s="91">
        <v>0</v>
      </c>
      <c r="L44" s="91">
        <v>10775.3507904</v>
      </c>
      <c r="M44" s="91">
        <v>0.42</v>
      </c>
      <c r="N44" s="91">
        <v>0.78</v>
      </c>
      <c r="O44" s="91">
        <f>L44/'סכום נכסי הקרן'!$C$42*100</f>
        <v>9.3834636602856805E-2</v>
      </c>
    </row>
    <row r="45" spans="2:15">
      <c r="B45" t="s">
        <v>1606</v>
      </c>
      <c r="C45" t="s">
        <v>1607</v>
      </c>
      <c r="D45" t="s">
        <v>103</v>
      </c>
      <c r="E45" t="s">
        <v>126</v>
      </c>
      <c r="F45" t="s">
        <v>1608</v>
      </c>
      <c r="G45" t="s">
        <v>1538</v>
      </c>
      <c r="H45" t="s">
        <v>105</v>
      </c>
      <c r="I45" s="91">
        <v>74881.429999999993</v>
      </c>
      <c r="J45" s="91">
        <v>1869</v>
      </c>
      <c r="K45" s="91">
        <v>0</v>
      </c>
      <c r="L45" s="91">
        <v>1399.5339266999999</v>
      </c>
      <c r="M45" s="91">
        <v>0.19</v>
      </c>
      <c r="N45" s="91">
        <v>0.1</v>
      </c>
      <c r="O45" s="91">
        <f>L45/'סכום נכסי הקרן'!$C$42*100</f>
        <v>1.2187515745869165E-2</v>
      </c>
    </row>
    <row r="46" spans="2:15">
      <c r="B46" t="s">
        <v>1609</v>
      </c>
      <c r="C46" t="s">
        <v>1610</v>
      </c>
      <c r="D46" t="s">
        <v>103</v>
      </c>
      <c r="E46" t="s">
        <v>126</v>
      </c>
      <c r="F46" t="s">
        <v>1611</v>
      </c>
      <c r="G46" t="s">
        <v>570</v>
      </c>
      <c r="H46" t="s">
        <v>105</v>
      </c>
      <c r="I46" s="91">
        <v>42192.42</v>
      </c>
      <c r="J46" s="91">
        <v>19160</v>
      </c>
      <c r="K46" s="91">
        <v>0</v>
      </c>
      <c r="L46" s="91">
        <v>8084.0676720000001</v>
      </c>
      <c r="M46" s="91">
        <v>0.28999999999999998</v>
      </c>
      <c r="N46" s="91">
        <v>0.57999999999999996</v>
      </c>
      <c r="O46" s="91">
        <f>L46/'סכום נכסי הקרן'!$C$42*100</f>
        <v>7.0398223411050856E-2</v>
      </c>
    </row>
    <row r="47" spans="2:15">
      <c r="B47" t="s">
        <v>1612</v>
      </c>
      <c r="C47" t="s">
        <v>1613</v>
      </c>
      <c r="D47" t="s">
        <v>103</v>
      </c>
      <c r="E47" t="s">
        <v>126</v>
      </c>
      <c r="F47" t="s">
        <v>1614</v>
      </c>
      <c r="G47" t="s">
        <v>570</v>
      </c>
      <c r="H47" t="s">
        <v>105</v>
      </c>
      <c r="I47" s="91">
        <v>150173.70000000001</v>
      </c>
      <c r="J47" s="91">
        <v>5268</v>
      </c>
      <c r="K47" s="91">
        <v>0</v>
      </c>
      <c r="L47" s="91">
        <v>7911.1505159999997</v>
      </c>
      <c r="M47" s="91">
        <v>0.27</v>
      </c>
      <c r="N47" s="91">
        <v>0.56999999999999995</v>
      </c>
      <c r="O47" s="91">
        <f>L47/'סכום נכסי הקרן'!$C$42*100</f>
        <v>6.8892414569067237E-2</v>
      </c>
    </row>
    <row r="48" spans="2:15">
      <c r="B48" t="s">
        <v>1615</v>
      </c>
      <c r="C48" t="s">
        <v>1616</v>
      </c>
      <c r="D48" t="s">
        <v>103</v>
      </c>
      <c r="E48" t="s">
        <v>126</v>
      </c>
      <c r="F48" t="s">
        <v>714</v>
      </c>
      <c r="G48" t="s">
        <v>570</v>
      </c>
      <c r="H48" t="s">
        <v>105</v>
      </c>
      <c r="I48" s="91">
        <v>138477.78</v>
      </c>
      <c r="J48" s="91">
        <v>3975</v>
      </c>
      <c r="K48" s="91">
        <v>0</v>
      </c>
      <c r="L48" s="91">
        <v>5504.491755</v>
      </c>
      <c r="M48" s="91">
        <v>0.22</v>
      </c>
      <c r="N48" s="91">
        <v>0.4</v>
      </c>
      <c r="O48" s="91">
        <f>L48/'סכום נכסי הקרן'!$C$42*100</f>
        <v>4.7934586405671227E-2</v>
      </c>
    </row>
    <row r="49" spans="2:15">
      <c r="B49" t="s">
        <v>1617</v>
      </c>
      <c r="C49" t="s">
        <v>1618</v>
      </c>
      <c r="D49" t="s">
        <v>103</v>
      </c>
      <c r="E49" t="s">
        <v>126</v>
      </c>
      <c r="F49" t="s">
        <v>1006</v>
      </c>
      <c r="G49" t="s">
        <v>825</v>
      </c>
      <c r="H49" t="s">
        <v>105</v>
      </c>
      <c r="I49" s="91">
        <v>17269.79</v>
      </c>
      <c r="J49" s="91">
        <v>89700</v>
      </c>
      <c r="K49" s="91">
        <v>0</v>
      </c>
      <c r="L49" s="91">
        <v>15491.001630000001</v>
      </c>
      <c r="M49" s="91">
        <v>0.45</v>
      </c>
      <c r="N49" s="91">
        <v>1.1200000000000001</v>
      </c>
      <c r="O49" s="91">
        <f>L49/'סכום נכסי הקרן'!$C$42*100</f>
        <v>0.13489978533787972</v>
      </c>
    </row>
    <row r="50" spans="2:15">
      <c r="B50" t="s">
        <v>1619</v>
      </c>
      <c r="C50" t="s">
        <v>1620</v>
      </c>
      <c r="D50" t="s">
        <v>103</v>
      </c>
      <c r="E50" t="s">
        <v>126</v>
      </c>
      <c r="F50" t="s">
        <v>1621</v>
      </c>
      <c r="G50" t="s">
        <v>825</v>
      </c>
      <c r="H50" t="s">
        <v>105</v>
      </c>
      <c r="I50" s="91">
        <v>21275.81</v>
      </c>
      <c r="J50" s="91">
        <v>21080</v>
      </c>
      <c r="K50" s="91">
        <v>0</v>
      </c>
      <c r="L50" s="91">
        <v>4484.940748</v>
      </c>
      <c r="M50" s="91">
        <v>0.12</v>
      </c>
      <c r="N50" s="91">
        <v>0.32</v>
      </c>
      <c r="O50" s="91">
        <f>L50/'סכום נכסי הקרן'!$C$42*100</f>
        <v>3.9056063552832365E-2</v>
      </c>
    </row>
    <row r="51" spans="2:15">
      <c r="B51" t="s">
        <v>1622</v>
      </c>
      <c r="C51" t="s">
        <v>1623</v>
      </c>
      <c r="D51" t="s">
        <v>103</v>
      </c>
      <c r="E51" t="s">
        <v>126</v>
      </c>
      <c r="F51" t="s">
        <v>1624</v>
      </c>
      <c r="G51" t="s">
        <v>1179</v>
      </c>
      <c r="H51" t="s">
        <v>105</v>
      </c>
      <c r="I51" s="91">
        <v>402978.53</v>
      </c>
      <c r="J51" s="91">
        <v>2380</v>
      </c>
      <c r="K51" s="91">
        <v>0</v>
      </c>
      <c r="L51" s="91">
        <v>9590.8890140000003</v>
      </c>
      <c r="M51" s="91">
        <v>0.41</v>
      </c>
      <c r="N51" s="91">
        <v>0.69</v>
      </c>
      <c r="O51" s="91">
        <f>L51/'סכום נכסי הקרן'!$C$42*100</f>
        <v>8.3520026663894228E-2</v>
      </c>
    </row>
    <row r="52" spans="2:15">
      <c r="B52" t="s">
        <v>1625</v>
      </c>
      <c r="C52" t="s">
        <v>1626</v>
      </c>
      <c r="D52" t="s">
        <v>103</v>
      </c>
      <c r="E52" t="s">
        <v>126</v>
      </c>
      <c r="F52" t="s">
        <v>1627</v>
      </c>
      <c r="G52" t="s">
        <v>1179</v>
      </c>
      <c r="H52" t="s">
        <v>105</v>
      </c>
      <c r="I52" s="91">
        <v>3843151.26</v>
      </c>
      <c r="J52" s="91">
        <v>254.6</v>
      </c>
      <c r="K52" s="91">
        <v>0</v>
      </c>
      <c r="L52" s="91">
        <v>9784.6631079599993</v>
      </c>
      <c r="M52" s="91">
        <v>0.34</v>
      </c>
      <c r="N52" s="91">
        <v>0.7</v>
      </c>
      <c r="O52" s="91">
        <f>L52/'סכום נכסי הקרן'!$C$42*100</f>
        <v>8.5207463299923167E-2</v>
      </c>
    </row>
    <row r="53" spans="2:15">
      <c r="B53" t="s">
        <v>1628</v>
      </c>
      <c r="C53" t="s">
        <v>1629</v>
      </c>
      <c r="D53" t="s">
        <v>103</v>
      </c>
      <c r="E53" t="s">
        <v>126</v>
      </c>
      <c r="F53" t="s">
        <v>1183</v>
      </c>
      <c r="G53" t="s">
        <v>1179</v>
      </c>
      <c r="H53" t="s">
        <v>105</v>
      </c>
      <c r="I53" s="91">
        <v>326093.64</v>
      </c>
      <c r="J53" s="91">
        <v>1524</v>
      </c>
      <c r="K53" s="91">
        <v>0</v>
      </c>
      <c r="L53" s="91">
        <v>4969.6670735999996</v>
      </c>
      <c r="M53" s="91">
        <v>0.37</v>
      </c>
      <c r="N53" s="91">
        <v>0.36</v>
      </c>
      <c r="O53" s="91">
        <f>L53/'סכום נכסי הקרן'!$C$42*100</f>
        <v>4.327719003857395E-2</v>
      </c>
    </row>
    <row r="54" spans="2:15">
      <c r="B54" t="s">
        <v>1630</v>
      </c>
      <c r="C54" t="s">
        <v>1631</v>
      </c>
      <c r="D54" t="s">
        <v>103</v>
      </c>
      <c r="E54" t="s">
        <v>126</v>
      </c>
      <c r="F54" t="s">
        <v>1632</v>
      </c>
      <c r="G54" t="s">
        <v>1633</v>
      </c>
      <c r="H54" t="s">
        <v>105</v>
      </c>
      <c r="I54" s="91">
        <v>15638.43</v>
      </c>
      <c r="J54" s="91">
        <v>17500</v>
      </c>
      <c r="K54" s="91">
        <v>0</v>
      </c>
      <c r="L54" s="91">
        <v>2736.72525</v>
      </c>
      <c r="M54" s="91">
        <v>0.33</v>
      </c>
      <c r="N54" s="91">
        <v>0.2</v>
      </c>
      <c r="O54" s="91">
        <f>L54/'סכום נכסי הקרן'!$C$42*100</f>
        <v>2.383213542749819E-2</v>
      </c>
    </row>
    <row r="55" spans="2:15">
      <c r="B55" t="s">
        <v>1634</v>
      </c>
      <c r="C55" t="s">
        <v>1635</v>
      </c>
      <c r="D55" t="s">
        <v>103</v>
      </c>
      <c r="E55" t="s">
        <v>126</v>
      </c>
      <c r="F55" t="s">
        <v>1636</v>
      </c>
      <c r="G55" t="s">
        <v>629</v>
      </c>
      <c r="H55" t="s">
        <v>105</v>
      </c>
      <c r="I55" s="91">
        <v>33011.93</v>
      </c>
      <c r="J55" s="91">
        <v>16330</v>
      </c>
      <c r="K55" s="91">
        <v>0</v>
      </c>
      <c r="L55" s="91">
        <v>5390.8481689999999</v>
      </c>
      <c r="M55" s="91">
        <v>0.35</v>
      </c>
      <c r="N55" s="91">
        <v>0.39</v>
      </c>
      <c r="O55" s="91">
        <f>L55/'סכום נכסי הקרן'!$C$42*100</f>
        <v>4.6944947664252612E-2</v>
      </c>
    </row>
    <row r="56" spans="2:15">
      <c r="B56" t="s">
        <v>1637</v>
      </c>
      <c r="C56" t="s">
        <v>1638</v>
      </c>
      <c r="D56" t="s">
        <v>103</v>
      </c>
      <c r="E56" t="s">
        <v>126</v>
      </c>
      <c r="F56" t="s">
        <v>1639</v>
      </c>
      <c r="G56" t="s">
        <v>1573</v>
      </c>
      <c r="H56" t="s">
        <v>105</v>
      </c>
      <c r="I56" s="91">
        <v>11394.09</v>
      </c>
      <c r="J56" s="91">
        <v>8450</v>
      </c>
      <c r="K56" s="91">
        <v>0</v>
      </c>
      <c r="L56" s="91">
        <v>962.80060500000002</v>
      </c>
      <c r="M56" s="91">
        <v>0.04</v>
      </c>
      <c r="N56" s="91">
        <v>7.0000000000000007E-2</v>
      </c>
      <c r="O56" s="91">
        <f>L56/'סכום נכסי הקרן'!$C$42*100</f>
        <v>8.3843251740514293E-3</v>
      </c>
    </row>
    <row r="57" spans="2:15">
      <c r="B57" t="s">
        <v>1640</v>
      </c>
      <c r="C57" t="s">
        <v>1641</v>
      </c>
      <c r="D57" t="s">
        <v>103</v>
      </c>
      <c r="E57" t="s">
        <v>126</v>
      </c>
      <c r="F57" t="s">
        <v>1642</v>
      </c>
      <c r="G57" t="s">
        <v>961</v>
      </c>
      <c r="H57" t="s">
        <v>105</v>
      </c>
      <c r="I57" s="91">
        <v>58704.800000000003</v>
      </c>
      <c r="J57" s="91">
        <v>9232</v>
      </c>
      <c r="K57" s="91">
        <v>0</v>
      </c>
      <c r="L57" s="91">
        <v>5419.6271360000001</v>
      </c>
      <c r="M57" s="91">
        <v>0.47</v>
      </c>
      <c r="N57" s="91">
        <v>0.39</v>
      </c>
      <c r="O57" s="91">
        <f>L57/'סכום נכסי הקרן'!$C$42*100</f>
        <v>4.7195562605963512E-2</v>
      </c>
    </row>
    <row r="58" spans="2:15">
      <c r="B58" t="s">
        <v>1643</v>
      </c>
      <c r="C58" t="s">
        <v>1644</v>
      </c>
      <c r="D58" t="s">
        <v>103</v>
      </c>
      <c r="E58" t="s">
        <v>126</v>
      </c>
      <c r="F58" t="s">
        <v>1645</v>
      </c>
      <c r="G58" t="s">
        <v>607</v>
      </c>
      <c r="H58" t="s">
        <v>105</v>
      </c>
      <c r="I58" s="91">
        <v>26459.41</v>
      </c>
      <c r="J58" s="91">
        <v>4247</v>
      </c>
      <c r="K58" s="91">
        <v>0</v>
      </c>
      <c r="L58" s="91">
        <v>1123.7311427</v>
      </c>
      <c r="M58" s="91">
        <v>0.12</v>
      </c>
      <c r="N58" s="91">
        <v>0.08</v>
      </c>
      <c r="O58" s="91">
        <f>L58/'סכום נכסי הקרן'!$C$42*100</f>
        <v>9.7857513379992003E-3</v>
      </c>
    </row>
    <row r="59" spans="2:15">
      <c r="B59" t="s">
        <v>1646</v>
      </c>
      <c r="C59" t="s">
        <v>1647</v>
      </c>
      <c r="D59" t="s">
        <v>103</v>
      </c>
      <c r="E59" t="s">
        <v>126</v>
      </c>
      <c r="F59" t="s">
        <v>1648</v>
      </c>
      <c r="G59" t="s">
        <v>607</v>
      </c>
      <c r="H59" t="s">
        <v>105</v>
      </c>
      <c r="I59" s="91">
        <v>49399.13</v>
      </c>
      <c r="J59" s="91">
        <v>9236</v>
      </c>
      <c r="K59" s="91">
        <v>0</v>
      </c>
      <c r="L59" s="91">
        <v>4562.5036467999998</v>
      </c>
      <c r="M59" s="91">
        <v>0.45</v>
      </c>
      <c r="N59" s="91">
        <v>0.33</v>
      </c>
      <c r="O59" s="91">
        <f>L59/'סכום נכסי הקרן'!$C$42*100</f>
        <v>3.9731502020157843E-2</v>
      </c>
    </row>
    <row r="60" spans="2:15">
      <c r="B60" t="s">
        <v>1649</v>
      </c>
      <c r="C60" t="s">
        <v>1650</v>
      </c>
      <c r="D60" t="s">
        <v>103</v>
      </c>
      <c r="E60" t="s">
        <v>126</v>
      </c>
      <c r="F60" t="s">
        <v>1651</v>
      </c>
      <c r="G60" t="s">
        <v>607</v>
      </c>
      <c r="H60" t="s">
        <v>105</v>
      </c>
      <c r="I60" s="91">
        <v>24647.77</v>
      </c>
      <c r="J60" s="91">
        <v>19240</v>
      </c>
      <c r="K60" s="91">
        <v>0</v>
      </c>
      <c r="L60" s="91">
        <v>4742.2309480000004</v>
      </c>
      <c r="M60" s="91">
        <v>0.18</v>
      </c>
      <c r="N60" s="91">
        <v>0.34</v>
      </c>
      <c r="O60" s="91">
        <f>L60/'סכום נכסי הקרן'!$C$42*100</f>
        <v>4.1296615427949566E-2</v>
      </c>
    </row>
    <row r="61" spans="2:15">
      <c r="B61" t="s">
        <v>1652</v>
      </c>
      <c r="C61" t="s">
        <v>1653</v>
      </c>
      <c r="D61" t="s">
        <v>103</v>
      </c>
      <c r="E61" t="s">
        <v>126</v>
      </c>
      <c r="F61" t="s">
        <v>1654</v>
      </c>
      <c r="G61" t="s">
        <v>1130</v>
      </c>
      <c r="H61" t="s">
        <v>105</v>
      </c>
      <c r="I61" s="91">
        <v>486211.84000000003</v>
      </c>
      <c r="J61" s="91">
        <v>1090</v>
      </c>
      <c r="K61" s="91">
        <v>0</v>
      </c>
      <c r="L61" s="91">
        <v>5299.7090559999997</v>
      </c>
      <c r="M61" s="91">
        <v>0.45</v>
      </c>
      <c r="N61" s="91">
        <v>0.38</v>
      </c>
      <c r="O61" s="91">
        <f>L61/'סכום נכסי הקרן'!$C$42*100</f>
        <v>4.6151283892648914E-2</v>
      </c>
    </row>
    <row r="62" spans="2:15">
      <c r="B62" t="s">
        <v>1655</v>
      </c>
      <c r="C62" t="s">
        <v>1656</v>
      </c>
      <c r="D62" t="s">
        <v>103</v>
      </c>
      <c r="E62" t="s">
        <v>126</v>
      </c>
      <c r="F62" t="s">
        <v>1657</v>
      </c>
      <c r="G62" t="s">
        <v>1130</v>
      </c>
      <c r="H62" t="s">
        <v>105</v>
      </c>
      <c r="I62" s="91">
        <v>48897.65</v>
      </c>
      <c r="J62" s="91">
        <v>6638</v>
      </c>
      <c r="K62" s="91">
        <v>0</v>
      </c>
      <c r="L62" s="91">
        <v>3245.8260070000001</v>
      </c>
      <c r="M62" s="91">
        <v>0.34</v>
      </c>
      <c r="N62" s="91">
        <v>0.23</v>
      </c>
      <c r="O62" s="91">
        <f>L62/'סכום נכסי הקרן'!$C$42*100</f>
        <v>2.8265520980931384E-2</v>
      </c>
    </row>
    <row r="63" spans="2:15">
      <c r="B63" t="s">
        <v>1658</v>
      </c>
      <c r="C63" t="s">
        <v>1659</v>
      </c>
      <c r="D63" t="s">
        <v>103</v>
      </c>
      <c r="E63" t="s">
        <v>126</v>
      </c>
      <c r="F63" t="s">
        <v>1660</v>
      </c>
      <c r="G63" t="s">
        <v>1130</v>
      </c>
      <c r="H63" t="s">
        <v>105</v>
      </c>
      <c r="I63" s="91">
        <v>8095.16</v>
      </c>
      <c r="J63" s="91">
        <v>23330</v>
      </c>
      <c r="K63" s="91">
        <v>0</v>
      </c>
      <c r="L63" s="91">
        <v>1888.6008280000001</v>
      </c>
      <c r="M63" s="91">
        <v>0.28999999999999998</v>
      </c>
      <c r="N63" s="91">
        <v>0.14000000000000001</v>
      </c>
      <c r="O63" s="91">
        <f>L63/'סכום נכסי הקרן'!$C$42*100</f>
        <v>1.6446441125714469E-2</v>
      </c>
    </row>
    <row r="64" spans="2:15">
      <c r="B64" t="s">
        <v>1661</v>
      </c>
      <c r="C64" t="s">
        <v>1662</v>
      </c>
      <c r="D64" t="s">
        <v>103</v>
      </c>
      <c r="E64" t="s">
        <v>126</v>
      </c>
      <c r="F64" t="s">
        <v>1129</v>
      </c>
      <c r="G64" t="s">
        <v>1130</v>
      </c>
      <c r="H64" t="s">
        <v>105</v>
      </c>
      <c r="I64" s="91">
        <v>910958.25</v>
      </c>
      <c r="J64" s="91">
        <v>1150</v>
      </c>
      <c r="K64" s="91">
        <v>0</v>
      </c>
      <c r="L64" s="91">
        <v>10476.019875</v>
      </c>
      <c r="M64" s="91">
        <v>0.26</v>
      </c>
      <c r="N64" s="91">
        <v>0.75</v>
      </c>
      <c r="O64" s="91">
        <f>L64/'סכום נכסי הקרן'!$C$42*100</f>
        <v>9.1227982934042301E-2</v>
      </c>
    </row>
    <row r="65" spans="2:15">
      <c r="B65" t="s">
        <v>1663</v>
      </c>
      <c r="C65" t="s">
        <v>1664</v>
      </c>
      <c r="D65" t="s">
        <v>103</v>
      </c>
      <c r="E65" t="s">
        <v>126</v>
      </c>
      <c r="F65" t="s">
        <v>805</v>
      </c>
      <c r="G65" t="s">
        <v>442</v>
      </c>
      <c r="H65" t="s">
        <v>105</v>
      </c>
      <c r="I65" s="91">
        <v>641287.78</v>
      </c>
      <c r="J65" s="91">
        <v>327.39999999999998</v>
      </c>
      <c r="K65" s="91">
        <v>0</v>
      </c>
      <c r="L65" s="91">
        <v>2099.5761917200002</v>
      </c>
      <c r="M65" s="91">
        <v>0.3</v>
      </c>
      <c r="N65" s="91">
        <v>0.15</v>
      </c>
      <c r="O65" s="91">
        <f>L65/'סכום נכסי הקרן'!$C$42*100</f>
        <v>1.828367101937688E-2</v>
      </c>
    </row>
    <row r="66" spans="2:15">
      <c r="B66" t="s">
        <v>1665</v>
      </c>
      <c r="C66" t="s">
        <v>1666</v>
      </c>
      <c r="D66" t="s">
        <v>103</v>
      </c>
      <c r="E66" t="s">
        <v>126</v>
      </c>
      <c r="F66" t="s">
        <v>500</v>
      </c>
      <c r="G66" t="s">
        <v>442</v>
      </c>
      <c r="H66" t="s">
        <v>105</v>
      </c>
      <c r="I66" s="91">
        <v>12011.57</v>
      </c>
      <c r="J66" s="91">
        <v>159100</v>
      </c>
      <c r="K66" s="91">
        <v>0</v>
      </c>
      <c r="L66" s="91">
        <v>19110.407869999999</v>
      </c>
      <c r="M66" s="91">
        <v>0.56000000000000005</v>
      </c>
      <c r="N66" s="91">
        <v>1.38</v>
      </c>
      <c r="O66" s="91">
        <f>L66/'סכום נכסי הקרן'!$C$42*100</f>
        <v>0.16641854290362806</v>
      </c>
    </row>
    <row r="67" spans="2:15">
      <c r="B67" t="s">
        <v>1667</v>
      </c>
      <c r="C67" t="s">
        <v>1668</v>
      </c>
      <c r="D67" t="s">
        <v>103</v>
      </c>
      <c r="E67" t="s">
        <v>126</v>
      </c>
      <c r="F67" t="s">
        <v>1669</v>
      </c>
      <c r="G67" t="s">
        <v>442</v>
      </c>
      <c r="H67" t="s">
        <v>105</v>
      </c>
      <c r="I67" s="91">
        <v>46612.9</v>
      </c>
      <c r="J67" s="91">
        <v>5028</v>
      </c>
      <c r="K67" s="91">
        <v>0</v>
      </c>
      <c r="L67" s="91">
        <v>2343.6966120000002</v>
      </c>
      <c r="M67" s="91">
        <v>0.26</v>
      </c>
      <c r="N67" s="91">
        <v>0.17</v>
      </c>
      <c r="O67" s="91">
        <f>L67/'סכום נכסי הקרן'!$C$42*100</f>
        <v>2.0409536930370589E-2</v>
      </c>
    </row>
    <row r="68" spans="2:15">
      <c r="B68" t="s">
        <v>1670</v>
      </c>
      <c r="C68" t="s">
        <v>1671</v>
      </c>
      <c r="D68" t="s">
        <v>103</v>
      </c>
      <c r="E68" t="s">
        <v>126</v>
      </c>
      <c r="F68" t="s">
        <v>684</v>
      </c>
      <c r="G68" t="s">
        <v>442</v>
      </c>
      <c r="H68" t="s">
        <v>105</v>
      </c>
      <c r="I68" s="91">
        <v>10588.44</v>
      </c>
      <c r="J68" s="91">
        <v>39860</v>
      </c>
      <c r="K68" s="91">
        <v>0</v>
      </c>
      <c r="L68" s="91">
        <v>4220.5521840000001</v>
      </c>
      <c r="M68" s="91">
        <v>0.2</v>
      </c>
      <c r="N68" s="91">
        <v>0.3</v>
      </c>
      <c r="O68" s="91">
        <f>L68/'סכום נכסי הקרן'!$C$42*100</f>
        <v>3.6753697225511132E-2</v>
      </c>
    </row>
    <row r="69" spans="2:15">
      <c r="B69" t="s">
        <v>1672</v>
      </c>
      <c r="C69" t="s">
        <v>1673</v>
      </c>
      <c r="D69" t="s">
        <v>103</v>
      </c>
      <c r="E69" t="s">
        <v>126</v>
      </c>
      <c r="F69" t="s">
        <v>1674</v>
      </c>
      <c r="G69" t="s">
        <v>442</v>
      </c>
      <c r="H69" t="s">
        <v>105</v>
      </c>
      <c r="I69" s="91">
        <v>0.9</v>
      </c>
      <c r="J69" s="91">
        <v>1707</v>
      </c>
      <c r="K69" s="91">
        <v>0</v>
      </c>
      <c r="L69" s="91">
        <v>1.5363E-2</v>
      </c>
      <c r="M69" s="91">
        <v>0</v>
      </c>
      <c r="N69" s="91">
        <v>0</v>
      </c>
      <c r="O69" s="91">
        <f>L69/'סכום נכסי הקרן'!$C$42*100</f>
        <v>1.337851129091803E-7</v>
      </c>
    </row>
    <row r="70" spans="2:15">
      <c r="B70" t="s">
        <v>1675</v>
      </c>
      <c r="C70" t="s">
        <v>1676</v>
      </c>
      <c r="D70" t="s">
        <v>103</v>
      </c>
      <c r="E70" t="s">
        <v>126</v>
      </c>
      <c r="F70" t="s">
        <v>793</v>
      </c>
      <c r="G70" t="s">
        <v>442</v>
      </c>
      <c r="H70" t="s">
        <v>105</v>
      </c>
      <c r="I70" s="91">
        <v>0.57999999999999996</v>
      </c>
      <c r="J70" s="91">
        <v>11920</v>
      </c>
      <c r="K70" s="91">
        <v>0</v>
      </c>
      <c r="L70" s="91">
        <v>6.9136000000000003E-2</v>
      </c>
      <c r="M70" s="91">
        <v>0</v>
      </c>
      <c r="N70" s="91">
        <v>0</v>
      </c>
      <c r="O70" s="91">
        <f>L70/'סכום נכסי הקרן'!$C$42*100</f>
        <v>6.0205477875994863E-7</v>
      </c>
    </row>
    <row r="71" spans="2:15">
      <c r="B71" t="s">
        <v>1677</v>
      </c>
      <c r="C71" t="s">
        <v>1678</v>
      </c>
      <c r="D71" t="s">
        <v>103</v>
      </c>
      <c r="E71" t="s">
        <v>126</v>
      </c>
      <c r="F71" t="s">
        <v>520</v>
      </c>
      <c r="G71" t="s">
        <v>442</v>
      </c>
      <c r="H71" t="s">
        <v>105</v>
      </c>
      <c r="I71" s="91">
        <v>553149.76</v>
      </c>
      <c r="J71" s="91">
        <v>1381</v>
      </c>
      <c r="K71" s="91">
        <v>0</v>
      </c>
      <c r="L71" s="91">
        <v>7638.9981856000004</v>
      </c>
      <c r="M71" s="91">
        <v>0.31</v>
      </c>
      <c r="N71" s="91">
        <v>0.55000000000000004</v>
      </c>
      <c r="O71" s="91">
        <f>L71/'סכום נכסי הקרן'!$C$42*100</f>
        <v>6.6522439287477669E-2</v>
      </c>
    </row>
    <row r="72" spans="2:15">
      <c r="B72" t="s">
        <v>1679</v>
      </c>
      <c r="C72" t="s">
        <v>1680</v>
      </c>
      <c r="D72" t="s">
        <v>103</v>
      </c>
      <c r="E72" t="s">
        <v>126</v>
      </c>
      <c r="F72" t="s">
        <v>809</v>
      </c>
      <c r="G72" t="s">
        <v>442</v>
      </c>
      <c r="H72" t="s">
        <v>105</v>
      </c>
      <c r="I72" s="91">
        <v>1573345.76</v>
      </c>
      <c r="J72" s="91">
        <v>634.1</v>
      </c>
      <c r="K72" s="91">
        <v>0</v>
      </c>
      <c r="L72" s="91">
        <v>9976.5854641599999</v>
      </c>
      <c r="M72" s="91">
        <v>0.38</v>
      </c>
      <c r="N72" s="91">
        <v>0.72</v>
      </c>
      <c r="O72" s="91">
        <f>L72/'סכום נכסי הקרן'!$C$42*100</f>
        <v>8.6878774508281756E-2</v>
      </c>
    </row>
    <row r="73" spans="2:15">
      <c r="B73" t="s">
        <v>1681</v>
      </c>
      <c r="C73" t="s">
        <v>1682</v>
      </c>
      <c r="D73" t="s">
        <v>103</v>
      </c>
      <c r="E73" t="s">
        <v>126</v>
      </c>
      <c r="F73" t="s">
        <v>1683</v>
      </c>
      <c r="G73" t="s">
        <v>1684</v>
      </c>
      <c r="H73" t="s">
        <v>105</v>
      </c>
      <c r="I73" s="91">
        <v>1492426.81</v>
      </c>
      <c r="J73" s="91">
        <v>379.5</v>
      </c>
      <c r="K73" s="91">
        <v>0</v>
      </c>
      <c r="L73" s="91">
        <v>5663.7597439499996</v>
      </c>
      <c r="M73" s="91">
        <v>0.49</v>
      </c>
      <c r="N73" s="91">
        <v>0.41</v>
      </c>
      <c r="O73" s="91">
        <f>L73/'סכום נכסי הקרן'!$C$42*100</f>
        <v>4.9321534650447231E-2</v>
      </c>
    </row>
    <row r="74" spans="2:15">
      <c r="B74" t="s">
        <v>1685</v>
      </c>
      <c r="C74" t="s">
        <v>1686</v>
      </c>
      <c r="D74" t="s">
        <v>103</v>
      </c>
      <c r="E74" t="s">
        <v>126</v>
      </c>
      <c r="F74" t="s">
        <v>1687</v>
      </c>
      <c r="G74" t="s">
        <v>128</v>
      </c>
      <c r="H74" t="s">
        <v>105</v>
      </c>
      <c r="I74" s="91">
        <v>1644015.06</v>
      </c>
      <c r="J74" s="91">
        <v>176.1</v>
      </c>
      <c r="K74" s="91">
        <v>0</v>
      </c>
      <c r="L74" s="91">
        <v>2895.11052066</v>
      </c>
      <c r="M74" s="91">
        <v>0.31</v>
      </c>
      <c r="N74" s="91">
        <v>0.21</v>
      </c>
      <c r="O74" s="91">
        <f>L74/'סכום נכסי הקרן'!$C$42*100</f>
        <v>2.521139672531757E-2</v>
      </c>
    </row>
    <row r="75" spans="2:15">
      <c r="B75" t="s">
        <v>1688</v>
      </c>
      <c r="C75" t="s">
        <v>1689</v>
      </c>
      <c r="D75" t="s">
        <v>103</v>
      </c>
      <c r="E75" t="s">
        <v>126</v>
      </c>
      <c r="F75" t="s">
        <v>1690</v>
      </c>
      <c r="G75" t="s">
        <v>128</v>
      </c>
      <c r="H75" t="s">
        <v>105</v>
      </c>
      <c r="I75" s="91">
        <v>844121.08</v>
      </c>
      <c r="J75" s="91">
        <v>478.3</v>
      </c>
      <c r="K75" s="91">
        <v>0</v>
      </c>
      <c r="L75" s="91">
        <v>4037.4311256400001</v>
      </c>
      <c r="M75" s="91">
        <v>0.22</v>
      </c>
      <c r="N75" s="91">
        <v>0.28999999999999998</v>
      </c>
      <c r="O75" s="91">
        <f>L75/'סכום נכסי הקרן'!$C$42*100</f>
        <v>3.5159030072693248E-2</v>
      </c>
    </row>
    <row r="76" spans="2:15">
      <c r="B76" t="s">
        <v>1691</v>
      </c>
      <c r="C76" t="s">
        <v>1692</v>
      </c>
      <c r="D76" t="s">
        <v>103</v>
      </c>
      <c r="E76" t="s">
        <v>126</v>
      </c>
      <c r="F76" t="s">
        <v>1693</v>
      </c>
      <c r="G76" t="s">
        <v>1694</v>
      </c>
      <c r="H76" t="s">
        <v>105</v>
      </c>
      <c r="I76" s="91">
        <v>23133.14</v>
      </c>
      <c r="J76" s="91">
        <v>12540</v>
      </c>
      <c r="K76" s="91">
        <v>0</v>
      </c>
      <c r="L76" s="91">
        <v>2900.8957559999999</v>
      </c>
      <c r="M76" s="91">
        <v>0.34</v>
      </c>
      <c r="N76" s="91">
        <v>0.21</v>
      </c>
      <c r="O76" s="91">
        <f>L76/'סכום נכסי הקרן'!$C$42*100</f>
        <v>2.5261776101947662E-2</v>
      </c>
    </row>
    <row r="77" spans="2:15">
      <c r="B77" t="s">
        <v>1695</v>
      </c>
      <c r="C77" t="s">
        <v>1696</v>
      </c>
      <c r="D77" t="s">
        <v>103</v>
      </c>
      <c r="E77" t="s">
        <v>126</v>
      </c>
      <c r="F77" t="s">
        <v>1697</v>
      </c>
      <c r="G77" t="s">
        <v>1694</v>
      </c>
      <c r="H77" t="s">
        <v>105</v>
      </c>
      <c r="I77" s="91">
        <v>114474.26</v>
      </c>
      <c r="J77" s="91">
        <v>8787</v>
      </c>
      <c r="K77" s="91">
        <v>0</v>
      </c>
      <c r="L77" s="91">
        <v>10058.853226200001</v>
      </c>
      <c r="M77" s="91">
        <v>0.5</v>
      </c>
      <c r="N77" s="91">
        <v>0.72</v>
      </c>
      <c r="O77" s="91">
        <f>L77/'סכום נכסי הקרן'!$C$42*100</f>
        <v>8.7595184183039757E-2</v>
      </c>
    </row>
    <row r="78" spans="2:15">
      <c r="B78" t="s">
        <v>1698</v>
      </c>
      <c r="C78" t="s">
        <v>1699</v>
      </c>
      <c r="D78" t="s">
        <v>103</v>
      </c>
      <c r="E78" t="s">
        <v>126</v>
      </c>
      <c r="F78" t="s">
        <v>1700</v>
      </c>
      <c r="G78" t="s">
        <v>1694</v>
      </c>
      <c r="H78" t="s">
        <v>105</v>
      </c>
      <c r="I78" s="91">
        <v>330139.12</v>
      </c>
      <c r="J78" s="91">
        <v>4137</v>
      </c>
      <c r="K78" s="91">
        <v>0</v>
      </c>
      <c r="L78" s="91">
        <v>13657.8553944</v>
      </c>
      <c r="M78" s="91">
        <v>0.53</v>
      </c>
      <c r="N78" s="91">
        <v>0.98</v>
      </c>
      <c r="O78" s="91">
        <f>L78/'סכום נכסי הקרן'!$C$42*100</f>
        <v>0.11893625763438528</v>
      </c>
    </row>
    <row r="79" spans="2:15">
      <c r="B79" t="s">
        <v>1701</v>
      </c>
      <c r="C79" t="s">
        <v>1702</v>
      </c>
      <c r="D79" t="s">
        <v>103</v>
      </c>
      <c r="E79" t="s">
        <v>126</v>
      </c>
      <c r="F79" t="s">
        <v>1703</v>
      </c>
      <c r="G79" t="s">
        <v>130</v>
      </c>
      <c r="H79" t="s">
        <v>105</v>
      </c>
      <c r="I79" s="91">
        <v>36452.83</v>
      </c>
      <c r="J79" s="91">
        <v>18210</v>
      </c>
      <c r="K79" s="91">
        <v>0</v>
      </c>
      <c r="L79" s="91">
        <v>6638.0603430000001</v>
      </c>
      <c r="M79" s="91">
        <v>0.65</v>
      </c>
      <c r="N79" s="91">
        <v>0.48</v>
      </c>
      <c r="O79" s="91">
        <f>L79/'סכום נכסי הקרן'!$C$42*100</f>
        <v>5.7806004848415485E-2</v>
      </c>
    </row>
    <row r="80" spans="2:15">
      <c r="B80" t="s">
        <v>1704</v>
      </c>
      <c r="C80" t="s">
        <v>1705</v>
      </c>
      <c r="D80" t="s">
        <v>103</v>
      </c>
      <c r="E80" t="s">
        <v>126</v>
      </c>
      <c r="F80" t="s">
        <v>1706</v>
      </c>
      <c r="G80" t="s">
        <v>132</v>
      </c>
      <c r="H80" t="s">
        <v>105</v>
      </c>
      <c r="I80" s="91">
        <v>74320.22</v>
      </c>
      <c r="J80" s="91">
        <v>4119</v>
      </c>
      <c r="K80" s="91">
        <v>0</v>
      </c>
      <c r="L80" s="91">
        <v>3061.2498618</v>
      </c>
      <c r="M80" s="91">
        <v>0.14000000000000001</v>
      </c>
      <c r="N80" s="91">
        <v>0.22</v>
      </c>
      <c r="O80" s="91">
        <f>L80/'סכום נכסי הקרן'!$C$42*100</f>
        <v>2.6658182542740716E-2</v>
      </c>
    </row>
    <row r="81" spans="2:15">
      <c r="B81" t="s">
        <v>1707</v>
      </c>
      <c r="C81" t="s">
        <v>1708</v>
      </c>
      <c r="D81" t="s">
        <v>103</v>
      </c>
      <c r="E81" t="s">
        <v>126</v>
      </c>
      <c r="F81" t="s">
        <v>1117</v>
      </c>
      <c r="G81" t="s">
        <v>135</v>
      </c>
      <c r="H81" t="s">
        <v>105</v>
      </c>
      <c r="I81" s="91">
        <v>427427.07</v>
      </c>
      <c r="J81" s="91">
        <v>1835</v>
      </c>
      <c r="K81" s="91">
        <v>0</v>
      </c>
      <c r="L81" s="91">
        <v>7843.2867345000004</v>
      </c>
      <c r="M81" s="91">
        <v>0.25</v>
      </c>
      <c r="N81" s="91">
        <v>0.56999999999999995</v>
      </c>
      <c r="O81" s="91">
        <f>L81/'סכום נכסי הקרן'!$C$42*100</f>
        <v>6.8301438609266324E-2</v>
      </c>
    </row>
    <row r="82" spans="2:15">
      <c r="B82" t="s">
        <v>1709</v>
      </c>
      <c r="C82" t="s">
        <v>1710</v>
      </c>
      <c r="D82" t="s">
        <v>103</v>
      </c>
      <c r="E82" t="s">
        <v>126</v>
      </c>
      <c r="F82" t="s">
        <v>786</v>
      </c>
      <c r="G82" t="s">
        <v>135</v>
      </c>
      <c r="H82" t="s">
        <v>105</v>
      </c>
      <c r="I82" s="91">
        <v>259530.54</v>
      </c>
      <c r="J82" s="91">
        <v>2210</v>
      </c>
      <c r="K82" s="91">
        <v>0</v>
      </c>
      <c r="L82" s="91">
        <v>5735.6249340000004</v>
      </c>
      <c r="M82" s="91">
        <v>0.22</v>
      </c>
      <c r="N82" s="91">
        <v>0.41</v>
      </c>
      <c r="O82" s="91">
        <f>L82/'סכום נכסי הקרן'!$C$42*100</f>
        <v>4.9947355946097761E-2</v>
      </c>
    </row>
    <row r="83" spans="2:15">
      <c r="B83" s="92" t="s">
        <v>1711</v>
      </c>
      <c r="E83" s="16"/>
      <c r="F83" s="16"/>
      <c r="G83" s="16"/>
      <c r="I83" s="93">
        <v>7396492.9500000002</v>
      </c>
      <c r="K83" s="93">
        <v>0</v>
      </c>
      <c r="L83" s="93">
        <v>38835.151465833274</v>
      </c>
      <c r="N83" s="93">
        <v>2.8</v>
      </c>
      <c r="O83" s="93">
        <f>L83/'סכום נכסי הקרן'!$C$42*100</f>
        <v>0.33818688561489446</v>
      </c>
    </row>
    <row r="84" spans="2:15">
      <c r="B84" t="s">
        <v>1712</v>
      </c>
      <c r="C84" t="s">
        <v>1713</v>
      </c>
      <c r="D84" t="s">
        <v>103</v>
      </c>
      <c r="E84" t="s">
        <v>126</v>
      </c>
      <c r="F84" t="s">
        <v>1714</v>
      </c>
      <c r="G84" t="s">
        <v>104</v>
      </c>
      <c r="H84" t="s">
        <v>105</v>
      </c>
      <c r="I84" s="91">
        <v>52206.14</v>
      </c>
      <c r="J84" s="91">
        <v>656.8</v>
      </c>
      <c r="K84" s="91">
        <v>0</v>
      </c>
      <c r="L84" s="91">
        <v>342.88992752000001</v>
      </c>
      <c r="M84" s="91">
        <v>0.79</v>
      </c>
      <c r="N84" s="91">
        <v>0.02</v>
      </c>
      <c r="O84" s="91">
        <f>L84/'סכום נכסי הקרן'!$C$42*100</f>
        <v>2.9859771964254283E-3</v>
      </c>
    </row>
    <row r="85" spans="2:15">
      <c r="B85" t="s">
        <v>1715</v>
      </c>
      <c r="C85" t="s">
        <v>1716</v>
      </c>
      <c r="D85" t="s">
        <v>103</v>
      </c>
      <c r="E85" t="s">
        <v>126</v>
      </c>
      <c r="F85" t="s">
        <v>1717</v>
      </c>
      <c r="G85" t="s">
        <v>104</v>
      </c>
      <c r="H85" t="s">
        <v>105</v>
      </c>
      <c r="I85" s="91">
        <v>23199.59</v>
      </c>
      <c r="J85" s="91">
        <v>7473</v>
      </c>
      <c r="K85" s="91">
        <v>0</v>
      </c>
      <c r="L85" s="91">
        <v>1733.7053607</v>
      </c>
      <c r="M85" s="91">
        <v>0.26</v>
      </c>
      <c r="N85" s="91">
        <v>0.12</v>
      </c>
      <c r="O85" s="91">
        <f>L85/'סכום נכסי הקרן'!$C$42*100</f>
        <v>1.5097569968918874E-2</v>
      </c>
    </row>
    <row r="86" spans="2:15">
      <c r="B86" t="s">
        <v>1718</v>
      </c>
      <c r="C86" t="s">
        <v>1719</v>
      </c>
      <c r="D86" t="s">
        <v>103</v>
      </c>
      <c r="E86" t="s">
        <v>126</v>
      </c>
      <c r="F86" t="s">
        <v>1720</v>
      </c>
      <c r="G86" t="s">
        <v>1007</v>
      </c>
      <c r="H86" t="s">
        <v>105</v>
      </c>
      <c r="I86" s="91">
        <v>20604.080000000002</v>
      </c>
      <c r="J86" s="91">
        <v>2980</v>
      </c>
      <c r="K86" s="91">
        <v>0</v>
      </c>
      <c r="L86" s="91">
        <v>614.00158399999998</v>
      </c>
      <c r="M86" s="91">
        <v>0.36</v>
      </c>
      <c r="N86" s="91">
        <v>0.04</v>
      </c>
      <c r="O86" s="91">
        <f>L86/'סכום נכסי הקרן'!$C$42*100</f>
        <v>5.3468900111863279E-3</v>
      </c>
    </row>
    <row r="87" spans="2:15">
      <c r="B87" t="s">
        <v>1721</v>
      </c>
      <c r="C87" t="s">
        <v>1722</v>
      </c>
      <c r="D87" t="s">
        <v>103</v>
      </c>
      <c r="E87" t="s">
        <v>126</v>
      </c>
      <c r="F87" t="s">
        <v>1723</v>
      </c>
      <c r="G87" t="s">
        <v>578</v>
      </c>
      <c r="H87" t="s">
        <v>105</v>
      </c>
      <c r="I87" s="91">
        <v>119290.19</v>
      </c>
      <c r="J87" s="91">
        <v>393</v>
      </c>
      <c r="K87" s="91">
        <v>0</v>
      </c>
      <c r="L87" s="91">
        <v>468.8104467</v>
      </c>
      <c r="M87" s="91">
        <v>0.87</v>
      </c>
      <c r="N87" s="91">
        <v>0.03</v>
      </c>
      <c r="O87" s="91">
        <f>L87/'סכום נכסי הקרן'!$C$42*100</f>
        <v>4.0825267555010579E-3</v>
      </c>
    </row>
    <row r="88" spans="2:15">
      <c r="B88" t="s">
        <v>1724</v>
      </c>
      <c r="C88" t="s">
        <v>1725</v>
      </c>
      <c r="D88" t="s">
        <v>103</v>
      </c>
      <c r="E88" t="s">
        <v>126</v>
      </c>
      <c r="F88" t="s">
        <v>1726</v>
      </c>
      <c r="G88" t="s">
        <v>578</v>
      </c>
      <c r="H88" t="s">
        <v>105</v>
      </c>
      <c r="I88" s="91">
        <v>98130.81</v>
      </c>
      <c r="J88" s="91">
        <v>1032</v>
      </c>
      <c r="K88" s="91">
        <v>0</v>
      </c>
      <c r="L88" s="91">
        <v>1012.7099592</v>
      </c>
      <c r="M88" s="91">
        <v>0.49</v>
      </c>
      <c r="N88" s="91">
        <v>7.0000000000000007E-2</v>
      </c>
      <c r="O88" s="91">
        <f>L88/'סכום נכסי הקרן'!$C$42*100</f>
        <v>8.8189491789249091E-3</v>
      </c>
    </row>
    <row r="89" spans="2:15">
      <c r="B89" t="s">
        <v>1727</v>
      </c>
      <c r="C89" t="s">
        <v>1728</v>
      </c>
      <c r="D89" t="s">
        <v>103</v>
      </c>
      <c r="E89" t="s">
        <v>126</v>
      </c>
      <c r="F89" t="s">
        <v>1729</v>
      </c>
      <c r="G89" t="s">
        <v>1538</v>
      </c>
      <c r="H89" t="s">
        <v>105</v>
      </c>
      <c r="I89" s="91">
        <v>113508.5</v>
      </c>
      <c r="J89" s="91">
        <v>778</v>
      </c>
      <c r="K89" s="91">
        <v>0</v>
      </c>
      <c r="L89" s="91">
        <v>883.09613000000002</v>
      </c>
      <c r="M89" s="91">
        <v>0.44</v>
      </c>
      <c r="N89" s="91">
        <v>0.06</v>
      </c>
      <c r="O89" s="91">
        <f>L89/'סכום נכסי הקרן'!$C$42*100</f>
        <v>7.6902372884013652E-3</v>
      </c>
    </row>
    <row r="90" spans="2:15">
      <c r="B90" t="s">
        <v>1730</v>
      </c>
      <c r="C90" t="s">
        <v>1731</v>
      </c>
      <c r="D90" t="s">
        <v>103</v>
      </c>
      <c r="E90" t="s">
        <v>126</v>
      </c>
      <c r="F90" t="s">
        <v>1732</v>
      </c>
      <c r="G90" t="s">
        <v>1538</v>
      </c>
      <c r="H90" t="s">
        <v>105</v>
      </c>
      <c r="I90" s="91">
        <v>0.8</v>
      </c>
      <c r="J90" s="91">
        <v>163.30000000000001</v>
      </c>
      <c r="K90" s="91">
        <v>0</v>
      </c>
      <c r="L90" s="91">
        <v>1.3064000000000001E-3</v>
      </c>
      <c r="M90" s="91">
        <v>0</v>
      </c>
      <c r="N90" s="91">
        <v>0</v>
      </c>
      <c r="O90" s="91">
        <f>L90/'סכום נכסי הקרן'!$C$42*100</f>
        <v>1.137648060304323E-8</v>
      </c>
    </row>
    <row r="91" spans="2:15">
      <c r="B91" t="s">
        <v>1733</v>
      </c>
      <c r="C91" t="s">
        <v>1734</v>
      </c>
      <c r="D91" t="s">
        <v>103</v>
      </c>
      <c r="E91" t="s">
        <v>126</v>
      </c>
      <c r="F91" t="s">
        <v>1735</v>
      </c>
      <c r="G91" t="s">
        <v>1538</v>
      </c>
      <c r="H91" t="s">
        <v>105</v>
      </c>
      <c r="I91" s="91">
        <v>308752.34000000003</v>
      </c>
      <c r="J91" s="91">
        <v>201.7</v>
      </c>
      <c r="K91" s="91">
        <v>0</v>
      </c>
      <c r="L91" s="91">
        <v>622.75346978000005</v>
      </c>
      <c r="M91" s="91">
        <v>0.11</v>
      </c>
      <c r="N91" s="91">
        <v>0.04</v>
      </c>
      <c r="O91" s="91">
        <f>L91/'סכום נכסי הקרן'!$C$42*100</f>
        <v>5.4231037732930488E-3</v>
      </c>
    </row>
    <row r="92" spans="2:15">
      <c r="B92" t="s">
        <v>1736</v>
      </c>
      <c r="C92" t="s">
        <v>1737</v>
      </c>
      <c r="D92" t="s">
        <v>103</v>
      </c>
      <c r="E92" t="s">
        <v>126</v>
      </c>
      <c r="F92" t="s">
        <v>1738</v>
      </c>
      <c r="G92" t="s">
        <v>934</v>
      </c>
      <c r="H92" t="s">
        <v>105</v>
      </c>
      <c r="I92" s="91">
        <v>90451.62</v>
      </c>
      <c r="J92" s="91">
        <v>890</v>
      </c>
      <c r="K92" s="91">
        <v>0</v>
      </c>
      <c r="L92" s="91">
        <v>805.01941799999997</v>
      </c>
      <c r="M92" s="91">
        <v>0.17</v>
      </c>
      <c r="N92" s="91">
        <v>0.06</v>
      </c>
      <c r="O92" s="91">
        <f>L92/'סכום נכסי הקרן'!$C$42*100</f>
        <v>7.0103243983084427E-3</v>
      </c>
    </row>
    <row r="93" spans="2:15">
      <c r="B93" t="s">
        <v>1739</v>
      </c>
      <c r="C93" t="s">
        <v>1740</v>
      </c>
      <c r="D93" t="s">
        <v>103</v>
      </c>
      <c r="E93" t="s">
        <v>126</v>
      </c>
      <c r="F93" t="s">
        <v>1741</v>
      </c>
      <c r="G93" t="s">
        <v>825</v>
      </c>
      <c r="H93" t="s">
        <v>105</v>
      </c>
      <c r="I93" s="91">
        <v>84900.21</v>
      </c>
      <c r="J93" s="91">
        <v>2253</v>
      </c>
      <c r="K93" s="91">
        <v>0</v>
      </c>
      <c r="L93" s="91">
        <v>1912.8017313</v>
      </c>
      <c r="M93" s="91">
        <v>0.24</v>
      </c>
      <c r="N93" s="91">
        <v>0.14000000000000001</v>
      </c>
      <c r="O93" s="91">
        <f>L93/'סכום נכסי הקרן'!$C$42*100</f>
        <v>1.6657189064300339E-2</v>
      </c>
    </row>
    <row r="94" spans="2:15">
      <c r="B94" t="s">
        <v>1742</v>
      </c>
      <c r="C94" t="s">
        <v>1743</v>
      </c>
      <c r="D94" t="s">
        <v>103</v>
      </c>
      <c r="E94" t="s">
        <v>126</v>
      </c>
      <c r="F94" t="s">
        <v>896</v>
      </c>
      <c r="G94" t="s">
        <v>825</v>
      </c>
      <c r="H94" t="s">
        <v>105</v>
      </c>
      <c r="I94" s="91">
        <v>0.67</v>
      </c>
      <c r="J94" s="91">
        <v>31.6</v>
      </c>
      <c r="K94" s="91">
        <v>0</v>
      </c>
      <c r="L94" s="91">
        <v>2.1172000000000001E-4</v>
      </c>
      <c r="M94" s="91">
        <v>0</v>
      </c>
      <c r="N94" s="91">
        <v>0</v>
      </c>
      <c r="O94" s="91">
        <f>L94/'סכום נכסי הקרן'!$C$42*100</f>
        <v>1.8437143855452487E-9</v>
      </c>
    </row>
    <row r="95" spans="2:15">
      <c r="B95" t="s">
        <v>1744</v>
      </c>
      <c r="C95" t="s">
        <v>1745</v>
      </c>
      <c r="D95" t="s">
        <v>103</v>
      </c>
      <c r="E95" t="s">
        <v>126</v>
      </c>
      <c r="F95" t="s">
        <v>1746</v>
      </c>
      <c r="G95" t="s">
        <v>1747</v>
      </c>
      <c r="H95" t="s">
        <v>105</v>
      </c>
      <c r="I95" s="91">
        <v>80988.59</v>
      </c>
      <c r="J95" s="91">
        <v>832.1</v>
      </c>
      <c r="K95" s="91">
        <v>0</v>
      </c>
      <c r="L95" s="91">
        <v>673.90605739</v>
      </c>
      <c r="M95" s="91">
        <v>0.27</v>
      </c>
      <c r="N95" s="91">
        <v>0.05</v>
      </c>
      <c r="O95" s="91">
        <f>L95/'סכום נכסי הקרן'!$C$42*100</f>
        <v>5.8685541872096391E-3</v>
      </c>
    </row>
    <row r="96" spans="2:15">
      <c r="B96" t="s">
        <v>1748</v>
      </c>
      <c r="C96" t="s">
        <v>1749</v>
      </c>
      <c r="D96" t="s">
        <v>103</v>
      </c>
      <c r="E96" t="s">
        <v>126</v>
      </c>
      <c r="F96" t="s">
        <v>1750</v>
      </c>
      <c r="G96" t="s">
        <v>1747</v>
      </c>
      <c r="H96" t="s">
        <v>105</v>
      </c>
      <c r="I96" s="91">
        <v>392438.51</v>
      </c>
      <c r="J96" s="91">
        <v>269.5</v>
      </c>
      <c r="K96" s="91">
        <v>0</v>
      </c>
      <c r="L96" s="91">
        <v>1057.62178445</v>
      </c>
      <c r="M96" s="91">
        <v>0.24</v>
      </c>
      <c r="N96" s="91">
        <v>0.08</v>
      </c>
      <c r="O96" s="91">
        <f>L96/'סכום נכסי הקרן'!$C$42*100</f>
        <v>9.2100533650883287E-3</v>
      </c>
    </row>
    <row r="97" spans="2:15">
      <c r="B97" t="s">
        <v>1751</v>
      </c>
      <c r="C97" t="s">
        <v>1752</v>
      </c>
      <c r="D97" t="s">
        <v>103</v>
      </c>
      <c r="E97" t="s">
        <v>126</v>
      </c>
      <c r="F97" t="s">
        <v>1753</v>
      </c>
      <c r="G97" t="s">
        <v>1633</v>
      </c>
      <c r="H97" t="s">
        <v>105</v>
      </c>
      <c r="I97" s="91">
        <v>134936.62</v>
      </c>
      <c r="J97" s="91">
        <v>170</v>
      </c>
      <c r="K97" s="91">
        <v>0</v>
      </c>
      <c r="L97" s="91">
        <v>229.39225400000001</v>
      </c>
      <c r="M97" s="91">
        <v>0.7</v>
      </c>
      <c r="N97" s="91">
        <v>0.02</v>
      </c>
      <c r="O97" s="91">
        <f>L97/'סכום נכסי הקרן'!$C$42*100</f>
        <v>1.997609099907659E-3</v>
      </c>
    </row>
    <row r="98" spans="2:15">
      <c r="B98" t="s">
        <v>1754</v>
      </c>
      <c r="C98" t="s">
        <v>1755</v>
      </c>
      <c r="D98" t="s">
        <v>103</v>
      </c>
      <c r="E98" t="s">
        <v>126</v>
      </c>
      <c r="F98" t="s">
        <v>1756</v>
      </c>
      <c r="G98" t="s">
        <v>629</v>
      </c>
      <c r="H98" t="s">
        <v>105</v>
      </c>
      <c r="I98" s="91">
        <v>166997.26999999999</v>
      </c>
      <c r="J98" s="91">
        <v>662.9</v>
      </c>
      <c r="K98" s="91">
        <v>0</v>
      </c>
      <c r="L98" s="91">
        <v>1107.02490283</v>
      </c>
      <c r="M98" s="91">
        <v>0.49</v>
      </c>
      <c r="N98" s="91">
        <v>0.08</v>
      </c>
      <c r="O98" s="91">
        <f>L98/'סכום נכסי הקרן'!$C$42*100</f>
        <v>9.6402689330460142E-3</v>
      </c>
    </row>
    <row r="99" spans="2:15">
      <c r="B99" t="s">
        <v>1757</v>
      </c>
      <c r="C99" t="s">
        <v>1758</v>
      </c>
      <c r="D99" t="s">
        <v>103</v>
      </c>
      <c r="E99" t="s">
        <v>126</v>
      </c>
      <c r="F99" t="s">
        <v>1759</v>
      </c>
      <c r="G99" t="s">
        <v>629</v>
      </c>
      <c r="H99" t="s">
        <v>105</v>
      </c>
      <c r="I99" s="91">
        <v>104260.45</v>
      </c>
      <c r="J99" s="91">
        <v>1946</v>
      </c>
      <c r="K99" s="91">
        <v>0</v>
      </c>
      <c r="L99" s="91">
        <v>2028.908357</v>
      </c>
      <c r="M99" s="91">
        <v>0.69</v>
      </c>
      <c r="N99" s="91">
        <v>0.15</v>
      </c>
      <c r="O99" s="91">
        <f>L99/'סכום נכסי הקרן'!$C$42*100</f>
        <v>1.7668276614178514E-2</v>
      </c>
    </row>
    <row r="100" spans="2:15">
      <c r="B100" t="s">
        <v>1760</v>
      </c>
      <c r="C100" t="s">
        <v>1761</v>
      </c>
      <c r="D100" t="s">
        <v>103</v>
      </c>
      <c r="E100" t="s">
        <v>126</v>
      </c>
      <c r="F100" t="s">
        <v>1762</v>
      </c>
      <c r="G100" t="s">
        <v>629</v>
      </c>
      <c r="H100" t="s">
        <v>105</v>
      </c>
      <c r="I100" s="91">
        <v>45552.13</v>
      </c>
      <c r="J100" s="91">
        <v>562.5</v>
      </c>
      <c r="K100" s="91">
        <v>0</v>
      </c>
      <c r="L100" s="91">
        <v>256.23073125000002</v>
      </c>
      <c r="M100" s="91">
        <v>0.35</v>
      </c>
      <c r="N100" s="91">
        <v>0.02</v>
      </c>
      <c r="O100" s="91">
        <f>L100/'סכום נכסי הקרן'!$C$42*100</f>
        <v>2.2313257378821249E-3</v>
      </c>
    </row>
    <row r="101" spans="2:15">
      <c r="B101" t="s">
        <v>1763</v>
      </c>
      <c r="C101" t="s">
        <v>1764</v>
      </c>
      <c r="D101" t="s">
        <v>103</v>
      </c>
      <c r="E101" t="s">
        <v>126</v>
      </c>
      <c r="F101" t="s">
        <v>1765</v>
      </c>
      <c r="G101" t="s">
        <v>629</v>
      </c>
      <c r="H101" t="s">
        <v>105</v>
      </c>
      <c r="I101" s="91">
        <v>99939.61</v>
      </c>
      <c r="J101" s="91">
        <v>1795</v>
      </c>
      <c r="K101" s="91">
        <v>0</v>
      </c>
      <c r="L101" s="91">
        <v>1793.9159995</v>
      </c>
      <c r="M101" s="91">
        <v>0.39</v>
      </c>
      <c r="N101" s="91">
        <v>0.13</v>
      </c>
      <c r="O101" s="91">
        <f>L101/'סכום נכסי הקרן'!$C$42*100</f>
        <v>1.5621900315217896E-2</v>
      </c>
    </row>
    <row r="102" spans="2:15">
      <c r="B102" t="s">
        <v>1766</v>
      </c>
      <c r="C102" t="s">
        <v>1767</v>
      </c>
      <c r="D102" t="s">
        <v>103</v>
      </c>
      <c r="E102" t="s">
        <v>126</v>
      </c>
      <c r="F102" t="s">
        <v>1768</v>
      </c>
      <c r="G102" t="s">
        <v>629</v>
      </c>
      <c r="H102" t="s">
        <v>105</v>
      </c>
      <c r="I102" s="91">
        <v>510844.24</v>
      </c>
      <c r="J102" s="91">
        <v>585.5</v>
      </c>
      <c r="K102" s="91">
        <v>0</v>
      </c>
      <c r="L102" s="91">
        <v>2990.9930251999999</v>
      </c>
      <c r="M102" s="91">
        <v>0.65</v>
      </c>
      <c r="N102" s="91">
        <v>0.22</v>
      </c>
      <c r="O102" s="91">
        <f>L102/'סכום נכסי הקרן'!$C$42*100</f>
        <v>2.6046367219094761E-2</v>
      </c>
    </row>
    <row r="103" spans="2:15">
      <c r="B103" t="s">
        <v>1769</v>
      </c>
      <c r="C103" t="s">
        <v>1770</v>
      </c>
      <c r="D103" t="s">
        <v>103</v>
      </c>
      <c r="E103" t="s">
        <v>126</v>
      </c>
      <c r="F103" t="s">
        <v>1771</v>
      </c>
      <c r="G103" t="s">
        <v>629</v>
      </c>
      <c r="H103" t="s">
        <v>105</v>
      </c>
      <c r="I103" s="91">
        <v>120964.78</v>
      </c>
      <c r="J103" s="91">
        <v>1134</v>
      </c>
      <c r="K103" s="91">
        <v>0</v>
      </c>
      <c r="L103" s="91">
        <v>1371.7406051999999</v>
      </c>
      <c r="M103" s="91">
        <v>0.71</v>
      </c>
      <c r="N103" s="91">
        <v>0.1</v>
      </c>
      <c r="O103" s="91">
        <f>L103/'סכום נכסי הקרן'!$C$42*100</f>
        <v>1.1945484068787952E-2</v>
      </c>
    </row>
    <row r="104" spans="2:15">
      <c r="B104" t="s">
        <v>1772</v>
      </c>
      <c r="C104" t="s">
        <v>1773</v>
      </c>
      <c r="D104" t="s">
        <v>103</v>
      </c>
      <c r="E104" t="s">
        <v>126</v>
      </c>
      <c r="F104" t="s">
        <v>1774</v>
      </c>
      <c r="G104" t="s">
        <v>961</v>
      </c>
      <c r="H104" t="s">
        <v>105</v>
      </c>
      <c r="I104" s="91">
        <v>72325.27</v>
      </c>
      <c r="J104" s="91">
        <v>1464</v>
      </c>
      <c r="K104" s="91">
        <v>0</v>
      </c>
      <c r="L104" s="91">
        <v>1058.8419527999999</v>
      </c>
      <c r="M104" s="91">
        <v>0.32</v>
      </c>
      <c r="N104" s="91">
        <v>0.08</v>
      </c>
      <c r="O104" s="91">
        <f>L104/'סכום נכסי הקרן'!$C$42*100</f>
        <v>9.220678917420096E-3</v>
      </c>
    </row>
    <row r="105" spans="2:15">
      <c r="B105" t="s">
        <v>1775</v>
      </c>
      <c r="C105" t="s">
        <v>1776</v>
      </c>
      <c r="D105" t="s">
        <v>103</v>
      </c>
      <c r="E105" t="s">
        <v>126</v>
      </c>
      <c r="F105" t="s">
        <v>1777</v>
      </c>
      <c r="G105" t="s">
        <v>1778</v>
      </c>
      <c r="H105" t="s">
        <v>105</v>
      </c>
      <c r="I105" s="91">
        <v>1264541.6599999999</v>
      </c>
      <c r="J105" s="91">
        <v>128</v>
      </c>
      <c r="K105" s="91">
        <v>0</v>
      </c>
      <c r="L105" s="91">
        <v>1618.6133248000001</v>
      </c>
      <c r="M105" s="91">
        <v>0.44</v>
      </c>
      <c r="N105" s="91">
        <v>0.12</v>
      </c>
      <c r="O105" s="91">
        <f>L105/'סכום נכסי הקרן'!$C$42*100</f>
        <v>1.4095317738376082E-2</v>
      </c>
    </row>
    <row r="106" spans="2:15">
      <c r="B106" t="s">
        <v>1779</v>
      </c>
      <c r="C106" t="s">
        <v>1780</v>
      </c>
      <c r="D106" t="s">
        <v>103</v>
      </c>
      <c r="E106" t="s">
        <v>126</v>
      </c>
      <c r="F106" t="s">
        <v>1781</v>
      </c>
      <c r="G106" t="s">
        <v>1778</v>
      </c>
      <c r="H106" t="s">
        <v>105</v>
      </c>
      <c r="I106" s="91">
        <v>84390.83</v>
      </c>
      <c r="J106" s="91">
        <v>732</v>
      </c>
      <c r="K106" s="91">
        <v>0</v>
      </c>
      <c r="L106" s="91">
        <v>617.74087559999998</v>
      </c>
      <c r="M106" s="91">
        <v>0.31</v>
      </c>
      <c r="N106" s="91">
        <v>0.04</v>
      </c>
      <c r="O106" s="91">
        <f>L106/'סכום נכסי הקרן'!$C$42*100</f>
        <v>5.3794527625308794E-3</v>
      </c>
    </row>
    <row r="107" spans="2:15">
      <c r="B107" t="s">
        <v>1782</v>
      </c>
      <c r="C107" t="s">
        <v>1783</v>
      </c>
      <c r="D107" t="s">
        <v>103</v>
      </c>
      <c r="E107" t="s">
        <v>126</v>
      </c>
      <c r="F107" t="s">
        <v>1784</v>
      </c>
      <c r="G107" t="s">
        <v>1778</v>
      </c>
      <c r="H107" t="s">
        <v>105</v>
      </c>
      <c r="I107" s="91">
        <v>0.54</v>
      </c>
      <c r="J107" s="91">
        <v>48</v>
      </c>
      <c r="K107" s="91">
        <v>0</v>
      </c>
      <c r="L107" s="91">
        <v>2.5920000000000001E-4</v>
      </c>
      <c r="M107" s="91">
        <v>0</v>
      </c>
      <c r="N107" s="91">
        <v>0</v>
      </c>
      <c r="O107" s="91">
        <f>L107/'סכום נכסי הקרן'!$C$42*100</f>
        <v>2.2571829243025151E-9</v>
      </c>
    </row>
    <row r="108" spans="2:15">
      <c r="B108" t="s">
        <v>1785</v>
      </c>
      <c r="C108" t="s">
        <v>1786</v>
      </c>
      <c r="D108" t="s">
        <v>103</v>
      </c>
      <c r="E108" t="s">
        <v>126</v>
      </c>
      <c r="F108" t="s">
        <v>1787</v>
      </c>
      <c r="G108" t="s">
        <v>607</v>
      </c>
      <c r="H108" t="s">
        <v>105</v>
      </c>
      <c r="I108" s="91">
        <v>9256.5</v>
      </c>
      <c r="J108" s="91">
        <v>5240</v>
      </c>
      <c r="K108" s="91">
        <v>0</v>
      </c>
      <c r="L108" s="91">
        <v>485.04059999999998</v>
      </c>
      <c r="M108" s="91">
        <v>0.09</v>
      </c>
      <c r="N108" s="91">
        <v>0.03</v>
      </c>
      <c r="O108" s="91">
        <f>L108/'סכום נכסי הקרן'!$C$42*100</f>
        <v>4.2238632712710122E-3</v>
      </c>
    </row>
    <row r="109" spans="2:15">
      <c r="B109" t="s">
        <v>1788</v>
      </c>
      <c r="C109" t="s">
        <v>1789</v>
      </c>
      <c r="D109" t="s">
        <v>103</v>
      </c>
      <c r="E109" t="s">
        <v>126</v>
      </c>
      <c r="F109" t="s">
        <v>1790</v>
      </c>
      <c r="G109" t="s">
        <v>607</v>
      </c>
      <c r="H109" t="s">
        <v>105</v>
      </c>
      <c r="I109" s="91">
        <v>75052.33</v>
      </c>
      <c r="J109" s="91">
        <v>1368</v>
      </c>
      <c r="K109" s="91">
        <v>0</v>
      </c>
      <c r="L109" s="91">
        <v>1026.7158744000001</v>
      </c>
      <c r="M109" s="91">
        <v>0.52</v>
      </c>
      <c r="N109" s="91">
        <v>7.0000000000000007E-2</v>
      </c>
      <c r="O109" s="91">
        <f>L109/'סכום נכסי הקרן'!$C$42*100</f>
        <v>8.9409164344367506E-3</v>
      </c>
    </row>
    <row r="110" spans="2:15">
      <c r="B110" t="s">
        <v>1791</v>
      </c>
      <c r="C110" t="s">
        <v>1792</v>
      </c>
      <c r="D110" t="s">
        <v>103</v>
      </c>
      <c r="E110" t="s">
        <v>126</v>
      </c>
      <c r="F110" t="s">
        <v>1793</v>
      </c>
      <c r="G110" t="s">
        <v>607</v>
      </c>
      <c r="H110" t="s">
        <v>105</v>
      </c>
      <c r="I110" s="91">
        <v>196154.45</v>
      </c>
      <c r="J110" s="91">
        <v>764.2</v>
      </c>
      <c r="K110" s="91">
        <v>0</v>
      </c>
      <c r="L110" s="91">
        <v>1499.0123069000001</v>
      </c>
      <c r="M110" s="91">
        <v>0.5</v>
      </c>
      <c r="N110" s="91">
        <v>0.11</v>
      </c>
      <c r="O110" s="91">
        <f>L110/'סכום נכסי הקרן'!$C$42*100</f>
        <v>1.3053800086628089E-2</v>
      </c>
    </row>
    <row r="111" spans="2:15">
      <c r="B111" t="s">
        <v>1794</v>
      </c>
      <c r="C111" t="s">
        <v>1795</v>
      </c>
      <c r="D111" t="s">
        <v>103</v>
      </c>
      <c r="E111" t="s">
        <v>126</v>
      </c>
      <c r="F111" t="s">
        <v>1796</v>
      </c>
      <c r="G111" t="s">
        <v>607</v>
      </c>
      <c r="H111" t="s">
        <v>105</v>
      </c>
      <c r="I111" s="91">
        <v>320877.07</v>
      </c>
      <c r="J111" s="91">
        <v>73.2</v>
      </c>
      <c r="K111" s="91">
        <v>0</v>
      </c>
      <c r="L111" s="91">
        <v>234.88201523999999</v>
      </c>
      <c r="M111" s="91">
        <v>0.18</v>
      </c>
      <c r="N111" s="91">
        <v>0.02</v>
      </c>
      <c r="O111" s="91">
        <f>L111/'סכום נכסי הקרן'!$C$42*100</f>
        <v>2.0454154090489623E-3</v>
      </c>
    </row>
    <row r="112" spans="2:15">
      <c r="B112" t="s">
        <v>1797</v>
      </c>
      <c r="C112" t="s">
        <v>1798</v>
      </c>
      <c r="D112" t="s">
        <v>103</v>
      </c>
      <c r="E112" t="s">
        <v>126</v>
      </c>
      <c r="F112" t="s">
        <v>1799</v>
      </c>
      <c r="G112" t="s">
        <v>1130</v>
      </c>
      <c r="H112" t="s">
        <v>105</v>
      </c>
      <c r="I112" s="91">
        <v>7532.78</v>
      </c>
      <c r="J112" s="91">
        <v>1.0000000000000001E-5</v>
      </c>
      <c r="K112" s="91">
        <v>0</v>
      </c>
      <c r="L112" s="91">
        <v>7.5327799999999998E-7</v>
      </c>
      <c r="M112" s="91">
        <v>0</v>
      </c>
      <c r="N112" s="91">
        <v>0</v>
      </c>
      <c r="O112" s="91">
        <f>L112/'סכום נכסי הקרן'!$C$42*100</f>
        <v>6.5597462918701766E-12</v>
      </c>
    </row>
    <row r="113" spans="2:15">
      <c r="B113" t="s">
        <v>1800</v>
      </c>
      <c r="C113" t="s">
        <v>1801</v>
      </c>
      <c r="D113" t="s">
        <v>103</v>
      </c>
      <c r="E113" t="s">
        <v>126</v>
      </c>
      <c r="F113" t="s">
        <v>1802</v>
      </c>
      <c r="G113" t="s">
        <v>1130</v>
      </c>
      <c r="H113" t="s">
        <v>105</v>
      </c>
      <c r="I113" s="91">
        <v>53983.360000000001</v>
      </c>
      <c r="J113" s="91">
        <v>1476</v>
      </c>
      <c r="K113" s="91">
        <v>0</v>
      </c>
      <c r="L113" s="91">
        <v>796.79439360000003</v>
      </c>
      <c r="M113" s="91">
        <v>0.44</v>
      </c>
      <c r="N113" s="91">
        <v>0.06</v>
      </c>
      <c r="O113" s="91">
        <f>L113/'סכום נכסי הקרן'!$C$42*100</f>
        <v>6.9386986860104057E-3</v>
      </c>
    </row>
    <row r="114" spans="2:15">
      <c r="B114" t="s">
        <v>1803</v>
      </c>
      <c r="C114" t="s">
        <v>1804</v>
      </c>
      <c r="D114" t="s">
        <v>103</v>
      </c>
      <c r="E114" t="s">
        <v>126</v>
      </c>
      <c r="F114" t="s">
        <v>1805</v>
      </c>
      <c r="G114" t="s">
        <v>1130</v>
      </c>
      <c r="H114" t="s">
        <v>105</v>
      </c>
      <c r="I114" s="91">
        <v>625214.05000000005</v>
      </c>
      <c r="J114" s="91">
        <v>10.1</v>
      </c>
      <c r="K114" s="91">
        <v>0</v>
      </c>
      <c r="L114" s="91">
        <v>63.146619049999998</v>
      </c>
      <c r="M114" s="91">
        <v>0.15</v>
      </c>
      <c r="N114" s="91">
        <v>0</v>
      </c>
      <c r="O114" s="91">
        <f>L114/'סכום נכסי הקרן'!$C$42*100</f>
        <v>5.4989764755824025E-4</v>
      </c>
    </row>
    <row r="115" spans="2:15">
      <c r="B115" t="s">
        <v>1806</v>
      </c>
      <c r="C115" t="s">
        <v>1807</v>
      </c>
      <c r="D115" t="s">
        <v>103</v>
      </c>
      <c r="E115" t="s">
        <v>126</v>
      </c>
      <c r="F115" t="s">
        <v>906</v>
      </c>
      <c r="G115" t="s">
        <v>442</v>
      </c>
      <c r="H115" t="s">
        <v>105</v>
      </c>
      <c r="I115" s="91">
        <v>0.28000000000000003</v>
      </c>
      <c r="J115" s="91">
        <v>12.7</v>
      </c>
      <c r="K115" s="91">
        <v>0</v>
      </c>
      <c r="L115" s="91">
        <v>3.5559999999999998E-5</v>
      </c>
      <c r="M115" s="91">
        <v>0</v>
      </c>
      <c r="N115" s="91">
        <v>0</v>
      </c>
      <c r="O115" s="91">
        <f>L115/'סכום נכסי הקרן'!$C$42*100</f>
        <v>3.0966599069520612E-10</v>
      </c>
    </row>
    <row r="116" spans="2:15">
      <c r="B116" t="s">
        <v>1808</v>
      </c>
      <c r="C116" t="s">
        <v>1809</v>
      </c>
      <c r="D116" t="s">
        <v>103</v>
      </c>
      <c r="E116" t="s">
        <v>126</v>
      </c>
      <c r="F116" t="s">
        <v>1810</v>
      </c>
      <c r="G116" t="s">
        <v>442</v>
      </c>
      <c r="H116" t="s">
        <v>105</v>
      </c>
      <c r="I116" s="91">
        <v>30363.48</v>
      </c>
      <c r="J116" s="91">
        <v>10840</v>
      </c>
      <c r="K116" s="91">
        <v>0</v>
      </c>
      <c r="L116" s="91">
        <v>3291.4012320000002</v>
      </c>
      <c r="M116" s="91">
        <v>0.45</v>
      </c>
      <c r="N116" s="91">
        <v>0.24</v>
      </c>
      <c r="O116" s="91">
        <f>L116/'סכום נכסי הקרן'!$C$42*100</f>
        <v>2.8662402229547301E-2</v>
      </c>
    </row>
    <row r="117" spans="2:15">
      <c r="B117" t="s">
        <v>1811</v>
      </c>
      <c r="C117" t="s">
        <v>1812</v>
      </c>
      <c r="D117" t="s">
        <v>103</v>
      </c>
      <c r="E117" t="s">
        <v>126</v>
      </c>
      <c r="F117" t="s">
        <v>917</v>
      </c>
      <c r="G117" t="s">
        <v>442</v>
      </c>
      <c r="H117" t="s">
        <v>105</v>
      </c>
      <c r="I117" s="91">
        <v>943.55</v>
      </c>
      <c r="J117" s="91">
        <v>35.6</v>
      </c>
      <c r="K117" s="91">
        <v>0</v>
      </c>
      <c r="L117" s="91">
        <v>0.33590379999999997</v>
      </c>
      <c r="M117" s="91">
        <v>0.01</v>
      </c>
      <c r="N117" s="91">
        <v>0</v>
      </c>
      <c r="O117" s="91">
        <f>L117/'סכום נכסי הקרן'!$C$42*100</f>
        <v>2.9251401295074345E-6</v>
      </c>
    </row>
    <row r="118" spans="2:15">
      <c r="B118" t="s">
        <v>1813</v>
      </c>
      <c r="C118" t="s">
        <v>1814</v>
      </c>
      <c r="D118" t="s">
        <v>103</v>
      </c>
      <c r="E118" t="s">
        <v>126</v>
      </c>
      <c r="F118" t="s">
        <v>1815</v>
      </c>
      <c r="G118" t="s">
        <v>1684</v>
      </c>
      <c r="H118" t="s">
        <v>105</v>
      </c>
      <c r="I118" s="91">
        <v>36030</v>
      </c>
      <c r="J118" s="91">
        <v>3016</v>
      </c>
      <c r="K118" s="91">
        <v>0</v>
      </c>
      <c r="L118" s="91">
        <v>1086.6648</v>
      </c>
      <c r="M118" s="91">
        <v>0.34</v>
      </c>
      <c r="N118" s="91">
        <v>0.08</v>
      </c>
      <c r="O118" s="91">
        <f>L118/'סכום נכסי הקרן'!$C$42*100</f>
        <v>9.4629677121937025E-3</v>
      </c>
    </row>
    <row r="119" spans="2:15">
      <c r="B119" t="s">
        <v>1816</v>
      </c>
      <c r="C119" t="s">
        <v>1817</v>
      </c>
      <c r="D119" t="s">
        <v>103</v>
      </c>
      <c r="E119" t="s">
        <v>126</v>
      </c>
      <c r="F119" t="s">
        <v>1818</v>
      </c>
      <c r="G119" t="s">
        <v>130</v>
      </c>
      <c r="H119" t="s">
        <v>105</v>
      </c>
      <c r="I119" s="91">
        <v>269317.33</v>
      </c>
      <c r="J119" s="91">
        <v>449.8</v>
      </c>
      <c r="K119" s="91">
        <v>0</v>
      </c>
      <c r="L119" s="91">
        <v>1211.38935034</v>
      </c>
      <c r="M119" s="91">
        <v>0.49</v>
      </c>
      <c r="N119" s="91">
        <v>0.09</v>
      </c>
      <c r="O119" s="91">
        <f>L119/'סכום נכסי הקרן'!$C$42*100</f>
        <v>1.054910245474292E-2</v>
      </c>
    </row>
    <row r="120" spans="2:15">
      <c r="B120" t="s">
        <v>1819</v>
      </c>
      <c r="C120" t="s">
        <v>1820</v>
      </c>
      <c r="D120" t="s">
        <v>103</v>
      </c>
      <c r="E120" t="s">
        <v>126</v>
      </c>
      <c r="F120" t="s">
        <v>1821</v>
      </c>
      <c r="G120" t="s">
        <v>130</v>
      </c>
      <c r="H120" t="s">
        <v>105</v>
      </c>
      <c r="I120" s="91">
        <v>85727.15</v>
      </c>
      <c r="J120" s="91">
        <v>2167</v>
      </c>
      <c r="K120" s="91">
        <v>0</v>
      </c>
      <c r="L120" s="91">
        <v>1857.7073405000001</v>
      </c>
      <c r="M120" s="91">
        <v>0.65</v>
      </c>
      <c r="N120" s="91">
        <v>0.13</v>
      </c>
      <c r="O120" s="91">
        <f>L120/'סכום נכסי הקרן'!$C$42*100</f>
        <v>1.6177412373950761E-2</v>
      </c>
    </row>
    <row r="121" spans="2:15">
      <c r="B121" t="s">
        <v>1822</v>
      </c>
      <c r="C121" t="s">
        <v>1823</v>
      </c>
      <c r="D121" t="s">
        <v>103</v>
      </c>
      <c r="E121" t="s">
        <v>126</v>
      </c>
      <c r="F121" t="s">
        <v>1824</v>
      </c>
      <c r="G121" t="s">
        <v>130</v>
      </c>
      <c r="H121" t="s">
        <v>105</v>
      </c>
      <c r="I121" s="91">
        <v>45323.17</v>
      </c>
      <c r="J121" s="91">
        <v>1943</v>
      </c>
      <c r="K121" s="91">
        <v>0</v>
      </c>
      <c r="L121" s="91">
        <v>880.62919309999995</v>
      </c>
      <c r="M121" s="91">
        <v>0.63</v>
      </c>
      <c r="N121" s="91">
        <v>0.06</v>
      </c>
      <c r="O121" s="91">
        <f>L121/'סכום נכסי הקרן'!$C$42*100</f>
        <v>7.6687545420818749E-3</v>
      </c>
    </row>
    <row r="122" spans="2:15">
      <c r="B122" t="s">
        <v>1825</v>
      </c>
      <c r="C122" t="s">
        <v>1826</v>
      </c>
      <c r="D122" t="s">
        <v>103</v>
      </c>
      <c r="E122" t="s">
        <v>126</v>
      </c>
      <c r="F122" t="s">
        <v>1827</v>
      </c>
      <c r="G122" t="s">
        <v>130</v>
      </c>
      <c r="H122" t="s">
        <v>105</v>
      </c>
      <c r="I122" s="91">
        <v>72385.240000000005</v>
      </c>
      <c r="J122" s="91">
        <v>353.9</v>
      </c>
      <c r="K122" s="91">
        <v>0</v>
      </c>
      <c r="L122" s="91">
        <v>256.17136435999998</v>
      </c>
      <c r="M122" s="91">
        <v>0.63</v>
      </c>
      <c r="N122" s="91">
        <v>0.02</v>
      </c>
      <c r="O122" s="91">
        <f>L122/'סכום נכסי הקרן'!$C$42*100</f>
        <v>2.2308087551260406E-3</v>
      </c>
    </row>
    <row r="123" spans="2:15">
      <c r="B123" t="s">
        <v>1828</v>
      </c>
      <c r="C123" t="s">
        <v>1829</v>
      </c>
      <c r="D123" t="s">
        <v>103</v>
      </c>
      <c r="E123" t="s">
        <v>126</v>
      </c>
      <c r="F123" t="s">
        <v>1830</v>
      </c>
      <c r="G123" t="s">
        <v>130</v>
      </c>
      <c r="H123" t="s">
        <v>105</v>
      </c>
      <c r="I123" s="91">
        <v>758172.99</v>
      </c>
      <c r="J123" s="91">
        <v>111.8</v>
      </c>
      <c r="K123" s="91">
        <v>0</v>
      </c>
      <c r="L123" s="91">
        <v>847.63740282000003</v>
      </c>
      <c r="M123" s="91">
        <v>0.22</v>
      </c>
      <c r="N123" s="91">
        <v>0.06</v>
      </c>
      <c r="O123" s="91">
        <f>L123/'סכום נכסי הקרן'!$C$42*100</f>
        <v>7.3814532085086284E-3</v>
      </c>
    </row>
    <row r="124" spans="2:15">
      <c r="B124" t="s">
        <v>1831</v>
      </c>
      <c r="C124" t="s">
        <v>1832</v>
      </c>
      <c r="D124" t="s">
        <v>103</v>
      </c>
      <c r="E124" t="s">
        <v>126</v>
      </c>
      <c r="F124" t="s">
        <v>1833</v>
      </c>
      <c r="G124" t="s">
        <v>131</v>
      </c>
      <c r="H124" t="s">
        <v>105</v>
      </c>
      <c r="I124" s="91">
        <v>767875.57</v>
      </c>
      <c r="J124" s="91">
        <v>163.1</v>
      </c>
      <c r="K124" s="91">
        <v>0</v>
      </c>
      <c r="L124" s="91">
        <v>1252.40505467</v>
      </c>
      <c r="M124" s="91">
        <v>0.53</v>
      </c>
      <c r="N124" s="91">
        <v>0.09</v>
      </c>
      <c r="O124" s="91">
        <f>L124/'סכום נכסי הקרן'!$C$42*100</f>
        <v>1.0906278177898463E-2</v>
      </c>
    </row>
    <row r="125" spans="2:15">
      <c r="B125" t="s">
        <v>1834</v>
      </c>
      <c r="C125" t="s">
        <v>1835</v>
      </c>
      <c r="D125" t="s">
        <v>103</v>
      </c>
      <c r="E125" t="s">
        <v>126</v>
      </c>
      <c r="F125" t="s">
        <v>1836</v>
      </c>
      <c r="G125" t="s">
        <v>132</v>
      </c>
      <c r="H125" t="s">
        <v>105</v>
      </c>
      <c r="I125" s="91">
        <v>8740.4599999999991</v>
      </c>
      <c r="J125" s="91">
        <v>2249</v>
      </c>
      <c r="K125" s="91">
        <v>0</v>
      </c>
      <c r="L125" s="91">
        <v>196.57294540000001</v>
      </c>
      <c r="M125" s="91">
        <v>0.03</v>
      </c>
      <c r="N125" s="91">
        <v>0.01</v>
      </c>
      <c r="O125" s="91">
        <f>L125/'סכום נכסי הקרן'!$C$42*100</f>
        <v>1.7118097829349175E-3</v>
      </c>
    </row>
    <row r="126" spans="2:15">
      <c r="B126" t="s">
        <v>1837</v>
      </c>
      <c r="C126" t="s">
        <v>1838</v>
      </c>
      <c r="D126" t="s">
        <v>103</v>
      </c>
      <c r="E126" t="s">
        <v>126</v>
      </c>
      <c r="F126" t="s">
        <v>1839</v>
      </c>
      <c r="G126" t="s">
        <v>135</v>
      </c>
      <c r="H126" t="s">
        <v>105</v>
      </c>
      <c r="I126" s="91">
        <v>44317.74</v>
      </c>
      <c r="J126" s="91">
        <v>1462</v>
      </c>
      <c r="K126" s="91">
        <v>0</v>
      </c>
      <c r="L126" s="91">
        <v>647.92535880000003</v>
      </c>
      <c r="M126" s="91">
        <v>0.47</v>
      </c>
      <c r="N126" s="91">
        <v>0.05</v>
      </c>
      <c r="O126" s="91">
        <f>L126/'סכום נכסי הקרן'!$C$42*100</f>
        <v>5.6423073152235348E-3</v>
      </c>
    </row>
    <row r="127" spans="2:15">
      <c r="B127" s="92" t="s">
        <v>1840</v>
      </c>
      <c r="E127" s="16"/>
      <c r="F127" s="16"/>
      <c r="G127" s="16"/>
      <c r="I127" s="93">
        <v>0</v>
      </c>
      <c r="K127" s="93">
        <v>0</v>
      </c>
      <c r="L127" s="93">
        <v>0</v>
      </c>
      <c r="N127" s="93">
        <v>0</v>
      </c>
      <c r="O127" s="93">
        <f>L127/'סכום נכסי הקרן'!$C$42*100</f>
        <v>0</v>
      </c>
    </row>
    <row r="128" spans="2:15">
      <c r="B128" t="s">
        <v>284</v>
      </c>
      <c r="C128" t="s">
        <v>284</v>
      </c>
      <c r="E128" s="16"/>
      <c r="F128" s="16"/>
      <c r="G128" t="s">
        <v>284</v>
      </c>
      <c r="H128" t="s">
        <v>284</v>
      </c>
      <c r="I128" s="91">
        <v>0</v>
      </c>
      <c r="J128" s="91">
        <v>0</v>
      </c>
      <c r="L128" s="91">
        <v>0</v>
      </c>
      <c r="M128" s="91">
        <v>0</v>
      </c>
      <c r="N128" s="91">
        <v>0</v>
      </c>
      <c r="O128" s="91">
        <f>L128/'סכום נכסי הקרן'!$C$42*100</f>
        <v>0</v>
      </c>
    </row>
    <row r="129" spans="2:15">
      <c r="B129" s="92" t="s">
        <v>290</v>
      </c>
      <c r="E129" s="16"/>
      <c r="F129" s="16"/>
      <c r="G129" s="16"/>
      <c r="I129" s="93">
        <v>2618676.4</v>
      </c>
      <c r="K129" s="93">
        <v>41.333039999999997</v>
      </c>
      <c r="L129" s="93">
        <v>354647.96251585573</v>
      </c>
      <c r="N129" s="93">
        <v>25.55</v>
      </c>
      <c r="O129" s="93">
        <f>L129/'סכום נכסי הקרן'!$C$42*100</f>
        <v>3.0883693099130709</v>
      </c>
    </row>
    <row r="130" spans="2:15">
      <c r="B130" s="92" t="s">
        <v>391</v>
      </c>
      <c r="E130" s="16"/>
      <c r="F130" s="16"/>
      <c r="G130" s="16"/>
      <c r="I130" s="93">
        <v>850499.92</v>
      </c>
      <c r="K130" s="93">
        <v>41.333039999999997</v>
      </c>
      <c r="L130" s="93">
        <v>84983.760269525155</v>
      </c>
      <c r="N130" s="93">
        <v>6.12</v>
      </c>
      <c r="O130" s="93">
        <f>L130/'סכום נכסי הקרן'!$C$42*100</f>
        <v>0.74006131374764916</v>
      </c>
    </row>
    <row r="131" spans="2:15">
      <c r="B131" t="s">
        <v>1841</v>
      </c>
      <c r="C131" t="s">
        <v>1842</v>
      </c>
      <c r="D131" t="s">
        <v>1516</v>
      </c>
      <c r="E131" t="s">
        <v>1194</v>
      </c>
      <c r="F131" t="s">
        <v>1843</v>
      </c>
      <c r="G131" t="s">
        <v>1210</v>
      </c>
      <c r="H131" t="s">
        <v>109</v>
      </c>
      <c r="I131" s="91">
        <v>117788.56</v>
      </c>
      <c r="J131" s="91">
        <v>406</v>
      </c>
      <c r="K131" s="91">
        <v>0</v>
      </c>
      <c r="L131" s="91">
        <v>1792.3743828928</v>
      </c>
      <c r="M131" s="91">
        <v>0.43</v>
      </c>
      <c r="N131" s="91">
        <v>0.13</v>
      </c>
      <c r="O131" s="91">
        <f>L131/'סכום נכסי הקרן'!$C$42*100</f>
        <v>1.5608475505489529E-2</v>
      </c>
    </row>
    <row r="132" spans="2:15">
      <c r="B132" t="s">
        <v>1844</v>
      </c>
      <c r="C132" t="s">
        <v>1845</v>
      </c>
      <c r="D132" t="s">
        <v>1516</v>
      </c>
      <c r="E132" t="s">
        <v>1194</v>
      </c>
      <c r="F132" t="s">
        <v>1846</v>
      </c>
      <c r="G132" t="s">
        <v>1210</v>
      </c>
      <c r="H132" t="s">
        <v>109</v>
      </c>
      <c r="I132" s="91">
        <v>24056.95</v>
      </c>
      <c r="J132" s="91">
        <v>555</v>
      </c>
      <c r="K132" s="91">
        <v>0</v>
      </c>
      <c r="L132" s="91">
        <v>500.41823972999998</v>
      </c>
      <c r="M132" s="91">
        <v>0.09</v>
      </c>
      <c r="N132" s="91">
        <v>0.04</v>
      </c>
      <c r="O132" s="91">
        <f>L132/'סכום נכסי הקרן'!$C$42*100</f>
        <v>4.3577758708644998E-3</v>
      </c>
    </row>
    <row r="133" spans="2:15">
      <c r="B133" t="s">
        <v>1847</v>
      </c>
      <c r="C133" t="s">
        <v>1848</v>
      </c>
      <c r="D133" t="s">
        <v>1516</v>
      </c>
      <c r="E133" t="s">
        <v>1194</v>
      </c>
      <c r="F133" t="s">
        <v>1849</v>
      </c>
      <c r="G133" t="s">
        <v>1210</v>
      </c>
      <c r="H133" t="s">
        <v>109</v>
      </c>
      <c r="I133" s="91">
        <v>35735.1</v>
      </c>
      <c r="J133" s="91">
        <v>754</v>
      </c>
      <c r="K133" s="91">
        <v>0</v>
      </c>
      <c r="L133" s="91">
        <v>1009.8710671920001</v>
      </c>
      <c r="M133" s="91">
        <v>0</v>
      </c>
      <c r="N133" s="91">
        <v>7.0000000000000007E-2</v>
      </c>
      <c r="O133" s="91">
        <f>L133/'סכום נכסי הקרן'!$C$42*100</f>
        <v>8.79422734804375E-3</v>
      </c>
    </row>
    <row r="134" spans="2:15">
      <c r="B134" t="s">
        <v>1850</v>
      </c>
      <c r="C134" t="s">
        <v>1851</v>
      </c>
      <c r="D134" t="s">
        <v>1442</v>
      </c>
      <c r="E134" t="s">
        <v>1194</v>
      </c>
      <c r="F134" t="s">
        <v>1209</v>
      </c>
      <c r="G134" t="s">
        <v>1210</v>
      </c>
      <c r="H134" t="s">
        <v>109</v>
      </c>
      <c r="I134" s="91">
        <v>176012.3</v>
      </c>
      <c r="J134" s="91">
        <v>1542</v>
      </c>
      <c r="K134" s="91">
        <v>0</v>
      </c>
      <c r="L134" s="91">
        <v>10172.483028168001</v>
      </c>
      <c r="M134" s="91">
        <v>0.02</v>
      </c>
      <c r="N134" s="91">
        <v>0.73</v>
      </c>
      <c r="O134" s="91">
        <f>L134/'סכום נכסי הקרן'!$C$42*100</f>
        <v>8.8584702889421094E-2</v>
      </c>
    </row>
    <row r="135" spans="2:15">
      <c r="B135" t="s">
        <v>1852</v>
      </c>
      <c r="C135" t="s">
        <v>1853</v>
      </c>
      <c r="D135" t="s">
        <v>1516</v>
      </c>
      <c r="E135" t="s">
        <v>1194</v>
      </c>
      <c r="F135" t="s">
        <v>1608</v>
      </c>
      <c r="G135" t="s">
        <v>1210</v>
      </c>
      <c r="H135" t="s">
        <v>109</v>
      </c>
      <c r="I135" s="91">
        <v>28484.400000000001</v>
      </c>
      <c r="J135" s="91">
        <v>500</v>
      </c>
      <c r="K135" s="91">
        <v>0</v>
      </c>
      <c r="L135" s="91">
        <v>533.79765599999996</v>
      </c>
      <c r="M135" s="91">
        <v>0.08</v>
      </c>
      <c r="N135" s="91">
        <v>0.04</v>
      </c>
      <c r="O135" s="91">
        <f>L135/'סכום נכסי הקרן'!$C$42*100</f>
        <v>4.648452755231125E-3</v>
      </c>
    </row>
    <row r="136" spans="2:15">
      <c r="B136" t="s">
        <v>1854</v>
      </c>
      <c r="C136" t="s">
        <v>1855</v>
      </c>
      <c r="D136" t="s">
        <v>1516</v>
      </c>
      <c r="E136" t="s">
        <v>1194</v>
      </c>
      <c r="F136" t="s">
        <v>917</v>
      </c>
      <c r="G136" t="s">
        <v>1364</v>
      </c>
      <c r="H136" t="s">
        <v>116</v>
      </c>
      <c r="I136" s="91">
        <v>1157.27</v>
      </c>
      <c r="J136" s="91">
        <v>37.5</v>
      </c>
      <c r="K136" s="91">
        <v>0</v>
      </c>
      <c r="L136" s="91">
        <v>2.0802217567499999</v>
      </c>
      <c r="M136" s="91">
        <v>0.02</v>
      </c>
      <c r="N136" s="91">
        <v>0</v>
      </c>
      <c r="O136" s="91">
        <f>L136/'סכום נכסי הקרן'!$C$42*100</f>
        <v>1.8115127423220215E-5</v>
      </c>
    </row>
    <row r="137" spans="2:15">
      <c r="B137" t="s">
        <v>1856</v>
      </c>
      <c r="C137" t="s">
        <v>1857</v>
      </c>
      <c r="D137" t="s">
        <v>1516</v>
      </c>
      <c r="E137" t="s">
        <v>1194</v>
      </c>
      <c r="F137" t="s">
        <v>1572</v>
      </c>
      <c r="G137" t="s">
        <v>1388</v>
      </c>
      <c r="H137" t="s">
        <v>109</v>
      </c>
      <c r="I137" s="91">
        <v>43687.18</v>
      </c>
      <c r="J137" s="91">
        <v>1474</v>
      </c>
      <c r="K137" s="91">
        <v>0</v>
      </c>
      <c r="L137" s="91">
        <v>2413.5209764336</v>
      </c>
      <c r="M137" s="91">
        <v>0.05</v>
      </c>
      <c r="N137" s="91">
        <v>0.17</v>
      </c>
      <c r="O137" s="91">
        <f>L137/'סכום נכסי הקרן'!$C$42*100</f>
        <v>2.1017586170724748E-2</v>
      </c>
    </row>
    <row r="138" spans="2:15">
      <c r="B138" t="s">
        <v>1858</v>
      </c>
      <c r="C138" t="s">
        <v>1859</v>
      </c>
      <c r="D138" t="s">
        <v>1516</v>
      </c>
      <c r="E138" t="s">
        <v>1194</v>
      </c>
      <c r="F138" t="s">
        <v>1860</v>
      </c>
      <c r="G138" t="s">
        <v>1388</v>
      </c>
      <c r="H138" t="s">
        <v>109</v>
      </c>
      <c r="I138" s="91">
        <v>14742.76</v>
      </c>
      <c r="J138" s="91">
        <v>9238</v>
      </c>
      <c r="K138" s="91">
        <v>0</v>
      </c>
      <c r="L138" s="91">
        <v>5104.5367606624004</v>
      </c>
      <c r="M138" s="91">
        <v>0.03</v>
      </c>
      <c r="N138" s="91">
        <v>0.37</v>
      </c>
      <c r="O138" s="91">
        <f>L138/'סכום נכסי הקרן'!$C$42*100</f>
        <v>4.4451671345068069E-2</v>
      </c>
    </row>
    <row r="139" spans="2:15">
      <c r="B139" t="s">
        <v>1861</v>
      </c>
      <c r="C139" t="s">
        <v>1862</v>
      </c>
      <c r="D139" t="s">
        <v>1516</v>
      </c>
      <c r="E139" t="s">
        <v>1194</v>
      </c>
      <c r="F139" t="s">
        <v>1639</v>
      </c>
      <c r="G139" t="s">
        <v>1388</v>
      </c>
      <c r="H139" t="s">
        <v>109</v>
      </c>
      <c r="I139" s="91">
        <v>52648.33</v>
      </c>
      <c r="J139" s="91">
        <v>2278</v>
      </c>
      <c r="K139" s="91">
        <v>0</v>
      </c>
      <c r="L139" s="91">
        <v>4495.0849323352004</v>
      </c>
      <c r="M139" s="91">
        <v>0.19</v>
      </c>
      <c r="N139" s="91">
        <v>0.32</v>
      </c>
      <c r="O139" s="91">
        <f>L139/'סכום נכסי הקרן'!$C$42*100</f>
        <v>3.9144401823134799E-2</v>
      </c>
    </row>
    <row r="140" spans="2:15">
      <c r="B140" t="s">
        <v>1863</v>
      </c>
      <c r="C140" t="s">
        <v>1864</v>
      </c>
      <c r="D140" t="s">
        <v>1516</v>
      </c>
      <c r="E140" t="s">
        <v>1194</v>
      </c>
      <c r="F140" t="s">
        <v>1865</v>
      </c>
      <c r="G140" t="s">
        <v>1219</v>
      </c>
      <c r="H140" t="s">
        <v>109</v>
      </c>
      <c r="I140" s="91">
        <v>24126.98</v>
      </c>
      <c r="J140" s="91">
        <v>5858</v>
      </c>
      <c r="K140" s="91">
        <v>22.10031</v>
      </c>
      <c r="L140" s="91">
        <v>5319.3679245231997</v>
      </c>
      <c r="M140" s="91">
        <v>0.02</v>
      </c>
      <c r="N140" s="91">
        <v>0.38</v>
      </c>
      <c r="O140" s="91">
        <f>L140/'סכום נכסי הקרן'!$C$42*100</f>
        <v>4.6322478577609086E-2</v>
      </c>
    </row>
    <row r="141" spans="2:15">
      <c r="B141" t="s">
        <v>1866</v>
      </c>
      <c r="C141" t="s">
        <v>1867</v>
      </c>
      <c r="D141" t="s">
        <v>1442</v>
      </c>
      <c r="E141" t="s">
        <v>1194</v>
      </c>
      <c r="F141" t="s">
        <v>1868</v>
      </c>
      <c r="G141" t="s">
        <v>1219</v>
      </c>
      <c r="H141" t="s">
        <v>109</v>
      </c>
      <c r="I141" s="91">
        <v>5861.32</v>
      </c>
      <c r="J141" s="91">
        <v>7414</v>
      </c>
      <c r="K141" s="91">
        <v>0</v>
      </c>
      <c r="L141" s="91">
        <v>1628.7243764704001</v>
      </c>
      <c r="M141" s="91">
        <v>0.02</v>
      </c>
      <c r="N141" s="91">
        <v>0.12</v>
      </c>
      <c r="O141" s="91">
        <f>L141/'סכום נכסי הקרן'!$C$42*100</f>
        <v>1.4183367480571942E-2</v>
      </c>
    </row>
    <row r="142" spans="2:15">
      <c r="B142" t="s">
        <v>1869</v>
      </c>
      <c r="C142" t="s">
        <v>1870</v>
      </c>
      <c r="D142" t="s">
        <v>1516</v>
      </c>
      <c r="E142" t="s">
        <v>1194</v>
      </c>
      <c r="F142" t="s">
        <v>1871</v>
      </c>
      <c r="G142" t="s">
        <v>1219</v>
      </c>
      <c r="H142" t="s">
        <v>109</v>
      </c>
      <c r="I142" s="91">
        <v>0.37</v>
      </c>
      <c r="J142" s="91">
        <v>4231</v>
      </c>
      <c r="K142" s="91">
        <v>0</v>
      </c>
      <c r="L142" s="91">
        <v>5.8673815599999998E-2</v>
      </c>
      <c r="M142" s="91">
        <v>0</v>
      </c>
      <c r="N142" s="91">
        <v>0</v>
      </c>
      <c r="O142" s="91">
        <f>L142/'סכום נכסי הקרן'!$C$42*100</f>
        <v>5.1094727884257144E-7</v>
      </c>
    </row>
    <row r="143" spans="2:15">
      <c r="B143" t="s">
        <v>1872</v>
      </c>
      <c r="C143" t="s">
        <v>1873</v>
      </c>
      <c r="D143" t="s">
        <v>1516</v>
      </c>
      <c r="E143" t="s">
        <v>1194</v>
      </c>
      <c r="F143" t="s">
        <v>1874</v>
      </c>
      <c r="G143" t="s">
        <v>1219</v>
      </c>
      <c r="H143" t="s">
        <v>109</v>
      </c>
      <c r="I143" s="91">
        <v>10523.66</v>
      </c>
      <c r="J143" s="91">
        <v>9034</v>
      </c>
      <c r="K143" s="91">
        <v>0</v>
      </c>
      <c r="L143" s="91">
        <v>3563.2515016112002</v>
      </c>
      <c r="M143" s="91">
        <v>0.02</v>
      </c>
      <c r="N143" s="91">
        <v>0.26</v>
      </c>
      <c r="O143" s="91">
        <f>L143/'סכום נכסי הקרן'!$C$42*100</f>
        <v>3.1029747085000371E-2</v>
      </c>
    </row>
    <row r="144" spans="2:15">
      <c r="B144" t="s">
        <v>1875</v>
      </c>
      <c r="C144" t="s">
        <v>1876</v>
      </c>
      <c r="D144" t="s">
        <v>1516</v>
      </c>
      <c r="E144" t="s">
        <v>1194</v>
      </c>
      <c r="F144" t="s">
        <v>1877</v>
      </c>
      <c r="G144" t="s">
        <v>1219</v>
      </c>
      <c r="H144" t="s">
        <v>109</v>
      </c>
      <c r="I144" s="91">
        <v>16945.93</v>
      </c>
      <c r="J144" s="91">
        <v>10265</v>
      </c>
      <c r="K144" s="91">
        <v>0</v>
      </c>
      <c r="L144" s="91">
        <v>6519.644929946</v>
      </c>
      <c r="M144" s="91">
        <v>0.01</v>
      </c>
      <c r="N144" s="91">
        <v>0.47</v>
      </c>
      <c r="O144" s="91">
        <f>L144/'סכום נכסי הקרן'!$C$42*100</f>
        <v>5.6774811760762253E-2</v>
      </c>
    </row>
    <row r="145" spans="2:15">
      <c r="B145" t="s">
        <v>1878</v>
      </c>
      <c r="C145" t="s">
        <v>1879</v>
      </c>
      <c r="D145" t="s">
        <v>1516</v>
      </c>
      <c r="E145" t="s">
        <v>1194</v>
      </c>
      <c r="F145" t="s">
        <v>1880</v>
      </c>
      <c r="G145" t="s">
        <v>1881</v>
      </c>
      <c r="H145" t="s">
        <v>109</v>
      </c>
      <c r="I145" s="91">
        <v>44963.1</v>
      </c>
      <c r="J145" s="91">
        <v>1872</v>
      </c>
      <c r="K145" s="91">
        <v>0</v>
      </c>
      <c r="L145" s="91">
        <v>3154.7262015360002</v>
      </c>
      <c r="M145" s="91">
        <v>0.13</v>
      </c>
      <c r="N145" s="91">
        <v>0.23</v>
      </c>
      <c r="O145" s="91">
        <f>L145/'סכום נכסי הקרן'!$C$42*100</f>
        <v>2.7472199509864174E-2</v>
      </c>
    </row>
    <row r="146" spans="2:15">
      <c r="B146" t="s">
        <v>1882</v>
      </c>
      <c r="C146" t="s">
        <v>1883</v>
      </c>
      <c r="D146" t="s">
        <v>1516</v>
      </c>
      <c r="E146" t="s">
        <v>1194</v>
      </c>
      <c r="F146" t="s">
        <v>1884</v>
      </c>
      <c r="G146" t="s">
        <v>1881</v>
      </c>
      <c r="H146" t="s">
        <v>109</v>
      </c>
      <c r="I146" s="91">
        <v>22710.63</v>
      </c>
      <c r="J146" s="91">
        <v>3206</v>
      </c>
      <c r="K146" s="91">
        <v>19.23273</v>
      </c>
      <c r="L146" s="91">
        <v>2748.1620161544001</v>
      </c>
      <c r="M146" s="91">
        <v>0</v>
      </c>
      <c r="N146" s="91">
        <v>0.2</v>
      </c>
      <c r="O146" s="91">
        <f>L146/'סכום נכסי הקרן'!$C$42*100</f>
        <v>2.393172984598952E-2</v>
      </c>
    </row>
    <row r="147" spans="2:15">
      <c r="B147" t="s">
        <v>1885</v>
      </c>
      <c r="C147" t="s">
        <v>1886</v>
      </c>
      <c r="D147" t="s">
        <v>1516</v>
      </c>
      <c r="E147" t="s">
        <v>1194</v>
      </c>
      <c r="F147" t="s">
        <v>1836</v>
      </c>
      <c r="G147" t="s">
        <v>1300</v>
      </c>
      <c r="H147" t="s">
        <v>109</v>
      </c>
      <c r="I147" s="91">
        <v>124347.74</v>
      </c>
      <c r="J147" s="91">
        <v>607</v>
      </c>
      <c r="K147" s="91">
        <v>0</v>
      </c>
      <c r="L147" s="91">
        <v>2828.9558501863999</v>
      </c>
      <c r="M147" s="91">
        <v>0.37</v>
      </c>
      <c r="N147" s="91">
        <v>0.2</v>
      </c>
      <c r="O147" s="91">
        <f>L147/'סכום נכסי הקרן'!$C$42*100</f>
        <v>2.4635304161444618E-2</v>
      </c>
    </row>
    <row r="148" spans="2:15">
      <c r="B148" t="s">
        <v>1887</v>
      </c>
      <c r="C148" t="s">
        <v>1888</v>
      </c>
      <c r="D148" t="s">
        <v>1516</v>
      </c>
      <c r="E148" t="s">
        <v>1194</v>
      </c>
      <c r="F148" t="s">
        <v>1117</v>
      </c>
      <c r="G148" t="s">
        <v>1300</v>
      </c>
      <c r="H148" t="s">
        <v>109</v>
      </c>
      <c r="I148" s="91">
        <v>4563.01</v>
      </c>
      <c r="J148" s="91">
        <v>472</v>
      </c>
      <c r="K148" s="91">
        <v>0</v>
      </c>
      <c r="L148" s="91">
        <v>80.722202185599997</v>
      </c>
      <c r="M148" s="91">
        <v>0</v>
      </c>
      <c r="N148" s="91">
        <v>0.01</v>
      </c>
      <c r="O148" s="91">
        <f>L148/'סכום נכסי הקרן'!$C$42*100</f>
        <v>7.029505261783621E-4</v>
      </c>
    </row>
    <row r="149" spans="2:15">
      <c r="B149" t="s">
        <v>1889</v>
      </c>
      <c r="C149" t="s">
        <v>1890</v>
      </c>
      <c r="D149" t="s">
        <v>1516</v>
      </c>
      <c r="E149" t="s">
        <v>1194</v>
      </c>
      <c r="F149" t="s">
        <v>1594</v>
      </c>
      <c r="G149" t="s">
        <v>1300</v>
      </c>
      <c r="H149" t="s">
        <v>109</v>
      </c>
      <c r="I149" s="91">
        <v>71814.720000000001</v>
      </c>
      <c r="J149" s="91">
        <v>10821</v>
      </c>
      <c r="K149" s="91">
        <v>0</v>
      </c>
      <c r="L149" s="91">
        <v>29125.9735502976</v>
      </c>
      <c r="M149" s="91">
        <v>0.12</v>
      </c>
      <c r="N149" s="91">
        <v>2.1</v>
      </c>
      <c r="O149" s="91">
        <f>L149/'סכום נכסי הקרן'!$C$42*100</f>
        <v>0.25363676755948467</v>
      </c>
    </row>
    <row r="150" spans="2:15">
      <c r="B150" t="s">
        <v>1891</v>
      </c>
      <c r="C150" t="s">
        <v>1892</v>
      </c>
      <c r="D150" t="s">
        <v>1516</v>
      </c>
      <c r="E150" t="s">
        <v>1194</v>
      </c>
      <c r="F150" t="s">
        <v>1893</v>
      </c>
      <c r="G150" t="s">
        <v>1225</v>
      </c>
      <c r="H150" t="s">
        <v>109</v>
      </c>
      <c r="I150" s="91">
        <v>30329.61</v>
      </c>
      <c r="J150" s="91">
        <v>3510</v>
      </c>
      <c r="K150" s="91">
        <v>0</v>
      </c>
      <c r="L150" s="91">
        <v>3990.005777628</v>
      </c>
      <c r="M150" s="91">
        <v>7.0000000000000007E-2</v>
      </c>
      <c r="N150" s="91">
        <v>0.28999999999999998</v>
      </c>
      <c r="O150" s="91">
        <f>L150/'סכום נכסי הקרן'!$C$42*100</f>
        <v>3.4746037458064427E-2</v>
      </c>
    </row>
    <row r="151" spans="2:15">
      <c r="B151" s="92" t="s">
        <v>392</v>
      </c>
      <c r="E151" s="16"/>
      <c r="F151" s="16"/>
      <c r="G151" s="16"/>
      <c r="I151" s="93">
        <v>1768176.48</v>
      </c>
      <c r="K151" s="93">
        <v>0</v>
      </c>
      <c r="L151" s="93">
        <v>269664.20224633056</v>
      </c>
      <c r="N151" s="93">
        <v>19.43</v>
      </c>
      <c r="O151" s="93">
        <f>L151/'סכום נכסי הקרן'!$C$42*100</f>
        <v>2.348307996165421</v>
      </c>
    </row>
    <row r="152" spans="2:15">
      <c r="B152" t="s">
        <v>1894</v>
      </c>
      <c r="C152" t="s">
        <v>1895</v>
      </c>
      <c r="D152" t="s">
        <v>1516</v>
      </c>
      <c r="E152" t="s">
        <v>1194</v>
      </c>
      <c r="F152" t="s">
        <v>1896</v>
      </c>
      <c r="G152" t="s">
        <v>1281</v>
      </c>
      <c r="H152" t="s">
        <v>109</v>
      </c>
      <c r="I152" s="91">
        <v>17553</v>
      </c>
      <c r="J152" s="91">
        <v>6157</v>
      </c>
      <c r="K152" s="91">
        <v>0</v>
      </c>
      <c r="L152" s="91">
        <v>4050.6068110800002</v>
      </c>
      <c r="M152" s="91">
        <v>0.01</v>
      </c>
      <c r="N152" s="91">
        <v>0.28999999999999998</v>
      </c>
      <c r="O152" s="91">
        <f>L152/'סכום נכסי הקרן'!$C$42*100</f>
        <v>3.5273767465406017E-2</v>
      </c>
    </row>
    <row r="153" spans="2:15">
      <c r="B153" t="s">
        <v>1897</v>
      </c>
      <c r="C153" t="s">
        <v>1898</v>
      </c>
      <c r="D153" t="s">
        <v>1516</v>
      </c>
      <c r="E153" t="s">
        <v>1194</v>
      </c>
      <c r="F153" t="s">
        <v>1899</v>
      </c>
      <c r="G153" t="s">
        <v>1295</v>
      </c>
      <c r="H153" t="s">
        <v>109</v>
      </c>
      <c r="I153" s="91">
        <v>83536</v>
      </c>
      <c r="J153" s="91">
        <v>2464</v>
      </c>
      <c r="K153" s="91">
        <v>0</v>
      </c>
      <c r="L153" s="91">
        <v>7714.60974592</v>
      </c>
      <c r="M153" s="91">
        <v>0</v>
      </c>
      <c r="N153" s="91">
        <v>0.56000000000000005</v>
      </c>
      <c r="O153" s="91">
        <f>L153/'סכום נכסי הקרן'!$C$42*100</f>
        <v>6.7180884977424332E-2</v>
      </c>
    </row>
    <row r="154" spans="2:15">
      <c r="B154" t="s">
        <v>1900</v>
      </c>
      <c r="C154" t="s">
        <v>1901</v>
      </c>
      <c r="D154" t="s">
        <v>1516</v>
      </c>
      <c r="E154" t="s">
        <v>1194</v>
      </c>
      <c r="F154" t="s">
        <v>1902</v>
      </c>
      <c r="G154" t="s">
        <v>1295</v>
      </c>
      <c r="H154" t="s">
        <v>109</v>
      </c>
      <c r="I154" s="91">
        <v>21443</v>
      </c>
      <c r="J154" s="91">
        <v>5206</v>
      </c>
      <c r="K154" s="91">
        <v>0</v>
      </c>
      <c r="L154" s="91">
        <v>4183.9770298399999</v>
      </c>
      <c r="M154" s="91">
        <v>0</v>
      </c>
      <c r="N154" s="91">
        <v>0.3</v>
      </c>
      <c r="O154" s="91">
        <f>L154/'סכום נכסי הקרן'!$C$42*100</f>
        <v>3.6435191000882723E-2</v>
      </c>
    </row>
    <row r="155" spans="2:15">
      <c r="B155" t="s">
        <v>1903</v>
      </c>
      <c r="C155" t="s">
        <v>1904</v>
      </c>
      <c r="D155" t="s">
        <v>1442</v>
      </c>
      <c r="E155" t="s">
        <v>1194</v>
      </c>
      <c r="F155" t="s">
        <v>1905</v>
      </c>
      <c r="G155" t="s">
        <v>1295</v>
      </c>
      <c r="H155" t="s">
        <v>109</v>
      </c>
      <c r="I155" s="91">
        <v>28082</v>
      </c>
      <c r="J155" s="91">
        <v>9762</v>
      </c>
      <c r="K155" s="91">
        <v>0</v>
      </c>
      <c r="L155" s="91">
        <v>10274.635420320001</v>
      </c>
      <c r="M155" s="91">
        <v>0</v>
      </c>
      <c r="N155" s="91">
        <v>0.74</v>
      </c>
      <c r="O155" s="91">
        <f>L155/'סכום נכסי הקרן'!$C$42*100</f>
        <v>8.9474273241435559E-2</v>
      </c>
    </row>
    <row r="156" spans="2:15">
      <c r="B156" t="s">
        <v>1906</v>
      </c>
      <c r="C156" t="s">
        <v>1907</v>
      </c>
      <c r="D156" t="s">
        <v>1516</v>
      </c>
      <c r="E156" t="s">
        <v>1194</v>
      </c>
      <c r="F156" t="s">
        <v>1908</v>
      </c>
      <c r="G156" t="s">
        <v>1295</v>
      </c>
      <c r="H156" t="s">
        <v>109</v>
      </c>
      <c r="I156" s="91">
        <v>14077</v>
      </c>
      <c r="J156" s="91">
        <v>4570</v>
      </c>
      <c r="K156" s="91">
        <v>0</v>
      </c>
      <c r="L156" s="91">
        <v>2411.1592372</v>
      </c>
      <c r="M156" s="91">
        <v>0</v>
      </c>
      <c r="N156" s="91">
        <v>0.17</v>
      </c>
      <c r="O156" s="91">
        <f>L156/'סכום נכסי הקרן'!$C$42*100</f>
        <v>2.0997019513819895E-2</v>
      </c>
    </row>
    <row r="157" spans="2:15">
      <c r="B157" t="s">
        <v>1909</v>
      </c>
      <c r="C157" t="s">
        <v>1910</v>
      </c>
      <c r="D157" t="s">
        <v>1516</v>
      </c>
      <c r="E157" t="s">
        <v>1194</v>
      </c>
      <c r="F157" t="s">
        <v>1911</v>
      </c>
      <c r="G157" t="s">
        <v>1295</v>
      </c>
      <c r="H157" t="s">
        <v>109</v>
      </c>
      <c r="I157" s="91">
        <v>28348</v>
      </c>
      <c r="J157" s="91">
        <v>4608</v>
      </c>
      <c r="K157" s="91">
        <v>0</v>
      </c>
      <c r="L157" s="91">
        <v>4895.9218483200002</v>
      </c>
      <c r="M157" s="91">
        <v>0</v>
      </c>
      <c r="N157" s="91">
        <v>0.35</v>
      </c>
      <c r="O157" s="91">
        <f>L157/'סכום נכסי הקרן'!$C$42*100</f>
        <v>4.263499689331602E-2</v>
      </c>
    </row>
    <row r="158" spans="2:15">
      <c r="B158" t="s">
        <v>1912</v>
      </c>
      <c r="C158" t="s">
        <v>1913</v>
      </c>
      <c r="D158" t="s">
        <v>1442</v>
      </c>
      <c r="E158" t="s">
        <v>1194</v>
      </c>
      <c r="F158" t="s">
        <v>1914</v>
      </c>
      <c r="G158" t="s">
        <v>1295</v>
      </c>
      <c r="H158" t="s">
        <v>109</v>
      </c>
      <c r="I158" s="91">
        <v>7011</v>
      </c>
      <c r="J158" s="91">
        <v>16705</v>
      </c>
      <c r="K158" s="91">
        <v>0</v>
      </c>
      <c r="L158" s="91">
        <v>4389.6109373999998</v>
      </c>
      <c r="M158" s="91">
        <v>0</v>
      </c>
      <c r="N158" s="91">
        <v>0.32</v>
      </c>
      <c r="O158" s="91">
        <f>L158/'סכום נכסי הקרן'!$C$42*100</f>
        <v>3.8225906065705376E-2</v>
      </c>
    </row>
    <row r="159" spans="2:15">
      <c r="B159" t="s">
        <v>1915</v>
      </c>
      <c r="C159" t="s">
        <v>1916</v>
      </c>
      <c r="D159" t="s">
        <v>1516</v>
      </c>
      <c r="E159" t="s">
        <v>1194</v>
      </c>
      <c r="F159" t="s">
        <v>1917</v>
      </c>
      <c r="G159" t="s">
        <v>1268</v>
      </c>
      <c r="H159" t="s">
        <v>222</v>
      </c>
      <c r="I159" s="91">
        <v>30309</v>
      </c>
      <c r="J159" s="91">
        <v>1869.5</v>
      </c>
      <c r="K159" s="91">
        <v>0</v>
      </c>
      <c r="L159" s="91">
        <v>2157.2613816359999</v>
      </c>
      <c r="M159" s="91">
        <v>0</v>
      </c>
      <c r="N159" s="91">
        <v>0.16</v>
      </c>
      <c r="O159" s="91">
        <f>L159/'סכום נכסי הקרן'!$C$42*100</f>
        <v>1.8786009081350422E-2</v>
      </c>
    </row>
    <row r="160" spans="2:15">
      <c r="B160" t="s">
        <v>1918</v>
      </c>
      <c r="C160" t="s">
        <v>1919</v>
      </c>
      <c r="D160" t="s">
        <v>1920</v>
      </c>
      <c r="E160" t="s">
        <v>1194</v>
      </c>
      <c r="F160" t="s">
        <v>1921</v>
      </c>
      <c r="G160" t="s">
        <v>1268</v>
      </c>
      <c r="H160" t="s">
        <v>113</v>
      </c>
      <c r="I160" s="91">
        <v>9298</v>
      </c>
      <c r="J160" s="91">
        <v>8396</v>
      </c>
      <c r="K160" s="91">
        <v>0</v>
      </c>
      <c r="L160" s="91">
        <v>3350.2807993279998</v>
      </c>
      <c r="M160" s="91">
        <v>0</v>
      </c>
      <c r="N160" s="91">
        <v>0.24</v>
      </c>
      <c r="O160" s="91">
        <f>L160/'סכום נכסי הקרן'!$C$42*100</f>
        <v>2.9175141249466595E-2</v>
      </c>
    </row>
    <row r="161" spans="2:15">
      <c r="B161" t="s">
        <v>1922</v>
      </c>
      <c r="C161" t="s">
        <v>1923</v>
      </c>
      <c r="D161" t="s">
        <v>1516</v>
      </c>
      <c r="E161" t="s">
        <v>1194</v>
      </c>
      <c r="F161" t="s">
        <v>1924</v>
      </c>
      <c r="G161" t="s">
        <v>1268</v>
      </c>
      <c r="H161" t="s">
        <v>116</v>
      </c>
      <c r="I161" s="91">
        <v>75424</v>
      </c>
      <c r="J161" s="91">
        <v>459.2</v>
      </c>
      <c r="K161" s="91">
        <v>0</v>
      </c>
      <c r="L161" s="91">
        <v>1660.1797481471999</v>
      </c>
      <c r="M161" s="91">
        <v>0</v>
      </c>
      <c r="N161" s="91">
        <v>0.12</v>
      </c>
      <c r="O161" s="91">
        <f>L161/'סכום נכסי הקרן'!$C$42*100</f>
        <v>1.4457289270025884E-2</v>
      </c>
    </row>
    <row r="162" spans="2:15">
      <c r="B162" t="s">
        <v>1925</v>
      </c>
      <c r="C162" t="s">
        <v>1926</v>
      </c>
      <c r="D162" t="s">
        <v>1516</v>
      </c>
      <c r="E162" t="s">
        <v>1194</v>
      </c>
      <c r="F162" t="s">
        <v>1927</v>
      </c>
      <c r="G162" t="s">
        <v>1268</v>
      </c>
      <c r="H162" t="s">
        <v>113</v>
      </c>
      <c r="I162" s="91">
        <v>8604</v>
      </c>
      <c r="J162" s="91">
        <v>7296</v>
      </c>
      <c r="K162" s="91">
        <v>0</v>
      </c>
      <c r="L162" s="91">
        <v>2694.0426301440002</v>
      </c>
      <c r="M162" s="91">
        <v>0.01</v>
      </c>
      <c r="N162" s="91">
        <v>0.19</v>
      </c>
      <c r="O162" s="91">
        <f>L162/'סכום נכסי הקרן'!$C$42*100</f>
        <v>2.3460443758117563E-2</v>
      </c>
    </row>
    <row r="163" spans="2:15">
      <c r="B163" t="s">
        <v>1928</v>
      </c>
      <c r="C163" t="s">
        <v>1929</v>
      </c>
      <c r="D163" t="s">
        <v>1516</v>
      </c>
      <c r="E163" t="s">
        <v>1194</v>
      </c>
      <c r="F163" t="s">
        <v>1930</v>
      </c>
      <c r="G163" t="s">
        <v>1268</v>
      </c>
      <c r="H163" t="s">
        <v>109</v>
      </c>
      <c r="I163" s="91">
        <v>13609</v>
      </c>
      <c r="J163" s="91">
        <v>2921</v>
      </c>
      <c r="K163" s="91">
        <v>0</v>
      </c>
      <c r="L163" s="91">
        <v>1489.9007997199999</v>
      </c>
      <c r="M163" s="91">
        <v>0</v>
      </c>
      <c r="N163" s="91">
        <v>0.11</v>
      </c>
      <c r="O163" s="91">
        <f>L163/'סכום נכסי הקרן'!$C$42*100</f>
        <v>1.2974454645187672E-2</v>
      </c>
    </row>
    <row r="164" spans="2:15">
      <c r="B164" t="s">
        <v>1931</v>
      </c>
      <c r="C164" t="s">
        <v>1932</v>
      </c>
      <c r="D164" t="s">
        <v>1516</v>
      </c>
      <c r="E164" t="s">
        <v>1194</v>
      </c>
      <c r="F164" t="s">
        <v>1933</v>
      </c>
      <c r="G164" t="s">
        <v>1268</v>
      </c>
      <c r="H164" t="s">
        <v>224</v>
      </c>
      <c r="I164" s="91">
        <v>2071</v>
      </c>
      <c r="J164" s="91">
        <v>30540</v>
      </c>
      <c r="K164" s="91">
        <v>0</v>
      </c>
      <c r="L164" s="91">
        <v>264.94729625999997</v>
      </c>
      <c r="M164" s="91">
        <v>0</v>
      </c>
      <c r="N164" s="91">
        <v>0.02</v>
      </c>
      <c r="O164" s="91">
        <f>L164/'סכום נכסי הקרן'!$C$42*100</f>
        <v>2.307231917276973E-3</v>
      </c>
    </row>
    <row r="165" spans="2:15">
      <c r="B165" t="s">
        <v>1934</v>
      </c>
      <c r="C165" t="s">
        <v>1935</v>
      </c>
      <c r="D165" t="s">
        <v>1516</v>
      </c>
      <c r="E165" t="s">
        <v>1194</v>
      </c>
      <c r="F165" t="s">
        <v>1933</v>
      </c>
      <c r="G165" t="s">
        <v>1268</v>
      </c>
      <c r="H165" t="s">
        <v>224</v>
      </c>
      <c r="I165" s="91">
        <v>8287</v>
      </c>
      <c r="J165" s="91">
        <v>30780</v>
      </c>
      <c r="K165" s="91">
        <v>0</v>
      </c>
      <c r="L165" s="91">
        <v>1068.5043995399999</v>
      </c>
      <c r="M165" s="91">
        <v>0</v>
      </c>
      <c r="N165" s="91">
        <v>0.08</v>
      </c>
      <c r="O165" s="91">
        <f>L165/'סכום נכסי הקרן'!$C$42*100</f>
        <v>9.304822087900462E-3</v>
      </c>
    </row>
    <row r="166" spans="2:15">
      <c r="B166" t="s">
        <v>1936</v>
      </c>
      <c r="C166" t="s">
        <v>1937</v>
      </c>
      <c r="D166" t="s">
        <v>1938</v>
      </c>
      <c r="E166" t="s">
        <v>1194</v>
      </c>
      <c r="F166" t="s">
        <v>1939</v>
      </c>
      <c r="G166" t="s">
        <v>1268</v>
      </c>
      <c r="H166" t="s">
        <v>113</v>
      </c>
      <c r="I166" s="91">
        <v>4664</v>
      </c>
      <c r="J166" s="91">
        <v>9738</v>
      </c>
      <c r="K166" s="91">
        <v>0</v>
      </c>
      <c r="L166" s="91">
        <v>1949.1602613120001</v>
      </c>
      <c r="M166" s="91">
        <v>0</v>
      </c>
      <c r="N166" s="91">
        <v>0.14000000000000001</v>
      </c>
      <c r="O166" s="91">
        <f>L166/'סכום נכסי הקרן'!$C$42*100</f>
        <v>1.6973808867910778E-2</v>
      </c>
    </row>
    <row r="167" spans="2:15">
      <c r="B167" t="s">
        <v>1940</v>
      </c>
      <c r="C167" t="s">
        <v>1941</v>
      </c>
      <c r="D167" t="s">
        <v>1920</v>
      </c>
      <c r="E167" t="s">
        <v>1194</v>
      </c>
      <c r="F167" t="s">
        <v>1942</v>
      </c>
      <c r="G167" t="s">
        <v>1268</v>
      </c>
      <c r="H167" t="s">
        <v>113</v>
      </c>
      <c r="I167" s="91">
        <v>19075</v>
      </c>
      <c r="J167" s="91">
        <v>7202</v>
      </c>
      <c r="K167" s="91">
        <v>0</v>
      </c>
      <c r="L167" s="91">
        <v>5895.7206853999996</v>
      </c>
      <c r="M167" s="91">
        <v>0</v>
      </c>
      <c r="N167" s="91">
        <v>0.42</v>
      </c>
      <c r="O167" s="91">
        <f>L167/'סכום נכסי הקרן'!$C$42*100</f>
        <v>5.1341512567677459E-2</v>
      </c>
    </row>
    <row r="168" spans="2:15">
      <c r="B168" t="s">
        <v>1943</v>
      </c>
      <c r="C168" t="s">
        <v>1944</v>
      </c>
      <c r="D168" t="s">
        <v>1516</v>
      </c>
      <c r="E168" t="s">
        <v>1194</v>
      </c>
      <c r="F168" t="s">
        <v>1945</v>
      </c>
      <c r="G168" t="s">
        <v>1429</v>
      </c>
      <c r="H168" t="s">
        <v>113</v>
      </c>
      <c r="I168" s="91">
        <v>6523</v>
      </c>
      <c r="J168" s="91">
        <v>18240</v>
      </c>
      <c r="K168" s="91">
        <v>0</v>
      </c>
      <c r="L168" s="91">
        <v>5106.1250803200001</v>
      </c>
      <c r="M168" s="91">
        <v>0</v>
      </c>
      <c r="N168" s="91">
        <v>0.37</v>
      </c>
      <c r="O168" s="91">
        <f>L168/'סכום נכסי הקרן'!$C$42*100</f>
        <v>4.4465502857450274E-2</v>
      </c>
    </row>
    <row r="169" spans="2:15">
      <c r="B169" t="s">
        <v>1946</v>
      </c>
      <c r="C169" t="s">
        <v>1947</v>
      </c>
      <c r="D169" t="s">
        <v>1516</v>
      </c>
      <c r="E169" t="s">
        <v>1194</v>
      </c>
      <c r="F169" t="s">
        <v>1948</v>
      </c>
      <c r="G169" t="s">
        <v>1429</v>
      </c>
      <c r="H169" t="s">
        <v>109</v>
      </c>
      <c r="I169" s="91">
        <v>10017</v>
      </c>
      <c r="J169" s="91">
        <v>7414</v>
      </c>
      <c r="K169" s="91">
        <v>0</v>
      </c>
      <c r="L169" s="91">
        <v>2783.4911042399999</v>
      </c>
      <c r="M169" s="91">
        <v>0</v>
      </c>
      <c r="N169" s="91">
        <v>0.2</v>
      </c>
      <c r="O169" s="91">
        <f>L169/'סכום נכסי הקרן'!$C$42*100</f>
        <v>2.4239384993975613E-2</v>
      </c>
    </row>
    <row r="170" spans="2:15">
      <c r="B170" t="s">
        <v>1949</v>
      </c>
      <c r="C170" t="s">
        <v>1950</v>
      </c>
      <c r="D170" t="s">
        <v>1516</v>
      </c>
      <c r="E170" t="s">
        <v>1194</v>
      </c>
      <c r="F170" t="s">
        <v>1951</v>
      </c>
      <c r="G170" t="s">
        <v>1263</v>
      </c>
      <c r="H170" t="s">
        <v>109</v>
      </c>
      <c r="I170" s="91">
        <v>1408</v>
      </c>
      <c r="J170" s="91">
        <v>39282</v>
      </c>
      <c r="K170" s="91">
        <v>0</v>
      </c>
      <c r="L170" s="91">
        <v>2072.98341888</v>
      </c>
      <c r="M170" s="91">
        <v>0</v>
      </c>
      <c r="N170" s="91">
        <v>0.15</v>
      </c>
      <c r="O170" s="91">
        <f>L170/'סכום נכסי הקרן'!$C$42*100</f>
        <v>1.8052094041119536E-2</v>
      </c>
    </row>
    <row r="171" spans="2:15">
      <c r="B171" t="s">
        <v>1952</v>
      </c>
      <c r="C171" t="s">
        <v>1953</v>
      </c>
      <c r="D171" t="s">
        <v>1516</v>
      </c>
      <c r="E171" t="s">
        <v>1194</v>
      </c>
      <c r="F171" t="s">
        <v>1954</v>
      </c>
      <c r="G171" t="s">
        <v>1263</v>
      </c>
      <c r="H171" t="s">
        <v>113</v>
      </c>
      <c r="I171" s="91">
        <v>15347</v>
      </c>
      <c r="J171" s="91">
        <v>4000</v>
      </c>
      <c r="K171" s="91">
        <v>0</v>
      </c>
      <c r="L171" s="91">
        <v>2634.5274079999999</v>
      </c>
      <c r="M171" s="91">
        <v>0</v>
      </c>
      <c r="N171" s="91">
        <v>0.19</v>
      </c>
      <c r="O171" s="91">
        <f>L171/'סכום נכסי הקרן'!$C$42*100</f>
        <v>2.2942169286051559E-2</v>
      </c>
    </row>
    <row r="172" spans="2:15">
      <c r="B172" t="s">
        <v>1955</v>
      </c>
      <c r="C172" t="s">
        <v>1956</v>
      </c>
      <c r="D172" t="s">
        <v>1516</v>
      </c>
      <c r="E172" t="s">
        <v>1194</v>
      </c>
      <c r="F172" t="s">
        <v>1957</v>
      </c>
      <c r="G172" t="s">
        <v>1263</v>
      </c>
      <c r="H172" t="s">
        <v>109</v>
      </c>
      <c r="I172" s="91">
        <v>2286</v>
      </c>
      <c r="J172" s="91">
        <v>14004</v>
      </c>
      <c r="K172" s="91">
        <v>0</v>
      </c>
      <c r="L172" s="91">
        <v>1199.8526371200001</v>
      </c>
      <c r="M172" s="91">
        <v>0</v>
      </c>
      <c r="N172" s="91">
        <v>0.09</v>
      </c>
      <c r="O172" s="91">
        <f>L172/'סכום נכסי הקרן'!$C$42*100</f>
        <v>1.0448637670473018E-2</v>
      </c>
    </row>
    <row r="173" spans="2:15">
      <c r="B173" t="s">
        <v>1958</v>
      </c>
      <c r="C173" t="s">
        <v>1959</v>
      </c>
      <c r="D173" t="s">
        <v>1516</v>
      </c>
      <c r="E173" t="s">
        <v>1194</v>
      </c>
      <c r="F173" t="s">
        <v>1960</v>
      </c>
      <c r="G173" t="s">
        <v>1263</v>
      </c>
      <c r="H173" t="s">
        <v>109</v>
      </c>
      <c r="I173" s="91">
        <v>1942</v>
      </c>
      <c r="J173" s="91">
        <v>16994</v>
      </c>
      <c r="K173" s="91">
        <v>0</v>
      </c>
      <c r="L173" s="91">
        <v>1236.92800304</v>
      </c>
      <c r="M173" s="91">
        <v>0</v>
      </c>
      <c r="N173" s="91">
        <v>0.09</v>
      </c>
      <c r="O173" s="91">
        <f>L173/'סכום נכסי הקרן'!$C$42*100</f>
        <v>1.0771499872891579E-2</v>
      </c>
    </row>
    <row r="174" spans="2:15">
      <c r="B174" t="s">
        <v>1961</v>
      </c>
      <c r="C174" t="s">
        <v>1962</v>
      </c>
      <c r="D174" t="s">
        <v>1516</v>
      </c>
      <c r="E174" t="s">
        <v>1194</v>
      </c>
      <c r="F174" t="s">
        <v>1963</v>
      </c>
      <c r="G174" t="s">
        <v>1263</v>
      </c>
      <c r="H174" t="s">
        <v>113</v>
      </c>
      <c r="I174" s="91">
        <v>5647</v>
      </c>
      <c r="J174" s="91">
        <v>10200</v>
      </c>
      <c r="K174" s="91">
        <v>0</v>
      </c>
      <c r="L174" s="91">
        <v>2471.9358504000002</v>
      </c>
      <c r="M174" s="91">
        <v>0</v>
      </c>
      <c r="N174" s="91">
        <v>0.18</v>
      </c>
      <c r="O174" s="91">
        <f>L174/'סכום נכסי הקרן'!$C$42*100</f>
        <v>2.152627851656673E-2</v>
      </c>
    </row>
    <row r="175" spans="2:15">
      <c r="B175" t="s">
        <v>1964</v>
      </c>
      <c r="C175" t="s">
        <v>1965</v>
      </c>
      <c r="D175" t="s">
        <v>1966</v>
      </c>
      <c r="E175" t="s">
        <v>1194</v>
      </c>
      <c r="F175" t="s">
        <v>1967</v>
      </c>
      <c r="G175" t="s">
        <v>1196</v>
      </c>
      <c r="H175" t="s">
        <v>116</v>
      </c>
      <c r="I175" s="91">
        <v>106204</v>
      </c>
      <c r="J175" s="91">
        <v>495.95</v>
      </c>
      <c r="K175" s="91">
        <v>0</v>
      </c>
      <c r="L175" s="91">
        <v>2524.7735987291999</v>
      </c>
      <c r="M175" s="91">
        <v>0</v>
      </c>
      <c r="N175" s="91">
        <v>0.18</v>
      </c>
      <c r="O175" s="91">
        <f>L175/'סכום נכסי הקרן'!$C$42*100</f>
        <v>2.1986403760730553E-2</v>
      </c>
    </row>
    <row r="176" spans="2:15">
      <c r="B176" t="s">
        <v>1968</v>
      </c>
      <c r="C176" t="s">
        <v>1969</v>
      </c>
      <c r="D176" t="s">
        <v>1516</v>
      </c>
      <c r="E176" t="s">
        <v>1194</v>
      </c>
      <c r="F176" t="s">
        <v>1488</v>
      </c>
      <c r="G176" t="s">
        <v>1196</v>
      </c>
      <c r="H176" t="s">
        <v>109</v>
      </c>
      <c r="I176" s="91">
        <v>9459</v>
      </c>
      <c r="J176" s="91">
        <v>5915</v>
      </c>
      <c r="K176" s="91">
        <v>0</v>
      </c>
      <c r="L176" s="91">
        <v>2097.0054378</v>
      </c>
      <c r="M176" s="91">
        <v>0</v>
      </c>
      <c r="N176" s="91">
        <v>0.15</v>
      </c>
      <c r="O176" s="91">
        <f>L176/'סכום נכסי הקרן'!$C$42*100</f>
        <v>1.8261284206680863E-2</v>
      </c>
    </row>
    <row r="177" spans="2:15">
      <c r="B177" t="s">
        <v>1970</v>
      </c>
      <c r="C177" t="s">
        <v>1971</v>
      </c>
      <c r="D177" t="s">
        <v>1516</v>
      </c>
      <c r="E177" t="s">
        <v>1194</v>
      </c>
      <c r="F177" t="s">
        <v>1972</v>
      </c>
      <c r="G177" t="s">
        <v>1196</v>
      </c>
      <c r="H177" t="s">
        <v>116</v>
      </c>
      <c r="I177" s="91">
        <v>129565.98</v>
      </c>
      <c r="J177" s="91">
        <v>628.30000000000064</v>
      </c>
      <c r="K177" s="91">
        <v>0</v>
      </c>
      <c r="L177" s="91">
        <v>3902.12983508656</v>
      </c>
      <c r="M177" s="91">
        <v>0</v>
      </c>
      <c r="N177" s="91">
        <v>0.28000000000000003</v>
      </c>
      <c r="O177" s="91">
        <f>L177/'סכום נכסי הקרן'!$C$42*100</f>
        <v>3.3980790247564702E-2</v>
      </c>
    </row>
    <row r="178" spans="2:15">
      <c r="B178" t="s">
        <v>1973</v>
      </c>
      <c r="C178" t="s">
        <v>1974</v>
      </c>
      <c r="D178" t="s">
        <v>1516</v>
      </c>
      <c r="E178" t="s">
        <v>1194</v>
      </c>
      <c r="F178" t="s">
        <v>1975</v>
      </c>
      <c r="G178" t="s">
        <v>1196</v>
      </c>
      <c r="H178" t="s">
        <v>223</v>
      </c>
      <c r="I178" s="91">
        <v>59494</v>
      </c>
      <c r="J178" s="91">
        <v>98170</v>
      </c>
      <c r="K178" s="91">
        <v>0</v>
      </c>
      <c r="L178" s="91">
        <v>1992.3786275574</v>
      </c>
      <c r="M178" s="91">
        <v>0</v>
      </c>
      <c r="N178" s="91">
        <v>0.14000000000000001</v>
      </c>
      <c r="O178" s="91">
        <f>L178/'סכום נכסי הקרן'!$C$42*100</f>
        <v>1.7350165960138286E-2</v>
      </c>
    </row>
    <row r="179" spans="2:15">
      <c r="B179" t="s">
        <v>1976</v>
      </c>
      <c r="C179" t="s">
        <v>1977</v>
      </c>
      <c r="D179" t="s">
        <v>1966</v>
      </c>
      <c r="E179" t="s">
        <v>1194</v>
      </c>
      <c r="F179" t="s">
        <v>1978</v>
      </c>
      <c r="G179" t="s">
        <v>1196</v>
      </c>
      <c r="H179" t="s">
        <v>116</v>
      </c>
      <c r="I179" s="91">
        <v>23969</v>
      </c>
      <c r="J179" s="91">
        <v>2307.5</v>
      </c>
      <c r="K179" s="91">
        <v>0</v>
      </c>
      <c r="L179" s="91">
        <v>2651.1560811449999</v>
      </c>
      <c r="M179" s="91">
        <v>0</v>
      </c>
      <c r="N179" s="91">
        <v>0.19</v>
      </c>
      <c r="O179" s="91">
        <f>L179/'סכום נכסי הקרן'!$C$42*100</f>
        <v>2.3086976219217847E-2</v>
      </c>
    </row>
    <row r="180" spans="2:15">
      <c r="B180" t="s">
        <v>1979</v>
      </c>
      <c r="C180" t="s">
        <v>1980</v>
      </c>
      <c r="D180" t="s">
        <v>1516</v>
      </c>
      <c r="E180" t="s">
        <v>1194</v>
      </c>
      <c r="F180" t="s">
        <v>1981</v>
      </c>
      <c r="G180" t="s">
        <v>1196</v>
      </c>
      <c r="H180" t="s">
        <v>123</v>
      </c>
      <c r="I180" s="91">
        <v>23888</v>
      </c>
      <c r="J180" s="91">
        <v>3132</v>
      </c>
      <c r="K180" s="91">
        <v>0</v>
      </c>
      <c r="L180" s="91">
        <v>1979.0649976320001</v>
      </c>
      <c r="M180" s="91">
        <v>0</v>
      </c>
      <c r="N180" s="91">
        <v>0.14000000000000001</v>
      </c>
      <c r="O180" s="91">
        <f>L180/'סכום נכסי הקרן'!$C$42*100</f>
        <v>1.7234227309952728E-2</v>
      </c>
    </row>
    <row r="181" spans="2:15">
      <c r="B181" t="s">
        <v>1982</v>
      </c>
      <c r="C181" t="s">
        <v>1983</v>
      </c>
      <c r="D181" t="s">
        <v>1516</v>
      </c>
      <c r="E181" t="s">
        <v>1194</v>
      </c>
      <c r="F181" t="s">
        <v>1411</v>
      </c>
      <c r="G181" t="s">
        <v>1290</v>
      </c>
      <c r="H181" t="s">
        <v>109</v>
      </c>
      <c r="I181" s="91">
        <v>3567</v>
      </c>
      <c r="J181" s="91">
        <v>22532</v>
      </c>
      <c r="K181" s="91">
        <v>0</v>
      </c>
      <c r="L181" s="91">
        <v>3012.3292171200001</v>
      </c>
      <c r="M181" s="91">
        <v>0</v>
      </c>
      <c r="N181" s="91">
        <v>0.22</v>
      </c>
      <c r="O181" s="91">
        <f>L181/'סכום נכסי הקרן'!$C$42*100</f>
        <v>2.623216848480257E-2</v>
      </c>
    </row>
    <row r="182" spans="2:15">
      <c r="B182" t="s">
        <v>1984</v>
      </c>
      <c r="C182" t="s">
        <v>1985</v>
      </c>
      <c r="D182" t="s">
        <v>1516</v>
      </c>
      <c r="E182" t="s">
        <v>1194</v>
      </c>
      <c r="F182" t="s">
        <v>1986</v>
      </c>
      <c r="G182" t="s">
        <v>1203</v>
      </c>
      <c r="H182" t="s">
        <v>116</v>
      </c>
      <c r="I182" s="91">
        <v>17067</v>
      </c>
      <c r="J182" s="91">
        <v>1651.6</v>
      </c>
      <c r="K182" s="91">
        <v>0</v>
      </c>
      <c r="L182" s="91">
        <v>1351.1567470248001</v>
      </c>
      <c r="M182" s="91">
        <v>0</v>
      </c>
      <c r="N182" s="91">
        <v>0.1</v>
      </c>
      <c r="O182" s="91">
        <f>L182/'סכום נכסי הקרן'!$C$42*100</f>
        <v>1.1766234326545184E-2</v>
      </c>
    </row>
    <row r="183" spans="2:15">
      <c r="B183" t="s">
        <v>1987</v>
      </c>
      <c r="C183" t="s">
        <v>1988</v>
      </c>
      <c r="D183" t="s">
        <v>1516</v>
      </c>
      <c r="E183" t="s">
        <v>1194</v>
      </c>
      <c r="F183" t="s">
        <v>1989</v>
      </c>
      <c r="G183" t="s">
        <v>1203</v>
      </c>
      <c r="H183" t="s">
        <v>109</v>
      </c>
      <c r="I183" s="91">
        <v>9264</v>
      </c>
      <c r="J183" s="91">
        <v>4351</v>
      </c>
      <c r="K183" s="91">
        <v>0</v>
      </c>
      <c r="L183" s="91">
        <v>1510.7312467199999</v>
      </c>
      <c r="M183" s="91">
        <v>0</v>
      </c>
      <c r="N183" s="91">
        <v>0.11</v>
      </c>
      <c r="O183" s="91">
        <f>L183/'סכום נכסי הקרן'!$C$42*100</f>
        <v>1.3155851748868182E-2</v>
      </c>
    </row>
    <row r="184" spans="2:15">
      <c r="B184" t="s">
        <v>1990</v>
      </c>
      <c r="C184" t="s">
        <v>1991</v>
      </c>
      <c r="D184" t="s">
        <v>1516</v>
      </c>
      <c r="E184" t="s">
        <v>1194</v>
      </c>
      <c r="F184" t="s">
        <v>1992</v>
      </c>
      <c r="G184" t="s">
        <v>1203</v>
      </c>
      <c r="H184" t="s">
        <v>113</v>
      </c>
      <c r="I184" s="91">
        <v>15457</v>
      </c>
      <c r="J184" s="91">
        <v>1572</v>
      </c>
      <c r="K184" s="91">
        <v>0</v>
      </c>
      <c r="L184" s="91">
        <v>1042.7903060640001</v>
      </c>
      <c r="M184" s="91">
        <v>0.01</v>
      </c>
      <c r="N184" s="91">
        <v>0.08</v>
      </c>
      <c r="O184" s="91">
        <f>L184/'סכום נכסי הקרן'!$C$42*100</f>
        <v>9.0808968845519072E-3</v>
      </c>
    </row>
    <row r="185" spans="2:15">
      <c r="B185" t="s">
        <v>1993</v>
      </c>
      <c r="C185" t="s">
        <v>1994</v>
      </c>
      <c r="D185" t="s">
        <v>1516</v>
      </c>
      <c r="E185" t="s">
        <v>1194</v>
      </c>
      <c r="F185" t="s">
        <v>1387</v>
      </c>
      <c r="G185" t="s">
        <v>1203</v>
      </c>
      <c r="H185" t="s">
        <v>109</v>
      </c>
      <c r="I185" s="91">
        <v>16815</v>
      </c>
      <c r="J185" s="91">
        <v>4700</v>
      </c>
      <c r="K185" s="91">
        <v>0</v>
      </c>
      <c r="L185" s="91">
        <v>2962.0631400000002</v>
      </c>
      <c r="M185" s="91">
        <v>0</v>
      </c>
      <c r="N185" s="91">
        <v>0.21</v>
      </c>
      <c r="O185" s="91">
        <f>L185/'סכום נכסי הקרן'!$C$42*100</f>
        <v>2.5794438041334453E-2</v>
      </c>
    </row>
    <row r="186" spans="2:15">
      <c r="B186" t="s">
        <v>1995</v>
      </c>
      <c r="C186" t="s">
        <v>1996</v>
      </c>
      <c r="D186" t="s">
        <v>1966</v>
      </c>
      <c r="E186" t="s">
        <v>1194</v>
      </c>
      <c r="F186" t="s">
        <v>1997</v>
      </c>
      <c r="G186" t="s">
        <v>1203</v>
      </c>
      <c r="H186" t="s">
        <v>116</v>
      </c>
      <c r="I186" s="91">
        <v>7074</v>
      </c>
      <c r="J186" s="91">
        <v>3730</v>
      </c>
      <c r="K186" s="91">
        <v>0</v>
      </c>
      <c r="L186" s="91">
        <v>1264.78748268</v>
      </c>
      <c r="M186" s="91">
        <v>0</v>
      </c>
      <c r="N186" s="91">
        <v>0.09</v>
      </c>
      <c r="O186" s="91">
        <f>L186/'סכום נכסי הקרן'!$C$42*100</f>
        <v>1.1014107672750227E-2</v>
      </c>
    </row>
    <row r="187" spans="2:15">
      <c r="B187" t="s">
        <v>1998</v>
      </c>
      <c r="C187" t="s">
        <v>1999</v>
      </c>
      <c r="D187" t="s">
        <v>1516</v>
      </c>
      <c r="E187" t="s">
        <v>1194</v>
      </c>
      <c r="F187" t="s">
        <v>2000</v>
      </c>
      <c r="G187" t="s">
        <v>1210</v>
      </c>
      <c r="H187" t="s">
        <v>109</v>
      </c>
      <c r="I187" s="91">
        <v>6174</v>
      </c>
      <c r="J187" s="91">
        <v>7641</v>
      </c>
      <c r="K187" s="91">
        <v>0</v>
      </c>
      <c r="L187" s="91">
        <v>1768.1390143199999</v>
      </c>
      <c r="M187" s="91">
        <v>0</v>
      </c>
      <c r="N187" s="91">
        <v>0.13</v>
      </c>
      <c r="O187" s="91">
        <f>L187/'סכום נכסי הקרן'!$C$42*100</f>
        <v>1.5397427434090213E-2</v>
      </c>
    </row>
    <row r="188" spans="2:15">
      <c r="B188" t="s">
        <v>2001</v>
      </c>
      <c r="C188" t="s">
        <v>2002</v>
      </c>
      <c r="D188" t="s">
        <v>1516</v>
      </c>
      <c r="E188" t="s">
        <v>1194</v>
      </c>
      <c r="F188" t="s">
        <v>2003</v>
      </c>
      <c r="G188" t="s">
        <v>1210</v>
      </c>
      <c r="H188" t="s">
        <v>109</v>
      </c>
      <c r="I188" s="91">
        <v>82675.44</v>
      </c>
      <c r="J188" s="91">
        <v>2740</v>
      </c>
      <c r="K188" s="91">
        <v>0</v>
      </c>
      <c r="L188" s="91">
        <v>8490.3708458879992</v>
      </c>
      <c r="M188" s="91">
        <v>0.02</v>
      </c>
      <c r="N188" s="91">
        <v>0.61</v>
      </c>
      <c r="O188" s="91">
        <f>L188/'סכום נכסי הקרן'!$C$42*100</f>
        <v>7.3936420117030444E-2</v>
      </c>
    </row>
    <row r="189" spans="2:15">
      <c r="B189" t="s">
        <v>2004</v>
      </c>
      <c r="C189" t="s">
        <v>2005</v>
      </c>
      <c r="D189" t="s">
        <v>1442</v>
      </c>
      <c r="E189" t="s">
        <v>1194</v>
      </c>
      <c r="F189" t="s">
        <v>2006</v>
      </c>
      <c r="G189" t="s">
        <v>1210</v>
      </c>
      <c r="H189" t="s">
        <v>109</v>
      </c>
      <c r="I189" s="91">
        <v>26496</v>
      </c>
      <c r="J189" s="91">
        <v>4365</v>
      </c>
      <c r="K189" s="91">
        <v>0</v>
      </c>
      <c r="L189" s="91">
        <v>4334.7508992000003</v>
      </c>
      <c r="M189" s="91">
        <v>0</v>
      </c>
      <c r="N189" s="91">
        <v>0.31</v>
      </c>
      <c r="O189" s="91">
        <f>L189/'סכום נכסי הקרן'!$C$42*100</f>
        <v>3.7748170180475354E-2</v>
      </c>
    </row>
    <row r="190" spans="2:15">
      <c r="B190" t="s">
        <v>2007</v>
      </c>
      <c r="C190" t="s">
        <v>2008</v>
      </c>
      <c r="D190" t="s">
        <v>1442</v>
      </c>
      <c r="E190" t="s">
        <v>1194</v>
      </c>
      <c r="F190" t="s">
        <v>1541</v>
      </c>
      <c r="G190" t="s">
        <v>1210</v>
      </c>
      <c r="H190" t="s">
        <v>109</v>
      </c>
      <c r="I190" s="91">
        <v>46648.01</v>
      </c>
      <c r="J190" s="91">
        <v>3875</v>
      </c>
      <c r="K190" s="91">
        <v>0</v>
      </c>
      <c r="L190" s="91">
        <v>6774.9237323500001</v>
      </c>
      <c r="M190" s="91">
        <v>0.03</v>
      </c>
      <c r="N190" s="91">
        <v>0.49</v>
      </c>
      <c r="O190" s="91">
        <f>L190/'סכום נכסי הקרן'!$C$42*100</f>
        <v>5.899784784765541E-2</v>
      </c>
    </row>
    <row r="191" spans="2:15">
      <c r="B191" t="s">
        <v>2009</v>
      </c>
      <c r="C191" t="s">
        <v>2010</v>
      </c>
      <c r="D191" t="s">
        <v>1516</v>
      </c>
      <c r="E191" t="s">
        <v>1194</v>
      </c>
      <c r="F191" t="s">
        <v>2011</v>
      </c>
      <c r="G191" t="s">
        <v>1364</v>
      </c>
      <c r="H191" t="s">
        <v>109</v>
      </c>
      <c r="I191" s="91">
        <v>4703</v>
      </c>
      <c r="J191" s="91">
        <v>11524</v>
      </c>
      <c r="K191" s="91">
        <v>0</v>
      </c>
      <c r="L191" s="91">
        <v>2031.3175025600001</v>
      </c>
      <c r="M191" s="91">
        <v>0</v>
      </c>
      <c r="N191" s="91">
        <v>0.15</v>
      </c>
      <c r="O191" s="91">
        <f>L191/'סכום נכסי הקרן'!$C$42*100</f>
        <v>1.7689256098052709E-2</v>
      </c>
    </row>
    <row r="192" spans="2:15">
      <c r="B192" t="s">
        <v>2012</v>
      </c>
      <c r="C192" t="s">
        <v>2013</v>
      </c>
      <c r="D192" t="s">
        <v>1516</v>
      </c>
      <c r="E192" t="s">
        <v>1194</v>
      </c>
      <c r="F192" t="s">
        <v>2014</v>
      </c>
      <c r="G192" t="s">
        <v>1364</v>
      </c>
      <c r="H192" t="s">
        <v>109</v>
      </c>
      <c r="I192" s="91">
        <v>4655</v>
      </c>
      <c r="J192" s="91">
        <v>11255</v>
      </c>
      <c r="K192" s="91">
        <v>0</v>
      </c>
      <c r="L192" s="91">
        <v>1963.6530969999999</v>
      </c>
      <c r="M192" s="91">
        <v>0</v>
      </c>
      <c r="N192" s="91">
        <v>0.14000000000000001</v>
      </c>
      <c r="O192" s="91">
        <f>L192/'סכום נכסי הקרן'!$C$42*100</f>
        <v>1.7100016357261379E-2</v>
      </c>
    </row>
    <row r="193" spans="2:15">
      <c r="B193" t="s">
        <v>2015</v>
      </c>
      <c r="C193" t="s">
        <v>2016</v>
      </c>
      <c r="D193" t="s">
        <v>1516</v>
      </c>
      <c r="E193" t="s">
        <v>1194</v>
      </c>
      <c r="F193" t="s">
        <v>2017</v>
      </c>
      <c r="G193" t="s">
        <v>1364</v>
      </c>
      <c r="H193" t="s">
        <v>116</v>
      </c>
      <c r="I193" s="91">
        <v>68922</v>
      </c>
      <c r="J193" s="91">
        <v>533.20000000000005</v>
      </c>
      <c r="K193" s="91">
        <v>0</v>
      </c>
      <c r="L193" s="91">
        <v>1761.5366513136</v>
      </c>
      <c r="M193" s="91">
        <v>0</v>
      </c>
      <c r="N193" s="91">
        <v>0.13</v>
      </c>
      <c r="O193" s="91">
        <f>L193/'סכום נכסי הקרן'!$C$42*100</f>
        <v>1.5339932291196338E-2</v>
      </c>
    </row>
    <row r="194" spans="2:15">
      <c r="B194" t="s">
        <v>2018</v>
      </c>
      <c r="C194" t="s">
        <v>2019</v>
      </c>
      <c r="D194" t="s">
        <v>1938</v>
      </c>
      <c r="E194" t="s">
        <v>1194</v>
      </c>
      <c r="F194" t="s">
        <v>2020</v>
      </c>
      <c r="G194" t="s">
        <v>1364</v>
      </c>
      <c r="H194" t="s">
        <v>113</v>
      </c>
      <c r="I194" s="91">
        <v>16239</v>
      </c>
      <c r="J194" s="91">
        <v>3959</v>
      </c>
      <c r="K194" s="91">
        <v>0</v>
      </c>
      <c r="L194" s="91">
        <v>2759.0782661160001</v>
      </c>
      <c r="M194" s="91">
        <v>0</v>
      </c>
      <c r="N194" s="91">
        <v>0.2</v>
      </c>
      <c r="O194" s="91">
        <f>L194/'סכום נכסי הקרן'!$C$42*100</f>
        <v>2.4026791470259358E-2</v>
      </c>
    </row>
    <row r="195" spans="2:15">
      <c r="B195" t="s">
        <v>2021</v>
      </c>
      <c r="C195" t="s">
        <v>2022</v>
      </c>
      <c r="D195" t="s">
        <v>1516</v>
      </c>
      <c r="E195" t="s">
        <v>1194</v>
      </c>
      <c r="F195" t="s">
        <v>2023</v>
      </c>
      <c r="G195" t="s">
        <v>1364</v>
      </c>
      <c r="H195" t="s">
        <v>113</v>
      </c>
      <c r="I195" s="91">
        <v>3452</v>
      </c>
      <c r="J195" s="91">
        <v>11300</v>
      </c>
      <c r="K195" s="91">
        <v>0</v>
      </c>
      <c r="L195" s="91">
        <v>1674.0501615999999</v>
      </c>
      <c r="M195" s="91">
        <v>0</v>
      </c>
      <c r="N195" s="91">
        <v>0.12</v>
      </c>
      <c r="O195" s="91">
        <f>L195/'סכום נכסי הקרן'!$C$42*100</f>
        <v>1.4578076540082505E-2</v>
      </c>
    </row>
    <row r="196" spans="2:15">
      <c r="B196" t="s">
        <v>2024</v>
      </c>
      <c r="C196" t="s">
        <v>2025</v>
      </c>
      <c r="D196" t="s">
        <v>1516</v>
      </c>
      <c r="E196" t="s">
        <v>1194</v>
      </c>
      <c r="F196" t="s">
        <v>2026</v>
      </c>
      <c r="G196" t="s">
        <v>1364</v>
      </c>
      <c r="H196" t="s">
        <v>116</v>
      </c>
      <c r="I196" s="91">
        <v>66633</v>
      </c>
      <c r="J196" s="91">
        <v>588.6</v>
      </c>
      <c r="K196" s="91">
        <v>0</v>
      </c>
      <c r="L196" s="91">
        <v>1879.9802902691999</v>
      </c>
      <c r="M196" s="91">
        <v>0.01</v>
      </c>
      <c r="N196" s="91">
        <v>0.14000000000000001</v>
      </c>
      <c r="O196" s="91">
        <f>L196/'סכום נכסי הקרן'!$C$42*100</f>
        <v>1.6371371177549859E-2</v>
      </c>
    </row>
    <row r="197" spans="2:15">
      <c r="B197" t="s">
        <v>2027</v>
      </c>
      <c r="C197" t="s">
        <v>2028</v>
      </c>
      <c r="D197" t="s">
        <v>1516</v>
      </c>
      <c r="E197" t="s">
        <v>1194</v>
      </c>
      <c r="F197" t="s">
        <v>2029</v>
      </c>
      <c r="G197" t="s">
        <v>1364</v>
      </c>
      <c r="H197" t="s">
        <v>109</v>
      </c>
      <c r="I197" s="91">
        <v>7935</v>
      </c>
      <c r="J197" s="91">
        <v>16799</v>
      </c>
      <c r="K197" s="91">
        <v>0</v>
      </c>
      <c r="L197" s="91">
        <v>4996.0864362000002</v>
      </c>
      <c r="M197" s="91">
        <v>0</v>
      </c>
      <c r="N197" s="91">
        <v>0.36</v>
      </c>
      <c r="O197" s="91">
        <f>L197/'סכום נכסי הקרן'!$C$42*100</f>
        <v>4.3507256914081971E-2</v>
      </c>
    </row>
    <row r="198" spans="2:15">
      <c r="B198" t="s">
        <v>2030</v>
      </c>
      <c r="C198" t="s">
        <v>2031</v>
      </c>
      <c r="D198" t="s">
        <v>1516</v>
      </c>
      <c r="E198" t="s">
        <v>1194</v>
      </c>
      <c r="F198" t="s">
        <v>2032</v>
      </c>
      <c r="G198" t="s">
        <v>1364</v>
      </c>
      <c r="H198" t="s">
        <v>109</v>
      </c>
      <c r="I198" s="91">
        <v>6349</v>
      </c>
      <c r="J198" s="91">
        <v>7908</v>
      </c>
      <c r="K198" s="91">
        <v>0</v>
      </c>
      <c r="L198" s="91">
        <v>1881.7917921600001</v>
      </c>
      <c r="M198" s="91">
        <v>0.01</v>
      </c>
      <c r="N198" s="91">
        <v>0.14000000000000001</v>
      </c>
      <c r="O198" s="91">
        <f>L198/'סכום נכסי הקרן'!$C$42*100</f>
        <v>1.6387146220509949E-2</v>
      </c>
    </row>
    <row r="199" spans="2:15">
      <c r="B199" t="s">
        <v>2033</v>
      </c>
      <c r="C199" t="s">
        <v>2034</v>
      </c>
      <c r="D199" t="s">
        <v>1516</v>
      </c>
      <c r="E199" t="s">
        <v>1194</v>
      </c>
      <c r="F199" t="s">
        <v>2035</v>
      </c>
      <c r="G199" t="s">
        <v>1472</v>
      </c>
      <c r="H199" t="s">
        <v>109</v>
      </c>
      <c r="I199" s="91">
        <v>2417</v>
      </c>
      <c r="J199" s="91">
        <v>150197</v>
      </c>
      <c r="K199" s="91">
        <v>0</v>
      </c>
      <c r="L199" s="91">
        <v>13606.220064519999</v>
      </c>
      <c r="M199" s="91">
        <v>0</v>
      </c>
      <c r="N199" s="91">
        <v>0.98</v>
      </c>
      <c r="O199" s="91">
        <f>L199/'סכום נכסי הקרן'!$C$42*100</f>
        <v>0.11848660337166977</v>
      </c>
    </row>
    <row r="200" spans="2:15">
      <c r="B200" t="s">
        <v>2036</v>
      </c>
      <c r="C200" t="s">
        <v>2037</v>
      </c>
      <c r="D200" t="s">
        <v>1516</v>
      </c>
      <c r="E200" t="s">
        <v>1194</v>
      </c>
      <c r="F200" t="s">
        <v>2038</v>
      </c>
      <c r="G200" t="s">
        <v>1472</v>
      </c>
      <c r="H200" t="s">
        <v>109</v>
      </c>
      <c r="I200" s="91">
        <v>8303</v>
      </c>
      <c r="J200" s="91">
        <v>2706</v>
      </c>
      <c r="K200" s="91">
        <v>0</v>
      </c>
      <c r="L200" s="91">
        <v>842.09756663999997</v>
      </c>
      <c r="M200" s="91">
        <v>0</v>
      </c>
      <c r="N200" s="91">
        <v>0.06</v>
      </c>
      <c r="O200" s="91">
        <f>L200/'סכום נכסי הקרן'!$C$42*100</f>
        <v>7.3332108333970178E-3</v>
      </c>
    </row>
    <row r="201" spans="2:15">
      <c r="B201" t="s">
        <v>2039</v>
      </c>
      <c r="C201" t="s">
        <v>2040</v>
      </c>
      <c r="D201" t="s">
        <v>1516</v>
      </c>
      <c r="E201" t="s">
        <v>1194</v>
      </c>
      <c r="F201" t="s">
        <v>2041</v>
      </c>
      <c r="G201" t="s">
        <v>1472</v>
      </c>
      <c r="H201" t="s">
        <v>109</v>
      </c>
      <c r="I201" s="91">
        <v>5019</v>
      </c>
      <c r="J201" s="91">
        <v>11265</v>
      </c>
      <c r="K201" s="91">
        <v>0</v>
      </c>
      <c r="L201" s="91">
        <v>2119.0830317999998</v>
      </c>
      <c r="M201" s="91">
        <v>0</v>
      </c>
      <c r="N201" s="91">
        <v>0.15</v>
      </c>
      <c r="O201" s="91">
        <f>L201/'סכום נכסי הקרן'!$C$42*100</f>
        <v>1.8453541799992913E-2</v>
      </c>
    </row>
    <row r="202" spans="2:15">
      <c r="B202" t="s">
        <v>2042</v>
      </c>
      <c r="C202" t="s">
        <v>2043</v>
      </c>
      <c r="D202" t="s">
        <v>1516</v>
      </c>
      <c r="E202" t="s">
        <v>1194</v>
      </c>
      <c r="F202" t="s">
        <v>2044</v>
      </c>
      <c r="G202" t="s">
        <v>1472</v>
      </c>
      <c r="H202" t="s">
        <v>109</v>
      </c>
      <c r="I202" s="91">
        <v>3474</v>
      </c>
      <c r="J202" s="91">
        <v>26766</v>
      </c>
      <c r="K202" s="91">
        <v>0</v>
      </c>
      <c r="L202" s="91">
        <v>3485.0809483200001</v>
      </c>
      <c r="M202" s="91">
        <v>0</v>
      </c>
      <c r="N202" s="91">
        <v>0.25</v>
      </c>
      <c r="O202" s="91">
        <f>L202/'סכום נכסי הקרן'!$C$42*100</f>
        <v>3.0349016999845369E-2</v>
      </c>
    </row>
    <row r="203" spans="2:15">
      <c r="B203" t="s">
        <v>2045</v>
      </c>
      <c r="C203" t="s">
        <v>2046</v>
      </c>
      <c r="D203" t="s">
        <v>1516</v>
      </c>
      <c r="E203" t="s">
        <v>1194</v>
      </c>
      <c r="F203" t="s">
        <v>2047</v>
      </c>
      <c r="G203" t="s">
        <v>1472</v>
      </c>
      <c r="H203" t="s">
        <v>109</v>
      </c>
      <c r="I203" s="91">
        <v>365</v>
      </c>
      <c r="J203" s="91">
        <v>172242</v>
      </c>
      <c r="K203" s="91">
        <v>0</v>
      </c>
      <c r="L203" s="91">
        <v>2356.3050084000001</v>
      </c>
      <c r="M203" s="91">
        <v>0</v>
      </c>
      <c r="N203" s="91">
        <v>0.17</v>
      </c>
      <c r="O203" s="91">
        <f>L203/'סכום נכסי הקרן'!$C$42*100</f>
        <v>2.051933421839882E-2</v>
      </c>
    </row>
    <row r="204" spans="2:15">
      <c r="B204" t="s">
        <v>2048</v>
      </c>
      <c r="C204" t="s">
        <v>2049</v>
      </c>
      <c r="D204" t="s">
        <v>1516</v>
      </c>
      <c r="E204" t="s">
        <v>1194</v>
      </c>
      <c r="F204" t="s">
        <v>2050</v>
      </c>
      <c r="G204" t="s">
        <v>1472</v>
      </c>
      <c r="H204" t="s">
        <v>109</v>
      </c>
      <c r="I204" s="91">
        <v>11219</v>
      </c>
      <c r="J204" s="91">
        <v>5394</v>
      </c>
      <c r="K204" s="91">
        <v>0</v>
      </c>
      <c r="L204" s="91">
        <v>2268.1129192799999</v>
      </c>
      <c r="M204" s="91">
        <v>0</v>
      </c>
      <c r="N204" s="91">
        <v>0.16</v>
      </c>
      <c r="O204" s="91">
        <f>L204/'סכום נכסי הקרן'!$C$42*100</f>
        <v>1.9751333918938054E-2</v>
      </c>
    </row>
    <row r="205" spans="2:15">
      <c r="B205" t="s">
        <v>2051</v>
      </c>
      <c r="C205" t="s">
        <v>2052</v>
      </c>
      <c r="D205" t="s">
        <v>1516</v>
      </c>
      <c r="E205" t="s">
        <v>1194</v>
      </c>
      <c r="F205" t="s">
        <v>2053</v>
      </c>
      <c r="G205" t="s">
        <v>1388</v>
      </c>
      <c r="H205" t="s">
        <v>113</v>
      </c>
      <c r="I205" s="91">
        <v>3486</v>
      </c>
      <c r="J205" s="91">
        <v>13716</v>
      </c>
      <c r="K205" s="91">
        <v>0</v>
      </c>
      <c r="L205" s="91">
        <v>2051.9845940159998</v>
      </c>
      <c r="M205" s="91">
        <v>0</v>
      </c>
      <c r="N205" s="91">
        <v>0.15</v>
      </c>
      <c r="O205" s="91">
        <f>L205/'סכום נכסי הקרן'!$C$42*100</f>
        <v>1.7869230657965831E-2</v>
      </c>
    </row>
    <row r="206" spans="2:15">
      <c r="B206" t="s">
        <v>2054</v>
      </c>
      <c r="C206" t="s">
        <v>2055</v>
      </c>
      <c r="D206" t="s">
        <v>1442</v>
      </c>
      <c r="E206" t="s">
        <v>1194</v>
      </c>
      <c r="F206" t="s">
        <v>1218</v>
      </c>
      <c r="G206" t="s">
        <v>1219</v>
      </c>
      <c r="H206" t="s">
        <v>109</v>
      </c>
      <c r="I206" s="91">
        <v>6002</v>
      </c>
      <c r="J206" s="91">
        <v>13707</v>
      </c>
      <c r="K206" s="91">
        <v>0</v>
      </c>
      <c r="L206" s="91">
        <v>3083.4576367200002</v>
      </c>
      <c r="M206" s="91">
        <v>0</v>
      </c>
      <c r="N206" s="91">
        <v>0.22</v>
      </c>
      <c r="O206" s="91">
        <f>L206/'סכום נכסי הקרן'!$C$42*100</f>
        <v>2.6851573786321647E-2</v>
      </c>
    </row>
    <row r="207" spans="2:15">
      <c r="B207" t="s">
        <v>2056</v>
      </c>
      <c r="C207" t="s">
        <v>2057</v>
      </c>
      <c r="D207" t="s">
        <v>1516</v>
      </c>
      <c r="E207" t="s">
        <v>1194</v>
      </c>
      <c r="F207" t="s">
        <v>2058</v>
      </c>
      <c r="G207" t="s">
        <v>1219</v>
      </c>
      <c r="H207" t="s">
        <v>109</v>
      </c>
      <c r="I207" s="91">
        <v>27580</v>
      </c>
      <c r="J207" s="91">
        <v>13109</v>
      </c>
      <c r="K207" s="91">
        <v>0</v>
      </c>
      <c r="L207" s="91">
        <v>13550.7523256</v>
      </c>
      <c r="M207" s="91">
        <v>0</v>
      </c>
      <c r="N207" s="91">
        <v>0.98</v>
      </c>
      <c r="O207" s="91">
        <f>L207/'סכום נכסי הקרן'!$C$42*100</f>
        <v>0.11800357546603746</v>
      </c>
    </row>
    <row r="208" spans="2:15">
      <c r="B208" t="s">
        <v>2059</v>
      </c>
      <c r="C208" t="s">
        <v>2060</v>
      </c>
      <c r="D208" t="s">
        <v>1516</v>
      </c>
      <c r="E208" t="s">
        <v>1194</v>
      </c>
      <c r="F208" t="s">
        <v>2061</v>
      </c>
      <c r="G208" t="s">
        <v>1219</v>
      </c>
      <c r="H208" t="s">
        <v>109</v>
      </c>
      <c r="I208" s="91">
        <v>3706</v>
      </c>
      <c r="J208" s="91">
        <v>103561</v>
      </c>
      <c r="K208" s="91">
        <v>0</v>
      </c>
      <c r="L208" s="91">
        <v>14384.71403368</v>
      </c>
      <c r="M208" s="91">
        <v>0</v>
      </c>
      <c r="N208" s="91">
        <v>1.04</v>
      </c>
      <c r="O208" s="91">
        <f>L208/'סכום נכסי הקרן'!$C$42*100</f>
        <v>0.125265937067119</v>
      </c>
    </row>
    <row r="209" spans="2:15">
      <c r="B209" t="s">
        <v>2062</v>
      </c>
      <c r="C209" t="s">
        <v>2063</v>
      </c>
      <c r="D209" t="s">
        <v>1516</v>
      </c>
      <c r="E209" t="s">
        <v>1194</v>
      </c>
      <c r="F209" t="s">
        <v>2064</v>
      </c>
      <c r="G209" t="s">
        <v>1219</v>
      </c>
      <c r="H209" t="s">
        <v>109</v>
      </c>
      <c r="I209" s="91">
        <v>6359</v>
      </c>
      <c r="J209" s="91">
        <v>18865</v>
      </c>
      <c r="K209" s="91">
        <v>0</v>
      </c>
      <c r="L209" s="91">
        <v>4496.1958118000002</v>
      </c>
      <c r="M209" s="91">
        <v>0</v>
      </c>
      <c r="N209" s="91">
        <v>0.32</v>
      </c>
      <c r="O209" s="91">
        <f>L209/'סכום נכסי הקרן'!$C$42*100</f>
        <v>3.9154075658624395E-2</v>
      </c>
    </row>
    <row r="210" spans="2:15">
      <c r="B210" t="s">
        <v>2065</v>
      </c>
      <c r="C210" t="s">
        <v>2066</v>
      </c>
      <c r="D210" t="s">
        <v>1516</v>
      </c>
      <c r="E210" t="s">
        <v>1194</v>
      </c>
      <c r="F210" t="s">
        <v>2067</v>
      </c>
      <c r="G210" t="s">
        <v>1219</v>
      </c>
      <c r="H210" t="s">
        <v>109</v>
      </c>
      <c r="I210" s="91">
        <v>32709</v>
      </c>
      <c r="J210" s="91">
        <v>10157</v>
      </c>
      <c r="K210" s="91">
        <v>0</v>
      </c>
      <c r="L210" s="91">
        <v>12451.804731239999</v>
      </c>
      <c r="M210" s="91">
        <v>0</v>
      </c>
      <c r="N210" s="91">
        <v>0.9</v>
      </c>
      <c r="O210" s="91">
        <f>L210/'סכום נכסי הקרן'!$C$42*100</f>
        <v>0.10843364589546371</v>
      </c>
    </row>
    <row r="211" spans="2:15">
      <c r="B211" t="s">
        <v>2068</v>
      </c>
      <c r="C211" t="s">
        <v>2069</v>
      </c>
      <c r="D211" t="s">
        <v>1516</v>
      </c>
      <c r="E211" t="s">
        <v>1194</v>
      </c>
      <c r="F211" t="s">
        <v>2070</v>
      </c>
      <c r="G211" t="s">
        <v>1219</v>
      </c>
      <c r="H211" t="s">
        <v>109</v>
      </c>
      <c r="I211" s="91">
        <v>8795</v>
      </c>
      <c r="J211" s="91">
        <v>8409</v>
      </c>
      <c r="K211" s="91">
        <v>0</v>
      </c>
      <c r="L211" s="91">
        <v>2771.9141694</v>
      </c>
      <c r="M211" s="91">
        <v>0</v>
      </c>
      <c r="N211" s="91">
        <v>0.2</v>
      </c>
      <c r="O211" s="91">
        <f>L211/'סכום נכסי הקרן'!$C$42*100</f>
        <v>2.4138569949081281E-2</v>
      </c>
    </row>
    <row r="212" spans="2:15">
      <c r="B212" t="s">
        <v>2071</v>
      </c>
      <c r="C212" t="s">
        <v>2072</v>
      </c>
      <c r="D212" t="s">
        <v>1516</v>
      </c>
      <c r="E212" t="s">
        <v>1194</v>
      </c>
      <c r="F212" t="s">
        <v>2073</v>
      </c>
      <c r="G212" t="s">
        <v>1219</v>
      </c>
      <c r="H212" t="s">
        <v>109</v>
      </c>
      <c r="I212" s="91">
        <v>17769.05</v>
      </c>
      <c r="J212" s="91">
        <v>5290</v>
      </c>
      <c r="K212" s="91">
        <v>0</v>
      </c>
      <c r="L212" s="91">
        <v>3523.0553282599999</v>
      </c>
      <c r="M212" s="91">
        <v>0.06</v>
      </c>
      <c r="N212" s="91">
        <v>0.25</v>
      </c>
      <c r="O212" s="91">
        <f>L212/'סכום נכסי הקרן'!$C$42*100</f>
        <v>3.0679708056795766E-2</v>
      </c>
    </row>
    <row r="213" spans="2:15">
      <c r="B213" t="s">
        <v>2074</v>
      </c>
      <c r="C213" t="s">
        <v>2075</v>
      </c>
      <c r="D213" t="s">
        <v>1516</v>
      </c>
      <c r="E213" t="s">
        <v>1194</v>
      </c>
      <c r="F213" t="s">
        <v>2076</v>
      </c>
      <c r="G213" t="s">
        <v>1219</v>
      </c>
      <c r="H213" t="s">
        <v>109</v>
      </c>
      <c r="I213" s="91">
        <v>9322</v>
      </c>
      <c r="J213" s="91">
        <v>13194</v>
      </c>
      <c r="K213" s="91">
        <v>0</v>
      </c>
      <c r="L213" s="91">
        <v>4609.8326606399996</v>
      </c>
      <c r="M213" s="91">
        <v>0</v>
      </c>
      <c r="N213" s="91">
        <v>0.33</v>
      </c>
      <c r="O213" s="91">
        <f>L213/'סכום נכסי הקרן'!$C$42*100</f>
        <v>4.0143655731051837E-2</v>
      </c>
    </row>
    <row r="214" spans="2:15">
      <c r="B214" t="s">
        <v>2077</v>
      </c>
      <c r="C214" t="s">
        <v>2078</v>
      </c>
      <c r="D214" t="s">
        <v>1516</v>
      </c>
      <c r="E214" t="s">
        <v>1194</v>
      </c>
      <c r="F214" t="s">
        <v>1706</v>
      </c>
      <c r="G214" t="s">
        <v>1219</v>
      </c>
      <c r="H214" t="s">
        <v>109</v>
      </c>
      <c r="I214" s="91">
        <v>62985.29</v>
      </c>
      <c r="J214" s="91">
        <v>1103</v>
      </c>
      <c r="K214" s="91">
        <v>0</v>
      </c>
      <c r="L214" s="91">
        <v>2603.8396021275998</v>
      </c>
      <c r="M214" s="91">
        <v>0.13</v>
      </c>
      <c r="N214" s="91">
        <v>0.19</v>
      </c>
      <c r="O214" s="91">
        <f>L214/'סכום נכסי הקרן'!$C$42*100</f>
        <v>2.2674931664911545E-2</v>
      </c>
    </row>
    <row r="215" spans="2:15">
      <c r="B215" t="s">
        <v>2079</v>
      </c>
      <c r="C215" t="s">
        <v>2080</v>
      </c>
      <c r="D215" t="s">
        <v>1516</v>
      </c>
      <c r="E215" t="s">
        <v>1194</v>
      </c>
      <c r="F215" t="s">
        <v>2081</v>
      </c>
      <c r="G215" t="s">
        <v>1881</v>
      </c>
      <c r="H215" t="s">
        <v>109</v>
      </c>
      <c r="I215" s="91">
        <v>8694</v>
      </c>
      <c r="J215" s="91">
        <v>15774</v>
      </c>
      <c r="K215" s="91">
        <v>0</v>
      </c>
      <c r="L215" s="91">
        <v>5139.9755668799999</v>
      </c>
      <c r="M215" s="91">
        <v>0</v>
      </c>
      <c r="N215" s="91">
        <v>0.37</v>
      </c>
      <c r="O215" s="91">
        <f>L215/'סכום נכסי הקרן'!$C$42*100</f>
        <v>4.4760281947892264E-2</v>
      </c>
    </row>
    <row r="216" spans="2:15">
      <c r="B216" t="s">
        <v>2082</v>
      </c>
      <c r="C216" t="s">
        <v>2083</v>
      </c>
      <c r="D216" t="s">
        <v>1516</v>
      </c>
      <c r="E216" t="s">
        <v>1194</v>
      </c>
      <c r="F216" t="s">
        <v>2084</v>
      </c>
      <c r="G216" t="s">
        <v>1881</v>
      </c>
      <c r="H216" t="s">
        <v>109</v>
      </c>
      <c r="I216" s="91">
        <v>23534</v>
      </c>
      <c r="J216" s="91">
        <v>4333</v>
      </c>
      <c r="K216" s="91">
        <v>0</v>
      </c>
      <c r="L216" s="91">
        <v>3821.9413685599998</v>
      </c>
      <c r="M216" s="91">
        <v>0</v>
      </c>
      <c r="N216" s="91">
        <v>0.28000000000000003</v>
      </c>
      <c r="O216" s="91">
        <f>L216/'סכום נכסי הקרן'!$C$42*100</f>
        <v>3.328248763425546E-2</v>
      </c>
    </row>
    <row r="217" spans="2:15">
      <c r="B217" t="s">
        <v>2085</v>
      </c>
      <c r="C217" t="s">
        <v>2086</v>
      </c>
      <c r="D217" t="s">
        <v>1516</v>
      </c>
      <c r="E217" t="s">
        <v>1194</v>
      </c>
      <c r="F217" t="s">
        <v>2087</v>
      </c>
      <c r="G217" t="s">
        <v>1881</v>
      </c>
      <c r="H217" t="s">
        <v>113</v>
      </c>
      <c r="I217" s="91">
        <v>87176</v>
      </c>
      <c r="J217" s="91">
        <v>503</v>
      </c>
      <c r="K217" s="91">
        <v>0</v>
      </c>
      <c r="L217" s="91">
        <v>1881.8463436479999</v>
      </c>
      <c r="M217" s="91">
        <v>0</v>
      </c>
      <c r="N217" s="91">
        <v>0.14000000000000001</v>
      </c>
      <c r="O217" s="91">
        <f>L217/'סכום נכסי הקרן'!$C$42*100</f>
        <v>1.6387621269457513E-2</v>
      </c>
    </row>
    <row r="218" spans="2:15">
      <c r="B218" t="s">
        <v>2088</v>
      </c>
      <c r="C218" t="s">
        <v>2089</v>
      </c>
      <c r="D218" t="s">
        <v>1442</v>
      </c>
      <c r="E218" t="s">
        <v>1194</v>
      </c>
      <c r="F218" t="s">
        <v>2090</v>
      </c>
      <c r="G218" t="s">
        <v>1881</v>
      </c>
      <c r="H218" t="s">
        <v>109</v>
      </c>
      <c r="I218" s="91">
        <v>3862.3</v>
      </c>
      <c r="J218" s="91">
        <v>18835</v>
      </c>
      <c r="K218" s="91">
        <v>0</v>
      </c>
      <c r="L218" s="91">
        <v>2726.53584034</v>
      </c>
      <c r="M218" s="91">
        <v>0</v>
      </c>
      <c r="N218" s="91">
        <v>0.2</v>
      </c>
      <c r="O218" s="91">
        <f>L218/'סכום נכסי הקרן'!$C$42*100</f>
        <v>2.3743403322971667E-2</v>
      </c>
    </row>
    <row r="219" spans="2:15">
      <c r="B219" t="s">
        <v>2091</v>
      </c>
      <c r="C219" t="s">
        <v>2092</v>
      </c>
      <c r="D219" t="s">
        <v>1516</v>
      </c>
      <c r="E219" t="s">
        <v>1194</v>
      </c>
      <c r="F219" t="s">
        <v>2093</v>
      </c>
      <c r="G219" t="s">
        <v>1881</v>
      </c>
      <c r="H219" t="s">
        <v>224</v>
      </c>
      <c r="I219" s="91">
        <v>147614</v>
      </c>
      <c r="J219" s="91">
        <v>7792</v>
      </c>
      <c r="K219" s="91">
        <v>0</v>
      </c>
      <c r="L219" s="91">
        <v>4818.2225184319996</v>
      </c>
      <c r="M219" s="91">
        <v>0</v>
      </c>
      <c r="N219" s="91">
        <v>0.35</v>
      </c>
      <c r="O219" s="91">
        <f>L219/'סכום נכסי הקרן'!$C$42*100</f>
        <v>4.1958370347587065E-2</v>
      </c>
    </row>
    <row r="220" spans="2:15">
      <c r="B220" t="s">
        <v>2094</v>
      </c>
      <c r="C220" t="s">
        <v>2095</v>
      </c>
      <c r="D220" t="s">
        <v>1516</v>
      </c>
      <c r="E220" t="s">
        <v>1194</v>
      </c>
      <c r="F220" t="s">
        <v>2096</v>
      </c>
      <c r="G220" t="s">
        <v>2097</v>
      </c>
      <c r="H220" t="s">
        <v>113</v>
      </c>
      <c r="I220" s="91">
        <v>19590</v>
      </c>
      <c r="J220" s="91">
        <v>2391</v>
      </c>
      <c r="K220" s="91">
        <v>0</v>
      </c>
      <c r="L220" s="91">
        <v>2010.1721360399999</v>
      </c>
      <c r="M220" s="91">
        <v>0</v>
      </c>
      <c r="N220" s="91">
        <v>0.14000000000000001</v>
      </c>
      <c r="O220" s="91">
        <f>L220/'סכום נכסי הקרן'!$C$42*100</f>
        <v>1.7505116590965274E-2</v>
      </c>
    </row>
    <row r="221" spans="2:15">
      <c r="B221" t="s">
        <v>2098</v>
      </c>
      <c r="C221" t="s">
        <v>2099</v>
      </c>
      <c r="D221" t="s">
        <v>1516</v>
      </c>
      <c r="E221" t="s">
        <v>1194</v>
      </c>
      <c r="F221" t="s">
        <v>1591</v>
      </c>
      <c r="G221" t="s">
        <v>1225</v>
      </c>
      <c r="H221" t="s">
        <v>109</v>
      </c>
      <c r="I221" s="91">
        <v>62892.41</v>
      </c>
      <c r="J221" s="91">
        <v>5230</v>
      </c>
      <c r="K221" s="91">
        <v>0</v>
      </c>
      <c r="L221" s="91">
        <v>12328.195365164</v>
      </c>
      <c r="M221" s="91">
        <v>0.13</v>
      </c>
      <c r="N221" s="91">
        <v>0.89</v>
      </c>
      <c r="O221" s="91">
        <f>L221/'סכום נכסי הקרן'!$C$42*100</f>
        <v>0.10735722247574686</v>
      </c>
    </row>
    <row r="222" spans="2:15">
      <c r="B222" t="s">
        <v>2100</v>
      </c>
      <c r="C222" t="s">
        <v>2101</v>
      </c>
      <c r="D222" t="s">
        <v>1516</v>
      </c>
      <c r="E222" t="s">
        <v>1194</v>
      </c>
      <c r="F222" t="s">
        <v>2102</v>
      </c>
      <c r="G222" t="s">
        <v>131</v>
      </c>
      <c r="H222" t="s">
        <v>109</v>
      </c>
      <c r="I222" s="91">
        <v>28037</v>
      </c>
      <c r="J222" s="91">
        <v>5872</v>
      </c>
      <c r="K222" s="91">
        <v>0</v>
      </c>
      <c r="L222" s="91">
        <v>6170.4547347199996</v>
      </c>
      <c r="M222" s="91">
        <v>0</v>
      </c>
      <c r="N222" s="91">
        <v>0.44</v>
      </c>
      <c r="O222" s="91">
        <f>L222/'סכום נכסי הקרן'!$C$42*100</f>
        <v>5.3733970148115685E-2</v>
      </c>
    </row>
    <row r="223" spans="2:15">
      <c r="B223" t="s">
        <v>292</v>
      </c>
      <c r="E223" s="16"/>
      <c r="F223" s="16"/>
      <c r="G223" s="16"/>
    </row>
    <row r="224" spans="2:15">
      <c r="B224" t="s">
        <v>385</v>
      </c>
      <c r="E224" s="16"/>
      <c r="F224" s="16"/>
      <c r="G224" s="16"/>
    </row>
    <row r="225" spans="2:7">
      <c r="B225" t="s">
        <v>386</v>
      </c>
      <c r="E225" s="16"/>
      <c r="F225" s="16"/>
      <c r="G225" s="16"/>
    </row>
    <row r="226" spans="2:7">
      <c r="B226" t="s">
        <v>387</v>
      </c>
      <c r="E226" s="16"/>
      <c r="F226" s="16"/>
      <c r="G226" s="16"/>
    </row>
    <row r="227" spans="2:7">
      <c r="B227" t="s">
        <v>388</v>
      </c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H1" workbookViewId="0">
      <selection activeCell="N12" sqref="N12:N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3556</v>
      </c>
    </row>
    <row r="3" spans="2:63" s="1" customFormat="1">
      <c r="B3" s="2" t="s">
        <v>2</v>
      </c>
      <c r="C3" s="26" t="s">
        <v>3557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21986109.510000002</v>
      </c>
      <c r="I11" s="7"/>
      <c r="J11" s="90">
        <v>0</v>
      </c>
      <c r="K11" s="90">
        <v>1039414.0052899029</v>
      </c>
      <c r="L11" s="7"/>
      <c r="M11" s="90">
        <v>100</v>
      </c>
      <c r="N11" s="90">
        <f>K11/'סכום נכסי הקרן'!$C$42*100</f>
        <v>9.0514951544029802</v>
      </c>
      <c r="O11" s="35"/>
      <c r="BH11" s="16"/>
      <c r="BI11" s="19"/>
      <c r="BK11" s="16"/>
    </row>
    <row r="12" spans="2:63">
      <c r="B12" s="92" t="s">
        <v>228</v>
      </c>
      <c r="D12" s="16"/>
      <c r="E12" s="16"/>
      <c r="F12" s="16"/>
      <c r="G12" s="16"/>
      <c r="H12" s="93">
        <v>10735197.51</v>
      </c>
      <c r="J12" s="93">
        <v>0</v>
      </c>
      <c r="K12" s="93">
        <v>44373.684307784999</v>
      </c>
      <c r="M12" s="93">
        <v>4.2699999999999996</v>
      </c>
      <c r="N12" s="93">
        <f>K12/'סכום נכסי הקרן'!$C$42*100</f>
        <v>0.38641791091019578</v>
      </c>
    </row>
    <row r="13" spans="2:63">
      <c r="B13" s="92" t="s">
        <v>2103</v>
      </c>
      <c r="D13" s="16"/>
      <c r="E13" s="16"/>
      <c r="F13" s="16"/>
      <c r="G13" s="16"/>
      <c r="H13" s="93">
        <v>493.81</v>
      </c>
      <c r="J13" s="93">
        <v>0</v>
      </c>
      <c r="K13" s="93">
        <v>4.9279874799999996</v>
      </c>
      <c r="M13" s="93">
        <v>0</v>
      </c>
      <c r="N13" s="93">
        <f>K13/'סכום נכסי הקרן'!$C$42*100</f>
        <v>4.2914232990094831E-5</v>
      </c>
    </row>
    <row r="14" spans="2:63">
      <c r="B14" t="s">
        <v>2104</v>
      </c>
      <c r="C14" t="s">
        <v>2105</v>
      </c>
      <c r="D14" t="s">
        <v>103</v>
      </c>
      <c r="E14" t="s">
        <v>2106</v>
      </c>
      <c r="F14" t="s">
        <v>216</v>
      </c>
      <c r="G14" t="s">
        <v>105</v>
      </c>
      <c r="H14" s="91">
        <v>0.15</v>
      </c>
      <c r="I14" s="91">
        <v>1462</v>
      </c>
      <c r="J14" s="91">
        <v>0</v>
      </c>
      <c r="K14" s="91">
        <v>2.1930000000000001E-3</v>
      </c>
      <c r="L14" s="91">
        <v>0</v>
      </c>
      <c r="M14" s="91">
        <v>0</v>
      </c>
      <c r="N14" s="91">
        <f>K14/'סכום נכסי הקרן'!$C$42*100</f>
        <v>1.9097230528531694E-8</v>
      </c>
    </row>
    <row r="15" spans="2:63">
      <c r="B15" t="s">
        <v>2107</v>
      </c>
      <c r="C15" t="s">
        <v>2108</v>
      </c>
      <c r="D15" t="s">
        <v>103</v>
      </c>
      <c r="E15" t="s">
        <v>2109</v>
      </c>
      <c r="F15" t="s">
        <v>131</v>
      </c>
      <c r="G15" t="s">
        <v>105</v>
      </c>
      <c r="H15" s="91">
        <v>493.58</v>
      </c>
      <c r="I15" s="91">
        <v>995.6</v>
      </c>
      <c r="J15" s="91">
        <v>0</v>
      </c>
      <c r="K15" s="91">
        <v>4.9140824800000003</v>
      </c>
      <c r="L15" s="91">
        <v>0</v>
      </c>
      <c r="M15" s="91">
        <v>0</v>
      </c>
      <c r="N15" s="91">
        <f>K15/'סכום נכסי הקרן'!$C$42*100</f>
        <v>4.2793144531134858E-5</v>
      </c>
    </row>
    <row r="16" spans="2:63">
      <c r="B16" t="s">
        <v>2110</v>
      </c>
      <c r="C16" t="s">
        <v>2111</v>
      </c>
      <c r="D16" t="s">
        <v>103</v>
      </c>
      <c r="E16" t="s">
        <v>2112</v>
      </c>
      <c r="F16" t="s">
        <v>131</v>
      </c>
      <c r="G16" t="s">
        <v>105</v>
      </c>
      <c r="H16" s="91">
        <v>0.08</v>
      </c>
      <c r="I16" s="91">
        <v>14640</v>
      </c>
      <c r="J16" s="91">
        <v>0</v>
      </c>
      <c r="K16" s="91">
        <v>1.1712E-2</v>
      </c>
      <c r="L16" s="91">
        <v>0</v>
      </c>
      <c r="M16" s="91">
        <v>0</v>
      </c>
      <c r="N16" s="91">
        <f>K16/'סכום נכסי הקרן'!$C$42*100</f>
        <v>1.0199122843144697E-7</v>
      </c>
    </row>
    <row r="17" spans="2:14">
      <c r="B17" s="92" t="s">
        <v>2113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f>K17/'סכום נכסי הקרן'!$C$42*100</f>
        <v>0</v>
      </c>
    </row>
    <row r="18" spans="2:14">
      <c r="B18" t="s">
        <v>284</v>
      </c>
      <c r="C18" t="s">
        <v>284</v>
      </c>
      <c r="D18" s="16"/>
      <c r="E18" s="16"/>
      <c r="F18" t="s">
        <v>284</v>
      </c>
      <c r="G18" t="s">
        <v>284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f>K18/'סכום נכסי הקרן'!$C$42*100</f>
        <v>0</v>
      </c>
    </row>
    <row r="19" spans="2:14">
      <c r="B19" s="92" t="s">
        <v>2114</v>
      </c>
      <c r="D19" s="16"/>
      <c r="E19" s="16"/>
      <c r="F19" s="16"/>
      <c r="G19" s="16"/>
      <c r="H19" s="93">
        <v>10734703.699999999</v>
      </c>
      <c r="J19" s="93">
        <v>0</v>
      </c>
      <c r="K19" s="93">
        <v>44368.756320305001</v>
      </c>
      <c r="M19" s="93">
        <v>4.2699999999999996</v>
      </c>
      <c r="N19" s="93">
        <f>K19/'סכום נכסי הקרן'!$C$42*100</f>
        <v>0.38637499667720576</v>
      </c>
    </row>
    <row r="20" spans="2:14">
      <c r="B20" t="s">
        <v>2115</v>
      </c>
      <c r="C20" t="s">
        <v>2116</v>
      </c>
      <c r="D20" t="s">
        <v>103</v>
      </c>
      <c r="E20" t="s">
        <v>2106</v>
      </c>
      <c r="F20" t="s">
        <v>126</v>
      </c>
      <c r="G20" t="s">
        <v>105</v>
      </c>
      <c r="H20" s="91">
        <v>212163.42</v>
      </c>
      <c r="I20" s="91">
        <v>311.27</v>
      </c>
      <c r="J20" s="91">
        <v>0</v>
      </c>
      <c r="K20" s="91">
        <v>660.40107743399994</v>
      </c>
      <c r="L20" s="91">
        <v>0.01</v>
      </c>
      <c r="M20" s="91">
        <v>0.06</v>
      </c>
      <c r="N20" s="91">
        <f>K20/'סכום נכסי הקרן'!$C$42*100</f>
        <v>5.7509492097801212E-3</v>
      </c>
    </row>
    <row r="21" spans="2:14">
      <c r="B21" t="s">
        <v>2117</v>
      </c>
      <c r="C21" t="s">
        <v>2118</v>
      </c>
      <c r="D21" t="s">
        <v>103</v>
      </c>
      <c r="E21" t="s">
        <v>2119</v>
      </c>
      <c r="F21" t="s">
        <v>131</v>
      </c>
      <c r="G21" t="s">
        <v>105</v>
      </c>
      <c r="H21" s="91">
        <v>2362269.19</v>
      </c>
      <c r="I21" s="91">
        <v>322.60000000000002</v>
      </c>
      <c r="J21" s="91">
        <v>0</v>
      </c>
      <c r="K21" s="91">
        <v>7620.6804069399996</v>
      </c>
      <c r="L21" s="91">
        <v>0.76</v>
      </c>
      <c r="M21" s="91">
        <v>0.73</v>
      </c>
      <c r="N21" s="91">
        <f>K21/'סכום נכסי הקרן'!$C$42*100</f>
        <v>6.6362923171727262E-2</v>
      </c>
    </row>
    <row r="22" spans="2:14">
      <c r="B22" t="s">
        <v>2120</v>
      </c>
      <c r="C22" t="s">
        <v>2121</v>
      </c>
      <c r="D22" t="s">
        <v>103</v>
      </c>
      <c r="E22" t="s">
        <v>2119</v>
      </c>
      <c r="F22" t="s">
        <v>131</v>
      </c>
      <c r="G22" t="s">
        <v>105</v>
      </c>
      <c r="H22" s="91">
        <v>47260.55</v>
      </c>
      <c r="I22" s="91">
        <v>353.47</v>
      </c>
      <c r="J22" s="91">
        <v>0</v>
      </c>
      <c r="K22" s="91">
        <v>167.051866085</v>
      </c>
      <c r="L22" s="91">
        <v>0.02</v>
      </c>
      <c r="M22" s="91">
        <v>0.02</v>
      </c>
      <c r="N22" s="91">
        <f>K22/'סכום נכסי הקרן'!$C$42*100</f>
        <v>1.454732328703443E-3</v>
      </c>
    </row>
    <row r="23" spans="2:14">
      <c r="B23" t="s">
        <v>2122</v>
      </c>
      <c r="C23" t="s">
        <v>2123</v>
      </c>
      <c r="D23" t="s">
        <v>103</v>
      </c>
      <c r="E23" t="s">
        <v>2119</v>
      </c>
      <c r="F23" t="s">
        <v>131</v>
      </c>
      <c r="G23" t="s">
        <v>105</v>
      </c>
      <c r="H23" s="91">
        <v>118191.2</v>
      </c>
      <c r="I23" s="91">
        <v>332.84</v>
      </c>
      <c r="J23" s="91">
        <v>0</v>
      </c>
      <c r="K23" s="91">
        <v>393.38759008</v>
      </c>
      <c r="L23" s="91">
        <v>0.05</v>
      </c>
      <c r="M23" s="91">
        <v>0.04</v>
      </c>
      <c r="N23" s="91">
        <f>K23/'סכום נכסי הקרן'!$C$42*100</f>
        <v>3.4257243478437241E-3</v>
      </c>
    </row>
    <row r="24" spans="2:14">
      <c r="B24" t="s">
        <v>2124</v>
      </c>
      <c r="C24" t="s">
        <v>2125</v>
      </c>
      <c r="D24" t="s">
        <v>103</v>
      </c>
      <c r="E24" t="s">
        <v>2119</v>
      </c>
      <c r="F24" t="s">
        <v>131</v>
      </c>
      <c r="G24" t="s">
        <v>105</v>
      </c>
      <c r="H24" s="91">
        <v>469536.73</v>
      </c>
      <c r="I24" s="91">
        <v>311.19</v>
      </c>
      <c r="J24" s="91">
        <v>0</v>
      </c>
      <c r="K24" s="91">
        <v>1461.1513500870001</v>
      </c>
      <c r="L24" s="91">
        <v>0.32</v>
      </c>
      <c r="M24" s="91">
        <v>0.14000000000000001</v>
      </c>
      <c r="N24" s="91">
        <f>K24/'סכום נכסי הקרן'!$C$42*100</f>
        <v>1.2724096748603173E-2</v>
      </c>
    </row>
    <row r="25" spans="2:14">
      <c r="B25" t="s">
        <v>2126</v>
      </c>
      <c r="C25" t="s">
        <v>2127</v>
      </c>
      <c r="D25" t="s">
        <v>103</v>
      </c>
      <c r="E25" t="s">
        <v>2109</v>
      </c>
      <c r="F25" t="s">
        <v>131</v>
      </c>
      <c r="G25" t="s">
        <v>105</v>
      </c>
      <c r="H25" s="91">
        <v>1820038.02</v>
      </c>
      <c r="I25" s="91">
        <v>323.2</v>
      </c>
      <c r="J25" s="91">
        <v>0</v>
      </c>
      <c r="K25" s="91">
        <v>5882.3628806400002</v>
      </c>
      <c r="L25" s="91">
        <v>0.13</v>
      </c>
      <c r="M25" s="91">
        <v>0.56999999999999995</v>
      </c>
      <c r="N25" s="91">
        <f>K25/'סכום נכסי הקרן'!$C$42*100</f>
        <v>5.1225189231217438E-2</v>
      </c>
    </row>
    <row r="26" spans="2:14">
      <c r="B26" t="s">
        <v>2128</v>
      </c>
      <c r="C26" t="s">
        <v>2129</v>
      </c>
      <c r="D26" t="s">
        <v>103</v>
      </c>
      <c r="E26" t="s">
        <v>2109</v>
      </c>
      <c r="F26" t="s">
        <v>131</v>
      </c>
      <c r="G26" t="s">
        <v>105</v>
      </c>
      <c r="H26" s="91">
        <v>1125394.7</v>
      </c>
      <c r="I26" s="91">
        <v>350.57</v>
      </c>
      <c r="J26" s="91">
        <v>0</v>
      </c>
      <c r="K26" s="91">
        <v>3945.2961997900002</v>
      </c>
      <c r="L26" s="91">
        <v>0.11</v>
      </c>
      <c r="M26" s="91">
        <v>0.38</v>
      </c>
      <c r="N26" s="91">
        <f>K26/'סכום נכסי הקרן'!$C$42*100</f>
        <v>3.4356694496456758E-2</v>
      </c>
    </row>
    <row r="27" spans="2:14">
      <c r="B27" t="s">
        <v>2130</v>
      </c>
      <c r="C27" t="s">
        <v>2131</v>
      </c>
      <c r="D27" t="s">
        <v>103</v>
      </c>
      <c r="E27" t="s">
        <v>2109</v>
      </c>
      <c r="F27" t="s">
        <v>131</v>
      </c>
      <c r="G27" t="s">
        <v>105</v>
      </c>
      <c r="H27" s="91">
        <v>256157.51</v>
      </c>
      <c r="I27" s="91">
        <v>329.42</v>
      </c>
      <c r="J27" s="91">
        <v>0</v>
      </c>
      <c r="K27" s="91">
        <v>843.83406944199999</v>
      </c>
      <c r="L27" s="91">
        <v>0.01</v>
      </c>
      <c r="M27" s="91">
        <v>0.08</v>
      </c>
      <c r="N27" s="91">
        <f>K27/'סכום נכסי הקרן'!$C$42*100</f>
        <v>7.3483327642329659E-3</v>
      </c>
    </row>
    <row r="28" spans="2:14">
      <c r="B28" t="s">
        <v>2132</v>
      </c>
      <c r="C28" t="s">
        <v>2133</v>
      </c>
      <c r="D28" t="s">
        <v>103</v>
      </c>
      <c r="E28" t="s">
        <v>2109</v>
      </c>
      <c r="F28" t="s">
        <v>131</v>
      </c>
      <c r="G28" t="s">
        <v>105</v>
      </c>
      <c r="H28" s="91">
        <v>240249.94</v>
      </c>
      <c r="I28" s="91">
        <v>312.22000000000003</v>
      </c>
      <c r="J28" s="91">
        <v>0</v>
      </c>
      <c r="K28" s="91">
        <v>750.10836266800004</v>
      </c>
      <c r="L28" s="91">
        <v>0.03</v>
      </c>
      <c r="M28" s="91">
        <v>7.0000000000000007E-2</v>
      </c>
      <c r="N28" s="91">
        <f>K28/'סכום נכסי הקרן'!$C$42*100</f>
        <v>6.5321442422481783E-3</v>
      </c>
    </row>
    <row r="29" spans="2:14">
      <c r="B29" t="s">
        <v>2134</v>
      </c>
      <c r="C29" t="s">
        <v>2135</v>
      </c>
      <c r="D29" t="s">
        <v>103</v>
      </c>
      <c r="E29" t="s">
        <v>2112</v>
      </c>
      <c r="F29" t="s">
        <v>131</v>
      </c>
      <c r="G29" t="s">
        <v>105</v>
      </c>
      <c r="H29" s="91">
        <v>2363.52</v>
      </c>
      <c r="I29" s="91">
        <v>3300.73</v>
      </c>
      <c r="J29" s="91">
        <v>0</v>
      </c>
      <c r="K29" s="91">
        <v>78.013413696000001</v>
      </c>
      <c r="L29" s="91">
        <v>0</v>
      </c>
      <c r="M29" s="91">
        <v>0.01</v>
      </c>
      <c r="N29" s="91">
        <f>K29/'סכום נכסי הקרן'!$C$42*100</f>
        <v>6.793616715322498E-4</v>
      </c>
    </row>
    <row r="30" spans="2:14">
      <c r="B30" t="s">
        <v>2136</v>
      </c>
      <c r="C30" t="s">
        <v>2137</v>
      </c>
      <c r="D30" t="s">
        <v>103</v>
      </c>
      <c r="E30" t="s">
        <v>2112</v>
      </c>
      <c r="F30" t="s">
        <v>131</v>
      </c>
      <c r="G30" t="s">
        <v>105</v>
      </c>
      <c r="H30" s="91">
        <v>164590.53</v>
      </c>
      <c r="I30" s="91">
        <v>3214.41</v>
      </c>
      <c r="J30" s="91">
        <v>0</v>
      </c>
      <c r="K30" s="91">
        <v>5290.6144553730001</v>
      </c>
      <c r="L30" s="91">
        <v>0.12</v>
      </c>
      <c r="M30" s="91">
        <v>0.51</v>
      </c>
      <c r="N30" s="91">
        <f>K30/'סכום נכסי הקרן'!$C$42*100</f>
        <v>4.6072085677993771E-2</v>
      </c>
    </row>
    <row r="31" spans="2:14">
      <c r="B31" t="s">
        <v>2138</v>
      </c>
      <c r="C31" t="s">
        <v>2139</v>
      </c>
      <c r="D31" t="s">
        <v>103</v>
      </c>
      <c r="E31" t="s">
        <v>2112</v>
      </c>
      <c r="F31" t="s">
        <v>131</v>
      </c>
      <c r="G31" t="s">
        <v>105</v>
      </c>
      <c r="H31" s="91">
        <v>129723.25</v>
      </c>
      <c r="I31" s="91">
        <v>3525</v>
      </c>
      <c r="J31" s="91">
        <v>0</v>
      </c>
      <c r="K31" s="91">
        <v>4572.7445625</v>
      </c>
      <c r="L31" s="91">
        <v>0.56000000000000005</v>
      </c>
      <c r="M31" s="91">
        <v>0.44</v>
      </c>
      <c r="N31" s="91">
        <f>K31/'סכום נכסי הקרן'!$C$42*100</f>
        <v>3.982068265305623E-2</v>
      </c>
    </row>
    <row r="32" spans="2:14">
      <c r="B32" t="s">
        <v>2140</v>
      </c>
      <c r="C32" t="s">
        <v>2141</v>
      </c>
      <c r="D32" t="s">
        <v>103</v>
      </c>
      <c r="E32" t="s">
        <v>2106</v>
      </c>
      <c r="F32" t="s">
        <v>131</v>
      </c>
      <c r="G32" t="s">
        <v>105</v>
      </c>
      <c r="H32" s="91">
        <v>10472.16</v>
      </c>
      <c r="I32" s="91">
        <v>3103.38</v>
      </c>
      <c r="J32" s="91">
        <v>0</v>
      </c>
      <c r="K32" s="91">
        <v>324.99091900799999</v>
      </c>
      <c r="L32" s="91">
        <v>0.02</v>
      </c>
      <c r="M32" s="91">
        <v>0.03</v>
      </c>
      <c r="N32" s="91">
        <f>K32/'סכום נכסי הקרן'!$C$42*100</f>
        <v>2.8301078431259229E-3</v>
      </c>
    </row>
    <row r="33" spans="2:14">
      <c r="B33" t="s">
        <v>2142</v>
      </c>
      <c r="C33" t="s">
        <v>2143</v>
      </c>
      <c r="D33" t="s">
        <v>103</v>
      </c>
      <c r="E33" t="s">
        <v>2106</v>
      </c>
      <c r="F33" t="s">
        <v>131</v>
      </c>
      <c r="G33" t="s">
        <v>105</v>
      </c>
      <c r="H33" s="91">
        <v>330415.35999999999</v>
      </c>
      <c r="I33" s="91">
        <v>330.38</v>
      </c>
      <c r="J33" s="91">
        <v>0</v>
      </c>
      <c r="K33" s="91">
        <v>1091.626266368</v>
      </c>
      <c r="L33" s="91">
        <v>0.01</v>
      </c>
      <c r="M33" s="91">
        <v>0.11</v>
      </c>
      <c r="N33" s="91">
        <f>K33/'סכום נכסי הקרן'!$C$42*100</f>
        <v>9.5061734882945902E-3</v>
      </c>
    </row>
    <row r="34" spans="2:14">
      <c r="B34" t="s">
        <v>2144</v>
      </c>
      <c r="C34" t="s">
        <v>2145</v>
      </c>
      <c r="D34" t="s">
        <v>103</v>
      </c>
      <c r="E34" t="s">
        <v>2106</v>
      </c>
      <c r="F34" t="s">
        <v>131</v>
      </c>
      <c r="G34" t="s">
        <v>105</v>
      </c>
      <c r="H34" s="91">
        <v>2880156.14</v>
      </c>
      <c r="I34" s="91">
        <v>322.45</v>
      </c>
      <c r="J34" s="91">
        <v>0</v>
      </c>
      <c r="K34" s="91">
        <v>9287.0634734300002</v>
      </c>
      <c r="L34" s="91">
        <v>0.16</v>
      </c>
      <c r="M34" s="91">
        <v>0.89</v>
      </c>
      <c r="N34" s="91">
        <f>K34/'סכום נכסי הקרן'!$C$42*100</f>
        <v>8.0874232596989962E-2</v>
      </c>
    </row>
    <row r="35" spans="2:14">
      <c r="B35" t="s">
        <v>2146</v>
      </c>
      <c r="C35" t="s">
        <v>2147</v>
      </c>
      <c r="D35" t="s">
        <v>103</v>
      </c>
      <c r="E35" t="s">
        <v>2106</v>
      </c>
      <c r="F35" t="s">
        <v>131</v>
      </c>
      <c r="G35" t="s">
        <v>105</v>
      </c>
      <c r="H35" s="91">
        <v>565721.48</v>
      </c>
      <c r="I35" s="91">
        <v>353.43</v>
      </c>
      <c r="J35" s="91">
        <v>0</v>
      </c>
      <c r="K35" s="91">
        <v>1999.429426764</v>
      </c>
      <c r="L35" s="91">
        <v>0.06</v>
      </c>
      <c r="M35" s="91">
        <v>0.19</v>
      </c>
      <c r="N35" s="91">
        <f>K35/'סכום נכסי הקרן'!$C$42*100</f>
        <v>1.7411566205399947E-2</v>
      </c>
    </row>
    <row r="36" spans="2:14">
      <c r="B36" s="92" t="s">
        <v>2148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f>K36/'סכום נכסי הקרן'!$C$42*100</f>
        <v>0</v>
      </c>
    </row>
    <row r="37" spans="2:14">
      <c r="B37" t="s">
        <v>284</v>
      </c>
      <c r="C37" t="s">
        <v>284</v>
      </c>
      <c r="D37" s="16"/>
      <c r="E37" s="16"/>
      <c r="F37" t="s">
        <v>284</v>
      </c>
      <c r="G37" t="s">
        <v>284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f>K37/'סכום נכסי הקרן'!$C$42*100</f>
        <v>0</v>
      </c>
    </row>
    <row r="38" spans="2:14">
      <c r="B38" s="92" t="s">
        <v>1191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f>K38/'סכום נכסי הקרן'!$C$42*100</f>
        <v>0</v>
      </c>
    </row>
    <row r="39" spans="2:14">
      <c r="B39" t="s">
        <v>284</v>
      </c>
      <c r="C39" t="s">
        <v>284</v>
      </c>
      <c r="D39" s="16"/>
      <c r="E39" s="16"/>
      <c r="F39" t="s">
        <v>284</v>
      </c>
      <c r="G39" t="s">
        <v>284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f>K39/'סכום נכסי הקרן'!$C$42*100</f>
        <v>0</v>
      </c>
    </row>
    <row r="40" spans="2:14">
      <c r="B40" s="92" t="s">
        <v>2149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f>K40/'סכום נכסי הקרן'!$C$42*100</f>
        <v>0</v>
      </c>
    </row>
    <row r="41" spans="2:14">
      <c r="B41" t="s">
        <v>284</v>
      </c>
      <c r="C41" t="s">
        <v>284</v>
      </c>
      <c r="D41" s="16"/>
      <c r="E41" s="16"/>
      <c r="F41" t="s">
        <v>284</v>
      </c>
      <c r="G41" t="s">
        <v>284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f>K41/'סכום נכסי הקרן'!$C$42*100</f>
        <v>0</v>
      </c>
    </row>
    <row r="42" spans="2:14">
      <c r="B42" s="92" t="s">
        <v>290</v>
      </c>
      <c r="D42" s="16"/>
      <c r="E42" s="16"/>
      <c r="F42" s="16"/>
      <c r="G42" s="16"/>
      <c r="H42" s="93">
        <v>11250912</v>
      </c>
      <c r="J42" s="93">
        <v>0</v>
      </c>
      <c r="K42" s="93">
        <v>995040.3209821179</v>
      </c>
      <c r="M42" s="93">
        <v>95.73</v>
      </c>
      <c r="N42" s="93">
        <f>K42/'סכום נכסי הקרן'!$C$42*100</f>
        <v>8.6650772434927852</v>
      </c>
    </row>
    <row r="43" spans="2:14">
      <c r="B43" s="92" t="s">
        <v>2150</v>
      </c>
      <c r="D43" s="16"/>
      <c r="E43" s="16"/>
      <c r="F43" s="16"/>
      <c r="G43" s="16"/>
      <c r="H43" s="93">
        <v>8368728</v>
      </c>
      <c r="J43" s="93">
        <v>0</v>
      </c>
      <c r="K43" s="93">
        <v>938681.32122405444</v>
      </c>
      <c r="M43" s="93">
        <v>90.31</v>
      </c>
      <c r="N43" s="93">
        <f>K43/'סכום נכסי הקרן'!$C$42*100</f>
        <v>8.1742880001105682</v>
      </c>
    </row>
    <row r="44" spans="2:14">
      <c r="B44" t="s">
        <v>2151</v>
      </c>
      <c r="C44" t="s">
        <v>2152</v>
      </c>
      <c r="D44" t="s">
        <v>1516</v>
      </c>
      <c r="E44" t="s">
        <v>2153</v>
      </c>
      <c r="F44" t="s">
        <v>1263</v>
      </c>
      <c r="G44" t="s">
        <v>109</v>
      </c>
      <c r="H44" s="91">
        <v>26716</v>
      </c>
      <c r="I44" s="91">
        <v>6130</v>
      </c>
      <c r="J44" s="91">
        <v>0</v>
      </c>
      <c r="K44" s="91">
        <v>6138.0651183999998</v>
      </c>
      <c r="L44" s="91">
        <v>0</v>
      </c>
      <c r="M44" s="91">
        <v>0.59</v>
      </c>
      <c r="N44" s="91">
        <f>K44/'סכום נכסי הקרן'!$C$42*100</f>
        <v>5.345191270644048E-2</v>
      </c>
    </row>
    <row r="45" spans="2:14">
      <c r="B45" t="s">
        <v>2154</v>
      </c>
      <c r="C45" t="s">
        <v>2155</v>
      </c>
      <c r="D45" t="s">
        <v>1516</v>
      </c>
      <c r="E45" t="s">
        <v>2156</v>
      </c>
      <c r="F45" t="s">
        <v>1263</v>
      </c>
      <c r="G45" t="s">
        <v>109</v>
      </c>
      <c r="H45" s="91">
        <v>16595</v>
      </c>
      <c r="I45" s="91">
        <v>17204</v>
      </c>
      <c r="J45" s="91">
        <v>0</v>
      </c>
      <c r="K45" s="91">
        <v>10700.5542424</v>
      </c>
      <c r="L45" s="91">
        <v>0</v>
      </c>
      <c r="M45" s="91">
        <v>1.03</v>
      </c>
      <c r="N45" s="91">
        <f>K45/'סכום נכסי הקרן'!$C$42*100</f>
        <v>9.3183288258171723E-2</v>
      </c>
    </row>
    <row r="46" spans="2:14">
      <c r="B46" t="s">
        <v>2157</v>
      </c>
      <c r="C46" t="s">
        <v>2158</v>
      </c>
      <c r="D46" t="s">
        <v>1516</v>
      </c>
      <c r="E46" t="s">
        <v>2159</v>
      </c>
      <c r="F46" t="s">
        <v>1263</v>
      </c>
      <c r="G46" t="s">
        <v>109</v>
      </c>
      <c r="H46" s="91">
        <v>85257</v>
      </c>
      <c r="I46" s="91">
        <v>4128</v>
      </c>
      <c r="J46" s="91">
        <v>0</v>
      </c>
      <c r="K46" s="91">
        <v>13190.744782080001</v>
      </c>
      <c r="L46" s="91">
        <v>0</v>
      </c>
      <c r="M46" s="91">
        <v>1.27</v>
      </c>
      <c r="N46" s="91">
        <f>K46/'סכום נכסי הקרן'!$C$42*100</f>
        <v>0.11486853349129426</v>
      </c>
    </row>
    <row r="47" spans="2:14">
      <c r="B47" t="s">
        <v>2160</v>
      </c>
      <c r="C47" t="s">
        <v>2161</v>
      </c>
      <c r="D47" t="s">
        <v>1442</v>
      </c>
      <c r="E47" t="s">
        <v>2162</v>
      </c>
      <c r="F47" t="s">
        <v>1263</v>
      </c>
      <c r="G47" t="s">
        <v>109</v>
      </c>
      <c r="H47" s="91">
        <v>40093</v>
      </c>
      <c r="I47" s="91">
        <v>9903</v>
      </c>
      <c r="J47" s="91">
        <v>0</v>
      </c>
      <c r="K47" s="91">
        <v>14881.095892920001</v>
      </c>
      <c r="L47" s="91">
        <v>0.03</v>
      </c>
      <c r="M47" s="91">
        <v>1.43</v>
      </c>
      <c r="N47" s="91">
        <f>K47/'סכום נכסי הקרן'!$C$42*100</f>
        <v>0.12958856305712696</v>
      </c>
    </row>
    <row r="48" spans="2:14">
      <c r="B48" t="s">
        <v>2163</v>
      </c>
      <c r="C48" t="s">
        <v>2164</v>
      </c>
      <c r="D48" t="s">
        <v>1938</v>
      </c>
      <c r="E48" t="s">
        <v>2165</v>
      </c>
      <c r="F48" t="s">
        <v>1263</v>
      </c>
      <c r="G48" t="s">
        <v>113</v>
      </c>
      <c r="H48" s="91">
        <v>334973</v>
      </c>
      <c r="I48" s="91">
        <v>3444.5</v>
      </c>
      <c r="J48" s="91">
        <v>0</v>
      </c>
      <c r="K48" s="91">
        <v>49517.103017626003</v>
      </c>
      <c r="L48" s="91">
        <v>0</v>
      </c>
      <c r="M48" s="91">
        <v>4.76</v>
      </c>
      <c r="N48" s="91">
        <f>K48/'סכום נכסי הקרן'!$C$42*100</f>
        <v>0.43120817666787781</v>
      </c>
    </row>
    <row r="49" spans="2:14">
      <c r="B49" t="s">
        <v>2166</v>
      </c>
      <c r="C49" t="s">
        <v>2167</v>
      </c>
      <c r="D49" t="s">
        <v>1966</v>
      </c>
      <c r="E49" t="s">
        <v>2165</v>
      </c>
      <c r="F49" t="s">
        <v>1263</v>
      </c>
      <c r="G49" t="s">
        <v>109</v>
      </c>
      <c r="H49" s="91">
        <v>190111</v>
      </c>
      <c r="I49" s="91">
        <v>1549</v>
      </c>
      <c r="J49" s="91">
        <v>0</v>
      </c>
      <c r="K49" s="91">
        <v>11037.18307372</v>
      </c>
      <c r="L49" s="91">
        <v>0</v>
      </c>
      <c r="M49" s="91">
        <v>1.06</v>
      </c>
      <c r="N49" s="91">
        <f>K49/'סכום נכסי הקרן'!$C$42*100</f>
        <v>9.6114742154326874E-2</v>
      </c>
    </row>
    <row r="50" spans="2:14">
      <c r="B50" t="s">
        <v>2168</v>
      </c>
      <c r="C50" t="s">
        <v>2169</v>
      </c>
      <c r="D50" t="s">
        <v>1516</v>
      </c>
      <c r="E50" t="s">
        <v>2170</v>
      </c>
      <c r="F50" t="s">
        <v>1263</v>
      </c>
      <c r="G50" t="s">
        <v>113</v>
      </c>
      <c r="H50" s="91">
        <v>38651</v>
      </c>
      <c r="I50" s="91">
        <v>12164</v>
      </c>
      <c r="J50" s="91">
        <v>0</v>
      </c>
      <c r="K50" s="91">
        <v>20176.990187824002</v>
      </c>
      <c r="L50" s="91">
        <v>0</v>
      </c>
      <c r="M50" s="91">
        <v>1.94</v>
      </c>
      <c r="N50" s="91">
        <f>K50/'סכום נכסי הקרן'!$C$42*100</f>
        <v>0.17570662698987549</v>
      </c>
    </row>
    <row r="51" spans="2:14">
      <c r="B51" t="s">
        <v>2171</v>
      </c>
      <c r="C51" t="s">
        <v>2172</v>
      </c>
      <c r="D51" t="s">
        <v>1516</v>
      </c>
      <c r="E51" t="s">
        <v>2170</v>
      </c>
      <c r="F51" t="s">
        <v>1263</v>
      </c>
      <c r="G51" t="s">
        <v>113</v>
      </c>
      <c r="H51" s="91">
        <v>320441</v>
      </c>
      <c r="I51" s="91">
        <v>3151.5</v>
      </c>
      <c r="J51" s="91">
        <v>0</v>
      </c>
      <c r="K51" s="91">
        <v>43339.572830334</v>
      </c>
      <c r="L51" s="91">
        <v>0</v>
      </c>
      <c r="M51" s="91">
        <v>4.17</v>
      </c>
      <c r="N51" s="91">
        <f>K51/'סכום נכסי הקרן'!$C$42*100</f>
        <v>0.37741259158640095</v>
      </c>
    </row>
    <row r="52" spans="2:14">
      <c r="B52" t="s">
        <v>2173</v>
      </c>
      <c r="C52" t="s">
        <v>2174</v>
      </c>
      <c r="D52" t="s">
        <v>1516</v>
      </c>
      <c r="E52" t="s">
        <v>2175</v>
      </c>
      <c r="F52" t="s">
        <v>1263</v>
      </c>
      <c r="G52" t="s">
        <v>109</v>
      </c>
      <c r="H52" s="91">
        <v>533881</v>
      </c>
      <c r="I52" s="91">
        <v>2382</v>
      </c>
      <c r="J52" s="91">
        <v>0</v>
      </c>
      <c r="K52" s="91">
        <v>47663.486234160002</v>
      </c>
      <c r="L52" s="91">
        <v>7.0000000000000007E-2</v>
      </c>
      <c r="M52" s="91">
        <v>4.59</v>
      </c>
      <c r="N52" s="91">
        <f>K52/'סכום נכסי הקרן'!$C$42*100</f>
        <v>0.41506638595861856</v>
      </c>
    </row>
    <row r="53" spans="2:14">
      <c r="B53" t="s">
        <v>2176</v>
      </c>
      <c r="C53" t="s">
        <v>2177</v>
      </c>
      <c r="D53" t="s">
        <v>1516</v>
      </c>
      <c r="E53" t="s">
        <v>2178</v>
      </c>
      <c r="F53" t="s">
        <v>1263</v>
      </c>
      <c r="G53" t="s">
        <v>119</v>
      </c>
      <c r="H53" s="91">
        <v>248844</v>
      </c>
      <c r="I53" s="91">
        <v>3084</v>
      </c>
      <c r="J53" s="91">
        <v>0</v>
      </c>
      <c r="K53" s="91">
        <v>21117.506033231999</v>
      </c>
      <c r="L53" s="91">
        <v>0</v>
      </c>
      <c r="M53" s="91">
        <v>2.0299999999999998</v>
      </c>
      <c r="N53" s="91">
        <f>K53/'סכום נכסי הקרן'!$C$42*100</f>
        <v>0.18389689051723226</v>
      </c>
    </row>
    <row r="54" spans="2:14">
      <c r="B54" t="s">
        <v>2179</v>
      </c>
      <c r="C54" t="s">
        <v>2180</v>
      </c>
      <c r="D54" t="s">
        <v>1442</v>
      </c>
      <c r="E54" t="s">
        <v>2181</v>
      </c>
      <c r="F54" t="s">
        <v>1263</v>
      </c>
      <c r="G54" t="s">
        <v>109</v>
      </c>
      <c r="H54" s="91">
        <v>40627</v>
      </c>
      <c r="I54" s="91">
        <v>8646</v>
      </c>
      <c r="J54" s="91">
        <v>0</v>
      </c>
      <c r="K54" s="91">
        <v>13165.263854160001</v>
      </c>
      <c r="L54" s="91">
        <v>0.02</v>
      </c>
      <c r="M54" s="91">
        <v>1.27</v>
      </c>
      <c r="N54" s="91">
        <f>K54/'סכום נכסי הקרן'!$C$42*100</f>
        <v>0.11464663875596862</v>
      </c>
    </row>
    <row r="55" spans="2:14">
      <c r="B55" t="s">
        <v>2182</v>
      </c>
      <c r="C55" t="s">
        <v>2183</v>
      </c>
      <c r="D55" t="s">
        <v>1516</v>
      </c>
      <c r="E55" t="s">
        <v>2184</v>
      </c>
      <c r="F55" t="s">
        <v>1263</v>
      </c>
      <c r="G55" t="s">
        <v>109</v>
      </c>
      <c r="H55" s="91">
        <v>14051</v>
      </c>
      <c r="I55" s="91">
        <v>2997</v>
      </c>
      <c r="J55" s="91">
        <v>0</v>
      </c>
      <c r="K55" s="91">
        <v>1578.3145455599999</v>
      </c>
      <c r="L55" s="91">
        <v>0</v>
      </c>
      <c r="M55" s="91">
        <v>0.15</v>
      </c>
      <c r="N55" s="91">
        <f>K55/'סכום נכסי הקרן'!$C$42*100</f>
        <v>1.3744385190649366E-2</v>
      </c>
    </row>
    <row r="56" spans="2:14">
      <c r="B56" t="s">
        <v>2185</v>
      </c>
      <c r="C56" t="s">
        <v>2186</v>
      </c>
      <c r="D56" t="s">
        <v>1516</v>
      </c>
      <c r="E56" t="s">
        <v>2187</v>
      </c>
      <c r="F56" t="s">
        <v>1263</v>
      </c>
      <c r="G56" t="s">
        <v>109</v>
      </c>
      <c r="H56" s="91">
        <v>15673</v>
      </c>
      <c r="I56" s="91">
        <v>19866</v>
      </c>
      <c r="J56" s="91">
        <v>0</v>
      </c>
      <c r="K56" s="91">
        <v>11669.76597864</v>
      </c>
      <c r="L56" s="91">
        <v>0</v>
      </c>
      <c r="M56" s="91">
        <v>1.1200000000000001</v>
      </c>
      <c r="N56" s="91">
        <f>K56/'סכום נכסי הקרן'!$C$42*100</f>
        <v>0.10162344327774935</v>
      </c>
    </row>
    <row r="57" spans="2:14">
      <c r="B57" t="s">
        <v>2188</v>
      </c>
      <c r="C57" t="s">
        <v>2189</v>
      </c>
      <c r="D57" t="s">
        <v>1516</v>
      </c>
      <c r="E57" t="s">
        <v>2190</v>
      </c>
      <c r="F57" t="s">
        <v>1263</v>
      </c>
      <c r="G57" t="s">
        <v>109</v>
      </c>
      <c r="H57" s="91">
        <v>6486</v>
      </c>
      <c r="I57" s="91">
        <v>16420</v>
      </c>
      <c r="J57" s="91">
        <v>0</v>
      </c>
      <c r="K57" s="91">
        <v>3991.6244975999998</v>
      </c>
      <c r="L57" s="91">
        <v>0.15</v>
      </c>
      <c r="M57" s="91">
        <v>0.38</v>
      </c>
      <c r="N57" s="91">
        <f>K57/'סכום נכסי הקרן'!$C$42*100</f>
        <v>3.4760133704515139E-2</v>
      </c>
    </row>
    <row r="58" spans="2:14">
      <c r="B58" t="s">
        <v>2191</v>
      </c>
      <c r="C58" t="s">
        <v>2192</v>
      </c>
      <c r="D58" t="s">
        <v>1516</v>
      </c>
      <c r="E58" t="s">
        <v>2193</v>
      </c>
      <c r="F58" t="s">
        <v>1263</v>
      </c>
      <c r="G58" t="s">
        <v>113</v>
      </c>
      <c r="H58" s="91">
        <v>12241</v>
      </c>
      <c r="I58" s="91">
        <v>5171</v>
      </c>
      <c r="J58" s="91">
        <v>0</v>
      </c>
      <c r="K58" s="91">
        <v>2716.5060232760002</v>
      </c>
      <c r="L58" s="91">
        <v>0</v>
      </c>
      <c r="M58" s="91">
        <v>0.26</v>
      </c>
      <c r="N58" s="91">
        <f>K58/'סכום נכסי הקרן'!$C$42*100</f>
        <v>2.3656060993454929E-2</v>
      </c>
    </row>
    <row r="59" spans="2:14">
      <c r="B59" t="s">
        <v>2194</v>
      </c>
      <c r="C59" t="s">
        <v>2195</v>
      </c>
      <c r="D59" t="s">
        <v>1516</v>
      </c>
      <c r="E59" t="s">
        <v>2196</v>
      </c>
      <c r="F59" t="s">
        <v>1263</v>
      </c>
      <c r="G59" t="s">
        <v>116</v>
      </c>
      <c r="H59" s="91">
        <v>597977</v>
      </c>
      <c r="I59" s="91">
        <v>664.7</v>
      </c>
      <c r="J59" s="91">
        <v>0</v>
      </c>
      <c r="K59" s="91">
        <v>19052.581600614601</v>
      </c>
      <c r="L59" s="91">
        <v>0.08</v>
      </c>
      <c r="M59" s="91">
        <v>1.83</v>
      </c>
      <c r="N59" s="91">
        <f>K59/'סכום נכסי הקרן'!$C$42*100</f>
        <v>0.16591497628390262</v>
      </c>
    </row>
    <row r="60" spans="2:14">
      <c r="B60" t="s">
        <v>2197</v>
      </c>
      <c r="C60" t="s">
        <v>2198</v>
      </c>
      <c r="D60" t="s">
        <v>1516</v>
      </c>
      <c r="E60" t="s">
        <v>2199</v>
      </c>
      <c r="F60" t="s">
        <v>1263</v>
      </c>
      <c r="G60" t="s">
        <v>109</v>
      </c>
      <c r="H60" s="91">
        <v>202388</v>
      </c>
      <c r="I60" s="91">
        <v>2304</v>
      </c>
      <c r="J60" s="91">
        <v>0</v>
      </c>
      <c r="K60" s="91">
        <v>17476.99716096</v>
      </c>
      <c r="L60" s="91">
        <v>1.5</v>
      </c>
      <c r="M60" s="91">
        <v>1.68</v>
      </c>
      <c r="N60" s="91">
        <f>K60/'סכום נכסי הקרן'!$C$42*100</f>
        <v>0.15219436558565758</v>
      </c>
    </row>
    <row r="61" spans="2:14">
      <c r="B61" t="s">
        <v>2200</v>
      </c>
      <c r="C61" t="s">
        <v>2201</v>
      </c>
      <c r="D61" t="s">
        <v>1516</v>
      </c>
      <c r="E61" t="s">
        <v>2202</v>
      </c>
      <c r="F61" t="s">
        <v>1263</v>
      </c>
      <c r="G61" t="s">
        <v>109</v>
      </c>
      <c r="H61" s="91">
        <v>499084</v>
      </c>
      <c r="I61" s="91">
        <v>623.75</v>
      </c>
      <c r="J61" s="91">
        <v>0</v>
      </c>
      <c r="K61" s="91">
        <v>11667.660614599999</v>
      </c>
      <c r="L61" s="91">
        <v>0</v>
      </c>
      <c r="M61" s="91">
        <v>1.1200000000000001</v>
      </c>
      <c r="N61" s="91">
        <f>K61/'סכום נכסי הקרן'!$C$42*100</f>
        <v>0.10160510920459917</v>
      </c>
    </row>
    <row r="62" spans="2:14">
      <c r="B62" t="s">
        <v>2203</v>
      </c>
      <c r="C62" t="s">
        <v>2204</v>
      </c>
      <c r="D62" t="s">
        <v>1516</v>
      </c>
      <c r="E62" t="s">
        <v>2205</v>
      </c>
      <c r="F62" t="s">
        <v>1263</v>
      </c>
      <c r="G62" t="s">
        <v>109</v>
      </c>
      <c r="H62" s="91">
        <v>19166</v>
      </c>
      <c r="I62" s="91">
        <v>9643</v>
      </c>
      <c r="J62" s="91">
        <v>0</v>
      </c>
      <c r="K62" s="91">
        <v>6926.9688202400002</v>
      </c>
      <c r="L62" s="91">
        <v>0.02</v>
      </c>
      <c r="M62" s="91">
        <v>0.67</v>
      </c>
      <c r="N62" s="91">
        <f>K62/'סכום נכסי הקרן'!$C$42*100</f>
        <v>6.0321897138200867E-2</v>
      </c>
    </row>
    <row r="63" spans="2:14">
      <c r="B63" t="s">
        <v>2206</v>
      </c>
      <c r="C63" t="s">
        <v>2207</v>
      </c>
      <c r="D63" t="s">
        <v>1516</v>
      </c>
      <c r="E63" t="s">
        <v>2208</v>
      </c>
      <c r="F63" t="s">
        <v>1263</v>
      </c>
      <c r="G63" t="s">
        <v>109</v>
      </c>
      <c r="H63" s="91">
        <v>8343</v>
      </c>
      <c r="I63" s="91">
        <v>17267</v>
      </c>
      <c r="J63" s="91">
        <v>0</v>
      </c>
      <c r="K63" s="91">
        <v>5399.3156158800002</v>
      </c>
      <c r="L63" s="91">
        <v>0</v>
      </c>
      <c r="M63" s="91">
        <v>0.52</v>
      </c>
      <c r="N63" s="91">
        <f>K63/'סכום נכסי הקרן'!$C$42*100</f>
        <v>4.7018684456343565E-2</v>
      </c>
    </row>
    <row r="64" spans="2:14">
      <c r="B64" t="s">
        <v>2209</v>
      </c>
      <c r="C64" t="s">
        <v>2210</v>
      </c>
      <c r="D64" t="s">
        <v>1516</v>
      </c>
      <c r="E64" t="s">
        <v>2211</v>
      </c>
      <c r="F64" t="s">
        <v>1263</v>
      </c>
      <c r="G64" t="s">
        <v>109</v>
      </c>
      <c r="H64" s="91">
        <v>1070768</v>
      </c>
      <c r="I64" s="91">
        <v>4715</v>
      </c>
      <c r="J64" s="91">
        <v>0</v>
      </c>
      <c r="K64" s="91">
        <v>189224.1935776</v>
      </c>
      <c r="L64" s="91">
        <v>0</v>
      </c>
      <c r="M64" s="91">
        <v>18.2</v>
      </c>
      <c r="N64" s="91">
        <f>K64/'סכום נכסי הקרן'!$C$42*100</f>
        <v>1.647814886605989</v>
      </c>
    </row>
    <row r="65" spans="2:14">
      <c r="B65" t="s">
        <v>2212</v>
      </c>
      <c r="C65" t="s">
        <v>2213</v>
      </c>
      <c r="D65" t="s">
        <v>1516</v>
      </c>
      <c r="E65" t="s">
        <v>2214</v>
      </c>
      <c r="F65" t="s">
        <v>1263</v>
      </c>
      <c r="G65" t="s">
        <v>113</v>
      </c>
      <c r="H65" s="91">
        <v>99153</v>
      </c>
      <c r="I65" s="91">
        <v>2581</v>
      </c>
      <c r="J65" s="91">
        <v>0</v>
      </c>
      <c r="K65" s="91">
        <v>10982.800631988001</v>
      </c>
      <c r="L65" s="91">
        <v>0</v>
      </c>
      <c r="M65" s="91">
        <v>1.06</v>
      </c>
      <c r="N65" s="91">
        <f>K65/'סכום נכסי הקרן'!$C$42*100</f>
        <v>9.5641165306875706E-2</v>
      </c>
    </row>
    <row r="66" spans="2:14">
      <c r="B66" t="s">
        <v>2215</v>
      </c>
      <c r="C66" t="s">
        <v>2216</v>
      </c>
      <c r="D66" t="s">
        <v>1516</v>
      </c>
      <c r="E66" t="s">
        <v>2217</v>
      </c>
      <c r="F66" t="s">
        <v>1263</v>
      </c>
      <c r="G66" t="s">
        <v>113</v>
      </c>
      <c r="H66" s="91">
        <v>37965</v>
      </c>
      <c r="I66" s="91">
        <v>4124</v>
      </c>
      <c r="J66" s="91">
        <v>0</v>
      </c>
      <c r="K66" s="91">
        <v>6719.2576965600001</v>
      </c>
      <c r="L66" s="91">
        <v>0.83</v>
      </c>
      <c r="M66" s="91">
        <v>0.65</v>
      </c>
      <c r="N66" s="91">
        <f>K66/'סכום נכסי הקרן'!$C$42*100</f>
        <v>5.8513093119843672E-2</v>
      </c>
    </row>
    <row r="67" spans="2:14">
      <c r="B67" t="s">
        <v>2218</v>
      </c>
      <c r="C67" t="s">
        <v>2219</v>
      </c>
      <c r="D67" t="s">
        <v>1516</v>
      </c>
      <c r="E67" t="s">
        <v>2220</v>
      </c>
      <c r="F67" t="s">
        <v>1263</v>
      </c>
      <c r="G67" t="s">
        <v>109</v>
      </c>
      <c r="H67" s="91">
        <v>22762</v>
      </c>
      <c r="I67" s="91">
        <v>11320.5</v>
      </c>
      <c r="J67" s="91">
        <v>0</v>
      </c>
      <c r="K67" s="91">
        <v>9657.7422430799998</v>
      </c>
      <c r="L67" s="91">
        <v>0</v>
      </c>
      <c r="M67" s="91">
        <v>0.93</v>
      </c>
      <c r="N67" s="91">
        <f>K67/'סכום נכסי הקרן'!$C$42*100</f>
        <v>8.4102202462944614E-2</v>
      </c>
    </row>
    <row r="68" spans="2:14">
      <c r="B68" t="s">
        <v>2221</v>
      </c>
      <c r="C68" t="s">
        <v>2222</v>
      </c>
      <c r="D68" t="s">
        <v>1516</v>
      </c>
      <c r="E68" t="s">
        <v>2223</v>
      </c>
      <c r="F68" t="s">
        <v>1263</v>
      </c>
      <c r="G68" t="s">
        <v>109</v>
      </c>
      <c r="H68" s="91">
        <v>57392</v>
      </c>
      <c r="I68" s="91">
        <v>16540</v>
      </c>
      <c r="J68" s="91">
        <v>0</v>
      </c>
      <c r="K68" s="91">
        <v>35578.402726400003</v>
      </c>
      <c r="L68" s="91">
        <v>0</v>
      </c>
      <c r="M68" s="91">
        <v>3.42</v>
      </c>
      <c r="N68" s="91">
        <f>K68/'סכום נכסי הקרן'!$C$42*100</f>
        <v>0.3098262465585962</v>
      </c>
    </row>
    <row r="69" spans="2:14">
      <c r="B69" t="s">
        <v>2224</v>
      </c>
      <c r="C69" t="s">
        <v>2225</v>
      </c>
      <c r="D69" t="s">
        <v>1516</v>
      </c>
      <c r="E69" t="s">
        <v>2226</v>
      </c>
      <c r="F69" t="s">
        <v>1263</v>
      </c>
      <c r="G69" t="s">
        <v>109</v>
      </c>
      <c r="H69" s="91">
        <v>46802</v>
      </c>
      <c r="I69" s="91">
        <v>3742</v>
      </c>
      <c r="J69" s="91">
        <v>0</v>
      </c>
      <c r="K69" s="91">
        <v>6563.9879883200001</v>
      </c>
      <c r="L69" s="91">
        <v>0.68</v>
      </c>
      <c r="M69" s="91">
        <v>0.63</v>
      </c>
      <c r="N69" s="91">
        <f>K69/'סכום נכסי הקרן'!$C$42*100</f>
        <v>5.7160962972849998E-2</v>
      </c>
    </row>
    <row r="70" spans="2:14">
      <c r="B70" t="s">
        <v>2227</v>
      </c>
      <c r="C70" t="s">
        <v>2228</v>
      </c>
      <c r="D70" t="s">
        <v>1516</v>
      </c>
      <c r="E70" t="s">
        <v>2229</v>
      </c>
      <c r="F70" t="s">
        <v>1263</v>
      </c>
      <c r="G70" t="s">
        <v>113</v>
      </c>
      <c r="H70" s="91">
        <v>3924</v>
      </c>
      <c r="I70" s="91">
        <v>15768.2</v>
      </c>
      <c r="J70" s="91">
        <v>0</v>
      </c>
      <c r="K70" s="91">
        <v>2655.4024713888002</v>
      </c>
      <c r="L70" s="91">
        <v>0</v>
      </c>
      <c r="M70" s="91">
        <v>0.26</v>
      </c>
      <c r="N70" s="91">
        <f>K70/'סכום נכסי הקרן'!$C$42*100</f>
        <v>2.3123954921178615E-2</v>
      </c>
    </row>
    <row r="71" spans="2:14">
      <c r="B71" t="s">
        <v>2230</v>
      </c>
      <c r="C71" t="s">
        <v>2231</v>
      </c>
      <c r="D71" t="s">
        <v>1516</v>
      </c>
      <c r="E71" t="s">
        <v>2229</v>
      </c>
      <c r="F71" t="s">
        <v>1263</v>
      </c>
      <c r="G71" t="s">
        <v>113</v>
      </c>
      <c r="H71" s="91">
        <v>59515</v>
      </c>
      <c r="I71" s="91">
        <v>4913</v>
      </c>
      <c r="J71" s="91">
        <v>0</v>
      </c>
      <c r="K71" s="91">
        <v>12548.51802062</v>
      </c>
      <c r="L71" s="91">
        <v>1.48</v>
      </c>
      <c r="M71" s="91">
        <v>1.21</v>
      </c>
      <c r="N71" s="91">
        <f>K71/'סכום נכסי הקרן'!$C$42*100</f>
        <v>0.10927585108582505</v>
      </c>
    </row>
    <row r="72" spans="2:14">
      <c r="B72" t="s">
        <v>2232</v>
      </c>
      <c r="C72" t="s">
        <v>2233</v>
      </c>
      <c r="D72" t="s">
        <v>1516</v>
      </c>
      <c r="E72" t="s">
        <v>2229</v>
      </c>
      <c r="F72" t="s">
        <v>1263</v>
      </c>
      <c r="G72" t="s">
        <v>113</v>
      </c>
      <c r="H72" s="91">
        <v>29140</v>
      </c>
      <c r="I72" s="91">
        <v>4086.5</v>
      </c>
      <c r="J72" s="91">
        <v>0</v>
      </c>
      <c r="K72" s="91">
        <v>5110.4634587600003</v>
      </c>
      <c r="L72" s="91">
        <v>0.43</v>
      </c>
      <c r="M72" s="91">
        <v>0.49</v>
      </c>
      <c r="N72" s="91">
        <f>K72/'סכום נכסי הקרן'!$C$42*100</f>
        <v>4.4503282617226241E-2</v>
      </c>
    </row>
    <row r="73" spans="2:14">
      <c r="B73" t="s">
        <v>2234</v>
      </c>
      <c r="C73" t="s">
        <v>2235</v>
      </c>
      <c r="D73" t="s">
        <v>1516</v>
      </c>
      <c r="E73" t="s">
        <v>2236</v>
      </c>
      <c r="F73" t="s">
        <v>1263</v>
      </c>
      <c r="G73" t="s">
        <v>109</v>
      </c>
      <c r="H73" s="91">
        <v>35776</v>
      </c>
      <c r="I73" s="91">
        <v>8728</v>
      </c>
      <c r="J73" s="91">
        <v>0</v>
      </c>
      <c r="K73" s="91">
        <v>11703.23974144</v>
      </c>
      <c r="L73" s="91">
        <v>0.31</v>
      </c>
      <c r="M73" s="91">
        <v>1.1299999999999999</v>
      </c>
      <c r="N73" s="91">
        <f>K73/'סכום נכסי הקרן'!$C$42*100</f>
        <v>0.10191494175693265</v>
      </c>
    </row>
    <row r="74" spans="2:14">
      <c r="B74" t="s">
        <v>2237</v>
      </c>
      <c r="C74" t="s">
        <v>2238</v>
      </c>
      <c r="D74" t="s">
        <v>1516</v>
      </c>
      <c r="E74" t="s">
        <v>2239</v>
      </c>
      <c r="F74" t="s">
        <v>1263</v>
      </c>
      <c r="G74" t="s">
        <v>223</v>
      </c>
      <c r="H74" s="91">
        <v>3090247</v>
      </c>
      <c r="I74" s="91">
        <v>156500</v>
      </c>
      <c r="J74" s="91">
        <v>0</v>
      </c>
      <c r="K74" s="91">
        <v>164978.537600715</v>
      </c>
      <c r="L74" s="91">
        <v>0.14000000000000001</v>
      </c>
      <c r="M74" s="91">
        <v>15.87</v>
      </c>
      <c r="N74" s="91">
        <f>K74/'סכום נכסי הקרן'!$C$42*100</f>
        <v>1.4366772297404871</v>
      </c>
    </row>
    <row r="75" spans="2:14">
      <c r="B75" t="s">
        <v>2240</v>
      </c>
      <c r="C75" t="s">
        <v>2241</v>
      </c>
      <c r="D75" t="s">
        <v>1516</v>
      </c>
      <c r="E75" t="s">
        <v>2242</v>
      </c>
      <c r="F75" t="s">
        <v>1263</v>
      </c>
      <c r="G75" t="s">
        <v>109</v>
      </c>
      <c r="H75" s="91">
        <v>67407</v>
      </c>
      <c r="I75" s="91">
        <v>2574</v>
      </c>
      <c r="J75" s="91">
        <v>0</v>
      </c>
      <c r="K75" s="91">
        <v>6502.9905626399996</v>
      </c>
      <c r="L75" s="91">
        <v>0</v>
      </c>
      <c r="M75" s="91">
        <v>0.63</v>
      </c>
      <c r="N75" s="91">
        <f>K75/'סכום נכסי הקרן'!$C$42*100</f>
        <v>5.662978107596995E-2</v>
      </c>
    </row>
    <row r="76" spans="2:14">
      <c r="B76" t="s">
        <v>2243</v>
      </c>
      <c r="C76" t="s">
        <v>2244</v>
      </c>
      <c r="D76" t="s">
        <v>1516</v>
      </c>
      <c r="E76" t="s">
        <v>2245</v>
      </c>
      <c r="F76" t="s">
        <v>1263</v>
      </c>
      <c r="G76" t="s">
        <v>109</v>
      </c>
      <c r="H76" s="91">
        <v>11159</v>
      </c>
      <c r="I76" s="91">
        <v>30648</v>
      </c>
      <c r="J76" s="91">
        <v>0</v>
      </c>
      <c r="K76" s="91">
        <v>12818.198679360001</v>
      </c>
      <c r="L76" s="91">
        <v>0</v>
      </c>
      <c r="M76" s="91">
        <v>1.23</v>
      </c>
      <c r="N76" s="91">
        <f>K76/'סכום נכסי הקרן'!$C$42*100</f>
        <v>0.11162430238953873</v>
      </c>
    </row>
    <row r="77" spans="2:14">
      <c r="B77" t="s">
        <v>2246</v>
      </c>
      <c r="C77" t="s">
        <v>2247</v>
      </c>
      <c r="D77" t="s">
        <v>1516</v>
      </c>
      <c r="E77" t="s">
        <v>2248</v>
      </c>
      <c r="F77" t="s">
        <v>1263</v>
      </c>
      <c r="G77" t="s">
        <v>109</v>
      </c>
      <c r="H77" s="91">
        <v>9078</v>
      </c>
      <c r="I77" s="91">
        <v>45006</v>
      </c>
      <c r="J77" s="91">
        <v>0</v>
      </c>
      <c r="K77" s="91">
        <v>15312.99626064</v>
      </c>
      <c r="L77" s="91">
        <v>0.15</v>
      </c>
      <c r="M77" s="91">
        <v>1.47</v>
      </c>
      <c r="N77" s="91">
        <f>K77/'סכום נכסי הקרן'!$C$42*100</f>
        <v>0.13334966697308978</v>
      </c>
    </row>
    <row r="78" spans="2:14">
      <c r="B78" t="s">
        <v>2249</v>
      </c>
      <c r="C78" t="s">
        <v>2250</v>
      </c>
      <c r="D78" t="s">
        <v>1442</v>
      </c>
      <c r="E78" t="s">
        <v>2251</v>
      </c>
      <c r="F78" t="s">
        <v>1263</v>
      </c>
      <c r="G78" t="s">
        <v>109</v>
      </c>
      <c r="H78" s="91">
        <v>87227</v>
      </c>
      <c r="I78" s="91">
        <v>6441</v>
      </c>
      <c r="J78" s="91">
        <v>0</v>
      </c>
      <c r="K78" s="91">
        <v>21057.354930360001</v>
      </c>
      <c r="L78" s="91">
        <v>0.05</v>
      </c>
      <c r="M78" s="91">
        <v>2.0299999999999998</v>
      </c>
      <c r="N78" s="91">
        <f>K78/'סכום נכסי הקרן'!$C$42*100</f>
        <v>0.18337307862571747</v>
      </c>
    </row>
    <row r="79" spans="2:14">
      <c r="B79" t="s">
        <v>2252</v>
      </c>
      <c r="C79" t="s">
        <v>2253</v>
      </c>
      <c r="D79" t="s">
        <v>1516</v>
      </c>
      <c r="E79" t="s">
        <v>2251</v>
      </c>
      <c r="F79" t="s">
        <v>1263</v>
      </c>
      <c r="G79" t="s">
        <v>109</v>
      </c>
      <c r="H79" s="91">
        <v>17260</v>
      </c>
      <c r="I79" s="91">
        <v>3252</v>
      </c>
      <c r="J79" s="91">
        <v>0</v>
      </c>
      <c r="K79" s="91">
        <v>2103.7344096000002</v>
      </c>
      <c r="L79" s="91">
        <v>0</v>
      </c>
      <c r="M79" s="91">
        <v>0.2</v>
      </c>
      <c r="N79" s="91">
        <f>K79/'סכום נכסי הקרן'!$C$42*100</f>
        <v>1.8319881892811547E-2</v>
      </c>
    </row>
    <row r="80" spans="2:14">
      <c r="B80" t="s">
        <v>2254</v>
      </c>
      <c r="C80" t="s">
        <v>2255</v>
      </c>
      <c r="D80" t="s">
        <v>1442</v>
      </c>
      <c r="E80" t="s">
        <v>2256</v>
      </c>
      <c r="F80" t="s">
        <v>1263</v>
      </c>
      <c r="G80" t="s">
        <v>109</v>
      </c>
      <c r="H80" s="91">
        <v>107033</v>
      </c>
      <c r="I80" s="91">
        <v>4679</v>
      </c>
      <c r="J80" s="91">
        <v>0</v>
      </c>
      <c r="K80" s="91">
        <v>18770.261614359999</v>
      </c>
      <c r="L80" s="91">
        <v>0</v>
      </c>
      <c r="M80" s="91">
        <v>1.81</v>
      </c>
      <c r="N80" s="91">
        <f>K80/'סכום נכסי הקרן'!$C$42*100</f>
        <v>0.16345645833574207</v>
      </c>
    </row>
    <row r="81" spans="2:14">
      <c r="B81" t="s">
        <v>2257</v>
      </c>
      <c r="C81" t="s">
        <v>2258</v>
      </c>
      <c r="D81" t="s">
        <v>1516</v>
      </c>
      <c r="E81" t="s">
        <v>1285</v>
      </c>
      <c r="F81" t="s">
        <v>1263</v>
      </c>
      <c r="G81" t="s">
        <v>113</v>
      </c>
      <c r="H81" s="91">
        <v>22732</v>
      </c>
      <c r="I81" s="91">
        <v>8283</v>
      </c>
      <c r="J81" s="91">
        <v>0</v>
      </c>
      <c r="K81" s="91">
        <v>8080.6174188960003</v>
      </c>
      <c r="L81" s="91">
        <v>1.87</v>
      </c>
      <c r="M81" s="91">
        <v>0.78</v>
      </c>
      <c r="N81" s="91">
        <f>K81/'סכום נכסי הקרן'!$C$42*100</f>
        <v>7.0368177684234229E-2</v>
      </c>
    </row>
    <row r="82" spans="2:14">
      <c r="B82" t="s">
        <v>2259</v>
      </c>
      <c r="C82" t="s">
        <v>2260</v>
      </c>
      <c r="D82" t="s">
        <v>1516</v>
      </c>
      <c r="E82" t="s">
        <v>2261</v>
      </c>
      <c r="F82" t="s">
        <v>1263</v>
      </c>
      <c r="G82" t="s">
        <v>109</v>
      </c>
      <c r="H82" s="91">
        <v>67812</v>
      </c>
      <c r="I82" s="91">
        <v>4754</v>
      </c>
      <c r="J82" s="91">
        <v>0</v>
      </c>
      <c r="K82" s="91">
        <v>12082.73673504</v>
      </c>
      <c r="L82" s="91">
        <v>0.01</v>
      </c>
      <c r="M82" s="91">
        <v>1.1599999999999999</v>
      </c>
      <c r="N82" s="91">
        <f>K82/'סכום נכסי הקרן'!$C$42*100</f>
        <v>0.10521970307552087</v>
      </c>
    </row>
    <row r="83" spans="2:14">
      <c r="B83" t="s">
        <v>2262</v>
      </c>
      <c r="C83" t="s">
        <v>2263</v>
      </c>
      <c r="D83" t="s">
        <v>110</v>
      </c>
      <c r="E83" t="s">
        <v>2264</v>
      </c>
      <c r="F83" t="s">
        <v>1263</v>
      </c>
      <c r="G83" t="s">
        <v>123</v>
      </c>
      <c r="H83" s="91">
        <v>44026</v>
      </c>
      <c r="I83" s="91">
        <v>7213</v>
      </c>
      <c r="J83" s="91">
        <v>0</v>
      </c>
      <c r="K83" s="91">
        <v>8400.0848991759995</v>
      </c>
      <c r="L83" s="91">
        <v>0</v>
      </c>
      <c r="M83" s="91">
        <v>0.81</v>
      </c>
      <c r="N83" s="91">
        <f>K83/'סכום נכסי הקרן'!$C$42*100</f>
        <v>7.3150185945646137E-2</v>
      </c>
    </row>
    <row r="84" spans="2:14">
      <c r="B84" t="s">
        <v>2265</v>
      </c>
      <c r="C84" t="s">
        <v>2266</v>
      </c>
      <c r="D84" t="s">
        <v>1516</v>
      </c>
      <c r="E84" t="s">
        <v>2264</v>
      </c>
      <c r="F84" t="s">
        <v>1263</v>
      </c>
      <c r="G84" t="s">
        <v>109</v>
      </c>
      <c r="H84" s="91">
        <v>55702</v>
      </c>
      <c r="I84" s="91">
        <v>16683</v>
      </c>
      <c r="J84" s="91">
        <v>0</v>
      </c>
      <c r="K84" s="91">
        <v>34829.281945679999</v>
      </c>
      <c r="L84" s="91">
        <v>0.05</v>
      </c>
      <c r="M84" s="91">
        <v>3.35</v>
      </c>
      <c r="N84" s="91">
        <f>K84/'סכום נכסי הקרן'!$C$42*100</f>
        <v>0.30330270244408469</v>
      </c>
    </row>
    <row r="85" spans="2:14">
      <c r="B85" t="s">
        <v>2267</v>
      </c>
      <c r="C85" t="s">
        <v>2268</v>
      </c>
      <c r="D85" t="s">
        <v>1516</v>
      </c>
      <c r="E85" t="s">
        <v>2269</v>
      </c>
      <c r="F85" t="s">
        <v>1263</v>
      </c>
      <c r="G85" t="s">
        <v>116</v>
      </c>
      <c r="H85" s="91">
        <v>58284</v>
      </c>
      <c r="I85" s="91">
        <v>2772.5</v>
      </c>
      <c r="J85" s="91">
        <v>0</v>
      </c>
      <c r="K85" s="91">
        <v>7745.7696222599998</v>
      </c>
      <c r="L85" s="91">
        <v>0</v>
      </c>
      <c r="M85" s="91">
        <v>0.75</v>
      </c>
      <c r="N85" s="91">
        <f>K85/'סכום נכסי הקרן'!$C$42*100</f>
        <v>6.7452233514453744E-2</v>
      </c>
    </row>
    <row r="86" spans="2:14">
      <c r="B86" t="s">
        <v>2270</v>
      </c>
      <c r="C86" t="s">
        <v>2271</v>
      </c>
      <c r="D86" t="s">
        <v>1516</v>
      </c>
      <c r="E86" t="s">
        <v>2272</v>
      </c>
      <c r="F86" t="s">
        <v>1210</v>
      </c>
      <c r="G86" t="s">
        <v>109</v>
      </c>
      <c r="H86" s="91">
        <v>9930</v>
      </c>
      <c r="I86" s="91">
        <v>7175</v>
      </c>
      <c r="J86" s="91">
        <v>0</v>
      </c>
      <c r="K86" s="91">
        <v>2670.3656700000001</v>
      </c>
      <c r="L86" s="91">
        <v>0</v>
      </c>
      <c r="M86" s="91">
        <v>0.26</v>
      </c>
      <c r="N86" s="91">
        <f>K86/'סכום נכסי הקרן'!$C$42*100</f>
        <v>2.3254258456665296E-2</v>
      </c>
    </row>
    <row r="87" spans="2:14">
      <c r="B87" t="s">
        <v>2273</v>
      </c>
      <c r="C87" t="s">
        <v>2274</v>
      </c>
      <c r="D87" t="s">
        <v>1516</v>
      </c>
      <c r="E87" t="s">
        <v>2275</v>
      </c>
      <c r="F87" t="s">
        <v>126</v>
      </c>
      <c r="G87" t="s">
        <v>113</v>
      </c>
      <c r="H87" s="91">
        <v>6036</v>
      </c>
      <c r="I87" s="91">
        <v>4544</v>
      </c>
      <c r="J87" s="91">
        <v>0</v>
      </c>
      <c r="K87" s="91">
        <v>1177.0821949440001</v>
      </c>
      <c r="L87" s="91">
        <v>0</v>
      </c>
      <c r="M87" s="91">
        <v>0.11</v>
      </c>
      <c r="N87" s="91">
        <f>K87/'סכום נכסי הקרן'!$C$42*100</f>
        <v>1.0250346569938739E-2</v>
      </c>
    </row>
    <row r="88" spans="2:14">
      <c r="B88" s="92" t="s">
        <v>2276</v>
      </c>
      <c r="D88" s="16"/>
      <c r="E88" s="16"/>
      <c r="F88" s="16"/>
      <c r="G88" s="16"/>
      <c r="H88" s="93">
        <v>2882184</v>
      </c>
      <c r="J88" s="93">
        <v>0</v>
      </c>
      <c r="K88" s="93">
        <v>56358.999758063503</v>
      </c>
      <c r="M88" s="93">
        <v>5.42</v>
      </c>
      <c r="N88" s="93">
        <f>K88/'סכום נכסי הקרן'!$C$42*100</f>
        <v>0.49078924338221647</v>
      </c>
    </row>
    <row r="89" spans="2:14">
      <c r="B89" t="s">
        <v>2277</v>
      </c>
      <c r="C89" t="s">
        <v>2278</v>
      </c>
      <c r="D89" t="s">
        <v>1516</v>
      </c>
      <c r="E89" t="s">
        <v>2279</v>
      </c>
      <c r="F89" t="s">
        <v>1295</v>
      </c>
      <c r="G89" t="s">
        <v>116</v>
      </c>
      <c r="H89" s="91">
        <v>2759527</v>
      </c>
      <c r="I89" s="91">
        <v>165.75</v>
      </c>
      <c r="J89" s="91">
        <v>0</v>
      </c>
      <c r="K89" s="91">
        <v>21924.608966383501</v>
      </c>
      <c r="L89" s="91">
        <v>1.8</v>
      </c>
      <c r="M89" s="91">
        <v>2.11</v>
      </c>
      <c r="N89" s="91">
        <f>K89/'סכום נכסי הקרן'!$C$42*100</f>
        <v>0.19092535872272626</v>
      </c>
    </row>
    <row r="90" spans="2:14">
      <c r="B90" t="s">
        <v>2280</v>
      </c>
      <c r="C90" t="s">
        <v>2281</v>
      </c>
      <c r="D90" t="s">
        <v>1516</v>
      </c>
      <c r="E90" t="s">
        <v>2282</v>
      </c>
      <c r="F90" t="s">
        <v>1263</v>
      </c>
      <c r="G90" t="s">
        <v>109</v>
      </c>
      <c r="H90" s="91">
        <v>40753</v>
      </c>
      <c r="I90" s="91">
        <v>6880</v>
      </c>
      <c r="J90" s="91">
        <v>0</v>
      </c>
      <c r="K90" s="91">
        <v>10508.666387200001</v>
      </c>
      <c r="L90" s="91">
        <v>0.09</v>
      </c>
      <c r="M90" s="91">
        <v>1.01</v>
      </c>
      <c r="N90" s="91">
        <f>K90/'סכום נכסי הקרן'!$C$42*100</f>
        <v>9.1512277493748614E-2</v>
      </c>
    </row>
    <row r="91" spans="2:14">
      <c r="B91" t="s">
        <v>2283</v>
      </c>
      <c r="C91" t="s">
        <v>2284</v>
      </c>
      <c r="D91" t="s">
        <v>1516</v>
      </c>
      <c r="E91" t="s">
        <v>2264</v>
      </c>
      <c r="F91" t="s">
        <v>1263</v>
      </c>
      <c r="G91" t="s">
        <v>109</v>
      </c>
      <c r="H91" s="91">
        <v>81904</v>
      </c>
      <c r="I91" s="91">
        <v>7794</v>
      </c>
      <c r="J91" s="91">
        <v>0</v>
      </c>
      <c r="K91" s="91">
        <v>23925.724404479999</v>
      </c>
      <c r="L91" s="91">
        <v>0.03</v>
      </c>
      <c r="M91" s="91">
        <v>2.2999999999999998</v>
      </c>
      <c r="N91" s="91">
        <f>K91/'סכום נכסי הקרן'!$C$42*100</f>
        <v>0.20835160716574153</v>
      </c>
    </row>
    <row r="92" spans="2:14">
      <c r="B92" s="92" t="s">
        <v>1191</v>
      </c>
      <c r="D92" s="16"/>
      <c r="E92" s="16"/>
      <c r="F92" s="16"/>
      <c r="G92" s="16"/>
      <c r="H92" s="93">
        <v>0</v>
      </c>
      <c r="J92" s="93">
        <v>0</v>
      </c>
      <c r="K92" s="93">
        <v>0</v>
      </c>
      <c r="M92" s="93">
        <v>0</v>
      </c>
      <c r="N92" s="93">
        <f>K92/'סכום נכסי הקרן'!$C$42*100</f>
        <v>0</v>
      </c>
    </row>
    <row r="93" spans="2:14">
      <c r="B93" t="s">
        <v>284</v>
      </c>
      <c r="C93" t="s">
        <v>284</v>
      </c>
      <c r="D93" s="16"/>
      <c r="E93" s="16"/>
      <c r="F93" t="s">
        <v>284</v>
      </c>
      <c r="G93" t="s">
        <v>284</v>
      </c>
      <c r="H93" s="91">
        <v>0</v>
      </c>
      <c r="I93" s="91">
        <v>0</v>
      </c>
      <c r="K93" s="91">
        <v>0</v>
      </c>
      <c r="L93" s="91">
        <v>0</v>
      </c>
      <c r="M93" s="91">
        <v>0</v>
      </c>
      <c r="N93" s="91">
        <f>K93/'סכום נכסי הקרן'!$C$42*100</f>
        <v>0</v>
      </c>
    </row>
    <row r="94" spans="2:14">
      <c r="B94" s="92" t="s">
        <v>2149</v>
      </c>
      <c r="D94" s="16"/>
      <c r="E94" s="16"/>
      <c r="F94" s="16"/>
      <c r="G94" s="16"/>
      <c r="H94" s="93">
        <v>0</v>
      </c>
      <c r="J94" s="93">
        <v>0</v>
      </c>
      <c r="K94" s="93">
        <v>0</v>
      </c>
      <c r="M94" s="93">
        <v>0</v>
      </c>
      <c r="N94" s="93">
        <f>K94/'סכום נכסי הקרן'!$C$42*100</f>
        <v>0</v>
      </c>
    </row>
    <row r="95" spans="2:14">
      <c r="B95" t="s">
        <v>284</v>
      </c>
      <c r="C95" t="s">
        <v>284</v>
      </c>
      <c r="D95" s="16"/>
      <c r="E95" s="16"/>
      <c r="F95" t="s">
        <v>284</v>
      </c>
      <c r="G95" t="s">
        <v>284</v>
      </c>
      <c r="H95" s="91">
        <v>0</v>
      </c>
      <c r="I95" s="91">
        <v>0</v>
      </c>
      <c r="K95" s="91">
        <v>0</v>
      </c>
      <c r="L95" s="91">
        <v>0</v>
      </c>
      <c r="M95" s="91">
        <v>0</v>
      </c>
      <c r="N95" s="91">
        <f>K95/'סכום נכסי הקרן'!$C$42*100</f>
        <v>0</v>
      </c>
    </row>
    <row r="96" spans="2:14">
      <c r="B96" t="s">
        <v>292</v>
      </c>
      <c r="D96" s="16"/>
      <c r="E96" s="16"/>
      <c r="F96" s="16"/>
      <c r="G96" s="16"/>
    </row>
    <row r="97" spans="2:7">
      <c r="B97" t="s">
        <v>385</v>
      </c>
      <c r="D97" s="16"/>
      <c r="E97" s="16"/>
      <c r="F97" s="16"/>
      <c r="G97" s="16"/>
    </row>
    <row r="98" spans="2:7">
      <c r="B98" t="s">
        <v>386</v>
      </c>
      <c r="D98" s="16"/>
      <c r="E98" s="16"/>
      <c r="F98" s="16"/>
      <c r="G98" s="16"/>
    </row>
    <row r="99" spans="2:7">
      <c r="B99" t="s">
        <v>387</v>
      </c>
      <c r="D99" s="16"/>
      <c r="E99" s="16"/>
      <c r="F99" s="16"/>
      <c r="G99" s="16"/>
    </row>
    <row r="100" spans="2:7">
      <c r="B100" t="s">
        <v>388</v>
      </c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C1:C4 J9:J1048576 J5:N7 A5:I1048576 O5:XFD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J3" workbookViewId="0">
      <selection activeCell="O12" sqref="O12:O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3556</v>
      </c>
    </row>
    <row r="3" spans="2:65" s="1" customFormat="1">
      <c r="B3" s="2" t="s">
        <v>2</v>
      </c>
      <c r="C3" s="26" t="s">
        <v>3557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2833210.28</v>
      </c>
      <c r="K11" s="7"/>
      <c r="L11" s="90">
        <v>697416.00891646906</v>
      </c>
      <c r="M11" s="7"/>
      <c r="N11" s="90">
        <v>100</v>
      </c>
      <c r="O11" s="90">
        <f>L11/'סכום נכסי הקרן'!$C$42*100</f>
        <v>6.0732851329531803</v>
      </c>
      <c r="P11" s="35"/>
      <c r="BG11" s="16"/>
      <c r="BH11" s="19"/>
      <c r="BI11" s="16"/>
      <c r="BM11" s="16"/>
    </row>
    <row r="12" spans="2:65">
      <c r="B12" s="92" t="s">
        <v>228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f>L12/'סכום נכסי הקרן'!$C$42*100</f>
        <v>0</v>
      </c>
    </row>
    <row r="13" spans="2:65">
      <c r="B13" s="92" t="s">
        <v>2285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f>L13/'סכום נכסי הקרן'!$C$42*100</f>
        <v>0</v>
      </c>
    </row>
    <row r="14" spans="2:65">
      <c r="B14" t="s">
        <v>284</v>
      </c>
      <c r="C14" t="s">
        <v>284</v>
      </c>
      <c r="D14" s="16"/>
      <c r="E14" s="16"/>
      <c r="F14" t="s">
        <v>284</v>
      </c>
      <c r="G14" t="s">
        <v>284</v>
      </c>
      <c r="I14" t="s">
        <v>284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f>L14/'סכום נכסי הקרן'!$C$42*100</f>
        <v>0</v>
      </c>
    </row>
    <row r="15" spans="2:65">
      <c r="B15" s="92" t="s">
        <v>2286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f>L15/'סכום נכסי הקרן'!$C$42*100</f>
        <v>0</v>
      </c>
    </row>
    <row r="16" spans="2:65">
      <c r="B16" t="s">
        <v>284</v>
      </c>
      <c r="C16" t="s">
        <v>284</v>
      </c>
      <c r="D16" s="16"/>
      <c r="E16" s="16"/>
      <c r="F16" t="s">
        <v>284</v>
      </c>
      <c r="G16" t="s">
        <v>284</v>
      </c>
      <c r="I16" t="s">
        <v>284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f>L16/'סכום נכסי הקרן'!$C$42*100</f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f>L17/'סכום נכסי הקרן'!$C$42*100</f>
        <v>0</v>
      </c>
    </row>
    <row r="18" spans="2:15">
      <c r="B18" t="s">
        <v>284</v>
      </c>
      <c r="C18" t="s">
        <v>284</v>
      </c>
      <c r="D18" s="16"/>
      <c r="E18" s="16"/>
      <c r="F18" t="s">
        <v>284</v>
      </c>
      <c r="G18" t="s">
        <v>284</v>
      </c>
      <c r="I18" t="s">
        <v>284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f>L18/'סכום נכסי הקרן'!$C$42*100</f>
        <v>0</v>
      </c>
    </row>
    <row r="19" spans="2:15">
      <c r="B19" s="92" t="s">
        <v>1191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f>L19/'סכום נכסי הקרן'!$C$42*100</f>
        <v>0</v>
      </c>
    </row>
    <row r="20" spans="2:15">
      <c r="B20" t="s">
        <v>284</v>
      </c>
      <c r="C20" t="s">
        <v>284</v>
      </c>
      <c r="D20" s="16"/>
      <c r="E20" s="16"/>
      <c r="F20" t="s">
        <v>284</v>
      </c>
      <c r="G20" t="s">
        <v>284</v>
      </c>
      <c r="I20" t="s">
        <v>284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f>L20/'סכום נכסי הקרן'!$C$42*100</f>
        <v>0</v>
      </c>
    </row>
    <row r="21" spans="2:15">
      <c r="B21" s="92" t="s">
        <v>290</v>
      </c>
      <c r="C21" s="16"/>
      <c r="D21" s="16"/>
      <c r="E21" s="16"/>
      <c r="J21" s="93">
        <v>2833210.28</v>
      </c>
      <c r="L21" s="93">
        <v>697416.00891646906</v>
      </c>
      <c r="N21" s="93">
        <v>100</v>
      </c>
      <c r="O21" s="93">
        <f>L21/'סכום נכסי הקרן'!$C$42*100</f>
        <v>6.0732851329531803</v>
      </c>
    </row>
    <row r="22" spans="2:15">
      <c r="B22" s="92" t="s">
        <v>2285</v>
      </c>
      <c r="C22" s="16"/>
      <c r="D22" s="16"/>
      <c r="E22" s="16"/>
      <c r="J22" s="93">
        <v>317535.53000000003</v>
      </c>
      <c r="L22" s="93">
        <v>10484.985096336401</v>
      </c>
      <c r="N22" s="93">
        <v>1.5</v>
      </c>
      <c r="O22" s="93">
        <f>L22/'סכום נכסי הקרן'!$C$42*100</f>
        <v>9.1306054479231791E-2</v>
      </c>
    </row>
    <row r="23" spans="2:15">
      <c r="B23" t="s">
        <v>2287</v>
      </c>
      <c r="C23" t="s">
        <v>2288</v>
      </c>
      <c r="D23" t="s">
        <v>126</v>
      </c>
      <c r="E23" t="s">
        <v>2289</v>
      </c>
      <c r="F23" t="s">
        <v>1263</v>
      </c>
      <c r="G23" t="s">
        <v>284</v>
      </c>
      <c r="H23" t="s">
        <v>285</v>
      </c>
      <c r="I23" t="s">
        <v>109</v>
      </c>
      <c r="J23" s="91">
        <v>317535.53000000003</v>
      </c>
      <c r="K23" s="91">
        <v>881</v>
      </c>
      <c r="L23" s="91">
        <v>10484.985096336401</v>
      </c>
      <c r="M23" s="91">
        <v>0</v>
      </c>
      <c r="N23" s="91">
        <v>1.5</v>
      </c>
      <c r="O23" s="91">
        <f>L23/'סכום נכסי הקרן'!$C$42*100</f>
        <v>9.1306054479231791E-2</v>
      </c>
    </row>
    <row r="24" spans="2:15">
      <c r="B24" s="92" t="s">
        <v>2286</v>
      </c>
      <c r="C24" s="16"/>
      <c r="D24" s="16"/>
      <c r="E24" s="16"/>
      <c r="J24" s="93">
        <v>1383801.48</v>
      </c>
      <c r="L24" s="93">
        <v>450826.57303693768</v>
      </c>
      <c r="N24" s="93">
        <v>64.64</v>
      </c>
      <c r="O24" s="93">
        <f>L24/'סכום נכסי הקרן'!$C$42*100</f>
        <v>3.9259183737685039</v>
      </c>
    </row>
    <row r="25" spans="2:15">
      <c r="B25" t="s">
        <v>2290</v>
      </c>
      <c r="C25" t="s">
        <v>2291</v>
      </c>
      <c r="D25" t="s">
        <v>126</v>
      </c>
      <c r="E25" t="s">
        <v>2292</v>
      </c>
      <c r="F25" t="s">
        <v>1263</v>
      </c>
      <c r="G25" t="s">
        <v>1301</v>
      </c>
      <c r="H25" t="s">
        <v>1205</v>
      </c>
      <c r="I25" t="s">
        <v>113</v>
      </c>
      <c r="J25" s="91">
        <v>6606.14</v>
      </c>
      <c r="K25" s="91">
        <v>97455</v>
      </c>
      <c r="L25" s="91">
        <v>27629.3797537092</v>
      </c>
      <c r="M25" s="91">
        <v>0</v>
      </c>
      <c r="N25" s="91">
        <v>3.96</v>
      </c>
      <c r="O25" s="91">
        <f>L25/'סכום נכסי הקרן'!$C$42*100</f>
        <v>0.24060402850749241</v>
      </c>
    </row>
    <row r="26" spans="2:15">
      <c r="B26" t="s">
        <v>2293</v>
      </c>
      <c r="C26" t="s">
        <v>2294</v>
      </c>
      <c r="D26" t="s">
        <v>126</v>
      </c>
      <c r="E26" t="s">
        <v>2295</v>
      </c>
      <c r="F26" t="s">
        <v>1263</v>
      </c>
      <c r="G26" t="s">
        <v>284</v>
      </c>
      <c r="H26" t="s">
        <v>285</v>
      </c>
      <c r="I26" t="s">
        <v>109</v>
      </c>
      <c r="J26" s="91">
        <v>367</v>
      </c>
      <c r="K26" s="91">
        <v>966085</v>
      </c>
      <c r="L26" s="91">
        <v>13288.6537486</v>
      </c>
      <c r="M26" s="91">
        <v>0</v>
      </c>
      <c r="N26" s="91">
        <v>1.91</v>
      </c>
      <c r="O26" s="91">
        <f>L26/'סכום נכסי הקרן'!$C$42*100</f>
        <v>0.11572115095798041</v>
      </c>
    </row>
    <row r="27" spans="2:15">
      <c r="B27" t="s">
        <v>2296</v>
      </c>
      <c r="C27" t="s">
        <v>2297</v>
      </c>
      <c r="D27" t="s">
        <v>126</v>
      </c>
      <c r="E27" t="s">
        <v>2298</v>
      </c>
      <c r="F27" t="s">
        <v>1263</v>
      </c>
      <c r="G27" t="s">
        <v>284</v>
      </c>
      <c r="H27" t="s">
        <v>285</v>
      </c>
      <c r="I27" t="s">
        <v>113</v>
      </c>
      <c r="J27" s="91">
        <v>170.46</v>
      </c>
      <c r="K27" s="91">
        <v>18700.810000000056</v>
      </c>
      <c r="L27" s="91">
        <v>136.805052955702</v>
      </c>
      <c r="M27" s="91">
        <v>0</v>
      </c>
      <c r="N27" s="91">
        <v>0.02</v>
      </c>
      <c r="O27" s="91">
        <f>L27/'סכום נכסי הקרן'!$C$42*100</f>
        <v>1.1913349903160178E-3</v>
      </c>
    </row>
    <row r="28" spans="2:15">
      <c r="B28" t="s">
        <v>2299</v>
      </c>
      <c r="C28" t="s">
        <v>2300</v>
      </c>
      <c r="D28" t="s">
        <v>126</v>
      </c>
      <c r="E28" t="s">
        <v>2301</v>
      </c>
      <c r="F28" t="s">
        <v>1263</v>
      </c>
      <c r="G28" t="s">
        <v>284</v>
      </c>
      <c r="H28" t="s">
        <v>285</v>
      </c>
      <c r="I28" t="s">
        <v>116</v>
      </c>
      <c r="J28" s="91">
        <v>70637.27</v>
      </c>
      <c r="K28" s="91">
        <v>15261.030000000004</v>
      </c>
      <c r="L28" s="91">
        <v>51672.732001454002</v>
      </c>
      <c r="M28" s="91">
        <v>0</v>
      </c>
      <c r="N28" s="91">
        <v>7.41</v>
      </c>
      <c r="O28" s="91">
        <f>L28/'סכום נכסי הקרן'!$C$42*100</f>
        <v>0.44997997039252347</v>
      </c>
    </row>
    <row r="29" spans="2:15">
      <c r="B29" t="s">
        <v>2302</v>
      </c>
      <c r="C29" t="s">
        <v>2303</v>
      </c>
      <c r="D29" t="s">
        <v>126</v>
      </c>
      <c r="E29" t="s">
        <v>1492</v>
      </c>
      <c r="F29" t="s">
        <v>1263</v>
      </c>
      <c r="G29" t="s">
        <v>284</v>
      </c>
      <c r="H29" t="s">
        <v>285</v>
      </c>
      <c r="I29" t="s">
        <v>109</v>
      </c>
      <c r="J29" s="91">
        <v>3496.73</v>
      </c>
      <c r="K29" s="91">
        <v>125615</v>
      </c>
      <c r="L29" s="91">
        <v>16462.780375846</v>
      </c>
      <c r="M29" s="91">
        <v>0</v>
      </c>
      <c r="N29" s="91">
        <v>2.36</v>
      </c>
      <c r="O29" s="91">
        <f>L29/'סכום נכסי הקרן'!$C$42*100</f>
        <v>0.14336229456366562</v>
      </c>
    </row>
    <row r="30" spans="2:15">
      <c r="B30" t="s">
        <v>2304</v>
      </c>
      <c r="C30" t="s">
        <v>2305</v>
      </c>
      <c r="D30" t="s">
        <v>126</v>
      </c>
      <c r="E30" t="s">
        <v>2306</v>
      </c>
      <c r="F30" t="s">
        <v>1263</v>
      </c>
      <c r="G30" t="s">
        <v>284</v>
      </c>
      <c r="H30" t="s">
        <v>285</v>
      </c>
      <c r="I30" t="s">
        <v>109</v>
      </c>
      <c r="J30" s="91">
        <v>513000</v>
      </c>
      <c r="K30" s="91">
        <v>1256</v>
      </c>
      <c r="L30" s="91">
        <v>24149.41344</v>
      </c>
      <c r="M30" s="91">
        <v>0</v>
      </c>
      <c r="N30" s="91">
        <v>3.46</v>
      </c>
      <c r="O30" s="91">
        <f>L30/'סכום נכסי הקרן'!$C$42*100</f>
        <v>0.2102995511137718</v>
      </c>
    </row>
    <row r="31" spans="2:15">
      <c r="B31" t="s">
        <v>2307</v>
      </c>
      <c r="C31" t="s">
        <v>2308</v>
      </c>
      <c r="D31" t="s">
        <v>126</v>
      </c>
      <c r="E31" t="s">
        <v>2309</v>
      </c>
      <c r="F31" t="s">
        <v>1263</v>
      </c>
      <c r="G31" t="s">
        <v>284</v>
      </c>
      <c r="H31" t="s">
        <v>285</v>
      </c>
      <c r="I31" t="s">
        <v>109</v>
      </c>
      <c r="J31" s="91">
        <v>98631.03</v>
      </c>
      <c r="K31" s="91">
        <v>12295.779999999992</v>
      </c>
      <c r="L31" s="91">
        <v>45453.699318081402</v>
      </c>
      <c r="M31" s="91">
        <v>0</v>
      </c>
      <c r="N31" s="91">
        <v>6.52</v>
      </c>
      <c r="O31" s="91">
        <f>L31/'סכום נכסי הקרן'!$C$42*100</f>
        <v>0.39582297047513193</v>
      </c>
    </row>
    <row r="32" spans="2:15">
      <c r="B32" t="s">
        <v>2310</v>
      </c>
      <c r="C32" t="s">
        <v>2311</v>
      </c>
      <c r="D32" t="s">
        <v>126</v>
      </c>
      <c r="E32" t="s">
        <v>2312</v>
      </c>
      <c r="F32" t="s">
        <v>1263</v>
      </c>
      <c r="G32" t="s">
        <v>284</v>
      </c>
      <c r="H32" t="s">
        <v>285</v>
      </c>
      <c r="I32" t="s">
        <v>109</v>
      </c>
      <c r="J32" s="91">
        <v>483.17</v>
      </c>
      <c r="K32" s="91">
        <v>1124300</v>
      </c>
      <c r="L32" s="91">
        <v>20360.186601879999</v>
      </c>
      <c r="M32" s="91">
        <v>0</v>
      </c>
      <c r="N32" s="91">
        <v>2.92</v>
      </c>
      <c r="O32" s="91">
        <f>L32/'סכום נכסי הקרן'!$C$42*100</f>
        <v>0.17730195036024837</v>
      </c>
    </row>
    <row r="33" spans="2:15">
      <c r="B33" t="s">
        <v>2313</v>
      </c>
      <c r="C33" t="s">
        <v>2314</v>
      </c>
      <c r="D33" t="s">
        <v>126</v>
      </c>
      <c r="E33" t="s">
        <v>2292</v>
      </c>
      <c r="F33" t="s">
        <v>1263</v>
      </c>
      <c r="G33" t="s">
        <v>284</v>
      </c>
      <c r="H33" t="s">
        <v>285</v>
      </c>
      <c r="I33" t="s">
        <v>116</v>
      </c>
      <c r="J33" s="91">
        <v>6769.4</v>
      </c>
      <c r="K33" s="91">
        <v>111759</v>
      </c>
      <c r="L33" s="91">
        <v>36264.054250076399</v>
      </c>
      <c r="M33" s="91">
        <v>0</v>
      </c>
      <c r="N33" s="91">
        <v>5.2</v>
      </c>
      <c r="O33" s="91">
        <f>L33/'סכום נכסי הקרן'!$C$42*100</f>
        <v>0.31579708340760987</v>
      </c>
    </row>
    <row r="34" spans="2:15">
      <c r="B34" t="s">
        <v>2315</v>
      </c>
      <c r="C34" t="s">
        <v>2316</v>
      </c>
      <c r="D34" t="s">
        <v>126</v>
      </c>
      <c r="E34" t="s">
        <v>2292</v>
      </c>
      <c r="F34" t="s">
        <v>1263</v>
      </c>
      <c r="G34" t="s">
        <v>284</v>
      </c>
      <c r="H34" t="s">
        <v>285</v>
      </c>
      <c r="I34" t="s">
        <v>113</v>
      </c>
      <c r="J34" s="91">
        <v>4214.62</v>
      </c>
      <c r="K34" s="91">
        <v>187556.99999999977</v>
      </c>
      <c r="L34" s="91">
        <v>33924.303339019403</v>
      </c>
      <c r="M34" s="91">
        <v>0</v>
      </c>
      <c r="N34" s="91">
        <v>4.8600000000000003</v>
      </c>
      <c r="O34" s="91">
        <f>L34/'סכום נכסי הקרן'!$C$42*100</f>
        <v>0.29542190669634794</v>
      </c>
    </row>
    <row r="35" spans="2:15">
      <c r="B35" t="s">
        <v>2317</v>
      </c>
      <c r="C35" t="s">
        <v>2318</v>
      </c>
      <c r="D35" t="s">
        <v>126</v>
      </c>
      <c r="E35" t="s">
        <v>2319</v>
      </c>
      <c r="F35" t="s">
        <v>1263</v>
      </c>
      <c r="G35" t="s">
        <v>284</v>
      </c>
      <c r="H35" t="s">
        <v>285</v>
      </c>
      <c r="I35" t="s">
        <v>109</v>
      </c>
      <c r="J35" s="91">
        <v>10475.89</v>
      </c>
      <c r="K35" s="91">
        <v>98221.090000000127</v>
      </c>
      <c r="L35" s="91">
        <v>38565.170977813403</v>
      </c>
      <c r="M35" s="91">
        <v>0</v>
      </c>
      <c r="N35" s="91">
        <v>5.53</v>
      </c>
      <c r="O35" s="91">
        <f>L35/'סכום נכסי הקרן'!$C$42*100</f>
        <v>0.33583582331762091</v>
      </c>
    </row>
    <row r="36" spans="2:15">
      <c r="B36" t="s">
        <v>2320</v>
      </c>
      <c r="C36" t="s">
        <v>2321</v>
      </c>
      <c r="D36" t="s">
        <v>126</v>
      </c>
      <c r="E36" t="s">
        <v>2322</v>
      </c>
      <c r="F36" t="s">
        <v>1263</v>
      </c>
      <c r="G36" t="s">
        <v>284</v>
      </c>
      <c r="H36" t="s">
        <v>285</v>
      </c>
      <c r="I36" t="s">
        <v>109</v>
      </c>
      <c r="J36" s="91">
        <v>10861</v>
      </c>
      <c r="K36" s="91">
        <v>28345.72</v>
      </c>
      <c r="L36" s="91">
        <v>11538.700177201599</v>
      </c>
      <c r="M36" s="91">
        <v>0</v>
      </c>
      <c r="N36" s="91">
        <v>1.65</v>
      </c>
      <c r="O36" s="91">
        <f>L36/'סכום נכסי הקרן'!$C$42*100</f>
        <v>0.10048208722463678</v>
      </c>
    </row>
    <row r="37" spans="2:15">
      <c r="B37" t="s">
        <v>2323</v>
      </c>
      <c r="C37" t="s">
        <v>2324</v>
      </c>
      <c r="D37" t="s">
        <v>126</v>
      </c>
      <c r="E37" t="s">
        <v>2325</v>
      </c>
      <c r="F37" t="s">
        <v>1263</v>
      </c>
      <c r="G37" t="s">
        <v>284</v>
      </c>
      <c r="H37" t="s">
        <v>285</v>
      </c>
      <c r="I37" t="s">
        <v>109</v>
      </c>
      <c r="J37" s="91">
        <v>470026.14</v>
      </c>
      <c r="K37" s="91">
        <v>1548</v>
      </c>
      <c r="L37" s="91">
        <v>27270.4654177056</v>
      </c>
      <c r="M37" s="91">
        <v>0</v>
      </c>
      <c r="N37" s="91">
        <v>3.91</v>
      </c>
      <c r="O37" s="91">
        <f>L37/'סכום נכסי הקרן'!$C$42*100</f>
        <v>0.23747850647618568</v>
      </c>
    </row>
    <row r="38" spans="2:15">
      <c r="B38" t="s">
        <v>2323</v>
      </c>
      <c r="C38" t="s">
        <v>2326</v>
      </c>
      <c r="D38" t="s">
        <v>126</v>
      </c>
      <c r="E38" t="s">
        <v>2325</v>
      </c>
      <c r="F38" t="s">
        <v>1263</v>
      </c>
      <c r="G38" t="s">
        <v>284</v>
      </c>
      <c r="H38" t="s">
        <v>285</v>
      </c>
      <c r="I38" t="s">
        <v>113</v>
      </c>
      <c r="J38" s="91">
        <v>1263.81</v>
      </c>
      <c r="K38" s="91">
        <v>194260</v>
      </c>
      <c r="L38" s="91">
        <v>10536.2097664296</v>
      </c>
      <c r="M38" s="91">
        <v>0</v>
      </c>
      <c r="N38" s="91">
        <v>1.51</v>
      </c>
      <c r="O38" s="91">
        <f>L38/'סכום נכסי הקרן'!$C$42*100</f>
        <v>9.1752132606690892E-2</v>
      </c>
    </row>
    <row r="39" spans="2:15">
      <c r="B39" t="s">
        <v>2327</v>
      </c>
      <c r="C39" t="s">
        <v>2328</v>
      </c>
      <c r="D39" t="s">
        <v>126</v>
      </c>
      <c r="E39" t="s">
        <v>2329</v>
      </c>
      <c r="F39" t="s">
        <v>1295</v>
      </c>
      <c r="G39" t="s">
        <v>284</v>
      </c>
      <c r="H39" t="s">
        <v>285</v>
      </c>
      <c r="I39" t="s">
        <v>109</v>
      </c>
      <c r="J39" s="91">
        <v>2017.5</v>
      </c>
      <c r="K39" s="91">
        <v>177341</v>
      </c>
      <c r="L39" s="91">
        <v>13409.7993219</v>
      </c>
      <c r="M39" s="91">
        <v>0</v>
      </c>
      <c r="N39" s="91">
        <v>1.92</v>
      </c>
      <c r="O39" s="91">
        <f>L39/'סכום נכסי הקרן'!$C$42*100</f>
        <v>0.11677611901125047</v>
      </c>
    </row>
    <row r="40" spans="2:15">
      <c r="B40" t="s">
        <v>2330</v>
      </c>
      <c r="C40" t="s">
        <v>2331</v>
      </c>
      <c r="D40" t="s">
        <v>126</v>
      </c>
      <c r="E40" t="s">
        <v>2292</v>
      </c>
      <c r="F40" t="s">
        <v>1263</v>
      </c>
      <c r="G40" t="s">
        <v>284</v>
      </c>
      <c r="H40" t="s">
        <v>285</v>
      </c>
      <c r="I40" t="s">
        <v>113</v>
      </c>
      <c r="J40" s="91">
        <v>158666.13</v>
      </c>
      <c r="K40" s="91">
        <v>9720.6729999999989</v>
      </c>
      <c r="L40" s="91">
        <v>66191.130642400007</v>
      </c>
      <c r="M40" s="91">
        <v>0</v>
      </c>
      <c r="N40" s="91">
        <v>9.49</v>
      </c>
      <c r="O40" s="91">
        <f>L40/'סכום נכסי הקרן'!$C$42*100</f>
        <v>0.57641006877431422</v>
      </c>
    </row>
    <row r="41" spans="2:15">
      <c r="B41" t="s">
        <v>2332</v>
      </c>
      <c r="C41" t="s">
        <v>2333</v>
      </c>
      <c r="D41" t="s">
        <v>126</v>
      </c>
      <c r="E41" t="s">
        <v>2334</v>
      </c>
      <c r="F41" t="s">
        <v>1263</v>
      </c>
      <c r="G41" t="s">
        <v>284</v>
      </c>
      <c r="H41" t="s">
        <v>285</v>
      </c>
      <c r="I41" t="s">
        <v>113</v>
      </c>
      <c r="J41" s="91">
        <v>5292.59</v>
      </c>
      <c r="K41" s="91">
        <v>24094</v>
      </c>
      <c r="L41" s="91">
        <v>5472.6338770493603</v>
      </c>
      <c r="M41" s="91">
        <v>0</v>
      </c>
      <c r="N41" s="91">
        <v>0.78</v>
      </c>
      <c r="O41" s="91">
        <f>L41/'סכום נכסי הקרן'!$C$42*100</f>
        <v>4.7657159483932426E-2</v>
      </c>
    </row>
    <row r="42" spans="2:15">
      <c r="B42" t="s">
        <v>2335</v>
      </c>
      <c r="C42" t="s">
        <v>2336</v>
      </c>
      <c r="D42" t="s">
        <v>126</v>
      </c>
      <c r="E42" t="s">
        <v>2337</v>
      </c>
      <c r="F42" t="s">
        <v>1263</v>
      </c>
      <c r="G42" t="s">
        <v>284</v>
      </c>
      <c r="H42" t="s">
        <v>285</v>
      </c>
      <c r="I42" t="s">
        <v>109</v>
      </c>
      <c r="J42" s="91">
        <v>20822.599999999999</v>
      </c>
      <c r="K42" s="91">
        <v>10892</v>
      </c>
      <c r="L42" s="91">
        <v>8500.4549748160007</v>
      </c>
      <c r="M42" s="91">
        <v>0</v>
      </c>
      <c r="N42" s="91">
        <v>1.22</v>
      </c>
      <c r="O42" s="91">
        <f>L42/'סכום נכסי הקרן'!$C$42*100</f>
        <v>7.4024235408784875E-2</v>
      </c>
    </row>
    <row r="43" spans="2:15">
      <c r="B43" s="92" t="s">
        <v>93</v>
      </c>
      <c r="C43" s="16"/>
      <c r="D43" s="16"/>
      <c r="E43" s="16"/>
      <c r="J43" s="93">
        <v>1131873.27</v>
      </c>
      <c r="L43" s="93">
        <v>236104.45078319503</v>
      </c>
      <c r="N43" s="93">
        <v>33.85</v>
      </c>
      <c r="O43" s="93">
        <f>L43/'סכום נכסי הקרן'!$C$42*100</f>
        <v>2.0560607047054447</v>
      </c>
    </row>
    <row r="44" spans="2:15">
      <c r="B44" t="s">
        <v>2338</v>
      </c>
      <c r="C44" t="s">
        <v>2339</v>
      </c>
      <c r="D44" t="s">
        <v>126</v>
      </c>
      <c r="E44" t="s">
        <v>2340</v>
      </c>
      <c r="F44" t="s">
        <v>1263</v>
      </c>
      <c r="G44" t="s">
        <v>284</v>
      </c>
      <c r="H44" t="s">
        <v>285</v>
      </c>
      <c r="I44" t="s">
        <v>113</v>
      </c>
      <c r="J44" s="91">
        <v>3210</v>
      </c>
      <c r="K44" s="91">
        <v>145704</v>
      </c>
      <c r="L44" s="91">
        <v>20072.235493439999</v>
      </c>
      <c r="M44" s="91">
        <v>0</v>
      </c>
      <c r="N44" s="91">
        <v>2.88</v>
      </c>
      <c r="O44" s="91">
        <f>L44/'סכום נכסי הקרן'!$C$42*100</f>
        <v>0.17479439509402633</v>
      </c>
    </row>
    <row r="45" spans="2:15">
      <c r="B45" t="s">
        <v>2341</v>
      </c>
      <c r="C45" t="s">
        <v>2342</v>
      </c>
      <c r="D45" t="s">
        <v>126</v>
      </c>
      <c r="E45" t="s">
        <v>2343</v>
      </c>
      <c r="F45" t="s">
        <v>1263</v>
      </c>
      <c r="G45" t="s">
        <v>284</v>
      </c>
      <c r="H45" t="s">
        <v>285</v>
      </c>
      <c r="I45" t="s">
        <v>113</v>
      </c>
      <c r="J45" s="91">
        <v>51891</v>
      </c>
      <c r="K45" s="91">
        <v>2255</v>
      </c>
      <c r="L45" s="91">
        <v>5021.78162178</v>
      </c>
      <c r="M45" s="91">
        <v>0</v>
      </c>
      <c r="N45" s="91">
        <v>0.72</v>
      </c>
      <c r="O45" s="91">
        <f>L45/'סכום נכסי הקרן'!$C$42*100</f>
        <v>4.3731017462415145E-2</v>
      </c>
    </row>
    <row r="46" spans="2:15">
      <c r="B46" t="s">
        <v>2344</v>
      </c>
      <c r="C46" t="s">
        <v>2345</v>
      </c>
      <c r="D46" t="s">
        <v>126</v>
      </c>
      <c r="E46" t="s">
        <v>1492</v>
      </c>
      <c r="F46" t="s">
        <v>1263</v>
      </c>
      <c r="G46" t="s">
        <v>284</v>
      </c>
      <c r="H46" t="s">
        <v>285</v>
      </c>
      <c r="I46" t="s">
        <v>113</v>
      </c>
      <c r="J46" s="91">
        <v>4902</v>
      </c>
      <c r="K46" s="91">
        <v>108148</v>
      </c>
      <c r="L46" s="91">
        <v>22751.552442336</v>
      </c>
      <c r="M46" s="91">
        <v>0</v>
      </c>
      <c r="N46" s="91">
        <v>3.26</v>
      </c>
      <c r="O46" s="91">
        <f>L46/'סכום נכסי הקרן'!$C$42*100</f>
        <v>0.19812660368138119</v>
      </c>
    </row>
    <row r="47" spans="2:15">
      <c r="B47" t="s">
        <v>2346</v>
      </c>
      <c r="C47" t="s">
        <v>2345</v>
      </c>
      <c r="D47" t="s">
        <v>126</v>
      </c>
      <c r="E47" t="s">
        <v>1492</v>
      </c>
      <c r="F47" t="s">
        <v>1263</v>
      </c>
      <c r="G47" t="s">
        <v>284</v>
      </c>
      <c r="H47" t="s">
        <v>285</v>
      </c>
      <c r="I47" t="s">
        <v>113</v>
      </c>
      <c r="J47" s="91">
        <v>6905</v>
      </c>
      <c r="K47" s="91">
        <v>108148</v>
      </c>
      <c r="L47" s="91">
        <v>32048.035417039999</v>
      </c>
      <c r="M47" s="91">
        <v>0</v>
      </c>
      <c r="N47" s="91">
        <v>4.5999999999999996</v>
      </c>
      <c r="O47" s="91">
        <f>L47/'סכום נכסי הקרן'!$C$42*100</f>
        <v>0.27908286381475661</v>
      </c>
    </row>
    <row r="48" spans="2:15">
      <c r="B48" t="s">
        <v>2347</v>
      </c>
      <c r="C48" t="s">
        <v>2348</v>
      </c>
      <c r="D48" t="s">
        <v>126</v>
      </c>
      <c r="E48" t="s">
        <v>2349</v>
      </c>
      <c r="F48" t="s">
        <v>1263</v>
      </c>
      <c r="G48" t="s">
        <v>284</v>
      </c>
      <c r="H48" t="s">
        <v>285</v>
      </c>
      <c r="I48" t="s">
        <v>109</v>
      </c>
      <c r="J48" s="91">
        <v>87621</v>
      </c>
      <c r="K48" s="91">
        <v>1943</v>
      </c>
      <c r="L48" s="91">
        <v>6380.8801604399996</v>
      </c>
      <c r="M48" s="91">
        <v>0</v>
      </c>
      <c r="N48" s="91">
        <v>0.91</v>
      </c>
      <c r="O48" s="91">
        <f>L48/'סכום נכסי הקרן'!$C$42*100</f>
        <v>5.55664110345905E-2</v>
      </c>
    </row>
    <row r="49" spans="2:15">
      <c r="B49" t="s">
        <v>2350</v>
      </c>
      <c r="C49" t="s">
        <v>2351</v>
      </c>
      <c r="D49" t="s">
        <v>126</v>
      </c>
      <c r="E49" t="s">
        <v>2352</v>
      </c>
      <c r="F49" t="s">
        <v>1263</v>
      </c>
      <c r="G49" t="s">
        <v>284</v>
      </c>
      <c r="H49" t="s">
        <v>285</v>
      </c>
      <c r="I49" t="s">
        <v>113</v>
      </c>
      <c r="J49" s="91">
        <v>4408</v>
      </c>
      <c r="K49" s="91">
        <v>25290</v>
      </c>
      <c r="L49" s="91">
        <v>4784.2035811200003</v>
      </c>
      <c r="M49" s="91">
        <v>0</v>
      </c>
      <c r="N49" s="91">
        <v>0.69</v>
      </c>
      <c r="O49" s="91">
        <f>L49/'סכום נכסי הקרן'!$C$42*100</f>
        <v>4.1662124342943696E-2</v>
      </c>
    </row>
    <row r="50" spans="2:15">
      <c r="B50" t="s">
        <v>2353</v>
      </c>
      <c r="C50" t="s">
        <v>2354</v>
      </c>
      <c r="D50" t="s">
        <v>126</v>
      </c>
      <c r="E50" t="s">
        <v>2355</v>
      </c>
      <c r="F50" t="s">
        <v>1263</v>
      </c>
      <c r="G50" t="s">
        <v>284</v>
      </c>
      <c r="H50" t="s">
        <v>285</v>
      </c>
      <c r="I50" t="s">
        <v>109</v>
      </c>
      <c r="J50" s="91">
        <v>490200</v>
      </c>
      <c r="K50" s="91">
        <v>881.2</v>
      </c>
      <c r="L50" s="91">
        <v>16190.0197152</v>
      </c>
      <c r="M50" s="91">
        <v>0</v>
      </c>
      <c r="N50" s="91">
        <v>2.3199999999999998</v>
      </c>
      <c r="O50" s="91">
        <f>L50/'סכום נכסי הקרן'!$C$42*100</f>
        <v>0.14098702177959299</v>
      </c>
    </row>
    <row r="51" spans="2:15">
      <c r="B51" t="s">
        <v>2356</v>
      </c>
      <c r="C51" t="s">
        <v>2357</v>
      </c>
      <c r="D51" t="s">
        <v>126</v>
      </c>
      <c r="E51" t="s">
        <v>2358</v>
      </c>
      <c r="F51" t="s">
        <v>1263</v>
      </c>
      <c r="G51" t="s">
        <v>284</v>
      </c>
      <c r="H51" t="s">
        <v>285</v>
      </c>
      <c r="I51" t="s">
        <v>109</v>
      </c>
      <c r="J51" s="91">
        <v>892</v>
      </c>
      <c r="K51" s="91">
        <v>83447.66</v>
      </c>
      <c r="L51" s="91">
        <v>2789.8355207456002</v>
      </c>
      <c r="M51" s="91">
        <v>0</v>
      </c>
      <c r="N51" s="91">
        <v>0.4</v>
      </c>
      <c r="O51" s="91">
        <f>L51/'סכום נכסי הקרן'!$C$42*100</f>
        <v>2.4294633869751479E-2</v>
      </c>
    </row>
    <row r="52" spans="2:15">
      <c r="B52" t="s">
        <v>2359</v>
      </c>
      <c r="C52" t="s">
        <v>2360</v>
      </c>
      <c r="D52" t="s">
        <v>126</v>
      </c>
      <c r="E52" t="s">
        <v>2361</v>
      </c>
      <c r="F52" t="s">
        <v>1263</v>
      </c>
      <c r="G52" t="s">
        <v>284</v>
      </c>
      <c r="H52" t="s">
        <v>285</v>
      </c>
      <c r="I52" t="s">
        <v>109</v>
      </c>
      <c r="J52" s="91">
        <v>150636.9</v>
      </c>
      <c r="K52" s="91">
        <v>1726</v>
      </c>
      <c r="L52" s="91">
        <v>9744.7733667119992</v>
      </c>
      <c r="M52" s="91">
        <v>0.01</v>
      </c>
      <c r="N52" s="91">
        <v>1.4</v>
      </c>
      <c r="O52" s="91">
        <f>L52/'סכום נכסי הקרן'!$C$42*100</f>
        <v>8.486009276442999E-2</v>
      </c>
    </row>
    <row r="53" spans="2:15">
      <c r="B53" t="s">
        <v>2359</v>
      </c>
      <c r="C53" t="s">
        <v>2360</v>
      </c>
      <c r="D53" t="s">
        <v>126</v>
      </c>
      <c r="E53" t="s">
        <v>2361</v>
      </c>
      <c r="F53" t="s">
        <v>1263</v>
      </c>
      <c r="G53" t="s">
        <v>284</v>
      </c>
      <c r="H53" t="s">
        <v>285</v>
      </c>
      <c r="I53" t="s">
        <v>109</v>
      </c>
      <c r="J53" s="91">
        <v>4149</v>
      </c>
      <c r="K53" s="91">
        <v>1726</v>
      </c>
      <c r="L53" s="91">
        <v>268.40080152000002</v>
      </c>
      <c r="M53" s="91">
        <v>0</v>
      </c>
      <c r="N53" s="91">
        <v>0.04</v>
      </c>
      <c r="O53" s="91">
        <f>L53/'סכום נכסי הקרן'!$C$42*100</f>
        <v>2.3373059647378569E-3</v>
      </c>
    </row>
    <row r="54" spans="2:15">
      <c r="B54" t="s">
        <v>2362</v>
      </c>
      <c r="C54" t="s">
        <v>2363</v>
      </c>
      <c r="D54" t="s">
        <v>126</v>
      </c>
      <c r="E54" t="s">
        <v>2364</v>
      </c>
      <c r="F54" t="s">
        <v>1263</v>
      </c>
      <c r="G54" t="s">
        <v>284</v>
      </c>
      <c r="H54" t="s">
        <v>285</v>
      </c>
      <c r="I54" t="s">
        <v>109</v>
      </c>
      <c r="J54" s="91">
        <v>93586.32</v>
      </c>
      <c r="K54" s="91">
        <v>2126.7699999999995</v>
      </c>
      <c r="L54" s="91">
        <v>7459.8909354342704</v>
      </c>
      <c r="M54" s="91">
        <v>0</v>
      </c>
      <c r="N54" s="91">
        <v>1.07</v>
      </c>
      <c r="O54" s="91">
        <f>L54/'סכום נכסי הקרן'!$C$42*100</f>
        <v>6.4962725449928038E-2</v>
      </c>
    </row>
    <row r="55" spans="2:15">
      <c r="B55" t="s">
        <v>2362</v>
      </c>
      <c r="C55" t="s">
        <v>2363</v>
      </c>
      <c r="D55" t="s">
        <v>126</v>
      </c>
      <c r="E55" t="s">
        <v>2364</v>
      </c>
      <c r="F55" t="s">
        <v>1263</v>
      </c>
      <c r="G55" t="s">
        <v>284</v>
      </c>
      <c r="H55" t="s">
        <v>285</v>
      </c>
      <c r="I55" t="s">
        <v>109</v>
      </c>
      <c r="J55" s="91">
        <v>29860.09</v>
      </c>
      <c r="K55" s="91">
        <v>2126.7699999999963</v>
      </c>
      <c r="L55" s="91">
        <v>2380.1877744765602</v>
      </c>
      <c r="M55" s="91">
        <v>0</v>
      </c>
      <c r="N55" s="91">
        <v>0.34</v>
      </c>
      <c r="O55" s="91">
        <f>L55/'סכום נכסי הקרן'!$C$42*100</f>
        <v>2.0727311732955622E-2</v>
      </c>
    </row>
    <row r="56" spans="2:15">
      <c r="B56" t="s">
        <v>2365</v>
      </c>
      <c r="C56" t="s">
        <v>2366</v>
      </c>
      <c r="D56" t="s">
        <v>126</v>
      </c>
      <c r="E56" t="s">
        <v>2367</v>
      </c>
      <c r="F56" t="s">
        <v>1263</v>
      </c>
      <c r="G56" t="s">
        <v>284</v>
      </c>
      <c r="H56" t="s">
        <v>285</v>
      </c>
      <c r="I56" t="s">
        <v>223</v>
      </c>
      <c r="J56" s="91">
        <v>16825</v>
      </c>
      <c r="K56" s="91">
        <v>834800</v>
      </c>
      <c r="L56" s="91">
        <v>4791.3448263</v>
      </c>
      <c r="M56" s="91">
        <v>0</v>
      </c>
      <c r="N56" s="91">
        <v>0.69</v>
      </c>
      <c r="O56" s="91">
        <f>L56/'סכום נכסי הקרן'!$C$42*100</f>
        <v>4.1724312215931939E-2</v>
      </c>
    </row>
    <row r="57" spans="2:15">
      <c r="B57" t="s">
        <v>2368</v>
      </c>
      <c r="C57" t="s">
        <v>2369</v>
      </c>
      <c r="D57" t="s">
        <v>126</v>
      </c>
      <c r="E57" t="s">
        <v>2370</v>
      </c>
      <c r="F57" t="s">
        <v>1263</v>
      </c>
      <c r="G57" t="s">
        <v>284</v>
      </c>
      <c r="H57" t="s">
        <v>285</v>
      </c>
      <c r="I57" t="s">
        <v>223</v>
      </c>
      <c r="J57" s="91">
        <v>58001.919999999998</v>
      </c>
      <c r="K57" s="91">
        <v>923851.4999999993</v>
      </c>
      <c r="L57" s="91">
        <v>18279.5059019574</v>
      </c>
      <c r="M57" s="91">
        <v>0</v>
      </c>
      <c r="N57" s="91">
        <v>2.62</v>
      </c>
      <c r="O57" s="91">
        <f>L57/'סכום נכסי הקרן'!$C$42*100</f>
        <v>0.15918282633713457</v>
      </c>
    </row>
    <row r="58" spans="2:15">
      <c r="B58" t="s">
        <v>2371</v>
      </c>
      <c r="C58" t="s">
        <v>2372</v>
      </c>
      <c r="D58" t="s">
        <v>126</v>
      </c>
      <c r="E58" t="s">
        <v>2264</v>
      </c>
      <c r="F58" t="s">
        <v>1263</v>
      </c>
      <c r="G58" t="s">
        <v>284</v>
      </c>
      <c r="H58" t="s">
        <v>285</v>
      </c>
      <c r="I58" t="s">
        <v>109</v>
      </c>
      <c r="J58" s="91">
        <v>128785.04</v>
      </c>
      <c r="K58" s="91">
        <v>17224.810000000009</v>
      </c>
      <c r="L58" s="91">
        <v>83141.803224693198</v>
      </c>
      <c r="M58" s="91">
        <v>0</v>
      </c>
      <c r="N58" s="91">
        <v>11.92</v>
      </c>
      <c r="O58" s="91">
        <f>L58/'סכום נכסי הקרן'!$C$42*100</f>
        <v>0.72402105916086901</v>
      </c>
    </row>
    <row r="59" spans="2:15">
      <c r="B59" s="92" t="s">
        <v>1191</v>
      </c>
      <c r="C59" s="16"/>
      <c r="D59" s="16"/>
      <c r="E59" s="16"/>
      <c r="J59" s="93">
        <v>0</v>
      </c>
      <c r="L59" s="93">
        <v>0</v>
      </c>
      <c r="N59" s="93">
        <v>0</v>
      </c>
      <c r="O59" s="93">
        <f>L59/'סכום נכסי הקרן'!$C$42*100</f>
        <v>0</v>
      </c>
    </row>
    <row r="60" spans="2:15">
      <c r="B60" t="s">
        <v>284</v>
      </c>
      <c r="C60" t="s">
        <v>284</v>
      </c>
      <c r="D60" s="16"/>
      <c r="E60" s="16"/>
      <c r="F60" t="s">
        <v>284</v>
      </c>
      <c r="G60" t="s">
        <v>284</v>
      </c>
      <c r="I60" t="s">
        <v>284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f>L60/'סכום נכסי הקרן'!$C$42*100</f>
        <v>0</v>
      </c>
    </row>
    <row r="61" spans="2:15">
      <c r="B61" t="s">
        <v>292</v>
      </c>
      <c r="C61" s="16"/>
      <c r="D61" s="16"/>
      <c r="E61" s="16"/>
    </row>
    <row r="62" spans="2:15">
      <c r="B62" t="s">
        <v>385</v>
      </c>
      <c r="C62" s="16"/>
      <c r="D62" s="16"/>
      <c r="E62" s="16"/>
    </row>
    <row r="63" spans="2:15">
      <c r="B63" t="s">
        <v>386</v>
      </c>
      <c r="C63" s="16"/>
      <c r="D63" s="16"/>
      <c r="E63" s="16"/>
    </row>
    <row r="64" spans="2:15">
      <c r="B64" t="s">
        <v>387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3556</v>
      </c>
    </row>
    <row r="3" spans="2:60" s="1" customFormat="1">
      <c r="B3" s="2" t="s">
        <v>2</v>
      </c>
      <c r="C3" s="26" t="s">
        <v>3557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87530.28</v>
      </c>
      <c r="H11" s="7"/>
      <c r="I11" s="90">
        <v>25.254265759999999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228</v>
      </c>
      <c r="D12" s="16"/>
      <c r="E12" s="16"/>
      <c r="G12" s="93">
        <v>87530.28</v>
      </c>
      <c r="I12" s="93">
        <v>25.254265759999999</v>
      </c>
      <c r="K12" s="93">
        <v>100</v>
      </c>
      <c r="L12" s="93">
        <v>0</v>
      </c>
    </row>
    <row r="13" spans="2:60">
      <c r="B13" s="92" t="s">
        <v>2373</v>
      </c>
      <c r="D13" s="16"/>
      <c r="E13" s="16"/>
      <c r="G13" s="93">
        <v>87530.28</v>
      </c>
      <c r="I13" s="93">
        <v>25.254265759999999</v>
      </c>
      <c r="K13" s="93">
        <v>100</v>
      </c>
      <c r="L13" s="93">
        <v>0</v>
      </c>
    </row>
    <row r="14" spans="2:60">
      <c r="B14" t="s">
        <v>2374</v>
      </c>
      <c r="C14" t="s">
        <v>2375</v>
      </c>
      <c r="D14" t="s">
        <v>103</v>
      </c>
      <c r="E14" t="s">
        <v>126</v>
      </c>
      <c r="F14" t="s">
        <v>105</v>
      </c>
      <c r="G14" s="91">
        <v>18429.22</v>
      </c>
      <c r="H14" s="91">
        <v>5.8</v>
      </c>
      <c r="I14" s="91">
        <v>1.0688947600000001</v>
      </c>
      <c r="J14" s="91">
        <v>1.54</v>
      </c>
      <c r="K14" s="91">
        <v>4.2300000000000004</v>
      </c>
      <c r="L14" s="91">
        <v>0</v>
      </c>
    </row>
    <row r="15" spans="2:60">
      <c r="B15" t="s">
        <v>2376</v>
      </c>
      <c r="C15" t="s">
        <v>2377</v>
      </c>
      <c r="D15" t="s">
        <v>103</v>
      </c>
      <c r="E15" t="s">
        <v>1778</v>
      </c>
      <c r="F15" t="s">
        <v>105</v>
      </c>
      <c r="G15" s="91">
        <v>69101.06</v>
      </c>
      <c r="H15" s="91">
        <v>35</v>
      </c>
      <c r="I15" s="91">
        <v>24.185371</v>
      </c>
      <c r="J15" s="91">
        <v>1.07</v>
      </c>
      <c r="K15" s="91">
        <v>95.77</v>
      </c>
      <c r="L15" s="91">
        <v>0</v>
      </c>
    </row>
    <row r="16" spans="2:60">
      <c r="B16" s="92" t="s">
        <v>290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2378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284</v>
      </c>
      <c r="C18" t="s">
        <v>284</v>
      </c>
      <c r="D18" s="16"/>
      <c r="E18" t="s">
        <v>284</v>
      </c>
      <c r="F18" t="s">
        <v>284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292</v>
      </c>
      <c r="D19" s="16"/>
      <c r="E19" s="16"/>
    </row>
    <row r="20" spans="2:12">
      <c r="B20" t="s">
        <v>385</v>
      </c>
      <c r="D20" s="16"/>
      <c r="E20" s="16"/>
    </row>
    <row r="21" spans="2:12">
      <c r="B21" t="s">
        <v>386</v>
      </c>
      <c r="D21" s="16"/>
      <c r="E21" s="16"/>
    </row>
    <row r="22" spans="2:12">
      <c r="B22" t="s">
        <v>387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B65A807-8848-4F35-9C44-276F66EEEE01}"/>
</file>

<file path=customXml/itemProps2.xml><?xml version="1.0" encoding="utf-8"?>
<ds:datastoreItem xmlns:ds="http://schemas.openxmlformats.org/officeDocument/2006/customXml" ds:itemID="{8B8D579D-33CC-4344-8228-C19C0F07A930}"/>
</file>

<file path=customXml/itemProps3.xml><?xml version="1.0" encoding="utf-8"?>
<ds:datastoreItem xmlns:ds="http://schemas.openxmlformats.org/officeDocument/2006/customXml" ds:itemID="{4875F64A-4CED-4A96-B871-3228526316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