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42" i="1" l="1"/>
  <c r="L47" i="2" s="1"/>
  <c r="C37" i="1"/>
  <c r="J18" i="26"/>
  <c r="K17" i="26"/>
  <c r="J17" i="26"/>
  <c r="J16" i="26"/>
  <c r="K15" i="26"/>
  <c r="J15" i="26"/>
  <c r="J14" i="26"/>
  <c r="K13" i="26"/>
  <c r="J13" i="26"/>
  <c r="J12" i="26"/>
  <c r="K11" i="26"/>
  <c r="J11" i="26"/>
  <c r="I11" i="26"/>
  <c r="I12" i="26"/>
  <c r="I13" i="26"/>
  <c r="L44" i="2"/>
  <c r="L40" i="2"/>
  <c r="L36" i="2"/>
  <c r="L32" i="2"/>
  <c r="L28" i="2"/>
  <c r="L24" i="2"/>
  <c r="L20" i="2"/>
  <c r="L16" i="2"/>
  <c r="L12" i="2"/>
  <c r="J34" i="2"/>
  <c r="J33" i="2" s="1"/>
  <c r="J32" i="2"/>
  <c r="J23" i="2"/>
  <c r="J16" i="2"/>
  <c r="J15" i="2"/>
  <c r="J13" i="2" s="1"/>
  <c r="D22" i="1"/>
  <c r="D18" i="1"/>
  <c r="D14" i="1"/>
  <c r="D35" i="1"/>
  <c r="D31" i="1"/>
  <c r="D27" i="1"/>
  <c r="D42" i="1"/>
  <c r="D43" i="1"/>
  <c r="C43" i="1"/>
  <c r="C12" i="27"/>
  <c r="C11" i="27"/>
  <c r="D39" i="1" l="1"/>
  <c r="D24" i="1"/>
  <c r="D28" i="1"/>
  <c r="D32" i="1"/>
  <c r="D36" i="1"/>
  <c r="D15" i="1"/>
  <c r="D19" i="1"/>
  <c r="D11" i="1"/>
  <c r="L13" i="2"/>
  <c r="L17" i="2"/>
  <c r="L21" i="2"/>
  <c r="L25" i="2"/>
  <c r="L29" i="2"/>
  <c r="L33" i="2"/>
  <c r="L37" i="2"/>
  <c r="L41" i="2"/>
  <c r="L45" i="2"/>
  <c r="D40" i="1"/>
  <c r="D25" i="1"/>
  <c r="D29" i="1"/>
  <c r="D33" i="1"/>
  <c r="D37" i="1"/>
  <c r="D16" i="1"/>
  <c r="D20" i="1"/>
  <c r="L14" i="2"/>
  <c r="L18" i="2"/>
  <c r="L22" i="2"/>
  <c r="L26" i="2"/>
  <c r="L30" i="2"/>
  <c r="L34" i="2"/>
  <c r="L38" i="2"/>
  <c r="L42" i="2"/>
  <c r="L46" i="2"/>
  <c r="K12" i="26"/>
  <c r="K14" i="26"/>
  <c r="K16" i="26"/>
  <c r="K18" i="26"/>
  <c r="D41" i="1"/>
  <c r="D26" i="1"/>
  <c r="D30" i="1"/>
  <c r="D34" i="1"/>
  <c r="D13" i="1"/>
  <c r="D17" i="1"/>
  <c r="D21" i="1"/>
  <c r="L11" i="2"/>
  <c r="L15" i="2"/>
  <c r="L19" i="2"/>
  <c r="L23" i="2"/>
  <c r="L27" i="2"/>
  <c r="L31" i="2"/>
  <c r="L35" i="2"/>
  <c r="L39" i="2"/>
  <c r="L43" i="2"/>
  <c r="J12" i="2"/>
  <c r="J31" i="2"/>
  <c r="J11" i="2" l="1"/>
  <c r="K12" i="2" s="1"/>
  <c r="K47" i="2" l="1"/>
  <c r="K45" i="2"/>
  <c r="K43" i="2"/>
  <c r="K41" i="2"/>
  <c r="K39" i="2"/>
  <c r="K37" i="2"/>
  <c r="K35" i="2"/>
  <c r="K29" i="2"/>
  <c r="K27" i="2"/>
  <c r="K25" i="2"/>
  <c r="K44" i="2"/>
  <c r="K42" i="2"/>
  <c r="K38" i="2"/>
  <c r="K36" i="2"/>
  <c r="K30" i="2"/>
  <c r="K26" i="2"/>
  <c r="K22" i="2"/>
  <c r="K18" i="2"/>
  <c r="K16" i="2"/>
  <c r="K21" i="2"/>
  <c r="K19" i="2"/>
  <c r="K17" i="2"/>
  <c r="K14" i="2"/>
  <c r="K11" i="2"/>
  <c r="K46" i="2"/>
  <c r="K40" i="2"/>
  <c r="K28" i="2"/>
  <c r="K24" i="2"/>
  <c r="K20" i="2"/>
  <c r="K13" i="2"/>
  <c r="K33" i="2"/>
  <c r="K32" i="2"/>
  <c r="K23" i="2"/>
  <c r="K15" i="2"/>
  <c r="K34" i="2"/>
  <c r="K31" i="2"/>
</calcChain>
</file>

<file path=xl/sharedStrings.xml><?xml version="1.0" encoding="utf-8"?>
<sst xmlns="http://schemas.openxmlformats.org/spreadsheetml/2006/main" count="4711" uniqueCount="1335">
  <si>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</si>
  <si>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</si>
  <si>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</si>
  <si>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</si>
  <si>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</si>
  <si>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</si>
  <si>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</si>
  <si>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</si>
  <si>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</si>
  <si>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</si>
  <si>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</si>
  <si>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</si>
  <si>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</si>
  <si>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</si>
  <si>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</si>
  <si>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</si>
  <si>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</si>
  <si>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</si>
  <si>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</si>
  <si>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</si>
  <si>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</si>
  <si>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</si>
  <si>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</si>
  <si>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</si>
  <si>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</si>
  <si>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</si>
  <si>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</si>
  <si>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</si>
  <si>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</si>
  <si>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</si>
  <si>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</si>
  <si>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</si>
  <si>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</si>
  <si>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</si>
  <si>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</si>
  <si>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</si>
  <si>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</si>
  <si>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</si>
  <si>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</si>
  <si>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</si>
  <si>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</si>
  <si>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</si>
  <si>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</si>
  <si>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</si>
  <si>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</si>
  <si>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</si>
  <si>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</si>
  <si>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</si>
  <si>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</si>
  <si>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</si>
  <si>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</si>
  <si>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</si>
  <si>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</si>
  <si>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</si>
  <si>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</si>
  <si>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</si>
  <si>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</si>
  <si>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</si>
  <si>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</si>
  <si>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</si>
  <si>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</si>
  <si>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</si>
  <si>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</si>
  <si>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</si>
  <si>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</si>
  <si>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</si>
  <si>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</si>
  <si>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</si>
  <si>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</si>
  <si>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</si>
  <si>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</si>
  <si>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</si>
  <si>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</si>
  <si>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</si>
  <si>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</si>
  <si>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</si>
  <si>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</si>
  <si>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</si>
  <si>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</si>
  <si>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</si>
  <si>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</si>
  <si>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</si>
  <si>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</si>
  <si>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</si>
  <si>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</si>
  <si>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</si>
  <si>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</si>
  <si>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</si>
  <si>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</si>
  <si>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</si>
  <si>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</si>
  <si>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</si>
  <si>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</si>
  <si>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</si>
  <si>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</si>
  <si>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</si>
  <si>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</si>
  <si>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</si>
  <si>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</si>
  <si>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</si>
  <si>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</si>
  <si>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</si>
  <si>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</si>
  <si>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</si>
  <si>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</si>
  <si>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</si>
  <si>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</si>
  <si>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</si>
  <si>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</si>
  <si>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</si>
  <si>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</si>
  <si>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</si>
  <si>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</si>
  <si>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</si>
  <si>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</si>
  <si>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</si>
  <si>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</si>
  <si>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</si>
  <si>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</si>
  <si>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</si>
  <si>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</si>
  <si>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</si>
  <si>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</si>
  <si>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</si>
  <si>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</si>
  <si>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</si>
  <si>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</si>
  <si>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</si>
  <si>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</si>
  <si>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</si>
  <si>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</si>
  <si>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</si>
  <si>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</si>
  <si>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</si>
  <si>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</si>
  <si>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</si>
  <si>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</si>
  <si>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</si>
  <si>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</si>
  <si>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</si>
  <si>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</si>
  <si>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</si>
  <si>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</si>
  <si>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</si>
  <si>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</si>
  <si>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</si>
  <si>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</si>
  <si>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</si>
  <si>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</si>
  <si>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</si>
  <si>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</si>
  <si>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</si>
  <si>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</si>
  <si>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</si>
  <si>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</si>
  <si>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</si>
  <si>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</si>
  <si>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</si>
  <si>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</si>
  <si>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</si>
  <si>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</si>
  <si>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</si>
  <si>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</si>
  <si>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</si>
  <si>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</si>
  <si>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</si>
  <si>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</si>
  <si>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</si>
  <si>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</si>
  <si>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</si>
  <si>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</si>
  <si>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</si>
  <si>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</si>
  <si>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</si>
  <si>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</si>
  <si>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</si>
  <si>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</si>
  <si>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</si>
  <si>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</si>
  <si>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</si>
  <si>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</si>
  <si>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</si>
  <si>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</si>
  <si>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</si>
  <si>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</si>
  <si>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</si>
  <si>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</si>
  <si>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</si>
  <si>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</si>
  <si>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</si>
  <si>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</si>
  <si>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</si>
  <si>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</si>
  <si>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</si>
  <si>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</si>
  <si>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</si>
  <si>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</si>
  <si>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</si>
  <si>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</si>
  <si>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</si>
  <si>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</si>
  <si>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</si>
  <si>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</si>
  <si>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</si>
  <si>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</si>
  <si>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</si>
  <si>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</si>
  <si>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</si>
  <si>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</si>
  <si>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</si>
  <si>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</si>
  <si>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</si>
  <si>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</si>
  <si>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</si>
  <si>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</si>
  <si>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</si>
  <si>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</si>
  <si>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</si>
  <si>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869</t>
  </si>
  <si>
    <t>קוד קופת הגמל</t>
  </si>
  <si>
    <t/>
  </si>
  <si>
    <t>בהתאם לשיטה שיושמה בדוח הכספי *</t>
  </si>
  <si>
    <t>פרנק שווצרי</t>
  </si>
  <si>
    <t>יין יפני</t>
  </si>
  <si>
    <t>כתר שבדי</t>
  </si>
  <si>
    <t>דולר הונג קונג</t>
  </si>
  <si>
    <t>כתר דני</t>
  </si>
  <si>
    <t>סה"כ בישראל</t>
  </si>
  <si>
    <t>סה"כ יתרת מזומנים ועו"ש בש"ח</t>
  </si>
  <si>
    <t>1111111111- 11- בנק דיסקונט</t>
  </si>
  <si>
    <t>11</t>
  </si>
  <si>
    <t>AA+.IL</t>
  </si>
  <si>
    <t>S&amp;P מעלות</t>
  </si>
  <si>
    <t>1111111111- 10- לאומי</t>
  </si>
  <si>
    <t>10</t>
  </si>
  <si>
    <t>AAA.IL</t>
  </si>
  <si>
    <t>סה"כ יתרת מזומנים ועו"ש נקובים במט"ח</t>
  </si>
  <si>
    <t>130018- 60- UBS</t>
  </si>
  <si>
    <t>Baa1</t>
  </si>
  <si>
    <t>Moodys</t>
  </si>
  <si>
    <t>20001- 60- UBS</t>
  </si>
  <si>
    <t>20001- 11- בנק דיסקונט</t>
  </si>
  <si>
    <t>200040- 60- UBS</t>
  </si>
  <si>
    <t>20001- 10- לאומי</t>
  </si>
  <si>
    <t>100006- 60- UBS</t>
  </si>
  <si>
    <t>20003- 60- UBS</t>
  </si>
  <si>
    <t>20003- 10- לאומי</t>
  </si>
  <si>
    <t>80031- 60- UBS</t>
  </si>
  <si>
    <t>80031- 10- לאומי</t>
  </si>
  <si>
    <t>200010- 60- UBS</t>
  </si>
  <si>
    <t>200005- 60- UBS</t>
  </si>
  <si>
    <t>200005- 10- לאומי</t>
  </si>
  <si>
    <t>70002- 60- UBS</t>
  </si>
  <si>
    <t>70002- 10- לאומי</t>
  </si>
  <si>
    <t>30005- 60- UBS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</si>
  <si>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</si>
  <si>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</si>
  <si>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</si>
  <si>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</si>
  <si>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</si>
  <si>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</si>
  <si>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</si>
  <si>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ארהב לאומי-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</si>
  <si>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</si>
  <si>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</si>
  <si>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</si>
  <si>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</si>
  <si>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</si>
  <si>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</si>
  <si>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</si>
  <si>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</si>
  <si>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</si>
  <si>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</si>
  <si>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</si>
  <si>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</si>
  <si>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</si>
  <si>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</si>
  <si>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</si>
  <si>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</si>
  <si>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</si>
  <si>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</si>
  <si>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</si>
  <si>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</si>
  <si>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</si>
  <si>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</si>
  <si>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</si>
  <si>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</si>
  <si>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</si>
  <si>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</si>
  <si>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</si>
  <si>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</si>
  <si>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</si>
  <si>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</si>
  <si>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</si>
  <si>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</si>
  <si>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</si>
  <si>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</si>
  <si>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</si>
  <si>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</si>
  <si>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</si>
  <si>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</si>
  <si>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</si>
  <si>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</si>
  <si>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</si>
  <si>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</si>
  <si>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</si>
  <si>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</si>
  <si>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</si>
  <si>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</si>
  <si>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</si>
  <si>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</si>
  <si>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</si>
  <si>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</si>
  <si>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</si>
  <si>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</si>
  <si>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</si>
  <si>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</si>
  <si>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</si>
  <si>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</si>
  <si>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</si>
  <si>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</si>
  <si>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</si>
  <si>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</si>
  <si>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</si>
  <si>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</si>
  <si>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</si>
  <si>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</si>
  <si>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</si>
  <si>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</si>
  <si>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</si>
  <si>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</si>
  <si>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</si>
  <si>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</si>
  <si>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</si>
  <si>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</si>
  <si>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</si>
  <si>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</si>
  <si>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</si>
  <si>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</si>
  <si>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</si>
  <si>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</si>
  <si>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</si>
  <si>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</si>
  <si>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</si>
  <si>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</si>
  <si>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*שטראוס- שטראוס גרופ בע"מ</t>
  </si>
  <si>
    <t>746016</t>
  </si>
  <si>
    <t>520003781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</si>
  <si>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</si>
  <si>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</si>
  <si>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</si>
  <si>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</si>
  <si>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</si>
  <si>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</si>
  <si>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</si>
  <si>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</si>
  <si>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</si>
  <si>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</si>
  <si>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</si>
  <si>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</si>
  <si>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</si>
  <si>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</si>
  <si>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</si>
  <si>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</si>
  <si>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</si>
  <si>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</si>
  <si>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</si>
  <si>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</si>
  <si>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</si>
  <si>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</si>
  <si>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</si>
  <si>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</si>
  <si>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</si>
  <si>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</si>
  <si>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</si>
  <si>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</si>
  <si>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</si>
  <si>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</si>
  <si>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</si>
  <si>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</si>
  <si>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</si>
  <si>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</si>
  <si>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</si>
  <si>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</si>
  <si>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</si>
  <si>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</si>
  <si>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</si>
  <si>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</si>
  <si>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</si>
  <si>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</si>
  <si>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</si>
  <si>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</si>
  <si>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</si>
  <si>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</si>
  <si>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</si>
  <si>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</si>
  <si>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</si>
  <si>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</si>
  <si>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</si>
  <si>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</si>
  <si>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</si>
  <si>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</si>
  <si>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</si>
  <si>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</si>
  <si>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</si>
  <si>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</si>
  <si>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</si>
  <si>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</si>
  <si>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</si>
  <si>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</si>
  <si>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</si>
  <si>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515334662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</si>
  <si>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</si>
  <si>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</si>
  <si>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</si>
  <si>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</si>
  <si>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</si>
  <si>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</si>
  <si>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</si>
  <si>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</si>
  <si>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</si>
  <si>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</si>
  <si>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</si>
  <si>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</si>
  <si>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</si>
  <si>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</si>
  <si>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</si>
  <si>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</si>
  <si>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</si>
  <si>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</si>
  <si>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</si>
  <si>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</si>
  <si>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</si>
  <si>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</si>
  <si>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</si>
  <si>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</si>
  <si>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</si>
  <si>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</si>
  <si>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</si>
  <si>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</si>
  <si>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</si>
  <si>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</si>
  <si>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</si>
  <si>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</si>
  <si>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</si>
  <si>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</si>
  <si>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514874155</t>
  </si>
  <si>
    <t>*אזורים- אזורים-חברה להשקעות בפתוח ובבנין בע"מ</t>
  </si>
  <si>
    <t>715011</t>
  </si>
  <si>
    <t>520025990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</si>
  <si>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</si>
  <si>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</si>
  <si>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</si>
  <si>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</si>
  <si>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</si>
  <si>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</si>
  <si>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</si>
  <si>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</si>
  <si>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</si>
  <si>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</si>
  <si>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</si>
  <si>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</si>
  <si>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</si>
  <si>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</si>
  <si>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520021171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</si>
  <si>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</si>
  <si>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</si>
  <si>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</si>
  <si>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</si>
  <si>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</si>
  <si>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</si>
  <si>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</si>
  <si>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</si>
  <si>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</si>
  <si>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</si>
  <si>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</si>
  <si>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</si>
  <si>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</si>
  <si>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</si>
  <si>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</si>
  <si>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</si>
  <si>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</si>
  <si>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</si>
  <si>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</si>
  <si>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</si>
  <si>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</si>
  <si>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</si>
  <si>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</si>
  <si>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</si>
  <si>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</si>
  <si>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</si>
  <si>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</si>
  <si>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</si>
  <si>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</si>
  <si>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</si>
  <si>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</si>
  <si>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</si>
  <si>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</si>
  <si>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</si>
  <si>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</si>
  <si>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</si>
  <si>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</si>
  <si>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</si>
  <si>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</si>
  <si>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</si>
  <si>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</si>
  <si>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</si>
  <si>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</si>
  <si>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</si>
  <si>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</si>
  <si>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</si>
  <si>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</si>
  <si>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</si>
  <si>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</si>
  <si>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</si>
  <si>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</si>
  <si>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</si>
  <si>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</si>
  <si>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</si>
  <si>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</si>
  <si>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</si>
  <si>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</si>
  <si>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</si>
  <si>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</si>
  <si>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</si>
  <si>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</si>
  <si>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</si>
  <si>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</si>
  <si>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</si>
  <si>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כלל ביוטכנולוגיה- כלל תעשיות ביוטכנולוגיה בע"מ</t>
  </si>
  <si>
    <t>1104280</t>
  </si>
  <si>
    <t>511898835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</si>
  <si>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</si>
  <si>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</si>
  <si>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</si>
  <si>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</si>
  <si>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</si>
  <si>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</si>
  <si>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</si>
  <si>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</si>
  <si>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</si>
  <si>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</si>
  <si>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</si>
  <si>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</si>
  <si>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</si>
  <si>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</si>
  <si>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</si>
  <si>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</si>
  <si>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</si>
  <si>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</si>
  <si>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</si>
  <si>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</si>
  <si>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</si>
  <si>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</si>
  <si>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</si>
  <si>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</si>
  <si>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</si>
  <si>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</si>
  <si>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</si>
  <si>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</si>
  <si>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</si>
  <si>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</si>
  <si>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</si>
  <si>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</si>
  <si>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</si>
  <si>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</si>
  <si>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</si>
  <si>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</si>
  <si>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</si>
  <si>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</si>
  <si>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</si>
  <si>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</si>
  <si>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</si>
  <si>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</si>
  <si>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</si>
  <si>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</si>
  <si>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</si>
  <si>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</si>
  <si>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</si>
  <si>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</si>
  <si>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</si>
  <si>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</si>
  <si>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</si>
  <si>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</si>
  <si>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</si>
  <si>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</si>
  <si>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</si>
  <si>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</si>
  <si>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</si>
  <si>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</si>
  <si>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</si>
  <si>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</si>
  <si>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</si>
  <si>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</si>
  <si>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</si>
  <si>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</si>
  <si>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</si>
  <si>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</si>
  <si>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</si>
  <si>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</si>
  <si>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</si>
  <si>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</si>
  <si>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</si>
  <si>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</si>
  <si>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</si>
  <si>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</si>
  <si>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</si>
  <si>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</si>
  <si>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</si>
  <si>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</si>
  <si>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</si>
  <si>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</si>
  <si>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</si>
  <si>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</si>
  <si>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*אלוט תקשורת- אלוט תקשרות בע"מ</t>
  </si>
  <si>
    <t>1099654</t>
  </si>
  <si>
    <t>512394776</t>
  </si>
  <si>
    <t>*קו מנחה- קו מנחה שרותי מידע ותקשורת בע"מ</t>
  </si>
  <si>
    <t>271015</t>
  </si>
  <si>
    <t>520036997</t>
  </si>
  <si>
    <t>סה"כ call 001 אופציות</t>
  </si>
  <si>
    <t>Mediwound ltd- MEDIWOUND LTD</t>
  </si>
  <si>
    <t>IL0011316309</t>
  </si>
  <si>
    <t>NASDAQ</t>
  </si>
  <si>
    <t>בלומברג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</si>
  <si>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</si>
  <si>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</si>
  <si>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</si>
  <si>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</si>
  <si>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</si>
  <si>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</si>
  <si>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</si>
  <si>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</si>
  <si>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</si>
  <si>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</si>
  <si>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</si>
  <si>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</si>
  <si>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</si>
  <si>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</si>
  <si>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</si>
  <si>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</si>
  <si>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</si>
  <si>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</si>
  <si>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</si>
  <si>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</si>
  <si>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</si>
  <si>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</si>
  <si>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</si>
  <si>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</si>
  <si>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</si>
  <si>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</si>
  <si>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</si>
  <si>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</si>
  <si>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</si>
  <si>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</si>
  <si>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</si>
  <si>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</si>
  <si>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</si>
  <si>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</si>
  <si>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</si>
  <si>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</si>
  <si>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</si>
  <si>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</si>
  <si>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</si>
  <si>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</si>
  <si>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</si>
  <si>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</si>
  <si>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</si>
  <si>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</si>
  <si>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</si>
  <si>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</si>
  <si>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</si>
  <si>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</si>
  <si>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</si>
  <si>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</si>
  <si>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</si>
  <si>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</si>
  <si>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</si>
  <si>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</si>
  <si>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</si>
  <si>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</si>
  <si>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</si>
  <si>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</si>
  <si>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Delphi Automotive plc- Delphi Automotive plc</t>
  </si>
  <si>
    <t>JE00B783TY65</t>
  </si>
  <si>
    <t>12252</t>
  </si>
  <si>
    <t>Automobiles &amp; Components</t>
  </si>
  <si>
    <t>Bank amer crop- Bank of America</t>
  </si>
  <si>
    <t>US0605051046</t>
  </si>
  <si>
    <t>10043</t>
  </si>
  <si>
    <t>Banks</t>
  </si>
  <si>
    <t>Citigroup Inc- CITIGROUP INC</t>
  </si>
  <si>
    <t>US1729674242</t>
  </si>
  <si>
    <t>10083</t>
  </si>
  <si>
    <t>JPmorgan Chase- JP MORGAN</t>
  </si>
  <si>
    <t>US46625H1005</t>
  </si>
  <si>
    <t>10232</t>
  </si>
  <si>
    <t>US BANCORP/MN- US BANCORP</t>
  </si>
  <si>
    <t>US9029733048</t>
  </si>
  <si>
    <t>10857</t>
  </si>
  <si>
    <t>WELLS FARGO &amp; CO- WELLS FARGO COMPANY</t>
  </si>
  <si>
    <t>us9497461015</t>
  </si>
  <si>
    <t>10486</t>
  </si>
  <si>
    <t>Goldman Sachs- גולדמן סאקס</t>
  </si>
  <si>
    <t>US38141G1040</t>
  </si>
  <si>
    <t>10179</t>
  </si>
  <si>
    <t>ABB Limited- ABB Limited</t>
  </si>
  <si>
    <t>CH0012221716</t>
  </si>
  <si>
    <t>10000</t>
  </si>
  <si>
    <t>Capital Goods</t>
  </si>
  <si>
    <t>European Aeronautic- AIRBUS GROUP</t>
  </si>
  <si>
    <t>NL0000235190</t>
  </si>
  <si>
    <t>EURONEXT</t>
  </si>
  <si>
    <t>11195</t>
  </si>
  <si>
    <t>BAE SYSTEMS PLC- BAE Systems</t>
  </si>
  <si>
    <t>GB0002634946</t>
  </si>
  <si>
    <t>12995</t>
  </si>
  <si>
    <t>EIFFAGE- EIFFAGE</t>
  </si>
  <si>
    <t>FR0000130452</t>
  </si>
  <si>
    <t>27267</t>
  </si>
  <si>
    <t>MOSAIC CO/THE- MOSAIC CO</t>
  </si>
  <si>
    <t>US61945C1036</t>
  </si>
  <si>
    <t>10850</t>
  </si>
  <si>
    <t>SAAB AB-B BTA- SAAB AB-B RTS</t>
  </si>
  <si>
    <t>SE0011984772</t>
  </si>
  <si>
    <t>27863</t>
  </si>
  <si>
    <t>SAAB AB-B- SAAB AB-B RTS</t>
  </si>
  <si>
    <t>SE0000112385</t>
  </si>
  <si>
    <t>SIEMENS REGISTERD- SIEMENS</t>
  </si>
  <si>
    <t>de0007236101</t>
  </si>
  <si>
    <t>FWB</t>
  </si>
  <si>
    <t>10385</t>
  </si>
  <si>
    <t>VINCI SA- VINCI SA</t>
  </si>
  <si>
    <t>FR0000125486</t>
  </si>
  <si>
    <t>10472</t>
  </si>
  <si>
    <t>Adidas ag- Adidas ag</t>
  </si>
  <si>
    <t>DE000A1EWWW0</t>
  </si>
  <si>
    <t>12123</t>
  </si>
  <si>
    <t>Consumer Durables &amp; Apparel</t>
  </si>
  <si>
    <t>NKE US NIKE INC- NIKE INC</t>
  </si>
  <si>
    <t>US6541061031</t>
  </si>
  <si>
    <t>10310</t>
  </si>
  <si>
    <t>BLACKROCK INC- BLACKROCK GLOBAL FUNDS</t>
  </si>
  <si>
    <t>US09247X1019</t>
  </si>
  <si>
    <t>26017</t>
  </si>
  <si>
    <t>Diversified Financials</t>
  </si>
  <si>
    <t>DEUTSCHE WOHNEN AG BR- DEUTCHE BOERSE</t>
  </si>
  <si>
    <t>DE000A0HN5C6</t>
  </si>
  <si>
    <t>10873</t>
  </si>
  <si>
    <t>MODDYS CORP- Moody's corporation</t>
  </si>
  <si>
    <t>US6153691059</t>
  </si>
  <si>
    <t>12067</t>
  </si>
  <si>
    <t>S&amp;P GLOBAL INC- S&amp;P 500</t>
  </si>
  <si>
    <t>US78409V1044</t>
  </si>
  <si>
    <t>10369</t>
  </si>
  <si>
    <t>THALES SA- THALES SA</t>
  </si>
  <si>
    <t>FR0000121329</t>
  </si>
  <si>
    <t>27820</t>
  </si>
  <si>
    <t>British Petroleum PLC- BP CAPITAL</t>
  </si>
  <si>
    <t>gb0007980591</t>
  </si>
  <si>
    <t>LSE</t>
  </si>
  <si>
    <t>10056</t>
  </si>
  <si>
    <t>Energy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</si>
  <si>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</si>
  <si>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</si>
  <si>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</si>
  <si>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</si>
  <si>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</si>
  <si>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</si>
  <si>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Inpex corp- INPEX CORP</t>
  </si>
  <si>
    <t>JP3294460005</t>
  </si>
  <si>
    <t>27814</t>
  </si>
  <si>
    <t>Royal Dutch Shell plc- ROYAL DUTCH SHELL PLC-A SHS</t>
  </si>
  <si>
    <t>GB00B03MLX29</t>
  </si>
  <si>
    <t>10795</t>
  </si>
  <si>
    <t>WOODSIDE PETROLEUM- WOODSIDE PETROL</t>
  </si>
  <si>
    <t>AU000000WPL2</t>
  </si>
  <si>
    <t>11241</t>
  </si>
  <si>
    <t>BECTON DICKSON &amp; CO- BECTON DICKINSON</t>
  </si>
  <si>
    <t>US0758871091</t>
  </si>
  <si>
    <t>27631</t>
  </si>
  <si>
    <t>Health Care Equipment &amp; Services</t>
  </si>
  <si>
    <t>BHP BILLITON PLC- ALLISON TRANSMISSION</t>
  </si>
  <si>
    <t>GB00BH0P3Z91</t>
  </si>
  <si>
    <t>27459</t>
  </si>
  <si>
    <t>Materials</t>
  </si>
  <si>
    <t>Cf Industries Holding inc- CF INDUSTRIES HOLDINGS INC</t>
  </si>
  <si>
    <t>US1252691001</t>
  </si>
  <si>
    <t>10877</t>
  </si>
  <si>
    <t>K+S AG REG- K+S AG</t>
  </si>
  <si>
    <t>DE0007162000 - 70373030</t>
  </si>
  <si>
    <t>10868</t>
  </si>
  <si>
    <t>NUTRIEN LTD- NXP SEMICONDUCTORS NV</t>
  </si>
  <si>
    <t>CA67077M1086</t>
  </si>
  <si>
    <t>27264</t>
  </si>
  <si>
    <t>Rio tinto- RIO TINTO PLC</t>
  </si>
  <si>
    <t>gb0007188757</t>
  </si>
  <si>
    <t>10751</t>
  </si>
  <si>
    <t>Merck &amp;co inc- MERCK &amp;CO INC</t>
  </si>
  <si>
    <t>US58933Y1055</t>
  </si>
  <si>
    <t>10630</t>
  </si>
  <si>
    <t>MYLAN NV- MYLAN, INC</t>
  </si>
  <si>
    <t>NL0011031208</t>
  </si>
  <si>
    <t>10295</t>
  </si>
  <si>
    <t>Pfizer inc- PFIZER INC</t>
  </si>
  <si>
    <t>US7170811035</t>
  </si>
  <si>
    <t>10627</t>
  </si>
  <si>
    <t>Perrigo Co Plc- פריגו קומפני דואלי</t>
  </si>
  <si>
    <t>IE00BGH1M568</t>
  </si>
  <si>
    <t>ALEXANDRIA REAL EST- alexandria</t>
  </si>
  <si>
    <t>US0152711091</t>
  </si>
  <si>
    <t>27594</t>
  </si>
  <si>
    <t>BOSTON PROPERTIES- Boston Scientific</t>
  </si>
  <si>
    <t>US1011211018</t>
  </si>
  <si>
    <t>10054</t>
  </si>
  <si>
    <t>BRITISH LAND CO PLC- BRITISH LAND CO PLC</t>
  </si>
  <si>
    <t>GB0001367019</t>
  </si>
  <si>
    <t>27815</t>
  </si>
  <si>
    <t>Deutsche Annington Immobilie- DEUTSCHE ANNINGTON IMMOBILE</t>
  </si>
  <si>
    <t>DE000A1ML7J1</t>
  </si>
  <si>
    <t>11264</t>
  </si>
  <si>
    <t>GECINA SA- GECINA SA</t>
  </si>
  <si>
    <t>FR0010040865</t>
  </si>
  <si>
    <t>27727</t>
  </si>
  <si>
    <t>SEGRO- SEGRO PLC</t>
  </si>
  <si>
    <t>GB00B52N1N88</t>
  </si>
  <si>
    <t>27817</t>
  </si>
  <si>
    <t>Simon Propery Group- SIMON PROPERTY GROUP LP</t>
  </si>
  <si>
    <t>US8288061091</t>
  </si>
  <si>
    <t>10758</t>
  </si>
  <si>
    <t>SL Green Realty Corp- sl green</t>
  </si>
  <si>
    <t>US78440X1019</t>
  </si>
  <si>
    <t>27595</t>
  </si>
  <si>
    <t>Amazon inc- amazon.com</t>
  </si>
  <si>
    <t>US0231351067</t>
  </si>
  <si>
    <t>11069</t>
  </si>
  <si>
    <t>Retailing</t>
  </si>
  <si>
    <t>CTRIP.COM INTL-ADR- ctrp</t>
  </si>
  <si>
    <t>US22943F1003</t>
  </si>
  <si>
    <t>27754</t>
  </si>
  <si>
    <t>Expedia inc- Expedia Inc</t>
  </si>
  <si>
    <t>US30212P3038</t>
  </si>
  <si>
    <t>12308</t>
  </si>
  <si>
    <t>Netflix Inc- Netflix Inc</t>
  </si>
  <si>
    <t>US64110L1061</t>
  </si>
  <si>
    <t>12224</t>
  </si>
  <si>
    <t>BOOKING HOLDINGS INC- Priceline.com Inc</t>
  </si>
  <si>
    <t>US7415034039</t>
  </si>
  <si>
    <t>12619</t>
  </si>
  <si>
    <t>Trip Advisor Inc- Trip Advisor Inc</t>
  </si>
  <si>
    <t>US8969452015</t>
  </si>
  <si>
    <t>27745</t>
  </si>
  <si>
    <t>ASML_ASML HOLDING NV-NY REG- ASML HOLDING NV-NY</t>
  </si>
  <si>
    <t>NL0010273215</t>
  </si>
  <si>
    <t>27028</t>
  </si>
  <si>
    <t>Alibaba group holdin- ALIBABA COM LTD</t>
  </si>
  <si>
    <t>us01609w1027</t>
  </si>
  <si>
    <t>10825</t>
  </si>
  <si>
    <t>Facebook Inc- FACEBOOK INC - A</t>
  </si>
  <si>
    <t>US30303M1027</t>
  </si>
  <si>
    <t>12310</t>
  </si>
  <si>
    <t>ALPHABET-C- Google Inc</t>
  </si>
  <si>
    <t>US02079K1079</t>
  </si>
  <si>
    <t>10616</t>
  </si>
  <si>
    <t>Mastercard inc-cla- MASTERCARD INC</t>
  </si>
  <si>
    <t>US57636Q1040</t>
  </si>
  <si>
    <t>11106</t>
  </si>
  <si>
    <t>Microsoft crop- MICROSOFT CORP</t>
  </si>
  <si>
    <t>US5949181045</t>
  </si>
  <si>
    <t>10284</t>
  </si>
  <si>
    <t>Paypal Holdings- Paypal Holdings inc</t>
  </si>
  <si>
    <t>US70450Y1038</t>
  </si>
  <si>
    <t>12898</t>
  </si>
  <si>
    <t>VARONIS SYSTEMS- VARONIS SYSTEMS INC</t>
  </si>
  <si>
    <t>US9222801022</t>
  </si>
  <si>
    <t>27743</t>
  </si>
  <si>
    <t>VISA inc-class a- VISA  Inc - CLASS  A</t>
  </si>
  <si>
    <t>US92826C8394</t>
  </si>
  <si>
    <t>11109</t>
  </si>
  <si>
    <t>Sapines int crop inv- סאפיינס אינטרנשיונל קורפוריישן N.V</t>
  </si>
  <si>
    <t>ANN7716A1513</t>
  </si>
  <si>
    <t>APPLE INC- APPLE COMPUTER INC</t>
  </si>
  <si>
    <t>US0378331005</t>
  </si>
  <si>
    <t>10027</t>
  </si>
  <si>
    <t>Cisco systems- CISCO SYS</t>
  </si>
  <si>
    <t>US17275R1023</t>
  </si>
  <si>
    <t>10082</t>
  </si>
  <si>
    <t>NOKIA OYJ A SHS- Noble Group</t>
  </si>
  <si>
    <t>FI0009000681</t>
  </si>
  <si>
    <t>12303</t>
  </si>
  <si>
    <t>Palo alto networks- Palo alto networks inc</t>
  </si>
  <si>
    <t>us6974351057</t>
  </si>
  <si>
    <t>12997</t>
  </si>
  <si>
    <t>Telefonaktiebol- TELEFONAKTIEBOL</t>
  </si>
  <si>
    <t>SE0000108656</t>
  </si>
  <si>
    <t>11259</t>
  </si>
  <si>
    <t>DEUTSCHE POST A- DEUTCHE POST AG</t>
  </si>
  <si>
    <t>DE0005552004</t>
  </si>
  <si>
    <t>12215</t>
  </si>
  <si>
    <t>Transportation</t>
  </si>
  <si>
    <t>*Ormat Technologies MG- אורמת טכנולגיות אינק דואלי</t>
  </si>
  <si>
    <t>US6866881021</t>
  </si>
  <si>
    <t>PROLOGIS INC- Prologis Inc</t>
  </si>
  <si>
    <t>US74340W1036</t>
  </si>
  <si>
    <t>13035</t>
  </si>
  <si>
    <t>סה"כ שמחקות מדדי מניות בישראל</t>
  </si>
  <si>
    <t>תכלית קרן סל.תא35- תכלית מדדים ניהול קרנות נאמנות בע"מ</t>
  </si>
  <si>
    <t>1143700</t>
  </si>
  <si>
    <t>513534974</t>
  </si>
  <si>
    <t>פסגות קרן סל תא צמיחה- פסגות קרנות מדדים בע"מ</t>
  </si>
  <si>
    <t>1148782</t>
  </si>
  <si>
    <t>513865626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</si>
  <si>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</si>
  <si>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</si>
  <si>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</si>
  <si>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</si>
  <si>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</si>
  <si>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AMUNDI INVERTMENT SOLUTIONS- AMUNDI ETF</t>
  </si>
  <si>
    <t>LU1681047236</t>
  </si>
  <si>
    <t>27482</t>
  </si>
  <si>
    <t>ISHR MSCI EM SC- BLACK ROCK</t>
  </si>
  <si>
    <t>IE00B3F81G20</t>
  </si>
  <si>
    <t>27495</t>
  </si>
  <si>
    <t>ISHARES US AEROSPACE &amp; DEF- BLACKROCK FUND ADVISORS</t>
  </si>
  <si>
    <t>US4642887602</t>
  </si>
  <si>
    <t>27567</t>
  </si>
  <si>
    <t>Ishares russell 2000- CEF ISHARES RUSSELL</t>
  </si>
  <si>
    <t>US4642876555</t>
  </si>
  <si>
    <t>20010</t>
  </si>
  <si>
    <t>COMM SERV SELECT- COMM SERV SELECT</t>
  </si>
  <si>
    <t>US81369Y8527</t>
  </si>
  <si>
    <t>27819</t>
  </si>
  <si>
    <t>Consumer discretionary etf- CONSUMER STAPLES</t>
  </si>
  <si>
    <t>us81369y4070</t>
  </si>
  <si>
    <t>10096</t>
  </si>
  <si>
    <t>DB X-TRACKERS EU- DB x TRACKERS</t>
  </si>
  <si>
    <t>LU0846194776</t>
  </si>
  <si>
    <t>12104</t>
  </si>
  <si>
    <t>DBX S&amp;P500 1C- DB x TRACKERS</t>
  </si>
  <si>
    <t>LU0490618542</t>
  </si>
  <si>
    <t>xsc6 ln- DB x TRACKERS</t>
  </si>
  <si>
    <t>LU0514695690</t>
  </si>
  <si>
    <t>DB x tr-stx health care- db x-trackers dj stoxx 600</t>
  </si>
  <si>
    <t>LU0292103222</t>
  </si>
  <si>
    <t>26031</t>
  </si>
  <si>
    <t>DBX NORDIC-1D- db x-trackers dj stoxx 600</t>
  </si>
  <si>
    <t>IE00B9MRHC27</t>
  </si>
  <si>
    <t>DEUTSCHE X-TRAC- DEUTSCHE BANK AG</t>
  </si>
  <si>
    <t>US2330511013</t>
  </si>
  <si>
    <t>10113</t>
  </si>
  <si>
    <t>FIN sel sector spdr- Financial Select</t>
  </si>
  <si>
    <t>US81369Y6059</t>
  </si>
  <si>
    <t>10152</t>
  </si>
  <si>
    <t>HORIZON S&amp;P/TSX 60- GLOBAL HORIZON</t>
  </si>
  <si>
    <t>CA44049A1241</t>
  </si>
  <si>
    <t>10629</t>
  </si>
  <si>
    <t>Health spdr xlv- HEALTH CARE</t>
  </si>
  <si>
    <t>US81369Y2090</t>
  </si>
  <si>
    <t>10188</t>
  </si>
  <si>
    <t>ISHARES CORE S@P 500- ISHARES CORE &amp; CROP</t>
  </si>
  <si>
    <t>IE00B5BMR087</t>
  </si>
  <si>
    <t>27353</t>
  </si>
  <si>
    <t>ITB US Equity- Ishares DJ construction</t>
  </si>
  <si>
    <t>US4642887529</t>
  </si>
  <si>
    <t>20044</t>
  </si>
  <si>
    <t>ISHARES U.S. MEDICAL DEVICES- Ishares dj medical</t>
  </si>
  <si>
    <t>us4642888105</t>
  </si>
  <si>
    <t>20043</t>
  </si>
  <si>
    <t>Ishares dj transport- Ishares dj transport</t>
  </si>
  <si>
    <t>US4642871929</t>
  </si>
  <si>
    <t>20041</t>
  </si>
  <si>
    <t>ISHR EURSTOXX MID- ISHARES EURO STOXX</t>
  </si>
  <si>
    <t>IE00B02KXL92</t>
  </si>
  <si>
    <t>27620</t>
  </si>
  <si>
    <t>FTSE 100 SOURCE- Ishares ftse 100</t>
  </si>
  <si>
    <t>IE0005042456</t>
  </si>
  <si>
    <t>20005</t>
  </si>
  <si>
    <t>Ishares Crncy Hedge- ISHARES MSCI EMER</t>
  </si>
  <si>
    <t>US46434G5099</t>
  </si>
  <si>
    <t>20059</t>
  </si>
  <si>
    <t>ISH S&amp;P HLTH CR- Ishares msci switzerland EWL</t>
  </si>
  <si>
    <t>US4642867497</t>
  </si>
  <si>
    <t>20062</t>
  </si>
  <si>
    <t>Ishares nasdaq biotechnology- ISHARES NASDAQ B. I</t>
  </si>
  <si>
    <t>US4642875565</t>
  </si>
  <si>
    <t>20008</t>
  </si>
  <si>
    <t>GVI_Ishares  S&amp;P North Am- ISHARES S&amp;P gsti soft</t>
  </si>
  <si>
    <t>US4642875151</t>
  </si>
  <si>
    <t>20018</t>
  </si>
  <si>
    <t>SHA CORE EM- ISHARES S&amp;P/TOPIX 1 ITF</t>
  </si>
  <si>
    <t>US0268747849</t>
  </si>
  <si>
    <t>20025</t>
  </si>
  <si>
    <t>ISHARES STOXX E- ishares stoxx europ</t>
  </si>
  <si>
    <t>DE000A0H08K7</t>
  </si>
  <si>
    <t>27491</t>
  </si>
  <si>
    <t>Ishares stoxx 600 auto de- Ishares Stoxx Europe 600 Automobiles &amp; Parts de</t>
  </si>
  <si>
    <t>de000a0q4r28</t>
  </si>
  <si>
    <t>12255</t>
  </si>
  <si>
    <t>Ishares china IDFX LN- Ishares_BlackRock _ IRE</t>
  </si>
  <si>
    <t>IE00B02KXK85</t>
  </si>
  <si>
    <t>20093</t>
  </si>
  <si>
    <t>ISHS SP MIDCAP- ISHS SP MIDCAP</t>
  </si>
  <si>
    <t>US4642875078</t>
  </si>
  <si>
    <t>20024</t>
  </si>
  <si>
    <t>Kraneshares Csi China- Kraneshares Csi China</t>
  </si>
  <si>
    <t>US5007673065</t>
  </si>
  <si>
    <t>12941</t>
  </si>
  <si>
    <t>LYXOR CAC MID 60- LYXOR ETF</t>
  </si>
  <si>
    <t>FR0011041334</t>
  </si>
  <si>
    <t>10267</t>
  </si>
  <si>
    <t>Lyxor etf basic rs- LYXOR ETF</t>
  </si>
  <si>
    <t>FR0010345389</t>
  </si>
  <si>
    <t>Lyxor Etf S&amp;P 500- LYXOR ETF</t>
  </si>
  <si>
    <t>LU0496786657</t>
  </si>
  <si>
    <t>LYXOR ETF STX 600 O- LYXOR ETF</t>
  </si>
  <si>
    <t>FR0010344960</t>
  </si>
  <si>
    <t>Market Vectors semiconduct- MARKET VECTORS</t>
  </si>
  <si>
    <t>US57060U2336</t>
  </si>
  <si>
    <t>10271</t>
  </si>
  <si>
    <t>Daiwa etf Topix- Nomura-Nikkei</t>
  </si>
  <si>
    <t>JP3027620008</t>
  </si>
  <si>
    <t>20081</t>
  </si>
  <si>
    <t>SCHWAB FUNDAMENTAL- Schwab us</t>
  </si>
  <si>
    <t>US8085247307</t>
  </si>
  <si>
    <t>12110</t>
  </si>
  <si>
    <t>&amp;SOURCE ENERGY S- SOURCE ENERGY</t>
  </si>
  <si>
    <t>IE00B435CG94</t>
  </si>
  <si>
    <t>27747</t>
  </si>
  <si>
    <t>Source s&amp;p 500 ireland- Source Markets plc</t>
  </si>
  <si>
    <t>IE00B3YCGJ38</t>
  </si>
  <si>
    <t>12119</t>
  </si>
  <si>
    <t>Industrail select- SPDR - State Street Global Advisors</t>
  </si>
  <si>
    <t>US81369Y7040</t>
  </si>
  <si>
    <t>22040</t>
  </si>
  <si>
    <t>Spdr s&amp;p homebuilders etf- SPDR - State Street Global Advisors</t>
  </si>
  <si>
    <t>US78464A8889</t>
  </si>
  <si>
    <t>Kbw regional banking- SPDR KBW REGIONAL BANKING ET</t>
  </si>
  <si>
    <t>US78464A6982</t>
  </si>
  <si>
    <t>22038</t>
  </si>
  <si>
    <t>UBS ETF MSCI EMU SMALL- UBS AG</t>
  </si>
  <si>
    <t>LU0671493277</t>
  </si>
  <si>
    <t>10440</t>
  </si>
  <si>
    <t>VANGUARD FUNDS- VANGUARAD S&amp;P 500 ETF</t>
  </si>
  <si>
    <t>IE00B3XXRP09</t>
  </si>
  <si>
    <t>25014</t>
  </si>
  <si>
    <t>Vanguard aust share- VANGUARD</t>
  </si>
  <si>
    <t>AU000000VAS1</t>
  </si>
  <si>
    <t>10457</t>
  </si>
  <si>
    <t>Vangurad info tech etf- VANGUARD</t>
  </si>
  <si>
    <t>us92204a7028</t>
  </si>
  <si>
    <t>VNGRD FTSE250- VNGRD FTSE250</t>
  </si>
  <si>
    <t>IE00BKX55Q28</t>
  </si>
  <si>
    <t>27748</t>
  </si>
  <si>
    <t>Spdr s&amp;p biotech etf- Spdr s&amp;p biotech etf</t>
  </si>
  <si>
    <t>US78464A8707</t>
  </si>
  <si>
    <t>22001</t>
  </si>
  <si>
    <t>ISHARES-IND G&amp;S- ISHARES-IND G&amp;S</t>
  </si>
  <si>
    <t>DE000A0H08J9</t>
  </si>
  <si>
    <t>27658</t>
  </si>
  <si>
    <t>סה"כ שמחקות מדדים אחרים</t>
  </si>
  <si>
    <t>סה"כ אג"ח ממשלתי</t>
  </si>
  <si>
    <t>סה"כ אגח קונצרני</t>
  </si>
  <si>
    <t>AMUNDI IND MSCI EMU- AMUNDI FUNDS</t>
  </si>
  <si>
    <t>LU0389810994</t>
  </si>
  <si>
    <t>27531</t>
  </si>
  <si>
    <t>COMEEIA ID Comgest Gr PLC - EU- Comgest</t>
  </si>
  <si>
    <t>IE00B5WN3467</t>
  </si>
  <si>
    <t>12656</t>
  </si>
  <si>
    <t>Comgest growth europe- Comgest</t>
  </si>
  <si>
    <t>CS INDEX LUX EQ EMU EB- CREDIT SUISSE</t>
  </si>
  <si>
    <t>LU1390074414</t>
  </si>
  <si>
    <t>10103</t>
  </si>
  <si>
    <t>CS IX-EE-QBEUR- CREDIT SUISSE</t>
  </si>
  <si>
    <t>DFA-EME MK V-$ A- DFA-EME MK V-$ A</t>
  </si>
  <si>
    <t>IE00B0HCGS80</t>
  </si>
  <si>
    <t>27749</t>
  </si>
  <si>
    <t>DWS INVEST- DB PL-CR EUR</t>
  </si>
  <si>
    <t>LU0194163308</t>
  </si>
  <si>
    <t>27750</t>
  </si>
  <si>
    <t>ISHR-EMK IF-IA$H- ISHR-EMK IF-IA$H</t>
  </si>
  <si>
    <t>US4642868719</t>
  </si>
  <si>
    <t>27834</t>
  </si>
  <si>
    <t>MARKETFIELD GEORGE- MARKETFIELD FUND LTD</t>
  </si>
  <si>
    <t>KYG582251891</t>
  </si>
  <si>
    <t>10920</t>
  </si>
  <si>
    <t>MATTHEWS ASIA FDS- Matthews Asia Funds</t>
  </si>
  <si>
    <t>LU0491816475</t>
  </si>
  <si>
    <t>12832</t>
  </si>
  <si>
    <t>SISF-AS OP-C AC- SCHRODER INTERNATIONAL SELECTION FUND</t>
  </si>
  <si>
    <t>LU0106259988</t>
  </si>
  <si>
    <t>26008</t>
  </si>
  <si>
    <t>SPARX-JPN SM-YENIC- Sparx Japan Fund PLC</t>
  </si>
  <si>
    <t>IE00BD6DG838</t>
  </si>
  <si>
    <t>27361</t>
  </si>
  <si>
    <t>TOKIO-MAR JP E-I- Tokio Marine Asset Management</t>
  </si>
  <si>
    <t>IE00BYYTL417</t>
  </si>
  <si>
    <t>12934</t>
  </si>
  <si>
    <t>VANGUARD-EMR- VANGUARD</t>
  </si>
  <si>
    <t>IE0031787223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</si>
  <si>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</si>
  <si>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</si>
  <si>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</si>
  <si>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</si>
  <si>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</si>
  <si>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</si>
  <si>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</si>
  <si>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</si>
  <si>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</si>
  <si>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</si>
  <si>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</si>
  <si>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</si>
  <si>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</si>
  <si>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</si>
  <si>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</si>
  <si>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</si>
  <si>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</si>
  <si>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</si>
  <si>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</si>
  <si>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</si>
  <si>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</si>
  <si>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</si>
  <si>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</si>
  <si>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</si>
  <si>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</si>
  <si>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</si>
  <si>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</si>
  <si>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</si>
  <si>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</si>
  <si>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</si>
  <si>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</si>
  <si>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</si>
  <si>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</si>
  <si>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קרן תשתיות - ISRAEL INFRASTUC- I. INFRASTUCTURE</t>
  </si>
  <si>
    <t>65001010</t>
  </si>
  <si>
    <t>22/11/07</t>
  </si>
  <si>
    <t>s.h. sky l.p- ס. ה. סקיי 11 ש.מ.</t>
  </si>
  <si>
    <t>50492</t>
  </si>
  <si>
    <t>07/12/09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</si>
  <si>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</si>
  <si>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</si>
  <si>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</si>
  <si>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</si>
  <si>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</si>
  <si>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medlnvest capital s.a.r.lאופ'- Medinvest</t>
  </si>
  <si>
    <t>299920022</t>
  </si>
  <si>
    <t>27/05/13</t>
  </si>
  <si>
    <t>REDHILL WARRANT- REDHILL BIOPHARMA LTD</t>
  </si>
  <si>
    <t>455863</t>
  </si>
  <si>
    <t>26/12/16</t>
  </si>
  <si>
    <t>סה"כ מט"ח/מט"ח</t>
  </si>
  <si>
    <t>FWD CCY\ILS 20180731 USD\ILS 3.5910000 20190522</t>
  </si>
  <si>
    <t>90006979</t>
  </si>
  <si>
    <t>31/07/18</t>
  </si>
  <si>
    <t>FWD CCY\ILS 20181029 USD\ILS 3.6461000 20190522</t>
  </si>
  <si>
    <t>90007289</t>
  </si>
  <si>
    <t>29/10/18</t>
  </si>
  <si>
    <t>FWD CCY\ILS 20180108 USD\ILS 3.3766000 20190107- בנק לאומי לישראל בע"מ</t>
  </si>
  <si>
    <t>90005837</t>
  </si>
  <si>
    <t>08/01/18</t>
  </si>
  <si>
    <t>FWD CCY\ILS 20180604 USD\ILS 3.4684000 20190522- בנק לאומי לישראל בע"מ</t>
  </si>
  <si>
    <t>90006692</t>
  </si>
  <si>
    <t>04/06/18</t>
  </si>
  <si>
    <t>FWD CCY\ILS 20180607 USD\ILS 3.5089000 20190107- בנק לאומי לישראל בע"מ</t>
  </si>
  <si>
    <t>90006728</t>
  </si>
  <si>
    <t>07/06/18</t>
  </si>
  <si>
    <t>FWD CCY\ILS 20180620 USD\ILS 3.5382000 20190625- בנק לאומי לישראל בע"מ</t>
  </si>
  <si>
    <t>90006780</t>
  </si>
  <si>
    <t>20/06/18</t>
  </si>
  <si>
    <t>FWD CCY\ILS 20180703 USD\ILS 3.5608000 20190709- בנק לאומי לישראל בע"מ</t>
  </si>
  <si>
    <t>90006856</t>
  </si>
  <si>
    <t>03/07/18</t>
  </si>
  <si>
    <t>FWD CCY\ILS 20180710 USD\ILS 3.5745000 20190312- בנק לאומי לישראל בע"מ</t>
  </si>
  <si>
    <t>90006876</t>
  </si>
  <si>
    <t>10/07/18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</si>
  <si>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</si>
  <si>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</si>
  <si>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</si>
  <si>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</si>
  <si>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</si>
  <si>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</si>
  <si>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20180814 USD\ILS 3.5900000 20190903- בנק לאומי לישראל בע"מ</t>
  </si>
  <si>
    <t>90007022</t>
  </si>
  <si>
    <t>14/08/18</t>
  </si>
  <si>
    <t>FWD CCY\ILS 20180814 USD\ILS 3.6105000 20190522- בנק לאומי לישראל בע"מ</t>
  </si>
  <si>
    <t>90007024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</si>
  <si>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</si>
  <si>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</si>
  <si>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</si>
  <si>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</si>
  <si>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</si>
  <si>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</si>
  <si>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CCY\ILS 20181002 USD\ILS 3.5721000 20190618- בנק לאומי לישראל בע"מ</t>
  </si>
  <si>
    <t>90007169</t>
  </si>
  <si>
    <t>02/10/18</t>
  </si>
  <si>
    <t>FWD CCY\ILS 20181010 USD\ILS 3.5454000 20190718- בנק לאומי לישראל בע"מ</t>
  </si>
  <si>
    <t>90007204</t>
  </si>
  <si>
    <t>10/10/18</t>
  </si>
  <si>
    <t>FWD CCY\ILS 20181015 USD\ILS 3.5647000 20190522- בנק לאומי לישראל בע"מ</t>
  </si>
  <si>
    <t>90007220</t>
  </si>
  <si>
    <t>15/10/18</t>
  </si>
  <si>
    <t>FWD CCY\ILS 20181018 USD\ILS 3.6271000 20190107- בנק לאומי לישראל בע"מ</t>
  </si>
  <si>
    <t>90007240</t>
  </si>
  <si>
    <t>18/10/18</t>
  </si>
  <si>
    <t>FWD CCY\ILS 20181023 USD\ILS 3.6095000 20190516- בנק לאומי לישראל בע"מ</t>
  </si>
  <si>
    <t>90007260</t>
  </si>
  <si>
    <t>23/10/18</t>
  </si>
  <si>
    <t>FWD CCY\ILS 20181105 USD\ILS 3.6052000 20190903- בנק לאומי לישראל בע"מ</t>
  </si>
  <si>
    <t>90007332</t>
  </si>
  <si>
    <t>05/11/18</t>
  </si>
  <si>
    <t>FWD CCY\ILS 20181119 USD\ILS 3.6376 20190611- בנק לאומי לישראל בע"מ</t>
  </si>
  <si>
    <t>90007431</t>
  </si>
  <si>
    <t>22/11/18</t>
  </si>
  <si>
    <t>FWD CCY\ILS 20181120 USD\ILS 3.6395000 20190718- בנק לאומי לישראל בע"מ</t>
  </si>
  <si>
    <t>90007410</t>
  </si>
  <si>
    <t>20/11/18</t>
  </si>
  <si>
    <t>FWD CCY\ILS 20181121 USD\ILS 3.6823000 20190522- בנק לאומי לישראל בע"מ</t>
  </si>
  <si>
    <t>90007422</t>
  </si>
  <si>
    <t>21/11/18</t>
  </si>
  <si>
    <t>FWD CCY\ILS 20181203 USD\ILS 3.6947000 20190307- בנק לאומי לישראל בע"מ</t>
  </si>
  <si>
    <t>90007481</t>
  </si>
  <si>
    <t>03/12/18</t>
  </si>
  <si>
    <t>FWD CCY\ILS 20181206 USD\ILS 3.7265000 20190107- בנק לאומי לישראל בע"מ</t>
  </si>
  <si>
    <t>90007517</t>
  </si>
  <si>
    <t>06/12/18</t>
  </si>
  <si>
    <t>FWD CCY\ILS 20181210 USD\ILS 3.7180000 20190307- בנק לאומי לישראל בע"מ</t>
  </si>
  <si>
    <t>90007528</t>
  </si>
  <si>
    <t>10/12/18</t>
  </si>
  <si>
    <t>FWD CCY\ILS 20181220 USD\ILS 3.7175000 20190522- בנק לאומי לישראל בע"מ</t>
  </si>
  <si>
    <t>90007612</t>
  </si>
  <si>
    <t>20/12/18</t>
  </si>
  <si>
    <t>FWD CCY\ILS 20181224 USD\ILS 3.7333000 20190516- בנק לאומי לישראל בע"מ</t>
  </si>
  <si>
    <t>90007629</t>
  </si>
  <si>
    <t>24/12/18</t>
  </si>
  <si>
    <t>FWD CCY\CCY 20181029 EUR\USD 1.1442000 20190108</t>
  </si>
  <si>
    <t>90007290</t>
  </si>
  <si>
    <t>FWD CCY\CCY 20181029 USD\JPY 111.7750000 20190116</t>
  </si>
  <si>
    <t>90007291</t>
  </si>
  <si>
    <t>FWD CCY\CCY 10.10.18USD\JPY 111.2700000 15042019- בנק לאומי לישראל בע"מ</t>
  </si>
  <si>
    <t>90007308</t>
  </si>
  <si>
    <t>31/10/18</t>
  </si>
  <si>
    <t>FWD CCY\CCY 20180628 EUR\USD 1.1740200 20190108- בנק לאומי לישראל בע"מ</t>
  </si>
  <si>
    <t>90006831</t>
  </si>
  <si>
    <t>28/06/18</t>
  </si>
  <si>
    <t>FWD CCY\CCY 20180705 USD\JPY 109.0770000 20190116- בנק לאומי לישראל בע"מ</t>
  </si>
  <si>
    <t>90006868</t>
  </si>
  <si>
    <t>05/07/18</t>
  </si>
  <si>
    <t>FWD CCY\CCY 20180712 EUR\USD 1.1826500 20190114- בנק לאומי לישראל בע"מ</t>
  </si>
  <si>
    <t>90006888</t>
  </si>
  <si>
    <t>12/07/18</t>
  </si>
  <si>
    <t>FWD CCY\CCY 20180716 USD\JPY 110.9050000 20190116- בנק לאומי לישראל בע"מ</t>
  </si>
  <si>
    <t>90006898</t>
  </si>
  <si>
    <t>16/07/18</t>
  </si>
  <si>
    <t>FWD CCY\CCY 20180718 USD\JPY 111.2700000 20190116- בנק לאומי לישראל בע"מ</t>
  </si>
  <si>
    <t>90006914</t>
  </si>
  <si>
    <t>18/07/18</t>
  </si>
  <si>
    <t>FWD CCY\CCY 20180719 GBP\USD 1.3119500 20190123- בנק לאומי לישראל בע"מ</t>
  </si>
  <si>
    <t>90006926</t>
  </si>
  <si>
    <t>19/07/18</t>
  </si>
  <si>
    <t>FWD CCY\CCY 20180725 EUR\USD 1.1865400 20190129- בנק לאומי לישראל בע"מ</t>
  </si>
  <si>
    <t>90006951</t>
  </si>
  <si>
    <t>25/07/18</t>
  </si>
  <si>
    <t>FWD CCY\CCY 20180726 GBP\USD 1.3300000 20190130- בנק לאומי לישראל בע"מ</t>
  </si>
  <si>
    <t>90006962</t>
  </si>
  <si>
    <t>FWD CCY\CCY 20180807 EUR\USD 1.1750000 20190211- בנק לאומי לישראל בע"מ</t>
  </si>
  <si>
    <t>90007003</t>
  </si>
  <si>
    <t>07/08/18</t>
  </si>
  <si>
    <t>FWD CCY\CCY 20180822 USD\JPY 109.1140000 20190116- בנק לאומי לישראל בע"מ</t>
  </si>
  <si>
    <t>90007075</t>
  </si>
  <si>
    <t>22/08/18</t>
  </si>
  <si>
    <t>FWD CCY\CCY 20180823 EUR\USD 1.1712200 20190129- בנק לאומי לישראל בע"מ</t>
  </si>
  <si>
    <t>90007082</t>
  </si>
  <si>
    <t>23/08/18</t>
  </si>
  <si>
    <t>FWD CCY\CCY 20180829 EUR\USD 1.1811000 20190211- בנק לאומי לישראל בע"מ</t>
  </si>
  <si>
    <t>90007102</t>
  </si>
  <si>
    <t>29/08/18</t>
  </si>
  <si>
    <t>FWD CCY\CCY 20180905 EUR\USD 1.1745000 20190129- בנק לאומי לישראל בע"מ</t>
  </si>
  <si>
    <t>90007135</t>
  </si>
  <si>
    <t>05/09/18</t>
  </si>
  <si>
    <t>FWD CCY\CCY 20180917 GBP\USD 1.3178000 20190130- בנק לאומי לישראל בע"מ</t>
  </si>
  <si>
    <t>90007152</t>
  </si>
  <si>
    <t>FWD CCY\CCY 20180927 EUR\USD 1.1855000 20190306- בנק לאומי לישראל בע"מ</t>
  </si>
  <si>
    <t>90007163</t>
  </si>
  <si>
    <t>FWD CCY\CCY 20181004 USD\SEK 8.8960000 20190408- בנק לאומי לישראל בע"מ</t>
  </si>
  <si>
    <t>90007185</t>
  </si>
  <si>
    <t>04/10/18</t>
  </si>
  <si>
    <t>FWD CCY\CCY 20181022 EUR\USD 1.1611500 20190306- בנק לאומי לישראל בע"מ</t>
  </si>
  <si>
    <t>90007253</t>
  </si>
  <si>
    <t>22/10/18</t>
  </si>
  <si>
    <t>FWD CCY\CCY 20181106 EUR\USD 1.1599000 20190507- בנק לאומי לישראל בע"מ</t>
  </si>
  <si>
    <t>90007350</t>
  </si>
  <si>
    <t>06/11/18</t>
  </si>
  <si>
    <t>FWD CCY\CCY 20181108 USD\SEK 8.8298000 20190528- בנק לאומי לישראל בע"מ</t>
  </si>
  <si>
    <t>90007369</t>
  </si>
  <si>
    <t>08/11/18</t>
  </si>
  <si>
    <t>FWD CCY\CCY 20181203 GBP\USD 1.2768000 20190130- בנק לאומי לישראל בע"מ</t>
  </si>
  <si>
    <t>90007480</t>
  </si>
  <si>
    <t>FWD CCY\CCY 20181210 USD\CAD 1.3266000 20190703- בנק לאומי לישראל בע"מ</t>
  </si>
  <si>
    <t>90007531</t>
  </si>
  <si>
    <t>FWD CCY\CCY 20181213 EUR\USD 1.1389000 20190108- בנק לאומי לישראל בע"מ</t>
  </si>
  <si>
    <t>90007564</t>
  </si>
  <si>
    <t>13/12/18</t>
  </si>
  <si>
    <t>FWD CCY\CCY 20181220 EUR\USD 1.1493000 20190129- בנק לאומי לישראל בע"מ</t>
  </si>
  <si>
    <t>90007613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</si>
  <si>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</si>
  <si>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</si>
  <si>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</si>
  <si>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</si>
  <si>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</si>
  <si>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</si>
  <si>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</si>
  <si>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</si>
  <si>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</si>
  <si>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</si>
  <si>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</si>
  <si>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</si>
  <si>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</si>
  <si>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</si>
  <si>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</si>
  <si>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</si>
  <si>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</si>
  <si>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</si>
  <si>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</si>
  <si>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</si>
  <si>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</si>
  <si>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ביטחונות CSA במטבע 20001 (OTC)- בנק לאומי</t>
  </si>
  <si>
    <t>77721001</t>
  </si>
  <si>
    <t>מגדל מקפת קרנות פנסיה וקופות גמל בע"מ</t>
  </si>
  <si>
    <t>מגדל השתלמות מסלול מניות</t>
  </si>
  <si>
    <t>Sky I</t>
  </si>
  <si>
    <t>Israel Infrastructure I</t>
  </si>
  <si>
    <t>Fimi Israel Opportunity II</t>
  </si>
  <si>
    <t>UBS</t>
  </si>
  <si>
    <t>בנק דיסקונט</t>
  </si>
  <si>
    <t>בנק לאומי</t>
  </si>
  <si>
    <t>30022262- 10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</si>
</sst>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3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4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  <xf numFmtId="164" fontId="28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9" fillId="8" borderId="0" xfId="0" applyNumberFormat="1" applyFont="1" applyFill="1"/>
    <xf numFmtId="0" fontId="29" fillId="0" borderId="0" xfId="0" applyFont="1"/>
    <xf numFmtId="4" fontId="29" fillId="0" borderId="0" xfId="0" applyNumberFormat="1" applyFont="1"/>
    <xf numFmtId="164" fontId="0" fillId="0" borderId="0" xfId="13" applyFont="1"/>
    <xf numFmtId="14" fontId="0" fillId="0" borderId="0" xfId="0" applyNumberFormat="1"/>
    <xf numFmtId="14" fontId="0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4">
    <cellStyle name="Comma" xfId="13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43465</v>
      </c>
    </row>
    <row r="2" spans="1:36">
      <c r="B2" s="2" t="s">
        <v>1</v>
      </c>
      <c r="C2" s="12" t="s">
        <v>1326</v>
      </c>
    </row>
    <row r="3" spans="1:36">
      <c r="B3" s="2" t="s">
        <v>2</v>
      </c>
      <c r="C3" s="95" t="s">
        <v>1327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3" t="s">
        <v>4</v>
      </c>
      <c r="C6" s="104"/>
      <c r="D6" s="105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 ht="20.25">
      <c r="A11" s="9" t="s">
        <v>13</v>
      </c>
      <c r="B11" s="69" t="s">
        <v>14</v>
      </c>
      <c r="C11" s="90">
        <v>12282.16636388103</v>
      </c>
      <c r="D11" s="90">
        <f>C11/$C$42*100</f>
        <v>6.4706526097089681</v>
      </c>
      <c r="F11" s="6"/>
    </row>
    <row r="12" spans="1:36" ht="20.25">
      <c r="B12" s="69" t="s">
        <v>15</v>
      </c>
      <c r="C12" s="60"/>
      <c r="D12" s="60"/>
      <c r="F12" s="6"/>
    </row>
    <row r="13" spans="1:36" ht="20.25">
      <c r="A13" s="10" t="s">
        <v>13</v>
      </c>
      <c r="B13" s="70" t="s">
        <v>16</v>
      </c>
      <c r="C13" s="91">
        <v>0</v>
      </c>
      <c r="D13" s="91">
        <f t="shared" ref="D13:D22" si="0">C13/$C$42*100</f>
        <v>0</v>
      </c>
      <c r="F13" s="6"/>
    </row>
    <row r="14" spans="1:36" ht="20.25">
      <c r="A14" s="10" t="s">
        <v>13</v>
      </c>
      <c r="B14" s="70" t="s">
        <v>17</v>
      </c>
      <c r="C14" s="91">
        <v>0</v>
      </c>
      <c r="D14" s="91">
        <f t="shared" si="0"/>
        <v>0</v>
      </c>
      <c r="F14" s="6"/>
    </row>
    <row r="15" spans="1:36" ht="20.25">
      <c r="A15" s="10" t="s">
        <v>13</v>
      </c>
      <c r="B15" s="70" t="s">
        <v>18</v>
      </c>
      <c r="C15" s="91">
        <v>0</v>
      </c>
      <c r="D15" s="91">
        <f t="shared" si="0"/>
        <v>0</v>
      </c>
      <c r="F15" s="6"/>
    </row>
    <row r="16" spans="1:36" ht="20.25">
      <c r="A16" s="10" t="s">
        <v>13</v>
      </c>
      <c r="B16" s="70" t="s">
        <v>19</v>
      </c>
      <c r="C16" s="91">
        <v>73244.824871621575</v>
      </c>
      <c r="D16" s="91">
        <f t="shared" si="0"/>
        <v>38.587803092863666</v>
      </c>
      <c r="F16" s="6"/>
    </row>
    <row r="17" spans="1:6" ht="20.25">
      <c r="A17" s="10" t="s">
        <v>13</v>
      </c>
      <c r="B17" s="70" t="s">
        <v>20</v>
      </c>
      <c r="C17" s="91">
        <v>95356.991635914805</v>
      </c>
      <c r="D17" s="91">
        <f t="shared" si="0"/>
        <v>50.237225950419074</v>
      </c>
      <c r="F17" s="6"/>
    </row>
    <row r="18" spans="1:6" ht="33">
      <c r="A18" s="10" t="s">
        <v>13</v>
      </c>
      <c r="B18" s="70" t="s">
        <v>21</v>
      </c>
      <c r="C18" s="91">
        <v>9185.5695887414313</v>
      </c>
      <c r="D18" s="91">
        <f t="shared" si="0"/>
        <v>4.8392627220750128</v>
      </c>
      <c r="F18" s="6"/>
    </row>
    <row r="19" spans="1:6" ht="20.25">
      <c r="A19" s="10" t="s">
        <v>13</v>
      </c>
      <c r="B19" s="70" t="s">
        <v>22</v>
      </c>
      <c r="C19" s="91">
        <v>1.38912418</v>
      </c>
      <c r="D19" s="91">
        <f t="shared" si="0"/>
        <v>7.3183669185267013E-4</v>
      </c>
      <c r="F19" s="6"/>
    </row>
    <row r="20" spans="1:6" ht="20.25">
      <c r="A20" s="10" t="s">
        <v>13</v>
      </c>
      <c r="B20" s="70" t="s">
        <v>23</v>
      </c>
      <c r="C20" s="91">
        <v>0</v>
      </c>
      <c r="D20" s="91">
        <f t="shared" si="0"/>
        <v>0</v>
      </c>
      <c r="F20" s="6"/>
    </row>
    <row r="21" spans="1:6" ht="20.25">
      <c r="A21" s="10" t="s">
        <v>13</v>
      </c>
      <c r="B21" s="70" t="s">
        <v>24</v>
      </c>
      <c r="C21" s="91">
        <v>0</v>
      </c>
      <c r="D21" s="91">
        <f t="shared" si="0"/>
        <v>0</v>
      </c>
      <c r="F21" s="6"/>
    </row>
    <row r="22" spans="1:6" ht="20.25">
      <c r="A22" s="10" t="s">
        <v>13</v>
      </c>
      <c r="B22" s="70" t="s">
        <v>25</v>
      </c>
      <c r="C22" s="91">
        <v>0</v>
      </c>
      <c r="D22" s="91">
        <f t="shared" si="0"/>
        <v>0</v>
      </c>
      <c r="F22" s="6"/>
    </row>
    <row r="23" spans="1:6" ht="20.25">
      <c r="B23" s="69" t="s">
        <v>26</v>
      </c>
      <c r="C23" s="60"/>
      <c r="D23" s="60"/>
      <c r="F23" s="6"/>
    </row>
    <row r="24" spans="1:6" ht="20.25">
      <c r="A24" s="10" t="s">
        <v>13</v>
      </c>
      <c r="B24" s="70" t="s">
        <v>27</v>
      </c>
      <c r="C24" s="91">
        <v>0</v>
      </c>
      <c r="D24" s="91">
        <f t="shared" ref="D24:D37" si="1">C24/$C$42*100</f>
        <v>0</v>
      </c>
      <c r="F24" s="6"/>
    </row>
    <row r="25" spans="1:6" ht="20.25">
      <c r="A25" s="10" t="s">
        <v>13</v>
      </c>
      <c r="B25" s="70" t="s">
        <v>28</v>
      </c>
      <c r="C25" s="91">
        <v>0</v>
      </c>
      <c r="D25" s="91">
        <f t="shared" si="1"/>
        <v>0</v>
      </c>
      <c r="F25" s="6"/>
    </row>
    <row r="26" spans="1:6" ht="20.25">
      <c r="A26" s="10" t="s">
        <v>13</v>
      </c>
      <c r="B26" s="70" t="s">
        <v>18</v>
      </c>
      <c r="C26" s="91">
        <v>0</v>
      </c>
      <c r="D26" s="91">
        <f t="shared" si="1"/>
        <v>0</v>
      </c>
      <c r="F26" s="6"/>
    </row>
    <row r="27" spans="1:6" ht="20.25">
      <c r="A27" s="10" t="s">
        <v>13</v>
      </c>
      <c r="B27" s="70" t="s">
        <v>29</v>
      </c>
      <c r="C27" s="91">
        <v>2.4140534000000001E-4</v>
      </c>
      <c r="D27" s="91">
        <f t="shared" si="1"/>
        <v>1.2718033993272586E-7</v>
      </c>
      <c r="F27" s="6"/>
    </row>
    <row r="28" spans="1:6" ht="20.25">
      <c r="A28" s="10" t="s">
        <v>13</v>
      </c>
      <c r="B28" s="70" t="s">
        <v>30</v>
      </c>
      <c r="C28" s="91">
        <v>55.322065508119437</v>
      </c>
      <c r="D28" s="91">
        <f t="shared" si="1"/>
        <v>2.9145499006373088E-2</v>
      </c>
      <c r="F28" s="6"/>
    </row>
    <row r="29" spans="1:6" ht="20.25">
      <c r="A29" s="10" t="s">
        <v>13</v>
      </c>
      <c r="B29" s="70" t="s">
        <v>31</v>
      </c>
      <c r="C29" s="91">
        <v>414.44852688954597</v>
      </c>
      <c r="D29" s="91">
        <f t="shared" si="1"/>
        <v>0.21834523020257102</v>
      </c>
      <c r="F29" s="6"/>
    </row>
    <row r="30" spans="1:6" ht="20.25">
      <c r="A30" s="10" t="s">
        <v>13</v>
      </c>
      <c r="B30" s="70" t="s">
        <v>32</v>
      </c>
      <c r="C30" s="91">
        <v>0</v>
      </c>
      <c r="D30" s="91">
        <f t="shared" si="1"/>
        <v>0</v>
      </c>
      <c r="F30" s="6"/>
    </row>
    <row r="31" spans="1:6" ht="20.25">
      <c r="A31" s="10" t="s">
        <v>13</v>
      </c>
      <c r="B31" s="70" t="s">
        <v>33</v>
      </c>
      <c r="C31" s="91">
        <v>-2937.2347178197897</v>
      </c>
      <c r="D31" s="91">
        <f t="shared" si="1"/>
        <v>-1.5474326701908288</v>
      </c>
      <c r="F31" s="6"/>
    </row>
    <row r="32" spans="1:6" ht="20.25">
      <c r="A32" s="10" t="s">
        <v>13</v>
      </c>
      <c r="B32" s="70" t="s">
        <v>34</v>
      </c>
      <c r="C32" s="91">
        <v>0</v>
      </c>
      <c r="D32" s="91">
        <f t="shared" si="1"/>
        <v>0</v>
      </c>
      <c r="F32" s="6"/>
    </row>
    <row r="33" spans="1:6" ht="20.25">
      <c r="A33" s="10" t="s">
        <v>13</v>
      </c>
      <c r="B33" s="69" t="s">
        <v>35</v>
      </c>
      <c r="C33" s="91">
        <v>0</v>
      </c>
      <c r="D33" s="91">
        <f t="shared" si="1"/>
        <v>0</v>
      </c>
      <c r="F33" s="6"/>
    </row>
    <row r="34" spans="1:6" ht="20.25">
      <c r="A34" s="10" t="s">
        <v>13</v>
      </c>
      <c r="B34" s="69" t="s">
        <v>36</v>
      </c>
      <c r="C34" s="91">
        <v>0</v>
      </c>
      <c r="D34" s="91">
        <f t="shared" si="1"/>
        <v>0</v>
      </c>
      <c r="F34" s="6"/>
    </row>
    <row r="35" spans="1:6" ht="20.25">
      <c r="A35" s="10" t="s">
        <v>13</v>
      </c>
      <c r="B35" s="69" t="s">
        <v>37</v>
      </c>
      <c r="C35" s="91">
        <v>0</v>
      </c>
      <c r="D35" s="91">
        <f t="shared" si="1"/>
        <v>0</v>
      </c>
      <c r="F35" s="6"/>
    </row>
    <row r="36" spans="1:6" ht="20.25">
      <c r="A36" s="10" t="s">
        <v>13</v>
      </c>
      <c r="B36" s="69" t="s">
        <v>38</v>
      </c>
      <c r="C36" s="91">
        <v>0</v>
      </c>
      <c r="D36" s="91">
        <f t="shared" si="1"/>
        <v>0</v>
      </c>
      <c r="F36" s="6"/>
    </row>
    <row r="37" spans="1:6" ht="20.25">
      <c r="A37" s="10" t="s">
        <v>13</v>
      </c>
      <c r="B37" s="69" t="s">
        <v>39</v>
      </c>
      <c r="C37" s="91">
        <f>'השקעות אחרות '!I11</f>
        <v>2209.9322400000001</v>
      </c>
      <c r="D37" s="91">
        <f t="shared" si="1"/>
        <v>1.16426560204298</v>
      </c>
      <c r="F37" s="6"/>
    </row>
    <row r="38" spans="1:6" ht="20.25">
      <c r="A38" s="10"/>
      <c r="B38" s="71" t="s">
        <v>40</v>
      </c>
      <c r="C38" s="60"/>
      <c r="D38" s="60"/>
      <c r="F38" s="6"/>
    </row>
    <row r="39" spans="1:6" ht="20.25">
      <c r="A39" s="10" t="s">
        <v>13</v>
      </c>
      <c r="B39" s="72" t="s">
        <v>41</v>
      </c>
      <c r="C39" s="91">
        <v>0</v>
      </c>
      <c r="D39" s="91">
        <f t="shared" ref="D39:D42" si="2">C39/$C$42*100</f>
        <v>0</v>
      </c>
      <c r="F39" s="6"/>
    </row>
    <row r="40" spans="1:6" ht="20.25">
      <c r="A40" s="10" t="s">
        <v>13</v>
      </c>
      <c r="B40" s="72" t="s">
        <v>42</v>
      </c>
      <c r="C40" s="91">
        <v>0</v>
      </c>
      <c r="D40" s="91">
        <f t="shared" si="2"/>
        <v>0</v>
      </c>
      <c r="F40" s="6"/>
    </row>
    <row r="41" spans="1:6" ht="20.25">
      <c r="A41" s="10" t="s">
        <v>13</v>
      </c>
      <c r="B41" s="72" t="s">
        <v>43</v>
      </c>
      <c r="C41" s="91">
        <v>0</v>
      </c>
      <c r="D41" s="91">
        <f t="shared" si="2"/>
        <v>0</v>
      </c>
      <c r="F41" s="6"/>
    </row>
    <row r="42" spans="1:6" ht="20.25">
      <c r="B42" s="72" t="s">
        <v>44</v>
      </c>
      <c r="C42" s="91">
        <f>SUM(C11:C41)</f>
        <v>189813.40994032205</v>
      </c>
      <c r="D42" s="91">
        <f t="shared" si="2"/>
        <v>100</v>
      </c>
      <c r="F42" s="6"/>
    </row>
    <row r="43" spans="1:6" ht="20.25">
      <c r="A43" s="10" t="s">
        <v>13</v>
      </c>
      <c r="B43" s="73" t="s">
        <v>45</v>
      </c>
      <c r="C43" s="91">
        <f>'יתרת התחייבות להשקעה'!C11</f>
        <v>94.895612000000028</v>
      </c>
      <c r="D43" s="91">
        <f>C43/$C$42*100</f>
        <v>4.9994155855392679E-2</v>
      </c>
      <c r="F43" s="6"/>
    </row>
    <row r="44" spans="1:6" ht="20.25">
      <c r="B44" s="11" t="s">
        <v>221</v>
      </c>
      <c r="F44" s="6"/>
    </row>
    <row r="45" spans="1:6" ht="20.25">
      <c r="C45" s="13" t="s">
        <v>46</v>
      </c>
      <c r="D45" s="14" t="s">
        <v>47</v>
      </c>
      <c r="F45" s="6"/>
    </row>
    <row r="46" spans="1:6" ht="20.25">
      <c r="C46" s="13" t="s">
        <v>9</v>
      </c>
      <c r="D46" s="13" t="s">
        <v>10</v>
      </c>
      <c r="F46" s="6"/>
    </row>
    <row r="47" spans="1:6" ht="20.25">
      <c r="C47" t="s">
        <v>109</v>
      </c>
      <c r="D47">
        <v>3.7480000000000002</v>
      </c>
      <c r="F47" s="6"/>
    </row>
    <row r="48" spans="1:6" ht="20.25">
      <c r="C48" t="s">
        <v>113</v>
      </c>
      <c r="D48">
        <v>4.2915999999999999</v>
      </c>
      <c r="F48" s="6"/>
    </row>
    <row r="49" spans="3:6" ht="20.25">
      <c r="C49" t="s">
        <v>222</v>
      </c>
      <c r="D49">
        <v>3.8071999999999999</v>
      </c>
      <c r="F49" s="6"/>
    </row>
    <row r="50" spans="3:6" ht="20.25">
      <c r="C50" t="s">
        <v>116</v>
      </c>
      <c r="D50">
        <v>4.7934000000000001</v>
      </c>
      <c r="F50" s="6"/>
    </row>
    <row r="51" spans="3:6" ht="20.25">
      <c r="C51" t="s">
        <v>223</v>
      </c>
      <c r="D51">
        <v>3.4112999999999997E-2</v>
      </c>
      <c r="F51" s="6"/>
    </row>
    <row r="52" spans="3:6" ht="20.25">
      <c r="C52" t="s">
        <v>119</v>
      </c>
      <c r="D52">
        <v>2.7517</v>
      </c>
      <c r="F52" s="6"/>
    </row>
    <row r="53" spans="3:6" ht="20.25">
      <c r="C53" t="s">
        <v>123</v>
      </c>
      <c r="D53">
        <v>2.6452</v>
      </c>
      <c r="F53" s="6"/>
    </row>
    <row r="54" spans="3:6" ht="20.25">
      <c r="C54" t="s">
        <v>224</v>
      </c>
      <c r="D54">
        <v>0.41889999999999999</v>
      </c>
      <c r="F54" s="6"/>
    </row>
    <row r="55" spans="3:6" ht="20.25">
      <c r="C55" t="s">
        <v>225</v>
      </c>
      <c r="D55">
        <v>0.47849999999999998</v>
      </c>
      <c r="F55" s="6"/>
    </row>
    <row r="56" spans="3:6">
      <c r="C56" t="s">
        <v>226</v>
      </c>
      <c r="D56">
        <v>0.5746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43465</v>
      </c>
    </row>
    <row r="2" spans="2:61" s="1" customFormat="1">
      <c r="B2" s="2" t="s">
        <v>1</v>
      </c>
      <c r="C2" s="12" t="s">
        <v>1326</v>
      </c>
    </row>
    <row r="3" spans="2:61" s="1" customFormat="1">
      <c r="B3" s="2" t="s">
        <v>2</v>
      </c>
      <c r="C3" s="95" t="s">
        <v>1327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1" ht="26.25" customHeight="1">
      <c r="B7" s="116" t="s">
        <v>101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227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1105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256</v>
      </c>
      <c r="C14" t="s">
        <v>256</v>
      </c>
      <c r="D14" s="16"/>
      <c r="E14" t="s">
        <v>256</v>
      </c>
      <c r="F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1106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256</v>
      </c>
      <c r="C16" t="s">
        <v>256</v>
      </c>
      <c r="D16" s="16"/>
      <c r="E16" t="s">
        <v>256</v>
      </c>
      <c r="F16" t="s">
        <v>256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1107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279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256</v>
      </c>
      <c r="C20" t="s">
        <v>256</v>
      </c>
      <c r="D20" s="16"/>
      <c r="E20" t="s">
        <v>256</v>
      </c>
      <c r="F20" t="s">
        <v>256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263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1105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256</v>
      </c>
      <c r="C23" t="s">
        <v>256</v>
      </c>
      <c r="D23" s="16"/>
      <c r="E23" t="s">
        <v>256</v>
      </c>
      <c r="F23" t="s">
        <v>256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1108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256</v>
      </c>
      <c r="C25" t="s">
        <v>256</v>
      </c>
      <c r="D25" s="16"/>
      <c r="E25" t="s">
        <v>256</v>
      </c>
      <c r="F25" t="s">
        <v>256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1107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256</v>
      </c>
      <c r="C27" t="s">
        <v>256</v>
      </c>
      <c r="D27" s="16"/>
      <c r="E27" t="s">
        <v>256</v>
      </c>
      <c r="F27" t="s">
        <v>256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1109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256</v>
      </c>
      <c r="C29" t="s">
        <v>256</v>
      </c>
      <c r="D29" s="16"/>
      <c r="E29" t="s">
        <v>256</v>
      </c>
      <c r="F29" t="s">
        <v>256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279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256</v>
      </c>
      <c r="C31" t="s">
        <v>256</v>
      </c>
      <c r="D31" s="16"/>
      <c r="E31" t="s">
        <v>256</v>
      </c>
      <c r="F31" t="s">
        <v>256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265</v>
      </c>
      <c r="C32" s="16"/>
      <c r="D32" s="16"/>
      <c r="E32" s="16"/>
    </row>
    <row r="33" spans="2:5">
      <c r="B33" t="s">
        <v>271</v>
      </c>
      <c r="C33" s="16"/>
      <c r="D33" s="16"/>
      <c r="E33" s="16"/>
    </row>
    <row r="34" spans="2:5">
      <c r="B34" t="s">
        <v>272</v>
      </c>
      <c r="C34" s="16"/>
      <c r="D34" s="16"/>
      <c r="E34" s="16"/>
    </row>
    <row r="35" spans="2:5">
      <c r="B35" t="s">
        <v>273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43465</v>
      </c>
    </row>
    <row r="2" spans="1:60" s="1" customFormat="1">
      <c r="B2" s="2" t="s">
        <v>1</v>
      </c>
      <c r="C2" s="12" t="s">
        <v>1326</v>
      </c>
    </row>
    <row r="3" spans="1:60" s="1" customFormat="1">
      <c r="B3" s="2" t="s">
        <v>2</v>
      </c>
      <c r="C3" s="95" t="s">
        <v>1327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8"/>
      <c r="BD6" s="16" t="s">
        <v>103</v>
      </c>
      <c r="BF6" s="16" t="s">
        <v>104</v>
      </c>
      <c r="BH6" s="19" t="s">
        <v>105</v>
      </c>
    </row>
    <row r="7" spans="1:60" ht="26.25" customHeight="1">
      <c r="B7" s="116" t="s">
        <v>106</v>
      </c>
      <c r="C7" s="117"/>
      <c r="D7" s="117"/>
      <c r="E7" s="117"/>
      <c r="F7" s="117"/>
      <c r="G7" s="117"/>
      <c r="H7" s="117"/>
      <c r="I7" s="117"/>
      <c r="J7" s="117"/>
      <c r="K7" s="118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227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256</v>
      </c>
      <c r="C13" t="s">
        <v>256</v>
      </c>
      <c r="D13" s="19"/>
      <c r="E13" t="s">
        <v>256</v>
      </c>
      <c r="F13" t="s">
        <v>256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263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256</v>
      </c>
      <c r="C15" t="s">
        <v>256</v>
      </c>
      <c r="D15" s="19"/>
      <c r="E15" t="s">
        <v>256</v>
      </c>
      <c r="F15" t="s">
        <v>256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265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273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1326</v>
      </c>
    </row>
    <row r="3" spans="2:81" s="1" customFormat="1">
      <c r="B3" s="2" t="s">
        <v>2</v>
      </c>
      <c r="C3" s="95" t="s">
        <v>1327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81" ht="26.25" customHeight="1">
      <c r="B7" s="116" t="s">
        <v>136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227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1110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256</v>
      </c>
      <c r="C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1111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256</v>
      </c>
      <c r="C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1112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256</v>
      </c>
      <c r="C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256</v>
      </c>
      <c r="C19" t="s">
        <v>256</v>
      </c>
      <c r="E19" t="s">
        <v>256</v>
      </c>
      <c r="H19" s="91">
        <v>0</v>
      </c>
      <c r="I19" t="s">
        <v>256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256</v>
      </c>
      <c r="C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256</v>
      </c>
      <c r="C21" t="s">
        <v>256</v>
      </c>
      <c r="E21" t="s">
        <v>256</v>
      </c>
      <c r="H21" s="91">
        <v>0</v>
      </c>
      <c r="I21" t="s">
        <v>256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263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1110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256</v>
      </c>
      <c r="C24" t="s">
        <v>256</v>
      </c>
      <c r="E24" t="s">
        <v>256</v>
      </c>
      <c r="H24" s="91">
        <v>0</v>
      </c>
      <c r="I24" t="s">
        <v>256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1111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256</v>
      </c>
      <c r="C26" t="s">
        <v>256</v>
      </c>
      <c r="E26" t="s">
        <v>256</v>
      </c>
      <c r="H26" s="91">
        <v>0</v>
      </c>
      <c r="I26" t="s">
        <v>256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1112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256</v>
      </c>
      <c r="C28" t="s">
        <v>256</v>
      </c>
      <c r="E28" t="s">
        <v>256</v>
      </c>
      <c r="H28" s="91">
        <v>0</v>
      </c>
      <c r="I28" t="s">
        <v>256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256</v>
      </c>
      <c r="C29" t="s">
        <v>256</v>
      </c>
      <c r="E29" t="s">
        <v>256</v>
      </c>
      <c r="H29" s="91">
        <v>0</v>
      </c>
      <c r="I29" t="s">
        <v>256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256</v>
      </c>
      <c r="C30" t="s">
        <v>256</v>
      </c>
      <c r="E30" t="s">
        <v>256</v>
      </c>
      <c r="H30" s="91">
        <v>0</v>
      </c>
      <c r="I30" t="s">
        <v>256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256</v>
      </c>
      <c r="C31" t="s">
        <v>256</v>
      </c>
      <c r="E31" t="s">
        <v>256</v>
      </c>
      <c r="H31" s="91">
        <v>0</v>
      </c>
      <c r="I31" t="s">
        <v>256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265</v>
      </c>
    </row>
    <row r="33" spans="2:2">
      <c r="B33" t="s">
        <v>271</v>
      </c>
    </row>
    <row r="34" spans="2:2">
      <c r="B34" t="s">
        <v>272</v>
      </c>
    </row>
    <row r="35" spans="2:2">
      <c r="B35" t="s">
        <v>273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43465</v>
      </c>
    </row>
    <row r="2" spans="2:72" s="1" customFormat="1">
      <c r="B2" s="2" t="s">
        <v>1</v>
      </c>
      <c r="C2" s="12" t="s">
        <v>1326</v>
      </c>
    </row>
    <row r="3" spans="2:72" s="1" customFormat="1">
      <c r="B3" s="2" t="s">
        <v>2</v>
      </c>
      <c r="C3" s="95" t="s">
        <v>1327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8"/>
    </row>
    <row r="7" spans="2:72" ht="26.25" customHeight="1">
      <c r="B7" s="116" t="s">
        <v>70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1113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256</v>
      </c>
      <c r="C14" t="s">
        <v>256</v>
      </c>
      <c r="D14" t="s">
        <v>256</v>
      </c>
      <c r="G14" s="91">
        <v>0</v>
      </c>
      <c r="H14" t="s">
        <v>256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1114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256</v>
      </c>
      <c r="C16" t="s">
        <v>256</v>
      </c>
      <c r="D16" t="s">
        <v>256</v>
      </c>
      <c r="G16" s="91">
        <v>0</v>
      </c>
      <c r="H16" t="s">
        <v>256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1115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G18" s="91">
        <v>0</v>
      </c>
      <c r="H18" t="s">
        <v>256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1116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G20" s="91">
        <v>0</v>
      </c>
      <c r="H20" t="s">
        <v>256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279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256</v>
      </c>
      <c r="C22" t="s">
        <v>256</v>
      </c>
      <c r="D22" t="s">
        <v>256</v>
      </c>
      <c r="G22" s="91">
        <v>0</v>
      </c>
      <c r="H22" t="s">
        <v>256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263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269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G25" s="91">
        <v>0</v>
      </c>
      <c r="H25" t="s">
        <v>256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1117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256</v>
      </c>
      <c r="C27" t="s">
        <v>256</v>
      </c>
      <c r="D27" t="s">
        <v>256</v>
      </c>
      <c r="G27" s="91">
        <v>0</v>
      </c>
      <c r="H27" t="s">
        <v>256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271</v>
      </c>
    </row>
    <row r="29" spans="2:16">
      <c r="B29" t="s">
        <v>272</v>
      </c>
    </row>
    <row r="30" spans="2:16">
      <c r="B30" t="s">
        <v>273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1326</v>
      </c>
    </row>
    <row r="3" spans="2:65" s="1" customFormat="1">
      <c r="B3" s="2" t="s">
        <v>2</v>
      </c>
      <c r="C3" s="95" t="s">
        <v>1327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65" ht="26.25" customHeight="1">
      <c r="B7" s="116" t="s">
        <v>83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227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1118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91">
        <v>0</v>
      </c>
      <c r="K14" t="s">
        <v>256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1119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91">
        <v>0</v>
      </c>
      <c r="K16" t="s">
        <v>256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276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91">
        <v>0</v>
      </c>
      <c r="K18" t="s">
        <v>256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279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91">
        <v>0</v>
      </c>
      <c r="K20" t="s">
        <v>256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263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1120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91">
        <v>0</v>
      </c>
      <c r="K23" t="s">
        <v>256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1121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91">
        <v>0</v>
      </c>
      <c r="K25" t="s">
        <v>256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265</v>
      </c>
      <c r="D26" s="16"/>
      <c r="E26" s="16"/>
      <c r="F26" s="16"/>
    </row>
    <row r="27" spans="2:19">
      <c r="B27" t="s">
        <v>271</v>
      </c>
      <c r="D27" s="16"/>
      <c r="E27" s="16"/>
      <c r="F27" s="16"/>
    </row>
    <row r="28" spans="2:19">
      <c r="B28" t="s">
        <v>272</v>
      </c>
      <c r="D28" s="16"/>
      <c r="E28" s="16"/>
      <c r="F28" s="16"/>
    </row>
    <row r="29" spans="2:19">
      <c r="B29" t="s">
        <v>273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43465</v>
      </c>
    </row>
    <row r="2" spans="2:81" s="1" customFormat="1">
      <c r="B2" s="2" t="s">
        <v>1</v>
      </c>
      <c r="C2" s="12" t="s">
        <v>1326</v>
      </c>
    </row>
    <row r="3" spans="2:81" s="1" customFormat="1">
      <c r="B3" s="2" t="s">
        <v>2</v>
      </c>
      <c r="C3" s="95" t="s">
        <v>1327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8"/>
    </row>
    <row r="7" spans="2:81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8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227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1118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J14" s="91">
        <v>0</v>
      </c>
      <c r="K14" t="s">
        <v>256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1119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J16" s="91">
        <v>0</v>
      </c>
      <c r="K16" t="s">
        <v>256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276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J18" s="91">
        <v>0</v>
      </c>
      <c r="K18" t="s">
        <v>256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279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J20" s="91">
        <v>0</v>
      </c>
      <c r="K20" t="s">
        <v>256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263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277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J23" s="91">
        <v>0</v>
      </c>
      <c r="K23" t="s">
        <v>256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278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J25" s="91">
        <v>0</v>
      </c>
      <c r="K25" t="s">
        <v>256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265</v>
      </c>
      <c r="C26" s="16"/>
      <c r="D26" s="16"/>
      <c r="E26" s="16"/>
    </row>
    <row r="27" spans="2:19">
      <c r="B27" t="s">
        <v>271</v>
      </c>
      <c r="C27" s="16"/>
      <c r="D27" s="16"/>
      <c r="E27" s="16"/>
    </row>
    <row r="28" spans="2:19">
      <c r="B28" t="s">
        <v>272</v>
      </c>
      <c r="C28" s="16"/>
      <c r="D28" s="16"/>
      <c r="E28" s="16"/>
    </row>
    <row r="29" spans="2:19">
      <c r="B29" t="s">
        <v>273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43465</v>
      </c>
    </row>
    <row r="2" spans="2:98" s="1" customFormat="1">
      <c r="B2" s="2" t="s">
        <v>1</v>
      </c>
      <c r="C2" s="12" t="s">
        <v>1326</v>
      </c>
    </row>
    <row r="3" spans="2:98" s="1" customFormat="1">
      <c r="B3" s="2" t="s">
        <v>2</v>
      </c>
      <c r="C3" s="95" t="s">
        <v>1327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8"/>
    </row>
    <row r="7" spans="2:98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8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223534</v>
      </c>
      <c r="I11" s="7"/>
      <c r="J11" s="90">
        <v>2.4140534000000001E-4</v>
      </c>
      <c r="K11" s="7"/>
      <c r="L11" s="90">
        <v>99.28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227</v>
      </c>
      <c r="C12" s="16"/>
      <c r="D12" s="16"/>
      <c r="E12" s="16"/>
      <c r="H12" s="93">
        <v>173534</v>
      </c>
      <c r="J12" s="93">
        <v>1.73534E-6</v>
      </c>
      <c r="L12" s="93">
        <v>0</v>
      </c>
      <c r="M12" s="93">
        <v>0</v>
      </c>
    </row>
    <row r="13" spans="2:98">
      <c r="B13" t="s">
        <v>1122</v>
      </c>
      <c r="C13" t="s">
        <v>1123</v>
      </c>
      <c r="D13" t="s">
        <v>126</v>
      </c>
      <c r="E13" t="s">
        <v>1124</v>
      </c>
      <c r="F13" t="s">
        <v>104</v>
      </c>
      <c r="G13" t="s">
        <v>105</v>
      </c>
      <c r="H13" s="91">
        <v>173534</v>
      </c>
      <c r="I13" s="91">
        <v>9.9999999999999995E-7</v>
      </c>
      <c r="J13" s="91">
        <v>1.73534E-6</v>
      </c>
      <c r="K13" s="91">
        <v>0.46</v>
      </c>
      <c r="L13" s="91">
        <v>0</v>
      </c>
      <c r="M13" s="91">
        <v>0</v>
      </c>
    </row>
    <row r="14" spans="2:98">
      <c r="B14" s="92" t="s">
        <v>263</v>
      </c>
      <c r="C14" s="16"/>
      <c r="D14" s="16"/>
      <c r="E14" s="16"/>
      <c r="H14" s="93">
        <v>50000</v>
      </c>
      <c r="J14" s="93">
        <v>2.3966999999999999E-4</v>
      </c>
      <c r="L14" s="93">
        <v>99.28</v>
      </c>
      <c r="M14" s="93">
        <v>0</v>
      </c>
    </row>
    <row r="15" spans="2:98">
      <c r="B15" s="92" t="s">
        <v>277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278</v>
      </c>
      <c r="C17" s="16"/>
      <c r="D17" s="16"/>
      <c r="E17" s="16"/>
      <c r="H17" s="93">
        <v>50000</v>
      </c>
      <c r="J17" s="93">
        <v>2.3966999999999999E-4</v>
      </c>
      <c r="L17" s="93">
        <v>99.28</v>
      </c>
      <c r="M17" s="93">
        <v>0</v>
      </c>
    </row>
    <row r="18" spans="2:13">
      <c r="B18" t="s">
        <v>1125</v>
      </c>
      <c r="C18" t="s">
        <v>1126</v>
      </c>
      <c r="D18" t="s">
        <v>126</v>
      </c>
      <c r="E18" t="s">
        <v>1127</v>
      </c>
      <c r="F18" t="s">
        <v>640</v>
      </c>
      <c r="G18" t="s">
        <v>116</v>
      </c>
      <c r="H18" s="91">
        <v>50000</v>
      </c>
      <c r="I18" s="91">
        <v>1E-4</v>
      </c>
      <c r="J18" s="91">
        <v>2.3966999999999999E-4</v>
      </c>
      <c r="K18" s="91">
        <v>0.02</v>
      </c>
      <c r="L18" s="91">
        <v>99.28</v>
      </c>
      <c r="M18" s="91">
        <v>0</v>
      </c>
    </row>
    <row r="19" spans="2:13">
      <c r="B19" t="s">
        <v>265</v>
      </c>
      <c r="C19" s="16"/>
      <c r="D19" s="16"/>
      <c r="E19" s="16"/>
    </row>
    <row r="20" spans="2:13">
      <c r="B20" t="s">
        <v>271</v>
      </c>
      <c r="C20" s="16"/>
      <c r="D20" s="16"/>
      <c r="E20" s="16"/>
    </row>
    <row r="21" spans="2:13">
      <c r="B21" t="s">
        <v>272</v>
      </c>
      <c r="C21" s="16"/>
      <c r="D21" s="16"/>
      <c r="E21" s="16"/>
    </row>
    <row r="22" spans="2:13">
      <c r="B22" t="s">
        <v>273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1326</v>
      </c>
    </row>
    <row r="3" spans="2:55" s="1" customFormat="1">
      <c r="B3" s="2" t="s">
        <v>2</v>
      </c>
      <c r="C3" s="95" t="s">
        <v>1327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55" ht="26.25" customHeight="1">
      <c r="B7" s="116" t="s">
        <v>142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155298.54</v>
      </c>
      <c r="G11" s="7"/>
      <c r="H11" s="90">
        <v>55.322065508119437</v>
      </c>
      <c r="I11" s="7"/>
      <c r="J11" s="90">
        <v>100</v>
      </c>
      <c r="K11" s="90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227</v>
      </c>
      <c r="C12" s="16"/>
      <c r="F12" s="93">
        <v>155298.54</v>
      </c>
      <c r="H12" s="93">
        <v>55.322065508119437</v>
      </c>
      <c r="J12" s="93">
        <v>100</v>
      </c>
      <c r="K12" s="93">
        <v>0.03</v>
      </c>
    </row>
    <row r="13" spans="2:55">
      <c r="B13" s="92" t="s">
        <v>1128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256</v>
      </c>
      <c r="C14" t="s">
        <v>256</v>
      </c>
      <c r="D14" t="s">
        <v>256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1129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256</v>
      </c>
      <c r="C16" t="s">
        <v>256</v>
      </c>
      <c r="D16" t="s">
        <v>256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1130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256</v>
      </c>
      <c r="C18" t="s">
        <v>256</v>
      </c>
      <c r="D18" t="s">
        <v>256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1131</v>
      </c>
      <c r="C19" s="16"/>
      <c r="F19" s="93">
        <v>155298.54</v>
      </c>
      <c r="H19" s="93">
        <v>55.322065508119437</v>
      </c>
      <c r="J19" s="93">
        <v>100</v>
      </c>
      <c r="K19" s="93">
        <v>0.03</v>
      </c>
    </row>
    <row r="20" spans="2:11">
      <c r="B20" t="s">
        <v>1132</v>
      </c>
      <c r="C20" t="s">
        <v>1133</v>
      </c>
      <c r="D20" t="s">
        <v>109</v>
      </c>
      <c r="E20" t="s">
        <v>1134</v>
      </c>
      <c r="F20" s="91">
        <v>107521</v>
      </c>
      <c r="G20" s="91">
        <v>13.561</v>
      </c>
      <c r="H20" s="91">
        <v>54.649298691879999</v>
      </c>
      <c r="I20" s="91">
        <v>0.12</v>
      </c>
      <c r="J20" s="91">
        <v>98.78</v>
      </c>
      <c r="K20" s="91">
        <v>0.03</v>
      </c>
    </row>
    <row r="21" spans="2:11">
      <c r="B21" t="s">
        <v>1135</v>
      </c>
      <c r="C21" t="s">
        <v>1136</v>
      </c>
      <c r="D21" t="s">
        <v>109</v>
      </c>
      <c r="E21" t="s">
        <v>1137</v>
      </c>
      <c r="F21" s="91">
        <v>47777.54</v>
      </c>
      <c r="G21" s="91">
        <v>0.37569999999999998</v>
      </c>
      <c r="H21" s="91">
        <v>0.67276681623944001</v>
      </c>
      <c r="I21" s="91">
        <v>0.04</v>
      </c>
      <c r="J21" s="91">
        <v>1.22</v>
      </c>
      <c r="K21" s="91">
        <v>0</v>
      </c>
    </row>
    <row r="22" spans="2:11">
      <c r="B22" s="92" t="s">
        <v>263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s="92" t="s">
        <v>1138</v>
      </c>
      <c r="C23" s="16"/>
      <c r="F23" s="93">
        <v>0</v>
      </c>
      <c r="H23" s="93">
        <v>0</v>
      </c>
      <c r="J23" s="93">
        <v>0</v>
      </c>
      <c r="K23" s="93">
        <v>0</v>
      </c>
    </row>
    <row r="24" spans="2:11">
      <c r="B24" t="s">
        <v>256</v>
      </c>
      <c r="C24" t="s">
        <v>256</v>
      </c>
      <c r="D24" t="s">
        <v>256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</v>
      </c>
    </row>
    <row r="25" spans="2:11">
      <c r="B25" s="92" t="s">
        <v>1139</v>
      </c>
      <c r="C25" s="16"/>
      <c r="F25" s="93">
        <v>0</v>
      </c>
      <c r="H25" s="93">
        <v>0</v>
      </c>
      <c r="J25" s="93">
        <v>0</v>
      </c>
      <c r="K25" s="93">
        <v>0</v>
      </c>
    </row>
    <row r="26" spans="2:11">
      <c r="B26" t="s">
        <v>256</v>
      </c>
      <c r="C26" t="s">
        <v>256</v>
      </c>
      <c r="D26" t="s">
        <v>256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</v>
      </c>
    </row>
    <row r="27" spans="2:11">
      <c r="B27" s="92" t="s">
        <v>1140</v>
      </c>
      <c r="C27" s="16"/>
      <c r="F27" s="93">
        <v>0</v>
      </c>
      <c r="H27" s="93">
        <v>0</v>
      </c>
      <c r="J27" s="93">
        <v>0</v>
      </c>
      <c r="K27" s="93">
        <v>0</v>
      </c>
    </row>
    <row r="28" spans="2:11">
      <c r="B28" t="s">
        <v>256</v>
      </c>
      <c r="C28" t="s">
        <v>256</v>
      </c>
      <c r="D28" t="s">
        <v>256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</v>
      </c>
    </row>
    <row r="29" spans="2:11">
      <c r="B29" s="92" t="s">
        <v>1141</v>
      </c>
      <c r="C29" s="16"/>
      <c r="F29" s="93">
        <v>0</v>
      </c>
      <c r="H29" s="93">
        <v>0</v>
      </c>
      <c r="J29" s="93">
        <v>0</v>
      </c>
      <c r="K29" s="93">
        <v>0</v>
      </c>
    </row>
    <row r="30" spans="2:11">
      <c r="B30" t="s">
        <v>256</v>
      </c>
      <c r="C30" t="s">
        <v>256</v>
      </c>
      <c r="D30" t="s">
        <v>256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</row>
    <row r="31" spans="2:11">
      <c r="B31" t="s">
        <v>265</v>
      </c>
      <c r="C31" s="16"/>
    </row>
    <row r="32" spans="2:11">
      <c r="B32" t="s">
        <v>271</v>
      </c>
      <c r="C32" s="16"/>
    </row>
    <row r="33" spans="2:3">
      <c r="B33" t="s">
        <v>272</v>
      </c>
      <c r="C33" s="16"/>
    </row>
    <row r="34" spans="2:3">
      <c r="B34" t="s">
        <v>273</v>
      </c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1326</v>
      </c>
    </row>
    <row r="3" spans="2:59" s="1" customFormat="1">
      <c r="B3" s="2" t="s">
        <v>2</v>
      </c>
      <c r="C3" s="95" t="s">
        <v>1327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9" ht="26.25" customHeight="1">
      <c r="B7" s="116" t="s">
        <v>144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310080.5</v>
      </c>
      <c r="H11" s="7"/>
      <c r="I11" s="90">
        <v>414.44852688954597</v>
      </c>
      <c r="J11" s="7"/>
      <c r="K11" s="90">
        <v>100</v>
      </c>
      <c r="L11" s="90">
        <v>0.22</v>
      </c>
      <c r="M11" s="16"/>
      <c r="N11" s="16"/>
      <c r="O11" s="16"/>
      <c r="P11" s="16"/>
      <c r="BG11" s="16"/>
    </row>
    <row r="12" spans="2:59">
      <c r="B12" s="92" t="s">
        <v>1142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256</v>
      </c>
      <c r="C13" t="s">
        <v>256</v>
      </c>
      <c r="D13" t="s">
        <v>256</v>
      </c>
      <c r="E13" t="s">
        <v>256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1104</v>
      </c>
      <c r="C14" s="16"/>
      <c r="D14" s="16"/>
      <c r="G14" s="93">
        <v>310080.5</v>
      </c>
      <c r="I14" s="93">
        <v>414.44852688954597</v>
      </c>
      <c r="K14" s="93">
        <v>100</v>
      </c>
      <c r="L14" s="93">
        <v>0.22</v>
      </c>
    </row>
    <row r="15" spans="2:59">
      <c r="B15" t="s">
        <v>1143</v>
      </c>
      <c r="C15" t="s">
        <v>1144</v>
      </c>
      <c r="D15" t="s">
        <v>781</v>
      </c>
      <c r="E15" t="s">
        <v>109</v>
      </c>
      <c r="F15" t="s">
        <v>1145</v>
      </c>
      <c r="G15" s="91">
        <v>310000</v>
      </c>
      <c r="H15" s="91">
        <v>35.666600000000003</v>
      </c>
      <c r="I15" s="91">
        <v>414.40309208000002</v>
      </c>
      <c r="J15" s="91">
        <v>0</v>
      </c>
      <c r="K15" s="91">
        <v>99.99</v>
      </c>
      <c r="L15" s="91">
        <v>0.22</v>
      </c>
    </row>
    <row r="16" spans="2:59">
      <c r="B16" t="s">
        <v>1146</v>
      </c>
      <c r="C16" t="s">
        <v>1147</v>
      </c>
      <c r="D16" t="s">
        <v>626</v>
      </c>
      <c r="E16" t="s">
        <v>109</v>
      </c>
      <c r="F16" t="s">
        <v>1148</v>
      </c>
      <c r="G16" s="91">
        <v>80.5</v>
      </c>
      <c r="H16" s="91">
        <v>15.0589</v>
      </c>
      <c r="I16" s="91">
        <v>4.5434809546000002E-2</v>
      </c>
      <c r="J16" s="91">
        <v>0</v>
      </c>
      <c r="K16" s="91">
        <v>0.01</v>
      </c>
      <c r="L16" s="91">
        <v>0</v>
      </c>
    </row>
    <row r="17" spans="2:4">
      <c r="B17" t="s">
        <v>265</v>
      </c>
      <c r="C17" s="16"/>
      <c r="D17" s="16"/>
    </row>
    <row r="18" spans="2:4">
      <c r="B18" t="s">
        <v>271</v>
      </c>
      <c r="C18" s="16"/>
      <c r="D18" s="16"/>
    </row>
    <row r="19" spans="2:4">
      <c r="B19" t="s">
        <v>272</v>
      </c>
      <c r="C19" s="16"/>
      <c r="D19" s="16"/>
    </row>
    <row r="20" spans="2:4">
      <c r="B20" t="s">
        <v>273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43465</v>
      </c>
    </row>
    <row r="2" spans="2:52" s="1" customFormat="1">
      <c r="B2" s="2" t="s">
        <v>1</v>
      </c>
      <c r="C2" s="12" t="s">
        <v>1326</v>
      </c>
    </row>
    <row r="3" spans="2:52" s="1" customFormat="1">
      <c r="B3" s="2" t="s">
        <v>2</v>
      </c>
      <c r="C3" s="95" t="s">
        <v>1327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52" ht="26.25" customHeight="1">
      <c r="B7" s="116" t="s">
        <v>145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227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1105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256</v>
      </c>
      <c r="C14" t="s">
        <v>256</v>
      </c>
      <c r="D14" t="s">
        <v>256</v>
      </c>
      <c r="E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1106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256</v>
      </c>
      <c r="C16" t="s">
        <v>256</v>
      </c>
      <c r="D16" t="s">
        <v>256</v>
      </c>
      <c r="E16" t="s">
        <v>256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1149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t="s">
        <v>256</v>
      </c>
      <c r="E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1107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256</v>
      </c>
      <c r="C20" t="s">
        <v>256</v>
      </c>
      <c r="D20" t="s">
        <v>256</v>
      </c>
      <c r="E20" t="s">
        <v>256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279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256</v>
      </c>
      <c r="C22" t="s">
        <v>256</v>
      </c>
      <c r="D22" t="s">
        <v>256</v>
      </c>
      <c r="E22" t="s">
        <v>256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263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1105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256</v>
      </c>
      <c r="C25" t="s">
        <v>256</v>
      </c>
      <c r="D25" t="s">
        <v>256</v>
      </c>
      <c r="E25" t="s">
        <v>256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1108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256</v>
      </c>
      <c r="C27" t="s">
        <v>256</v>
      </c>
      <c r="D27" t="s">
        <v>256</v>
      </c>
      <c r="E27" t="s">
        <v>256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1107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256</v>
      </c>
      <c r="C29" t="s">
        <v>256</v>
      </c>
      <c r="D29" t="s">
        <v>256</v>
      </c>
      <c r="E29" t="s">
        <v>256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1109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256</v>
      </c>
      <c r="C31" t="s">
        <v>256</v>
      </c>
      <c r="D31" t="s">
        <v>256</v>
      </c>
      <c r="E31" t="s">
        <v>256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279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256</v>
      </c>
      <c r="C33" t="s">
        <v>256</v>
      </c>
      <c r="D33" t="s">
        <v>256</v>
      </c>
      <c r="E33" t="s">
        <v>256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265</v>
      </c>
      <c r="C34" s="16"/>
      <c r="D34" s="16"/>
    </row>
    <row r="35" spans="2:12">
      <c r="B35" t="s">
        <v>271</v>
      </c>
      <c r="C35" s="16"/>
      <c r="D35" s="16"/>
    </row>
    <row r="36" spans="2:12">
      <c r="B36" t="s">
        <v>272</v>
      </c>
      <c r="C36" s="16"/>
      <c r="D36" s="16"/>
    </row>
    <row r="37" spans="2:12">
      <c r="B37" t="s">
        <v>273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D29" sqref="D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43465</v>
      </c>
    </row>
    <row r="2" spans="2:13" s="1" customFormat="1">
      <c r="B2" s="2" t="s">
        <v>1</v>
      </c>
      <c r="C2" s="12" t="s">
        <v>1326</v>
      </c>
    </row>
    <row r="3" spans="2:13" s="1" customFormat="1">
      <c r="B3" s="2" t="s">
        <v>2</v>
      </c>
      <c r="C3" s="95" t="s">
        <v>1327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6" t="s">
        <v>48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J12+J33</f>
        <v>12282.16636388103</v>
      </c>
      <c r="K11" s="97">
        <f>J11/$J$11*100</f>
        <v>100</v>
      </c>
      <c r="L11" s="97">
        <f>J11/'סכום נכסי הקרן'!$C$42*100</f>
        <v>6.4706526097089681</v>
      </c>
    </row>
    <row r="12" spans="2:13">
      <c r="B12" s="98" t="s">
        <v>227</v>
      </c>
      <c r="C12" s="26"/>
      <c r="D12" s="27"/>
      <c r="E12" s="27"/>
      <c r="F12" s="27"/>
      <c r="G12" s="27"/>
      <c r="H12" s="27"/>
      <c r="I12" s="99">
        <v>0</v>
      </c>
      <c r="J12" s="99">
        <f>J13+J16+J23+J25+J27+J29+J31</f>
        <v>9292.9663894771093</v>
      </c>
      <c r="K12" s="99">
        <f t="shared" ref="K12:K47" si="0">J12/$J$11*100</f>
        <v>75.662274179948781</v>
      </c>
      <c r="L12" s="99">
        <f>J12/'סכום נכסי הקרן'!$C$42*100</f>
        <v>4.8958429187900094</v>
      </c>
    </row>
    <row r="13" spans="2:13">
      <c r="B13" s="98" t="s">
        <v>228</v>
      </c>
      <c r="C13" s="26"/>
      <c r="D13" s="27"/>
      <c r="E13" s="27"/>
      <c r="F13" s="27"/>
      <c r="G13" s="27"/>
      <c r="H13" s="27"/>
      <c r="I13" s="99">
        <v>0</v>
      </c>
      <c r="J13" s="99">
        <f>SUM(J14:J15)</f>
        <v>8096.1797499999993</v>
      </c>
      <c r="K13" s="99">
        <f t="shared" si="0"/>
        <v>65.918173635955341</v>
      </c>
      <c r="L13" s="99">
        <f>J13/'סכום נכסי הקרן'!$C$42*100</f>
        <v>4.2653360226474328</v>
      </c>
    </row>
    <row r="14" spans="2:13">
      <c r="B14" t="s">
        <v>1332</v>
      </c>
      <c r="C14" t="s">
        <v>229</v>
      </c>
      <c r="D14" t="s">
        <v>230</v>
      </c>
      <c r="E14" t="s">
        <v>231</v>
      </c>
      <c r="F14" t="s">
        <v>232</v>
      </c>
      <c r="G14" t="s">
        <v>105</v>
      </c>
      <c r="H14" s="91">
        <v>0</v>
      </c>
      <c r="I14" s="91">
        <v>0</v>
      </c>
      <c r="J14" s="91">
        <v>41.819740000000003</v>
      </c>
      <c r="K14" s="91">
        <f t="shared" si="0"/>
        <v>0.3404915611873004</v>
      </c>
      <c r="L14" s="91">
        <f>J14/'סכום נכסי הקרן'!$C$42*100</f>
        <v>2.2032026089804858E-2</v>
      </c>
    </row>
    <row r="15" spans="2:13">
      <c r="B15" t="s">
        <v>1333</v>
      </c>
      <c r="C15" t="s">
        <v>233</v>
      </c>
      <c r="D15" t="s">
        <v>234</v>
      </c>
      <c r="E15" t="s">
        <v>235</v>
      </c>
      <c r="F15" t="s">
        <v>232</v>
      </c>
      <c r="G15" t="s">
        <v>105</v>
      </c>
      <c r="H15" s="91">
        <v>0</v>
      </c>
      <c r="I15" s="91">
        <v>0</v>
      </c>
      <c r="J15" s="91">
        <f>6799.63909+1254.72092</f>
        <v>8054.3600099999994</v>
      </c>
      <c r="K15" s="91">
        <f t="shared" si="0"/>
        <v>65.577682074768035</v>
      </c>
      <c r="L15" s="91">
        <f>J15/'סכום נכסי הקרן'!$C$42*100</f>
        <v>4.2433039965576276</v>
      </c>
    </row>
    <row r="16" spans="2:13">
      <c r="B16" s="98" t="s">
        <v>236</v>
      </c>
      <c r="D16" s="16"/>
      <c r="I16" s="99">
        <v>0</v>
      </c>
      <c r="J16" s="99">
        <f>SUM(J17:J22)</f>
        <v>1106.87515527711</v>
      </c>
      <c r="K16" s="99">
        <f t="shared" si="0"/>
        <v>9.0120514775973906</v>
      </c>
      <c r="L16" s="99">
        <f>J16/'סכום נכסי הקרן'!$C$42*100</f>
        <v>0.58313854412347121</v>
      </c>
    </row>
    <row r="17" spans="2:12">
      <c r="B17" t="s">
        <v>1332</v>
      </c>
      <c r="C17" t="s">
        <v>241</v>
      </c>
      <c r="D17" t="s">
        <v>230</v>
      </c>
      <c r="E17" t="s">
        <v>231</v>
      </c>
      <c r="F17" t="s">
        <v>232</v>
      </c>
      <c r="G17" t="s">
        <v>109</v>
      </c>
      <c r="H17" s="91">
        <v>0</v>
      </c>
      <c r="I17" s="91">
        <v>0</v>
      </c>
      <c r="J17" s="91">
        <v>0.74622679999999997</v>
      </c>
      <c r="K17" s="91">
        <f t="shared" si="0"/>
        <v>6.0756936349150746E-3</v>
      </c>
      <c r="L17" s="91">
        <f>J17/'סכום נכסי הקרן'!$C$42*100</f>
        <v>3.931370287455539E-4</v>
      </c>
    </row>
    <row r="18" spans="2:12">
      <c r="B18" t="s">
        <v>1333</v>
      </c>
      <c r="C18" t="s">
        <v>243</v>
      </c>
      <c r="D18" t="s">
        <v>234</v>
      </c>
      <c r="E18" t="s">
        <v>235</v>
      </c>
      <c r="F18" t="s">
        <v>232</v>
      </c>
      <c r="G18" t="s">
        <v>109</v>
      </c>
      <c r="H18" s="91">
        <v>0</v>
      </c>
      <c r="I18" s="91">
        <v>0</v>
      </c>
      <c r="J18" s="91">
        <v>1016.95525944</v>
      </c>
      <c r="K18" s="91">
        <f t="shared" si="0"/>
        <v>8.2799339246098054</v>
      </c>
      <c r="L18" s="91">
        <f>J18/'סכום נכסי הקרן'!$C$42*100</f>
        <v>0.53576576057494252</v>
      </c>
    </row>
    <row r="19" spans="2:12">
      <c r="B19" t="s">
        <v>1333</v>
      </c>
      <c r="C19" t="s">
        <v>246</v>
      </c>
      <c r="D19" t="s">
        <v>234</v>
      </c>
      <c r="E19" t="s">
        <v>235</v>
      </c>
      <c r="F19" t="s">
        <v>232</v>
      </c>
      <c r="G19" t="s">
        <v>113</v>
      </c>
      <c r="H19" s="91">
        <v>0</v>
      </c>
      <c r="I19" s="91">
        <v>0</v>
      </c>
      <c r="J19" s="91">
        <v>85.711491871999996</v>
      </c>
      <c r="K19" s="91">
        <f t="shared" si="0"/>
        <v>0.69785320710243259</v>
      </c>
      <c r="L19" s="91">
        <f>J19/'סכום נכסי הקרן'!$C$42*100</f>
        <v>4.5155656757311285E-2</v>
      </c>
    </row>
    <row r="20" spans="2:12">
      <c r="B20" t="s">
        <v>1333</v>
      </c>
      <c r="C20" t="s">
        <v>248</v>
      </c>
      <c r="D20" t="s">
        <v>234</v>
      </c>
      <c r="E20" t="s">
        <v>235</v>
      </c>
      <c r="F20" t="s">
        <v>232</v>
      </c>
      <c r="G20" t="s">
        <v>223</v>
      </c>
      <c r="H20" s="91">
        <v>0</v>
      </c>
      <c r="I20" s="91">
        <v>0</v>
      </c>
      <c r="J20" s="91">
        <v>0.24658479711</v>
      </c>
      <c r="K20" s="91">
        <f t="shared" si="0"/>
        <v>2.0076653401727893E-3</v>
      </c>
      <c r="L20" s="91">
        <f>J20/'סכום נכסי הקרן'!$C$42*100</f>
        <v>1.2990904972811303E-4</v>
      </c>
    </row>
    <row r="21" spans="2:12">
      <c r="B21" t="s">
        <v>1333</v>
      </c>
      <c r="C21" t="s">
        <v>251</v>
      </c>
      <c r="D21" t="s">
        <v>234</v>
      </c>
      <c r="E21" t="s">
        <v>235</v>
      </c>
      <c r="F21" t="s">
        <v>232</v>
      </c>
      <c r="G21" t="s">
        <v>224</v>
      </c>
      <c r="H21" s="91">
        <v>0</v>
      </c>
      <c r="I21" s="91">
        <v>0</v>
      </c>
      <c r="J21" s="91">
        <v>8.3780000000000001E-5</v>
      </c>
      <c r="K21" s="91">
        <f t="shared" si="0"/>
        <v>6.8212722021399521E-7</v>
      </c>
      <c r="L21" s="91">
        <f>J21/'סכום נכסי הקרן'!$C$42*100</f>
        <v>4.4138082776312116E-8</v>
      </c>
    </row>
    <row r="22" spans="2:12">
      <c r="B22" t="s">
        <v>1333</v>
      </c>
      <c r="C22" t="s">
        <v>253</v>
      </c>
      <c r="D22" t="s">
        <v>234</v>
      </c>
      <c r="E22" t="s">
        <v>235</v>
      </c>
      <c r="F22" t="s">
        <v>232</v>
      </c>
      <c r="G22" t="s">
        <v>116</v>
      </c>
      <c r="H22" s="91">
        <v>0</v>
      </c>
      <c r="I22" s="91">
        <v>0</v>
      </c>
      <c r="J22" s="91">
        <v>3.2155085880000001</v>
      </c>
      <c r="K22" s="91">
        <f t="shared" si="0"/>
        <v>2.6180304782843986E-2</v>
      </c>
      <c r="L22" s="91">
        <f>J22/'סכום נכסי הקרן'!$C$42*100</f>
        <v>1.6940365746608557E-3</v>
      </c>
    </row>
    <row r="23" spans="2:12">
      <c r="B23" s="98" t="s">
        <v>255</v>
      </c>
      <c r="D23" s="16"/>
      <c r="I23" s="99">
        <v>0</v>
      </c>
      <c r="J23" s="99">
        <f>SUM(J24)</f>
        <v>8.448E-2</v>
      </c>
      <c r="K23" s="99">
        <f t="shared" si="0"/>
        <v>6.8782654050702217E-4</v>
      </c>
      <c r="L23" s="99">
        <f>J23/'סכום נכסי הקרן'!$C$42*100</f>
        <v>4.4506865993588536E-5</v>
      </c>
    </row>
    <row r="24" spans="2:12">
      <c r="B24" t="s">
        <v>1333</v>
      </c>
      <c r="C24" t="s">
        <v>1334</v>
      </c>
      <c r="D24">
        <v>10</v>
      </c>
      <c r="E24" t="s">
        <v>256</v>
      </c>
      <c r="F24" t="s">
        <v>257</v>
      </c>
      <c r="G24" t="s">
        <v>105</v>
      </c>
      <c r="H24" s="91">
        <v>0</v>
      </c>
      <c r="I24" s="91">
        <v>0</v>
      </c>
      <c r="J24" s="91">
        <v>8.448E-2</v>
      </c>
      <c r="K24" s="91">
        <f t="shared" si="0"/>
        <v>6.8782654050702217E-4</v>
      </c>
      <c r="L24" s="91">
        <f>J24/'סכום נכסי הקרן'!$C$42*100</f>
        <v>4.4506865993588536E-5</v>
      </c>
    </row>
    <row r="25" spans="2:12">
      <c r="B25" s="98" t="s">
        <v>258</v>
      </c>
      <c r="D25" s="16"/>
      <c r="I25" s="99">
        <v>0</v>
      </c>
      <c r="J25" s="99">
        <v>0</v>
      </c>
      <c r="K25" s="99">
        <f t="shared" si="0"/>
        <v>0</v>
      </c>
      <c r="L25" s="99">
        <f>J25/'סכום נכסי הקרן'!$C$42*100</f>
        <v>0</v>
      </c>
    </row>
    <row r="26" spans="2:12">
      <c r="B26" t="s">
        <v>256</v>
      </c>
      <c r="C26" t="s">
        <v>256</v>
      </c>
      <c r="D26" s="16"/>
      <c r="E26" t="s">
        <v>256</v>
      </c>
      <c r="G26" t="s">
        <v>256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J26/'סכום נכסי הקרן'!$C$42*100</f>
        <v>0</v>
      </c>
    </row>
    <row r="27" spans="2:12">
      <c r="B27" s="98" t="s">
        <v>259</v>
      </c>
      <c r="D27" s="16"/>
      <c r="I27" s="99">
        <v>0</v>
      </c>
      <c r="J27" s="99">
        <v>0</v>
      </c>
      <c r="K27" s="99">
        <f t="shared" si="0"/>
        <v>0</v>
      </c>
      <c r="L27" s="99">
        <f>J27/'סכום נכסי הקרן'!$C$42*100</f>
        <v>0</v>
      </c>
    </row>
    <row r="28" spans="2:12">
      <c r="B28" t="s">
        <v>256</v>
      </c>
      <c r="C28" t="s">
        <v>256</v>
      </c>
      <c r="D28" s="16"/>
      <c r="E28" t="s">
        <v>256</v>
      </c>
      <c r="G28" t="s">
        <v>256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J28/'סכום נכסי הקרן'!$C$42*100</f>
        <v>0</v>
      </c>
    </row>
    <row r="29" spans="2:12">
      <c r="B29" s="98" t="s">
        <v>260</v>
      </c>
      <c r="D29" s="16"/>
      <c r="I29" s="99">
        <v>0</v>
      </c>
      <c r="J29" s="99">
        <v>0</v>
      </c>
      <c r="K29" s="99">
        <f t="shared" si="0"/>
        <v>0</v>
      </c>
      <c r="L29" s="99">
        <f>J29/'סכום נכסי הקרן'!$C$42*100</f>
        <v>0</v>
      </c>
    </row>
    <row r="30" spans="2:12">
      <c r="B30" t="s">
        <v>256</v>
      </c>
      <c r="C30" t="s">
        <v>256</v>
      </c>
      <c r="D30" s="16"/>
      <c r="E30" t="s">
        <v>256</v>
      </c>
      <c r="G30" t="s">
        <v>256</v>
      </c>
      <c r="H30" s="91">
        <v>0</v>
      </c>
      <c r="I30" s="91">
        <v>0</v>
      </c>
      <c r="J30" s="91">
        <v>0</v>
      </c>
      <c r="K30" s="91">
        <f t="shared" si="0"/>
        <v>0</v>
      </c>
      <c r="L30" s="91">
        <f>J30/'סכום נכסי הקרן'!$C$42*100</f>
        <v>0</v>
      </c>
    </row>
    <row r="31" spans="2:12">
      <c r="B31" s="98" t="s">
        <v>261</v>
      </c>
      <c r="D31" s="16"/>
      <c r="I31" s="99">
        <v>0</v>
      </c>
      <c r="J31" s="99">
        <f>SUM(J32)</f>
        <v>89.827004200000005</v>
      </c>
      <c r="K31" s="99">
        <f t="shared" si="0"/>
        <v>0.7313612398555368</v>
      </c>
      <c r="L31" s="99">
        <f>J31/'סכום נכסי הקרן'!$C$42*100</f>
        <v>4.7323845153112158E-2</v>
      </c>
    </row>
    <row r="32" spans="2:12">
      <c r="B32" t="s">
        <v>262</v>
      </c>
      <c r="C32" t="s">
        <v>234</v>
      </c>
      <c r="D32">
        <v>10</v>
      </c>
      <c r="E32" t="s">
        <v>256</v>
      </c>
      <c r="F32" t="s">
        <v>257</v>
      </c>
      <c r="G32" t="s">
        <v>109</v>
      </c>
      <c r="H32" s="91">
        <v>0</v>
      </c>
      <c r="I32" s="91">
        <v>0</v>
      </c>
      <c r="J32" s="91">
        <f>89.8270042</f>
        <v>89.827004200000005</v>
      </c>
      <c r="K32" s="91">
        <f t="shared" si="0"/>
        <v>0.7313612398555368</v>
      </c>
      <c r="L32" s="91">
        <f>J32/'סכום נכסי הקרן'!$C$42*100</f>
        <v>4.7323845153112158E-2</v>
      </c>
    </row>
    <row r="33" spans="2:12">
      <c r="B33" s="98" t="s">
        <v>263</v>
      </c>
      <c r="D33" s="16"/>
      <c r="I33" s="99">
        <v>0</v>
      </c>
      <c r="J33" s="99">
        <f>J34+J46</f>
        <v>2989.1999744039199</v>
      </c>
      <c r="K33" s="99">
        <f t="shared" si="0"/>
        <v>24.337725820051222</v>
      </c>
      <c r="L33" s="99">
        <f>J33/'סכום נכסי הקרן'!$C$42*100</f>
        <v>1.5748096909189577</v>
      </c>
    </row>
    <row r="34" spans="2:12">
      <c r="B34" s="98" t="s">
        <v>264</v>
      </c>
      <c r="D34" s="16"/>
      <c r="I34" s="99">
        <v>0</v>
      </c>
      <c r="J34" s="99">
        <f>SUM(J35:J45)</f>
        <v>2989.1999744039199</v>
      </c>
      <c r="K34" s="99">
        <f t="shared" si="0"/>
        <v>24.337725820051222</v>
      </c>
      <c r="L34" s="99">
        <f>J34/'סכום נכסי הקרן'!$C$42*100</f>
        <v>1.5748096909189577</v>
      </c>
    </row>
    <row r="35" spans="2:12">
      <c r="B35" s="95" t="s">
        <v>1331</v>
      </c>
      <c r="C35" t="s">
        <v>237</v>
      </c>
      <c r="D35">
        <v>91</v>
      </c>
      <c r="E35" t="s">
        <v>238</v>
      </c>
      <c r="F35" t="s">
        <v>239</v>
      </c>
      <c r="G35" t="s">
        <v>123</v>
      </c>
      <c r="H35" s="91">
        <v>0</v>
      </c>
      <c r="I35" s="91">
        <v>0</v>
      </c>
      <c r="J35" s="91">
        <v>77.304171264000004</v>
      </c>
      <c r="K35" s="91">
        <f t="shared" si="0"/>
        <v>0.62940176002934989</v>
      </c>
      <c r="L35" s="91">
        <f>J35/'סכום נכסי הקרן'!$C$42*100</f>
        <v>4.0726401410893301E-2</v>
      </c>
    </row>
    <row r="36" spans="2:12">
      <c r="B36" s="95" t="s">
        <v>1331</v>
      </c>
      <c r="C36" t="s">
        <v>240</v>
      </c>
      <c r="D36">
        <v>91</v>
      </c>
      <c r="E36" t="s">
        <v>238</v>
      </c>
      <c r="F36" t="s">
        <v>239</v>
      </c>
      <c r="G36" t="s">
        <v>109</v>
      </c>
      <c r="H36" s="91">
        <v>0</v>
      </c>
      <c r="I36" s="91">
        <v>0</v>
      </c>
      <c r="J36" s="91">
        <v>1514.8605307600001</v>
      </c>
      <c r="K36" s="91">
        <f t="shared" si="0"/>
        <v>12.333821948665747</v>
      </c>
      <c r="L36" s="91">
        <f>J36/'סכום נכסי הקרן'!$C$42*100</f>
        <v>0.79807877179819753</v>
      </c>
    </row>
    <row r="37" spans="2:12">
      <c r="B37" s="95" t="s">
        <v>1331</v>
      </c>
      <c r="C37" t="s">
        <v>242</v>
      </c>
      <c r="D37">
        <v>91</v>
      </c>
      <c r="E37" t="s">
        <v>238</v>
      </c>
      <c r="F37" t="s">
        <v>239</v>
      </c>
      <c r="G37" t="s">
        <v>225</v>
      </c>
      <c r="H37" s="91">
        <v>0</v>
      </c>
      <c r="I37" s="91">
        <v>0</v>
      </c>
      <c r="J37" s="91">
        <v>1.72743285</v>
      </c>
      <c r="K37" s="91">
        <f t="shared" si="0"/>
        <v>1.4064561566923364E-2</v>
      </c>
      <c r="L37" s="91">
        <f>J37/'סכום נכסי הקרן'!$C$42*100</f>
        <v>9.1006892007425115E-4</v>
      </c>
    </row>
    <row r="38" spans="2:12">
      <c r="B38" s="95" t="s">
        <v>1331</v>
      </c>
      <c r="C38" t="s">
        <v>244</v>
      </c>
      <c r="D38">
        <v>91</v>
      </c>
      <c r="E38" t="s">
        <v>238</v>
      </c>
      <c r="F38" t="s">
        <v>239</v>
      </c>
      <c r="G38" t="s">
        <v>119</v>
      </c>
      <c r="H38" s="91">
        <v>0</v>
      </c>
      <c r="I38" s="91">
        <v>0</v>
      </c>
      <c r="J38" s="91">
        <v>1.853352501</v>
      </c>
      <c r="K38" s="91">
        <f t="shared" si="0"/>
        <v>1.5089785027259321E-2</v>
      </c>
      <c r="L38" s="91">
        <f>J38/'סכום נכסי הקרן'!$C$42*100</f>
        <v>9.7640756866582818E-4</v>
      </c>
    </row>
    <row r="39" spans="2:12">
      <c r="B39" s="95" t="s">
        <v>1331</v>
      </c>
      <c r="C39" t="s">
        <v>245</v>
      </c>
      <c r="D39">
        <v>91</v>
      </c>
      <c r="E39" t="s">
        <v>238</v>
      </c>
      <c r="F39" t="s">
        <v>239</v>
      </c>
      <c r="G39" t="s">
        <v>113</v>
      </c>
      <c r="H39" s="91">
        <v>0</v>
      </c>
      <c r="I39" s="91">
        <v>0</v>
      </c>
      <c r="J39" s="91">
        <v>40.590725288000002</v>
      </c>
      <c r="K39" s="91">
        <f t="shared" si="0"/>
        <v>0.33048506334654287</v>
      </c>
      <c r="L39" s="91">
        <f>J39/'סכום נכסי הקרן'!$C$42*100</f>
        <v>2.1384540376131411E-2</v>
      </c>
    </row>
    <row r="40" spans="2:12">
      <c r="B40" s="95" t="s">
        <v>1331</v>
      </c>
      <c r="C40" t="s">
        <v>247</v>
      </c>
      <c r="D40">
        <v>91</v>
      </c>
      <c r="E40" t="s">
        <v>238</v>
      </c>
      <c r="F40" t="s">
        <v>239</v>
      </c>
      <c r="G40" t="s">
        <v>223</v>
      </c>
      <c r="H40" s="91">
        <v>0</v>
      </c>
      <c r="I40" s="91">
        <v>0</v>
      </c>
      <c r="J40" s="91">
        <v>897.19021322291997</v>
      </c>
      <c r="K40" s="91">
        <f t="shared" si="0"/>
        <v>7.3048205556093579</v>
      </c>
      <c r="L40" s="91">
        <f>J40/'סכום נכסי הקרן'!$C$42*100</f>
        <v>0.47266956191609411</v>
      </c>
    </row>
    <row r="41" spans="2:12">
      <c r="B41" s="95" t="s">
        <v>1331</v>
      </c>
      <c r="C41" t="s">
        <v>249</v>
      </c>
      <c r="D41">
        <v>91</v>
      </c>
      <c r="E41" t="s">
        <v>238</v>
      </c>
      <c r="F41" t="s">
        <v>239</v>
      </c>
      <c r="G41" t="s">
        <v>226</v>
      </c>
      <c r="H41" s="91">
        <v>0</v>
      </c>
      <c r="I41" s="91">
        <v>0</v>
      </c>
      <c r="J41" s="91">
        <v>0.20697092</v>
      </c>
      <c r="K41" s="91">
        <f t="shared" si="0"/>
        <v>1.6851336634606489E-3</v>
      </c>
      <c r="L41" s="91">
        <f>J41/'סכום נכסי הקרן'!$C$42*100</f>
        <v>1.0903914537180082E-4</v>
      </c>
    </row>
    <row r="42" spans="2:12">
      <c r="B42" s="95" t="s">
        <v>1331</v>
      </c>
      <c r="C42" t="s">
        <v>250</v>
      </c>
      <c r="D42">
        <v>91</v>
      </c>
      <c r="E42" t="s">
        <v>238</v>
      </c>
      <c r="F42" t="s">
        <v>239</v>
      </c>
      <c r="G42" t="s">
        <v>224</v>
      </c>
      <c r="H42" s="91">
        <v>0</v>
      </c>
      <c r="I42" s="91">
        <v>0</v>
      </c>
      <c r="J42" s="91">
        <v>0.25791672999999998</v>
      </c>
      <c r="K42" s="91">
        <f t="shared" si="0"/>
        <v>2.0999286474287842E-3</v>
      </c>
      <c r="L42" s="91">
        <f>J42/'סכום נכסי הקרן'!$C$42*100</f>
        <v>1.3587908782687684E-4</v>
      </c>
    </row>
    <row r="43" spans="2:12">
      <c r="B43" s="95" t="s">
        <v>1331</v>
      </c>
      <c r="C43" t="s">
        <v>252</v>
      </c>
      <c r="D43">
        <v>91</v>
      </c>
      <c r="E43" t="s">
        <v>238</v>
      </c>
      <c r="F43" t="s">
        <v>239</v>
      </c>
      <c r="G43" t="s">
        <v>116</v>
      </c>
      <c r="H43" s="91">
        <v>0</v>
      </c>
      <c r="I43" s="91">
        <v>0</v>
      </c>
      <c r="J43" s="91">
        <v>454.85291610000002</v>
      </c>
      <c r="K43" s="91">
        <f t="shared" si="0"/>
        <v>3.7033606501017258</v>
      </c>
      <c r="L43" s="91">
        <f>J43/'סכום נכסי הקרן'!$C$42*100</f>
        <v>0.23963160255274235</v>
      </c>
    </row>
    <row r="44" spans="2:12">
      <c r="B44" s="95" t="s">
        <v>1331</v>
      </c>
      <c r="C44" t="s">
        <v>254</v>
      </c>
      <c r="D44">
        <v>91</v>
      </c>
      <c r="E44" t="s">
        <v>238</v>
      </c>
      <c r="F44" t="s">
        <v>239</v>
      </c>
      <c r="G44" t="s">
        <v>222</v>
      </c>
      <c r="H44" s="91">
        <v>0</v>
      </c>
      <c r="I44" s="91">
        <v>0</v>
      </c>
      <c r="J44" s="91">
        <v>0.35574476799999999</v>
      </c>
      <c r="K44" s="91">
        <f t="shared" si="0"/>
        <v>2.8964333934293702E-3</v>
      </c>
      <c r="L44" s="91">
        <f>J44/'סכום נכסי הקרן'!$C$42*100</f>
        <v>1.8741814296041956E-4</v>
      </c>
    </row>
    <row r="45" spans="2:12">
      <c r="B45" t="s">
        <v>256</v>
      </c>
      <c r="C45" t="s">
        <v>256</v>
      </c>
      <c r="D45" s="16"/>
      <c r="E45" t="s">
        <v>256</v>
      </c>
      <c r="G45" t="s">
        <v>256</v>
      </c>
      <c r="H45" s="91">
        <v>0</v>
      </c>
      <c r="I45" s="91">
        <v>0</v>
      </c>
      <c r="J45" s="91">
        <v>0</v>
      </c>
      <c r="K45" s="91">
        <f t="shared" si="0"/>
        <v>0</v>
      </c>
      <c r="L45" s="91">
        <f>J45/'סכום נכסי הקרן'!$C$42*100</f>
        <v>0</v>
      </c>
    </row>
    <row r="46" spans="2:12">
      <c r="B46" s="98" t="s">
        <v>261</v>
      </c>
      <c r="D46" s="16"/>
      <c r="I46" s="99">
        <v>0</v>
      </c>
      <c r="J46" s="99">
        <v>0</v>
      </c>
      <c r="K46" s="99">
        <f t="shared" si="0"/>
        <v>0</v>
      </c>
      <c r="L46" s="99">
        <f>J46/'סכום נכסי הקרן'!$C$42*100</f>
        <v>0</v>
      </c>
    </row>
    <row r="47" spans="2:12">
      <c r="B47" t="s">
        <v>256</v>
      </c>
      <c r="C47" t="s">
        <v>256</v>
      </c>
      <c r="D47" s="16"/>
      <c r="E47" t="s">
        <v>256</v>
      </c>
      <c r="G47" t="s">
        <v>256</v>
      </c>
      <c r="H47" s="91">
        <v>0</v>
      </c>
      <c r="I47" s="91">
        <v>0</v>
      </c>
      <c r="J47" s="91">
        <v>0</v>
      </c>
      <c r="K47" s="91">
        <f t="shared" si="0"/>
        <v>0</v>
      </c>
      <c r="L47" s="91">
        <f>J47/'סכום נכסי הקרן'!$C$42*100</f>
        <v>0</v>
      </c>
    </row>
    <row r="48" spans="2:12">
      <c r="B48" t="s">
        <v>265</v>
      </c>
      <c r="D48" s="16"/>
    </row>
    <row r="49" spans="2:4">
      <c r="B49" s="16"/>
      <c r="C49" s="16"/>
      <c r="D49" s="16"/>
    </row>
    <row r="50" spans="2:4">
      <c r="B50" s="16"/>
      <c r="C50" s="16"/>
      <c r="D50" s="16"/>
    </row>
    <row r="51" spans="2:4">
      <c r="B51" s="16"/>
      <c r="C51" s="16"/>
      <c r="D51" s="16"/>
    </row>
    <row r="52" spans="2:4">
      <c r="B52" s="16"/>
      <c r="C52" s="16"/>
      <c r="D52" s="16"/>
    </row>
    <row r="53" spans="2:4">
      <c r="B53" s="16"/>
      <c r="C53" s="16"/>
      <c r="D53" s="16"/>
    </row>
    <row r="54" spans="2:4">
      <c r="B54" s="16"/>
      <c r="C54" s="16"/>
      <c r="D54" s="16"/>
    </row>
    <row r="55" spans="2:4">
      <c r="B55" s="16"/>
      <c r="C55" s="16"/>
      <c r="D55" s="16"/>
    </row>
    <row r="56" spans="2:4">
      <c r="B56" s="16"/>
      <c r="C56" s="16"/>
      <c r="D56" s="16"/>
    </row>
    <row r="57" spans="2:4">
      <c r="B57" s="16"/>
      <c r="C57" s="16"/>
      <c r="D57" s="16"/>
    </row>
    <row r="58" spans="2:4">
      <c r="B58" s="16"/>
      <c r="C58" s="16"/>
      <c r="D58" s="16"/>
    </row>
    <row r="59" spans="2:4">
      <c r="B59" s="16"/>
      <c r="C59" s="16"/>
      <c r="D59" s="16"/>
    </row>
    <row r="60" spans="2:4">
      <c r="B60" s="16"/>
      <c r="C60" s="16"/>
      <c r="D60" s="16"/>
    </row>
    <row r="61" spans="2:4">
      <c r="B61" s="16"/>
      <c r="C61" s="16"/>
      <c r="D61" s="16"/>
    </row>
    <row r="62" spans="2:4">
      <c r="B62" s="16"/>
      <c r="C62" s="16"/>
      <c r="D62" s="16"/>
    </row>
    <row r="63" spans="2:4">
      <c r="B63" s="16"/>
      <c r="C63" s="16"/>
      <c r="D63" s="16"/>
    </row>
    <row r="64" spans="2:4">
      <c r="B64" s="16"/>
      <c r="C64" s="16"/>
      <c r="D64" s="16"/>
    </row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2:5">
      <c r="B481" s="16"/>
      <c r="C481" s="16"/>
      <c r="D481" s="16"/>
    </row>
    <row r="482" spans="2:5">
      <c r="B482" s="16"/>
      <c r="C482" s="16"/>
      <c r="D482" s="16"/>
    </row>
    <row r="483" spans="2:5">
      <c r="B483" s="16"/>
      <c r="C483" s="16"/>
      <c r="D483" s="16"/>
    </row>
    <row r="484" spans="2:5">
      <c r="B484" s="16"/>
      <c r="C484" s="16"/>
      <c r="D484" s="16"/>
    </row>
    <row r="485" spans="2:5">
      <c r="B485" s="16"/>
      <c r="C485" s="16"/>
      <c r="D485" s="16"/>
    </row>
    <row r="486" spans="2:5">
      <c r="B486" s="16"/>
      <c r="C486" s="16"/>
      <c r="E486" s="15"/>
    </row>
    <row r="487" spans="2:5">
      <c r="B487" s="16"/>
      <c r="C487" s="16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43465</v>
      </c>
    </row>
    <row r="2" spans="2:49" s="1" customFormat="1">
      <c r="B2" s="2" t="s">
        <v>1</v>
      </c>
      <c r="C2" s="12" t="s">
        <v>1326</v>
      </c>
    </row>
    <row r="3" spans="2:49" s="1" customFormat="1">
      <c r="B3" s="2" t="s">
        <v>2</v>
      </c>
      <c r="C3" s="95" t="s">
        <v>1327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8"/>
    </row>
    <row r="7" spans="2:49" ht="26.25" customHeight="1">
      <c r="B7" s="116" t="s">
        <v>146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-19932404.25</v>
      </c>
      <c r="H11" s="7"/>
      <c r="I11" s="90">
        <v>-2937.2347178197897</v>
      </c>
      <c r="J11" s="90">
        <v>100</v>
      </c>
      <c r="K11" s="90">
        <v>-1.55</v>
      </c>
      <c r="AW11" s="16"/>
    </row>
    <row r="12" spans="2:49">
      <c r="B12" s="92" t="s">
        <v>227</v>
      </c>
      <c r="C12" s="16"/>
      <c r="D12" s="16"/>
      <c r="G12" s="93">
        <v>-19932404.25</v>
      </c>
      <c r="I12" s="93">
        <v>-2937.2347178197897</v>
      </c>
      <c r="J12" s="93">
        <v>100</v>
      </c>
      <c r="K12" s="93">
        <v>-1.55</v>
      </c>
    </row>
    <row r="13" spans="2:49">
      <c r="B13" s="92" t="s">
        <v>1105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256</v>
      </c>
      <c r="C14" t="s">
        <v>256</v>
      </c>
      <c r="D14" t="s">
        <v>256</v>
      </c>
      <c r="E14" t="s">
        <v>256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1106</v>
      </c>
      <c r="C15" s="16"/>
      <c r="D15" s="16"/>
      <c r="G15" s="93">
        <v>-19604000</v>
      </c>
      <c r="I15" s="93">
        <v>-3408.3791718975522</v>
      </c>
      <c r="J15" s="93">
        <v>116.04</v>
      </c>
      <c r="K15" s="93">
        <v>-1.8</v>
      </c>
    </row>
    <row r="16" spans="2:49">
      <c r="B16" t="s">
        <v>1150</v>
      </c>
      <c r="C16" t="s">
        <v>1151</v>
      </c>
      <c r="D16" t="s">
        <v>126</v>
      </c>
      <c r="E16" t="s">
        <v>109</v>
      </c>
      <c r="F16" t="s">
        <v>1152</v>
      </c>
      <c r="G16" s="91">
        <v>-375000</v>
      </c>
      <c r="H16" s="91">
        <v>11.483840909090906</v>
      </c>
      <c r="I16" s="91">
        <v>-43.0644034090909</v>
      </c>
      <c r="J16" s="91">
        <v>1.47</v>
      </c>
      <c r="K16" s="91">
        <v>-0.02</v>
      </c>
    </row>
    <row r="17" spans="2:11">
      <c r="B17" t="s">
        <v>1153</v>
      </c>
      <c r="C17" t="s">
        <v>1154</v>
      </c>
      <c r="D17" t="s">
        <v>126</v>
      </c>
      <c r="E17" t="s">
        <v>109</v>
      </c>
      <c r="F17" t="s">
        <v>1155</v>
      </c>
      <c r="G17" s="91">
        <v>415000</v>
      </c>
      <c r="H17" s="91">
        <v>5.9712500000000004</v>
      </c>
      <c r="I17" s="91">
        <v>24.780687499999999</v>
      </c>
      <c r="J17" s="91">
        <v>-0.84</v>
      </c>
      <c r="K17" s="91">
        <v>0.01</v>
      </c>
    </row>
    <row r="18" spans="2:11">
      <c r="B18" t="s">
        <v>1156</v>
      </c>
      <c r="C18" t="s">
        <v>1157</v>
      </c>
      <c r="D18" t="s">
        <v>126</v>
      </c>
      <c r="E18" t="s">
        <v>109</v>
      </c>
      <c r="F18" t="s">
        <v>1158</v>
      </c>
      <c r="G18" s="91">
        <v>-2200000</v>
      </c>
      <c r="H18" s="91">
        <v>36.94989409090909</v>
      </c>
      <c r="I18" s="91">
        <v>-812.89766999999995</v>
      </c>
      <c r="J18" s="91">
        <v>27.68</v>
      </c>
      <c r="K18" s="91">
        <v>-0.43</v>
      </c>
    </row>
    <row r="19" spans="2:11">
      <c r="B19" t="s">
        <v>1159</v>
      </c>
      <c r="C19" t="s">
        <v>1160</v>
      </c>
      <c r="D19" t="s">
        <v>126</v>
      </c>
      <c r="E19" t="s">
        <v>109</v>
      </c>
      <c r="F19" t="s">
        <v>1161</v>
      </c>
      <c r="G19" s="91">
        <v>-3600000</v>
      </c>
      <c r="H19" s="91">
        <v>23.749594364504389</v>
      </c>
      <c r="I19" s="91">
        <v>-854.98539712215802</v>
      </c>
      <c r="J19" s="91">
        <v>29.11</v>
      </c>
      <c r="K19" s="91">
        <v>-0.45</v>
      </c>
    </row>
    <row r="20" spans="2:11">
      <c r="B20" t="s">
        <v>1162</v>
      </c>
      <c r="C20" t="s">
        <v>1163</v>
      </c>
      <c r="D20" t="s">
        <v>126</v>
      </c>
      <c r="E20" t="s">
        <v>109</v>
      </c>
      <c r="F20" t="s">
        <v>1164</v>
      </c>
      <c r="G20" s="91">
        <v>-250000</v>
      </c>
      <c r="H20" s="91">
        <v>23.720416</v>
      </c>
      <c r="I20" s="91">
        <v>-59.30104</v>
      </c>
      <c r="J20" s="91">
        <v>2.02</v>
      </c>
      <c r="K20" s="91">
        <v>-0.03</v>
      </c>
    </row>
    <row r="21" spans="2:11">
      <c r="B21" t="s">
        <v>1165</v>
      </c>
      <c r="C21" t="s">
        <v>1166</v>
      </c>
      <c r="D21" t="s">
        <v>126</v>
      </c>
      <c r="E21" t="s">
        <v>109</v>
      </c>
      <c r="F21" t="s">
        <v>1167</v>
      </c>
      <c r="G21" s="91">
        <v>-880000</v>
      </c>
      <c r="H21" s="91">
        <v>15.758237341772158</v>
      </c>
      <c r="I21" s="91">
        <v>-138.672488607595</v>
      </c>
      <c r="J21" s="91">
        <v>4.72</v>
      </c>
      <c r="K21" s="91">
        <v>-7.0000000000000007E-2</v>
      </c>
    </row>
    <row r="22" spans="2:11">
      <c r="B22" t="s">
        <v>1168</v>
      </c>
      <c r="C22" t="s">
        <v>1169</v>
      </c>
      <c r="D22" t="s">
        <v>126</v>
      </c>
      <c r="E22" t="s">
        <v>109</v>
      </c>
      <c r="F22" t="s">
        <v>1170</v>
      </c>
      <c r="G22" s="91">
        <v>-500000</v>
      </c>
      <c r="H22" s="91">
        <v>13.09341</v>
      </c>
      <c r="I22" s="91">
        <v>-65.46705</v>
      </c>
      <c r="J22" s="91">
        <v>2.23</v>
      </c>
      <c r="K22" s="91">
        <v>-0.03</v>
      </c>
    </row>
    <row r="23" spans="2:11">
      <c r="B23" t="s">
        <v>1171</v>
      </c>
      <c r="C23" t="s">
        <v>1172</v>
      </c>
      <c r="D23" t="s">
        <v>126</v>
      </c>
      <c r="E23" t="s">
        <v>109</v>
      </c>
      <c r="F23" t="s">
        <v>1173</v>
      </c>
      <c r="G23" s="91">
        <v>-1150000</v>
      </c>
      <c r="H23" s="91">
        <v>15.228929565217392</v>
      </c>
      <c r="I23" s="91">
        <v>-175.13269</v>
      </c>
      <c r="J23" s="91">
        <v>5.96</v>
      </c>
      <c r="K23" s="91">
        <v>-0.09</v>
      </c>
    </row>
    <row r="24" spans="2:11">
      <c r="B24" t="s">
        <v>1174</v>
      </c>
      <c r="C24" t="s">
        <v>1175</v>
      </c>
      <c r="D24" t="s">
        <v>126</v>
      </c>
      <c r="E24" t="s">
        <v>109</v>
      </c>
      <c r="F24" t="s">
        <v>1176</v>
      </c>
      <c r="G24" s="91">
        <v>-150000</v>
      </c>
      <c r="H24" s="91">
        <v>14.441886666666733</v>
      </c>
      <c r="I24" s="91">
        <v>-21.662830000000099</v>
      </c>
      <c r="J24" s="91">
        <v>0.74</v>
      </c>
      <c r="K24" s="91">
        <v>-0.01</v>
      </c>
    </row>
    <row r="25" spans="2:11">
      <c r="B25" t="s">
        <v>1177</v>
      </c>
      <c r="C25" t="s">
        <v>1178</v>
      </c>
      <c r="D25" t="s">
        <v>126</v>
      </c>
      <c r="E25" t="s">
        <v>109</v>
      </c>
      <c r="F25" t="s">
        <v>1179</v>
      </c>
      <c r="G25" s="91">
        <v>-4735000</v>
      </c>
      <c r="H25" s="91">
        <v>9.0893797254487865</v>
      </c>
      <c r="I25" s="91">
        <v>-430.38213000000002</v>
      </c>
      <c r="J25" s="91">
        <v>14.65</v>
      </c>
      <c r="K25" s="91">
        <v>-0.23</v>
      </c>
    </row>
    <row r="26" spans="2:11">
      <c r="B26" t="s">
        <v>1180</v>
      </c>
      <c r="C26" t="s">
        <v>1181</v>
      </c>
      <c r="D26" t="s">
        <v>126</v>
      </c>
      <c r="E26" t="s">
        <v>109</v>
      </c>
      <c r="F26" t="s">
        <v>1182</v>
      </c>
      <c r="G26" s="91">
        <v>-150000</v>
      </c>
      <c r="H26" s="91">
        <v>8.6198599999999992</v>
      </c>
      <c r="I26" s="91">
        <v>-12.929790000000001</v>
      </c>
      <c r="J26" s="91">
        <v>0.44</v>
      </c>
      <c r="K26" s="91">
        <v>-0.01</v>
      </c>
    </row>
    <row r="27" spans="2:11">
      <c r="B27" t="s">
        <v>1183</v>
      </c>
      <c r="C27" t="s">
        <v>1184</v>
      </c>
      <c r="D27" t="s">
        <v>126</v>
      </c>
      <c r="E27" t="s">
        <v>109</v>
      </c>
      <c r="F27" t="s">
        <v>1182</v>
      </c>
      <c r="G27" s="91">
        <v>370000</v>
      </c>
      <c r="H27" s="91">
        <v>9.5328571428571358</v>
      </c>
      <c r="I27" s="91">
        <v>35.271571428571399</v>
      </c>
      <c r="J27" s="91">
        <v>-1.2</v>
      </c>
      <c r="K27" s="91">
        <v>0.02</v>
      </c>
    </row>
    <row r="28" spans="2:11">
      <c r="B28" t="s">
        <v>1185</v>
      </c>
      <c r="C28" t="s">
        <v>1186</v>
      </c>
      <c r="D28" t="s">
        <v>126</v>
      </c>
      <c r="E28" t="s">
        <v>109</v>
      </c>
      <c r="F28" t="s">
        <v>1187</v>
      </c>
      <c r="G28" s="91">
        <v>-715000</v>
      </c>
      <c r="H28" s="91">
        <v>19.780675223401957</v>
      </c>
      <c r="I28" s="91">
        <v>-141.431827847324</v>
      </c>
      <c r="J28" s="91">
        <v>4.82</v>
      </c>
      <c r="K28" s="91">
        <v>-7.0000000000000007E-2</v>
      </c>
    </row>
    <row r="29" spans="2:11">
      <c r="B29" t="s">
        <v>1188</v>
      </c>
      <c r="C29" t="s">
        <v>1189</v>
      </c>
      <c r="D29" t="s">
        <v>126</v>
      </c>
      <c r="E29" t="s">
        <v>109</v>
      </c>
      <c r="F29" t="s">
        <v>1190</v>
      </c>
      <c r="G29" s="91">
        <v>-200000</v>
      </c>
      <c r="H29" s="91">
        <v>18.287033333333301</v>
      </c>
      <c r="I29" s="91">
        <v>-36.574066666666603</v>
      </c>
      <c r="J29" s="91">
        <v>1.25</v>
      </c>
      <c r="K29" s="91">
        <v>-0.02</v>
      </c>
    </row>
    <row r="30" spans="2:11">
      <c r="B30" t="s">
        <v>1191</v>
      </c>
      <c r="C30" t="s">
        <v>1192</v>
      </c>
      <c r="D30" t="s">
        <v>126</v>
      </c>
      <c r="E30" t="s">
        <v>109</v>
      </c>
      <c r="F30" t="s">
        <v>1193</v>
      </c>
      <c r="G30" s="91">
        <v>-400000</v>
      </c>
      <c r="H30" s="91">
        <v>12.5728285714286</v>
      </c>
      <c r="I30" s="91">
        <v>-50.2913142857144</v>
      </c>
      <c r="J30" s="91">
        <v>1.71</v>
      </c>
      <c r="K30" s="91">
        <v>-0.03</v>
      </c>
    </row>
    <row r="31" spans="2:11">
      <c r="B31" t="s">
        <v>1194</v>
      </c>
      <c r="C31" t="s">
        <v>1195</v>
      </c>
      <c r="D31" t="s">
        <v>126</v>
      </c>
      <c r="E31" t="s">
        <v>109</v>
      </c>
      <c r="F31" t="s">
        <v>1196</v>
      </c>
      <c r="G31" s="91">
        <v>-2730000</v>
      </c>
      <c r="H31" s="91">
        <v>14.38185</v>
      </c>
      <c r="I31" s="91">
        <v>-392.624505</v>
      </c>
      <c r="J31" s="91">
        <v>13.37</v>
      </c>
      <c r="K31" s="91">
        <v>-0.21</v>
      </c>
    </row>
    <row r="32" spans="2:11">
      <c r="B32" t="s">
        <v>1197</v>
      </c>
      <c r="C32" t="s">
        <v>1198</v>
      </c>
      <c r="D32" t="s">
        <v>126</v>
      </c>
      <c r="E32" t="s">
        <v>109</v>
      </c>
      <c r="F32" t="s">
        <v>1199</v>
      </c>
      <c r="G32" s="91">
        <v>500000</v>
      </c>
      <c r="H32" s="91">
        <v>14.1150857142857</v>
      </c>
      <c r="I32" s="91">
        <v>70.575428571428503</v>
      </c>
      <c r="J32" s="91">
        <v>-2.4</v>
      </c>
      <c r="K32" s="91">
        <v>0.04</v>
      </c>
    </row>
    <row r="33" spans="2:11">
      <c r="B33" t="s">
        <v>1200</v>
      </c>
      <c r="C33" t="s">
        <v>1201</v>
      </c>
      <c r="D33" t="s">
        <v>126</v>
      </c>
      <c r="E33" t="s">
        <v>109</v>
      </c>
      <c r="F33" t="s">
        <v>1202</v>
      </c>
      <c r="G33" s="91">
        <v>-450000</v>
      </c>
      <c r="H33" s="91">
        <v>11.900886666666711</v>
      </c>
      <c r="I33" s="91">
        <v>-53.553990000000198</v>
      </c>
      <c r="J33" s="91">
        <v>1.82</v>
      </c>
      <c r="K33" s="91">
        <v>-0.03</v>
      </c>
    </row>
    <row r="34" spans="2:11">
      <c r="B34" t="s">
        <v>1203</v>
      </c>
      <c r="C34" t="s">
        <v>1204</v>
      </c>
      <c r="D34" t="s">
        <v>126</v>
      </c>
      <c r="E34" t="s">
        <v>109</v>
      </c>
      <c r="F34" t="s">
        <v>1205</v>
      </c>
      <c r="G34" s="91">
        <v>-500000</v>
      </c>
      <c r="H34" s="91">
        <v>9.8112666666666808</v>
      </c>
      <c r="I34" s="91">
        <v>-49.056333333333399</v>
      </c>
      <c r="J34" s="91">
        <v>1.67</v>
      </c>
      <c r="K34" s="91">
        <v>-0.03</v>
      </c>
    </row>
    <row r="35" spans="2:11">
      <c r="B35" t="s">
        <v>1206</v>
      </c>
      <c r="C35" t="s">
        <v>1207</v>
      </c>
      <c r="D35" t="s">
        <v>126</v>
      </c>
      <c r="E35" t="s">
        <v>109</v>
      </c>
      <c r="F35" t="s">
        <v>1208</v>
      </c>
      <c r="G35" s="91">
        <v>150000</v>
      </c>
      <c r="H35" s="91">
        <v>7.0987733333333329</v>
      </c>
      <c r="I35" s="91">
        <v>10.648160000000001</v>
      </c>
      <c r="J35" s="91">
        <v>-0.36</v>
      </c>
      <c r="K35" s="91">
        <v>0.01</v>
      </c>
    </row>
    <row r="36" spans="2:11">
      <c r="B36" t="s">
        <v>1209</v>
      </c>
      <c r="C36" t="s">
        <v>1210</v>
      </c>
      <c r="D36" t="s">
        <v>126</v>
      </c>
      <c r="E36" t="s">
        <v>109</v>
      </c>
      <c r="F36" t="s">
        <v>1211</v>
      </c>
      <c r="G36" s="91">
        <v>-500000</v>
      </c>
      <c r="H36" s="91">
        <v>7.4721566251338798</v>
      </c>
      <c r="I36" s="91">
        <v>-37.3607831256694</v>
      </c>
      <c r="J36" s="91">
        <v>1.27</v>
      </c>
      <c r="K36" s="91">
        <v>-0.02</v>
      </c>
    </row>
    <row r="37" spans="2:11">
      <c r="B37" t="s">
        <v>1212</v>
      </c>
      <c r="C37" t="s">
        <v>1213</v>
      </c>
      <c r="D37" t="s">
        <v>126</v>
      </c>
      <c r="E37" t="s">
        <v>109</v>
      </c>
      <c r="F37" t="s">
        <v>1214</v>
      </c>
      <c r="G37" s="91">
        <v>-3200000</v>
      </c>
      <c r="H37" s="91">
        <v>4.9654521875000004</v>
      </c>
      <c r="I37" s="91">
        <v>-158.89447000000001</v>
      </c>
      <c r="J37" s="91">
        <v>5.41</v>
      </c>
      <c r="K37" s="91">
        <v>-0.08</v>
      </c>
    </row>
    <row r="38" spans="2:11">
      <c r="B38" t="s">
        <v>1215</v>
      </c>
      <c r="C38" t="s">
        <v>1216</v>
      </c>
      <c r="D38" t="s">
        <v>126</v>
      </c>
      <c r="E38" t="s">
        <v>109</v>
      </c>
      <c r="F38" t="s">
        <v>1217</v>
      </c>
      <c r="G38" s="91">
        <v>200000</v>
      </c>
      <c r="H38" s="91">
        <v>2.3495499999999998</v>
      </c>
      <c r="I38" s="91">
        <v>4.6990999999999996</v>
      </c>
      <c r="J38" s="91">
        <v>-0.16</v>
      </c>
      <c r="K38" s="91">
        <v>0</v>
      </c>
    </row>
    <row r="39" spans="2:11">
      <c r="B39" t="s">
        <v>1218</v>
      </c>
      <c r="C39" t="s">
        <v>1219</v>
      </c>
      <c r="D39" t="s">
        <v>126</v>
      </c>
      <c r="E39" t="s">
        <v>109</v>
      </c>
      <c r="F39" t="s">
        <v>1220</v>
      </c>
      <c r="G39" s="91">
        <v>-400000</v>
      </c>
      <c r="H39" s="91">
        <v>3.3596300000000001</v>
      </c>
      <c r="I39" s="91">
        <v>-13.43852</v>
      </c>
      <c r="J39" s="91">
        <v>0.46</v>
      </c>
      <c r="K39" s="91">
        <v>-0.01</v>
      </c>
    </row>
    <row r="40" spans="2:11">
      <c r="B40" t="s">
        <v>1221</v>
      </c>
      <c r="C40" t="s">
        <v>1222</v>
      </c>
      <c r="D40" t="s">
        <v>126</v>
      </c>
      <c r="E40" t="s">
        <v>109</v>
      </c>
      <c r="F40" t="s">
        <v>1223</v>
      </c>
      <c r="G40" s="91">
        <v>600000</v>
      </c>
      <c r="H40" s="91">
        <v>1.9612799999999999</v>
      </c>
      <c r="I40" s="91">
        <v>11.76768</v>
      </c>
      <c r="J40" s="91">
        <v>-0.4</v>
      </c>
      <c r="K40" s="91">
        <v>0.01</v>
      </c>
    </row>
    <row r="41" spans="2:11">
      <c r="B41" t="s">
        <v>1224</v>
      </c>
      <c r="C41" t="s">
        <v>1225</v>
      </c>
      <c r="D41" t="s">
        <v>126</v>
      </c>
      <c r="E41" t="s">
        <v>109</v>
      </c>
      <c r="F41" t="s">
        <v>1226</v>
      </c>
      <c r="G41" s="91">
        <v>146000</v>
      </c>
      <c r="H41" s="91">
        <v>1.0292876712328767</v>
      </c>
      <c r="I41" s="91">
        <v>1.5027600000000001</v>
      </c>
      <c r="J41" s="91">
        <v>-0.05</v>
      </c>
      <c r="K41" s="91">
        <v>0</v>
      </c>
    </row>
    <row r="42" spans="2:11">
      <c r="B42" t="s">
        <v>1227</v>
      </c>
      <c r="C42" t="s">
        <v>1228</v>
      </c>
      <c r="D42" t="s">
        <v>126</v>
      </c>
      <c r="E42" t="s">
        <v>109</v>
      </c>
      <c r="F42" t="s">
        <v>1229</v>
      </c>
      <c r="G42" s="91">
        <v>600000</v>
      </c>
      <c r="H42" s="91">
        <v>-1.17204</v>
      </c>
      <c r="I42" s="91">
        <v>-7.0322399999999998</v>
      </c>
      <c r="J42" s="91">
        <v>0.24</v>
      </c>
      <c r="K42" s="91">
        <v>0</v>
      </c>
    </row>
    <row r="43" spans="2:11">
      <c r="B43" t="s">
        <v>1230</v>
      </c>
      <c r="C43" t="s">
        <v>1231</v>
      </c>
      <c r="D43" t="s">
        <v>126</v>
      </c>
      <c r="E43" t="s">
        <v>109</v>
      </c>
      <c r="F43" t="s">
        <v>1232</v>
      </c>
      <c r="G43" s="91">
        <v>500000</v>
      </c>
      <c r="H43" s="91">
        <v>-2.5742039999999999</v>
      </c>
      <c r="I43" s="91">
        <v>-12.87102</v>
      </c>
      <c r="J43" s="91">
        <v>0.44</v>
      </c>
      <c r="K43" s="91">
        <v>-0.01</v>
      </c>
    </row>
    <row r="44" spans="2:11">
      <c r="B44" s="92" t="s">
        <v>1149</v>
      </c>
      <c r="C44" s="16"/>
      <c r="D44" s="16"/>
      <c r="G44" s="93">
        <v>-328404.25</v>
      </c>
      <c r="I44" s="93">
        <v>471.14445407776253</v>
      </c>
      <c r="J44" s="93">
        <v>-16.04</v>
      </c>
      <c r="K44" s="93">
        <v>0.25</v>
      </c>
    </row>
    <row r="45" spans="2:11">
      <c r="B45" t="s">
        <v>1233</v>
      </c>
      <c r="C45" t="s">
        <v>1234</v>
      </c>
      <c r="D45" t="s">
        <v>126</v>
      </c>
      <c r="E45" t="s">
        <v>113</v>
      </c>
      <c r="F45" t="s">
        <v>1155</v>
      </c>
      <c r="G45" s="91">
        <v>130000</v>
      </c>
      <c r="H45" s="91">
        <v>0.63715384615384618</v>
      </c>
      <c r="I45" s="91">
        <v>0.82830000000000004</v>
      </c>
      <c r="J45" s="91">
        <v>-0.03</v>
      </c>
      <c r="K45" s="91">
        <v>0</v>
      </c>
    </row>
    <row r="46" spans="2:11">
      <c r="B46" t="s">
        <v>1235</v>
      </c>
      <c r="C46" t="s">
        <v>1236</v>
      </c>
      <c r="D46" t="s">
        <v>126</v>
      </c>
      <c r="E46" t="s">
        <v>109</v>
      </c>
      <c r="F46" t="s">
        <v>1155</v>
      </c>
      <c r="G46" s="91">
        <v>-447327.22</v>
      </c>
      <c r="H46" s="91">
        <v>-6.980880796835927</v>
      </c>
      <c r="I46" s="91">
        <v>31.22738</v>
      </c>
      <c r="J46" s="91">
        <v>-1.06</v>
      </c>
      <c r="K46" s="91">
        <v>0.02</v>
      </c>
    </row>
    <row r="47" spans="2:11">
      <c r="B47" t="s">
        <v>1237</v>
      </c>
      <c r="C47" t="s">
        <v>1238</v>
      </c>
      <c r="D47" t="s">
        <v>126</v>
      </c>
      <c r="E47" t="s">
        <v>109</v>
      </c>
      <c r="F47" t="s">
        <v>1239</v>
      </c>
      <c r="G47" s="91">
        <v>484000</v>
      </c>
      <c r="H47" s="91">
        <v>-7.5915275985636983</v>
      </c>
      <c r="I47" s="91">
        <v>-36.742993577048303</v>
      </c>
      <c r="J47" s="91">
        <v>1.25</v>
      </c>
      <c r="K47" s="91">
        <v>-0.02</v>
      </c>
    </row>
    <row r="48" spans="2:11">
      <c r="B48" t="s">
        <v>1240</v>
      </c>
      <c r="C48" t="s">
        <v>1241</v>
      </c>
      <c r="D48" t="s">
        <v>126</v>
      </c>
      <c r="E48" t="s">
        <v>113</v>
      </c>
      <c r="F48" t="s">
        <v>1242</v>
      </c>
      <c r="G48" s="91">
        <v>-620000</v>
      </c>
      <c r="H48" s="91">
        <v>-10.532440322580596</v>
      </c>
      <c r="I48" s="91">
        <v>65.301129999999702</v>
      </c>
      <c r="J48" s="91">
        <v>-2.2200000000000002</v>
      </c>
      <c r="K48" s="91">
        <v>0.03</v>
      </c>
    </row>
    <row r="49" spans="2:11">
      <c r="B49" t="s">
        <v>1243</v>
      </c>
      <c r="C49" t="s">
        <v>1244</v>
      </c>
      <c r="D49" t="s">
        <v>126</v>
      </c>
      <c r="E49" t="s">
        <v>109</v>
      </c>
      <c r="F49" t="s">
        <v>1245</v>
      </c>
      <c r="G49" s="91">
        <v>2074620.07</v>
      </c>
      <c r="H49" s="91">
        <v>2.2294938917975617</v>
      </c>
      <c r="I49" s="91">
        <v>46.253527738656302</v>
      </c>
      <c r="J49" s="91">
        <v>-1.57</v>
      </c>
      <c r="K49" s="91">
        <v>0.02</v>
      </c>
    </row>
    <row r="50" spans="2:11">
      <c r="B50" t="s">
        <v>1246</v>
      </c>
      <c r="C50" t="s">
        <v>1247</v>
      </c>
      <c r="D50" t="s">
        <v>126</v>
      </c>
      <c r="E50" t="s">
        <v>113</v>
      </c>
      <c r="F50" t="s">
        <v>1248</v>
      </c>
      <c r="G50" s="91">
        <v>-200000</v>
      </c>
      <c r="H50" s="91">
        <v>-13.556330000000001</v>
      </c>
      <c r="I50" s="91">
        <v>27.112660000000002</v>
      </c>
      <c r="J50" s="91">
        <v>-0.92</v>
      </c>
      <c r="K50" s="91">
        <v>0.01</v>
      </c>
    </row>
    <row r="51" spans="2:11">
      <c r="B51" t="s">
        <v>1249</v>
      </c>
      <c r="C51" t="s">
        <v>1250</v>
      </c>
      <c r="D51" t="s">
        <v>126</v>
      </c>
      <c r="E51" t="s">
        <v>109</v>
      </c>
      <c r="F51" t="s">
        <v>1251</v>
      </c>
      <c r="G51" s="91">
        <v>-500000</v>
      </c>
      <c r="H51" s="91">
        <v>-4.012912</v>
      </c>
      <c r="I51" s="91">
        <v>20.06456</v>
      </c>
      <c r="J51" s="91">
        <v>-0.68</v>
      </c>
      <c r="K51" s="91">
        <v>0.01</v>
      </c>
    </row>
    <row r="52" spans="2:11">
      <c r="B52" t="s">
        <v>1252</v>
      </c>
      <c r="C52" t="s">
        <v>1253</v>
      </c>
      <c r="D52" t="s">
        <v>126</v>
      </c>
      <c r="E52" t="s">
        <v>109</v>
      </c>
      <c r="F52" t="s">
        <v>1254</v>
      </c>
      <c r="G52" s="91">
        <v>50000</v>
      </c>
      <c r="H52" s="91">
        <v>-5.2580857142857198</v>
      </c>
      <c r="I52" s="91">
        <v>-2.6290428571428599</v>
      </c>
      <c r="J52" s="91">
        <v>0.09</v>
      </c>
      <c r="K52" s="91">
        <v>0</v>
      </c>
    </row>
    <row r="53" spans="2:11">
      <c r="B53" t="s">
        <v>1255</v>
      </c>
      <c r="C53" t="s">
        <v>1256</v>
      </c>
      <c r="D53" t="s">
        <v>126</v>
      </c>
      <c r="E53" t="s">
        <v>116</v>
      </c>
      <c r="F53" t="s">
        <v>1257</v>
      </c>
      <c r="G53" s="91">
        <v>-283000</v>
      </c>
      <c r="H53" s="91">
        <v>-11.815431095406396</v>
      </c>
      <c r="I53" s="91">
        <v>33.437670000000097</v>
      </c>
      <c r="J53" s="91">
        <v>-1.1399999999999999</v>
      </c>
      <c r="K53" s="91">
        <v>0.02</v>
      </c>
    </row>
    <row r="54" spans="2:11">
      <c r="B54" t="s">
        <v>1258</v>
      </c>
      <c r="C54" t="s">
        <v>1259</v>
      </c>
      <c r="D54" t="s">
        <v>126</v>
      </c>
      <c r="E54" t="s">
        <v>113</v>
      </c>
      <c r="F54" t="s">
        <v>1260</v>
      </c>
      <c r="G54" s="91">
        <v>-557000</v>
      </c>
      <c r="H54" s="91">
        <v>-14.459921011058402</v>
      </c>
      <c r="I54" s="91">
        <v>80.541760031595302</v>
      </c>
      <c r="J54" s="91">
        <v>-2.74</v>
      </c>
      <c r="K54" s="91">
        <v>0.04</v>
      </c>
    </row>
    <row r="55" spans="2:11">
      <c r="B55" t="s">
        <v>1261</v>
      </c>
      <c r="C55" t="s">
        <v>1262</v>
      </c>
      <c r="D55" t="s">
        <v>126</v>
      </c>
      <c r="E55" t="s">
        <v>116</v>
      </c>
      <c r="F55" t="s">
        <v>1176</v>
      </c>
      <c r="G55" s="91">
        <v>-403000</v>
      </c>
      <c r="H55" s="91">
        <v>-18.394233250620299</v>
      </c>
      <c r="I55" s="91">
        <v>74.128759999999801</v>
      </c>
      <c r="J55" s="91">
        <v>-2.52</v>
      </c>
      <c r="K55" s="91">
        <v>0.04</v>
      </c>
    </row>
    <row r="56" spans="2:11">
      <c r="B56" t="s">
        <v>1263</v>
      </c>
      <c r="C56" t="s">
        <v>1264</v>
      </c>
      <c r="D56" t="s">
        <v>126</v>
      </c>
      <c r="E56" t="s">
        <v>113</v>
      </c>
      <c r="F56" t="s">
        <v>1265</v>
      </c>
      <c r="G56" s="91">
        <v>-660000</v>
      </c>
      <c r="H56" s="91">
        <v>-9.6625506072874554</v>
      </c>
      <c r="I56" s="91">
        <v>63.772834008097199</v>
      </c>
      <c r="J56" s="91">
        <v>-2.17</v>
      </c>
      <c r="K56" s="91">
        <v>0.03</v>
      </c>
    </row>
    <row r="57" spans="2:11">
      <c r="B57" t="s">
        <v>1266</v>
      </c>
      <c r="C57" t="s">
        <v>1267</v>
      </c>
      <c r="D57" t="s">
        <v>126</v>
      </c>
      <c r="E57" t="s">
        <v>109</v>
      </c>
      <c r="F57" t="s">
        <v>1268</v>
      </c>
      <c r="G57" s="91">
        <v>-60000</v>
      </c>
      <c r="H57" s="91">
        <v>2.0970066666666667</v>
      </c>
      <c r="I57" s="91">
        <v>-1.2582040000000001</v>
      </c>
      <c r="J57" s="91">
        <v>0.04</v>
      </c>
      <c r="K57" s="91">
        <v>0</v>
      </c>
    </row>
    <row r="58" spans="2:11">
      <c r="B58" t="s">
        <v>1269</v>
      </c>
      <c r="C58" t="s">
        <v>1270</v>
      </c>
      <c r="D58" t="s">
        <v>126</v>
      </c>
      <c r="E58" t="s">
        <v>113</v>
      </c>
      <c r="F58" t="s">
        <v>1271</v>
      </c>
      <c r="G58" s="91">
        <v>-65000</v>
      </c>
      <c r="H58" s="91">
        <v>-8.7309076923076923</v>
      </c>
      <c r="I58" s="91">
        <v>5.67509</v>
      </c>
      <c r="J58" s="91">
        <v>-0.19</v>
      </c>
      <c r="K58" s="91">
        <v>0</v>
      </c>
    </row>
    <row r="59" spans="2:11">
      <c r="B59" t="s">
        <v>1272</v>
      </c>
      <c r="C59" t="s">
        <v>1273</v>
      </c>
      <c r="D59" t="s">
        <v>126</v>
      </c>
      <c r="E59" t="s">
        <v>113</v>
      </c>
      <c r="F59" t="s">
        <v>1274</v>
      </c>
      <c r="G59" s="91">
        <v>-22500</v>
      </c>
      <c r="H59" s="91">
        <v>-11.941377777777777</v>
      </c>
      <c r="I59" s="91">
        <v>2.6868099999999999</v>
      </c>
      <c r="J59" s="91">
        <v>-0.09</v>
      </c>
      <c r="K59" s="91">
        <v>0</v>
      </c>
    </row>
    <row r="60" spans="2:11">
      <c r="B60" t="s">
        <v>1275</v>
      </c>
      <c r="C60" t="s">
        <v>1276</v>
      </c>
      <c r="D60" t="s">
        <v>126</v>
      </c>
      <c r="E60" t="s">
        <v>113</v>
      </c>
      <c r="F60" t="s">
        <v>1277</v>
      </c>
      <c r="G60" s="91">
        <v>-148000</v>
      </c>
      <c r="H60" s="91">
        <v>-9.957486486486486</v>
      </c>
      <c r="I60" s="91">
        <v>14.737080000000001</v>
      </c>
      <c r="J60" s="91">
        <v>-0.5</v>
      </c>
      <c r="K60" s="91">
        <v>0.01</v>
      </c>
    </row>
    <row r="61" spans="2:11">
      <c r="B61" t="s">
        <v>1278</v>
      </c>
      <c r="C61" t="s">
        <v>1279</v>
      </c>
      <c r="D61" t="s">
        <v>126</v>
      </c>
      <c r="E61" t="s">
        <v>116</v>
      </c>
      <c r="F61" t="s">
        <v>1190</v>
      </c>
      <c r="G61" s="91">
        <v>-41000</v>
      </c>
      <c r="H61" s="91">
        <v>-13.8323</v>
      </c>
      <c r="I61" s="91">
        <v>5.6712429999999996</v>
      </c>
      <c r="J61" s="91">
        <v>-0.19</v>
      </c>
      <c r="K61" s="91">
        <v>0</v>
      </c>
    </row>
    <row r="62" spans="2:11">
      <c r="B62" t="s">
        <v>1280</v>
      </c>
      <c r="C62" t="s">
        <v>1281</v>
      </c>
      <c r="D62" t="s">
        <v>126</v>
      </c>
      <c r="E62" t="s">
        <v>113</v>
      </c>
      <c r="F62" t="s">
        <v>1187</v>
      </c>
      <c r="G62" s="91">
        <v>-110000</v>
      </c>
      <c r="H62" s="91">
        <v>-12.735590909090909</v>
      </c>
      <c r="I62" s="91">
        <v>14.00915</v>
      </c>
      <c r="J62" s="91">
        <v>-0.48</v>
      </c>
      <c r="K62" s="91">
        <v>0.01</v>
      </c>
    </row>
    <row r="63" spans="2:11">
      <c r="B63" t="s">
        <v>1282</v>
      </c>
      <c r="C63" t="s">
        <v>1283</v>
      </c>
      <c r="D63" t="s">
        <v>126</v>
      </c>
      <c r="E63" t="s">
        <v>109</v>
      </c>
      <c r="F63" t="s">
        <v>1284</v>
      </c>
      <c r="G63" s="91">
        <v>19165.919999999998</v>
      </c>
      <c r="H63" s="91">
        <v>-0.82062327297619941</v>
      </c>
      <c r="I63" s="91">
        <v>-0.15728</v>
      </c>
      <c r="J63" s="91">
        <v>0.01</v>
      </c>
      <c r="K63" s="91">
        <v>0</v>
      </c>
    </row>
    <row r="64" spans="2:11">
      <c r="B64" t="s">
        <v>1285</v>
      </c>
      <c r="C64" t="s">
        <v>1286</v>
      </c>
      <c r="D64" t="s">
        <v>126</v>
      </c>
      <c r="E64" t="s">
        <v>113</v>
      </c>
      <c r="F64" t="s">
        <v>1287</v>
      </c>
      <c r="G64" s="91">
        <v>-110000</v>
      </c>
      <c r="H64" s="91">
        <v>-3.6551727272727272</v>
      </c>
      <c r="I64" s="91">
        <v>4.0206900000000001</v>
      </c>
      <c r="J64" s="91">
        <v>-0.14000000000000001</v>
      </c>
      <c r="K64" s="91">
        <v>0</v>
      </c>
    </row>
    <row r="65" spans="2:11">
      <c r="B65" t="s">
        <v>1288</v>
      </c>
      <c r="C65" t="s">
        <v>1289</v>
      </c>
      <c r="D65" t="s">
        <v>126</v>
      </c>
      <c r="E65" t="s">
        <v>113</v>
      </c>
      <c r="F65" t="s">
        <v>1290</v>
      </c>
      <c r="G65" s="91">
        <v>-36000</v>
      </c>
      <c r="H65" s="91">
        <v>-0.86327777777777781</v>
      </c>
      <c r="I65" s="91">
        <v>0.31078</v>
      </c>
      <c r="J65" s="91">
        <v>-0.01</v>
      </c>
      <c r="K65" s="91">
        <v>0</v>
      </c>
    </row>
    <row r="66" spans="2:11">
      <c r="B66" t="s">
        <v>1291</v>
      </c>
      <c r="C66" t="s">
        <v>1292</v>
      </c>
      <c r="D66" t="s">
        <v>126</v>
      </c>
      <c r="E66" t="s">
        <v>109</v>
      </c>
      <c r="F66" t="s">
        <v>1293</v>
      </c>
      <c r="G66" s="91">
        <v>133789.1</v>
      </c>
      <c r="H66" s="91">
        <v>0.50801089574867309</v>
      </c>
      <c r="I66" s="91">
        <v>0.67966320532408797</v>
      </c>
      <c r="J66" s="91">
        <v>-0.02</v>
      </c>
      <c r="K66" s="91">
        <v>0</v>
      </c>
    </row>
    <row r="67" spans="2:11">
      <c r="B67" t="s">
        <v>1294</v>
      </c>
      <c r="C67" t="s">
        <v>1295</v>
      </c>
      <c r="D67" t="s">
        <v>126</v>
      </c>
      <c r="E67" t="s">
        <v>116</v>
      </c>
      <c r="F67" t="s">
        <v>1220</v>
      </c>
      <c r="G67" s="91">
        <v>90000</v>
      </c>
      <c r="H67" s="91">
        <v>1.4987444444444444</v>
      </c>
      <c r="I67" s="91">
        <v>1.34887</v>
      </c>
      <c r="J67" s="91">
        <v>-0.05</v>
      </c>
      <c r="K67" s="91">
        <v>0</v>
      </c>
    </row>
    <row r="68" spans="2:11">
      <c r="B68" t="s">
        <v>1296</v>
      </c>
      <c r="C68" t="s">
        <v>1297</v>
      </c>
      <c r="D68" t="s">
        <v>126</v>
      </c>
      <c r="E68" t="s">
        <v>109</v>
      </c>
      <c r="F68" t="s">
        <v>1226</v>
      </c>
      <c r="G68" s="91">
        <v>172847.88</v>
      </c>
      <c r="H68" s="91">
        <v>8.2082328856340041</v>
      </c>
      <c r="I68" s="91">
        <v>14.1877565282812</v>
      </c>
      <c r="J68" s="91">
        <v>-0.48</v>
      </c>
      <c r="K68" s="91">
        <v>0.01</v>
      </c>
    </row>
    <row r="69" spans="2:11">
      <c r="B69" t="s">
        <v>1298</v>
      </c>
      <c r="C69" t="s">
        <v>1299</v>
      </c>
      <c r="D69" t="s">
        <v>126</v>
      </c>
      <c r="E69" t="s">
        <v>113</v>
      </c>
      <c r="F69" t="s">
        <v>1300</v>
      </c>
      <c r="G69" s="91">
        <v>320000</v>
      </c>
      <c r="H69" s="91">
        <v>2.622365625</v>
      </c>
      <c r="I69" s="91">
        <v>8.3915699999999998</v>
      </c>
      <c r="J69" s="91">
        <v>-0.28999999999999998</v>
      </c>
      <c r="K69" s="91">
        <v>0</v>
      </c>
    </row>
    <row r="70" spans="2:11">
      <c r="B70" t="s">
        <v>1301</v>
      </c>
      <c r="C70" t="s">
        <v>1302</v>
      </c>
      <c r="D70" t="s">
        <v>126</v>
      </c>
      <c r="E70" t="s">
        <v>113</v>
      </c>
      <c r="F70" t="s">
        <v>1229</v>
      </c>
      <c r="G70" s="91">
        <v>460000</v>
      </c>
      <c r="H70" s="91">
        <v>-0.53376304347826087</v>
      </c>
      <c r="I70" s="91">
        <v>-2.4553099999999999</v>
      </c>
      <c r="J70" s="91">
        <v>0.08</v>
      </c>
      <c r="K70" s="91">
        <v>0</v>
      </c>
    </row>
    <row r="71" spans="2:11">
      <c r="B71" s="92" t="s">
        <v>1107</v>
      </c>
      <c r="C71" s="16"/>
      <c r="D71" s="16"/>
      <c r="G71" s="93">
        <v>0</v>
      </c>
      <c r="I71" s="93">
        <v>0</v>
      </c>
      <c r="J71" s="93">
        <v>0</v>
      </c>
      <c r="K71" s="93">
        <v>0</v>
      </c>
    </row>
    <row r="72" spans="2:11">
      <c r="B72" t="s">
        <v>256</v>
      </c>
      <c r="C72" t="s">
        <v>256</v>
      </c>
      <c r="D72" t="s">
        <v>256</v>
      </c>
      <c r="E72" t="s">
        <v>256</v>
      </c>
      <c r="G72" s="91">
        <v>0</v>
      </c>
      <c r="H72" s="91">
        <v>0</v>
      </c>
      <c r="I72" s="91">
        <v>0</v>
      </c>
      <c r="J72" s="91">
        <v>0</v>
      </c>
      <c r="K72" s="91">
        <v>0</v>
      </c>
    </row>
    <row r="73" spans="2:11">
      <c r="B73" s="92" t="s">
        <v>279</v>
      </c>
      <c r="C73" s="16"/>
      <c r="D73" s="16"/>
      <c r="G73" s="93">
        <v>0</v>
      </c>
      <c r="I73" s="93">
        <v>0</v>
      </c>
      <c r="J73" s="93">
        <v>0</v>
      </c>
      <c r="K73" s="93">
        <v>0</v>
      </c>
    </row>
    <row r="74" spans="2:11">
      <c r="B74" t="s">
        <v>256</v>
      </c>
      <c r="C74" t="s">
        <v>256</v>
      </c>
      <c r="D74" t="s">
        <v>256</v>
      </c>
      <c r="E74" t="s">
        <v>256</v>
      </c>
      <c r="G74" s="91">
        <v>0</v>
      </c>
      <c r="H74" s="91">
        <v>0</v>
      </c>
      <c r="I74" s="91">
        <v>0</v>
      </c>
      <c r="J74" s="91">
        <v>0</v>
      </c>
      <c r="K74" s="91">
        <v>0</v>
      </c>
    </row>
    <row r="75" spans="2:11">
      <c r="B75" s="92" t="s">
        <v>263</v>
      </c>
      <c r="C75" s="16"/>
      <c r="D75" s="16"/>
      <c r="G75" s="93">
        <v>0</v>
      </c>
      <c r="I75" s="93">
        <v>0</v>
      </c>
      <c r="J75" s="93">
        <v>0</v>
      </c>
      <c r="K75" s="93">
        <v>0</v>
      </c>
    </row>
    <row r="76" spans="2:11">
      <c r="B76" s="92" t="s">
        <v>1105</v>
      </c>
      <c r="C76" s="16"/>
      <c r="D76" s="16"/>
      <c r="G76" s="93">
        <v>0</v>
      </c>
      <c r="I76" s="93">
        <v>0</v>
      </c>
      <c r="J76" s="93">
        <v>0</v>
      </c>
      <c r="K76" s="93">
        <v>0</v>
      </c>
    </row>
    <row r="77" spans="2:11">
      <c r="B77" t="s">
        <v>256</v>
      </c>
      <c r="C77" t="s">
        <v>256</v>
      </c>
      <c r="D77" t="s">
        <v>256</v>
      </c>
      <c r="E77" t="s">
        <v>256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</row>
    <row r="78" spans="2:11">
      <c r="B78" s="92" t="s">
        <v>1108</v>
      </c>
      <c r="C78" s="16"/>
      <c r="D78" s="16"/>
      <c r="G78" s="93">
        <v>0</v>
      </c>
      <c r="I78" s="93">
        <v>0</v>
      </c>
      <c r="J78" s="93">
        <v>0</v>
      </c>
      <c r="K78" s="93">
        <v>0</v>
      </c>
    </row>
    <row r="79" spans="2:11">
      <c r="B79" t="s">
        <v>256</v>
      </c>
      <c r="C79" t="s">
        <v>256</v>
      </c>
      <c r="D79" t="s">
        <v>256</v>
      </c>
      <c r="E79" t="s">
        <v>256</v>
      </c>
      <c r="G79" s="91">
        <v>0</v>
      </c>
      <c r="H79" s="91">
        <v>0</v>
      </c>
      <c r="I79" s="91">
        <v>0</v>
      </c>
      <c r="J79" s="91">
        <v>0</v>
      </c>
      <c r="K79" s="91">
        <v>0</v>
      </c>
    </row>
    <row r="80" spans="2:11">
      <c r="B80" s="92" t="s">
        <v>1107</v>
      </c>
      <c r="C80" s="16"/>
      <c r="D80" s="16"/>
      <c r="G80" s="93">
        <v>0</v>
      </c>
      <c r="I80" s="93">
        <v>0</v>
      </c>
      <c r="J80" s="93">
        <v>0</v>
      </c>
      <c r="K80" s="93">
        <v>0</v>
      </c>
    </row>
    <row r="81" spans="2:11">
      <c r="B81" t="s">
        <v>256</v>
      </c>
      <c r="C81" t="s">
        <v>256</v>
      </c>
      <c r="D81" t="s">
        <v>256</v>
      </c>
      <c r="E81" t="s">
        <v>256</v>
      </c>
      <c r="G81" s="91">
        <v>0</v>
      </c>
      <c r="H81" s="91">
        <v>0</v>
      </c>
      <c r="I81" s="91">
        <v>0</v>
      </c>
      <c r="J81" s="91">
        <v>0</v>
      </c>
      <c r="K81" s="91">
        <v>0</v>
      </c>
    </row>
    <row r="82" spans="2:11">
      <c r="B82" s="92" t="s">
        <v>279</v>
      </c>
      <c r="C82" s="16"/>
      <c r="D82" s="16"/>
      <c r="G82" s="93">
        <v>0</v>
      </c>
      <c r="I82" s="93">
        <v>0</v>
      </c>
      <c r="J82" s="93">
        <v>0</v>
      </c>
      <c r="K82" s="93">
        <v>0</v>
      </c>
    </row>
    <row r="83" spans="2:11">
      <c r="B83" t="s">
        <v>256</v>
      </c>
      <c r="C83" t="s">
        <v>256</v>
      </c>
      <c r="D83" t="s">
        <v>256</v>
      </c>
      <c r="E83" t="s">
        <v>256</v>
      </c>
      <c r="G83" s="91">
        <v>0</v>
      </c>
      <c r="H83" s="91">
        <v>0</v>
      </c>
      <c r="I83" s="91">
        <v>0</v>
      </c>
      <c r="J83" s="91">
        <v>0</v>
      </c>
      <c r="K83" s="91">
        <v>0</v>
      </c>
    </row>
    <row r="84" spans="2:11">
      <c r="B84" t="s">
        <v>265</v>
      </c>
      <c r="C84" s="16"/>
      <c r="D84" s="16"/>
    </row>
    <row r="85" spans="2:11">
      <c r="B85" t="s">
        <v>271</v>
      </c>
      <c r="C85" s="16"/>
      <c r="D85" s="16"/>
    </row>
    <row r="86" spans="2:11">
      <c r="B86" t="s">
        <v>272</v>
      </c>
      <c r="C86" s="16"/>
      <c r="D86" s="16"/>
    </row>
    <row r="87" spans="2:11">
      <c r="B87" t="s">
        <v>273</v>
      </c>
      <c r="C87" s="16"/>
      <c r="D87" s="16"/>
    </row>
    <row r="88" spans="2:11">
      <c r="C88" s="16"/>
      <c r="D88" s="16"/>
    </row>
    <row r="89" spans="2:11">
      <c r="C89" s="16"/>
      <c r="D89" s="16"/>
    </row>
    <row r="90" spans="2:11">
      <c r="C90" s="16"/>
      <c r="D90" s="16"/>
    </row>
    <row r="91" spans="2:11">
      <c r="C91" s="16"/>
      <c r="D91" s="16"/>
    </row>
    <row r="92" spans="2:11">
      <c r="C92" s="16"/>
      <c r="D92" s="16"/>
    </row>
    <row r="93" spans="2:11">
      <c r="C93" s="16"/>
      <c r="D93" s="16"/>
    </row>
    <row r="94" spans="2:11">
      <c r="C94" s="16"/>
      <c r="D94" s="16"/>
    </row>
    <row r="95" spans="2:11">
      <c r="C95" s="16"/>
      <c r="D95" s="16"/>
    </row>
    <row r="96" spans="2:11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43465</v>
      </c>
    </row>
    <row r="2" spans="2:78" s="1" customFormat="1">
      <c r="B2" s="2" t="s">
        <v>1</v>
      </c>
      <c r="C2" s="12" t="s">
        <v>1326</v>
      </c>
    </row>
    <row r="3" spans="2:78" s="1" customFormat="1">
      <c r="B3" s="2" t="s">
        <v>2</v>
      </c>
      <c r="C3" s="95" t="s">
        <v>1327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6" t="s">
        <v>139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8"/>
    </row>
    <row r="7" spans="2:78" ht="26.25" customHeight="1">
      <c r="B7" s="116" t="s">
        <v>148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227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1110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256</v>
      </c>
      <c r="C14" t="s">
        <v>256</v>
      </c>
      <c r="D14" s="16"/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1111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256</v>
      </c>
      <c r="C16" t="s">
        <v>256</v>
      </c>
      <c r="D16" s="16"/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1112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256</v>
      </c>
      <c r="C18" t="s">
        <v>256</v>
      </c>
      <c r="D18" s="16"/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256</v>
      </c>
      <c r="C19" t="s">
        <v>256</v>
      </c>
      <c r="D19" s="16"/>
      <c r="E19" t="s">
        <v>256</v>
      </c>
      <c r="H19" s="91">
        <v>0</v>
      </c>
      <c r="I19" t="s">
        <v>256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256</v>
      </c>
      <c r="C20" t="s">
        <v>256</v>
      </c>
      <c r="D20" s="16"/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256</v>
      </c>
      <c r="C21" t="s">
        <v>256</v>
      </c>
      <c r="D21" s="16"/>
      <c r="E21" t="s">
        <v>256</v>
      </c>
      <c r="H21" s="91">
        <v>0</v>
      </c>
      <c r="I21" t="s">
        <v>256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263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1110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256</v>
      </c>
      <c r="C24" t="s">
        <v>256</v>
      </c>
      <c r="D24" s="16"/>
      <c r="E24" t="s">
        <v>256</v>
      </c>
      <c r="H24" s="91">
        <v>0</v>
      </c>
      <c r="I24" t="s">
        <v>256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1111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256</v>
      </c>
      <c r="C26" t="s">
        <v>256</v>
      </c>
      <c r="D26" s="16"/>
      <c r="E26" t="s">
        <v>256</v>
      </c>
      <c r="H26" s="91">
        <v>0</v>
      </c>
      <c r="I26" t="s">
        <v>256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1112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256</v>
      </c>
      <c r="C28" t="s">
        <v>256</v>
      </c>
      <c r="D28" s="16"/>
      <c r="E28" t="s">
        <v>256</v>
      </c>
      <c r="H28" s="91">
        <v>0</v>
      </c>
      <c r="I28" t="s">
        <v>256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256</v>
      </c>
      <c r="C29" t="s">
        <v>256</v>
      </c>
      <c r="D29" s="16"/>
      <c r="E29" t="s">
        <v>256</v>
      </c>
      <c r="H29" s="91">
        <v>0</v>
      </c>
      <c r="I29" t="s">
        <v>256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256</v>
      </c>
      <c r="C30" t="s">
        <v>256</v>
      </c>
      <c r="D30" s="16"/>
      <c r="E30" t="s">
        <v>256</v>
      </c>
      <c r="H30" s="91">
        <v>0</v>
      </c>
      <c r="I30" t="s">
        <v>256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256</v>
      </c>
      <c r="C31" t="s">
        <v>256</v>
      </c>
      <c r="D31" s="16"/>
      <c r="E31" t="s">
        <v>256</v>
      </c>
      <c r="H31" s="91">
        <v>0</v>
      </c>
      <c r="I31" t="s">
        <v>256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265</v>
      </c>
      <c r="D32" s="16"/>
    </row>
    <row r="33" spans="2:4">
      <c r="B33" t="s">
        <v>271</v>
      </c>
      <c r="D33" s="16"/>
    </row>
    <row r="34" spans="2:4">
      <c r="B34" t="s">
        <v>272</v>
      </c>
      <c r="D34" s="16"/>
    </row>
    <row r="35" spans="2:4">
      <c r="B35" t="s">
        <v>273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43465</v>
      </c>
    </row>
    <row r="2" spans="2:59" s="1" customFormat="1">
      <c r="B2" s="2" t="s">
        <v>1</v>
      </c>
      <c r="C2" s="12" t="s">
        <v>1326</v>
      </c>
    </row>
    <row r="3" spans="2:59" s="1" customFormat="1">
      <c r="B3" s="2" t="s">
        <v>2</v>
      </c>
      <c r="C3" s="95" t="s">
        <v>1327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6" t="s">
        <v>149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227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1303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256</v>
      </c>
      <c r="D14" t="s">
        <v>256</v>
      </c>
      <c r="F14" t="s">
        <v>256</v>
      </c>
      <c r="I14" s="91">
        <v>0</v>
      </c>
      <c r="J14" t="s">
        <v>256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1304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256</v>
      </c>
      <c r="D16" t="s">
        <v>256</v>
      </c>
      <c r="F16" t="s">
        <v>256</v>
      </c>
      <c r="I16" s="91">
        <v>0</v>
      </c>
      <c r="J16" t="s">
        <v>256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1305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256</v>
      </c>
      <c r="D18" t="s">
        <v>256</v>
      </c>
      <c r="F18" t="s">
        <v>256</v>
      </c>
      <c r="I18" s="91">
        <v>0</v>
      </c>
      <c r="J18" t="s">
        <v>256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1306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256</v>
      </c>
      <c r="D20" t="s">
        <v>256</v>
      </c>
      <c r="F20" t="s">
        <v>256</v>
      </c>
      <c r="I20" s="91">
        <v>0</v>
      </c>
      <c r="J20" t="s">
        <v>256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1307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256</v>
      </c>
      <c r="D22" t="s">
        <v>256</v>
      </c>
      <c r="F22" t="s">
        <v>256</v>
      </c>
      <c r="I22" s="91">
        <v>0</v>
      </c>
      <c r="J22" t="s">
        <v>256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1308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1309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256</v>
      </c>
      <c r="D25" t="s">
        <v>256</v>
      </c>
      <c r="F25" t="s">
        <v>256</v>
      </c>
      <c r="I25" s="91">
        <v>0</v>
      </c>
      <c r="J25" t="s">
        <v>256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1310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256</v>
      </c>
      <c r="D27" t="s">
        <v>256</v>
      </c>
      <c r="F27" t="s">
        <v>256</v>
      </c>
      <c r="I27" s="91">
        <v>0</v>
      </c>
      <c r="J27" t="s">
        <v>256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1311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256</v>
      </c>
      <c r="D29" t="s">
        <v>256</v>
      </c>
      <c r="F29" t="s">
        <v>256</v>
      </c>
      <c r="I29" s="91">
        <v>0</v>
      </c>
      <c r="J29" t="s">
        <v>256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1312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256</v>
      </c>
      <c r="D31" t="s">
        <v>256</v>
      </c>
      <c r="F31" t="s">
        <v>256</v>
      </c>
      <c r="I31" s="91">
        <v>0</v>
      </c>
      <c r="J31" t="s">
        <v>256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263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1313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256</v>
      </c>
      <c r="D34" t="s">
        <v>256</v>
      </c>
      <c r="F34" t="s">
        <v>256</v>
      </c>
      <c r="I34" s="91">
        <v>0</v>
      </c>
      <c r="J34" t="s">
        <v>256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1305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256</v>
      </c>
      <c r="D36" t="s">
        <v>256</v>
      </c>
      <c r="F36" t="s">
        <v>256</v>
      </c>
      <c r="I36" s="91">
        <v>0</v>
      </c>
      <c r="J36" t="s">
        <v>256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1306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256</v>
      </c>
      <c r="D38" t="s">
        <v>256</v>
      </c>
      <c r="F38" t="s">
        <v>256</v>
      </c>
      <c r="I38" s="91">
        <v>0</v>
      </c>
      <c r="J38" t="s">
        <v>256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1312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256</v>
      </c>
      <c r="D40" t="s">
        <v>256</v>
      </c>
      <c r="F40" t="s">
        <v>256</v>
      </c>
      <c r="I40" s="91">
        <v>0</v>
      </c>
      <c r="J40" t="s">
        <v>256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265</v>
      </c>
    </row>
    <row r="42" spans="2:17">
      <c r="B42" t="s">
        <v>271</v>
      </c>
    </row>
    <row r="43" spans="2:17">
      <c r="B43" t="s">
        <v>272</v>
      </c>
    </row>
    <row r="44" spans="2:17">
      <c r="B44" t="s">
        <v>273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43465</v>
      </c>
    </row>
    <row r="2" spans="2:64" s="1" customFormat="1">
      <c r="B2" s="2" t="s">
        <v>1</v>
      </c>
      <c r="C2" s="12" t="s">
        <v>1326</v>
      </c>
    </row>
    <row r="3" spans="2:64" s="1" customFormat="1">
      <c r="B3" s="2" t="s">
        <v>2</v>
      </c>
      <c r="C3" s="95" t="s">
        <v>1327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6" t="s">
        <v>156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227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1118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256</v>
      </c>
      <c r="C14" t="s">
        <v>256</v>
      </c>
      <c r="E14" t="s">
        <v>256</v>
      </c>
      <c r="G14" s="91">
        <v>0</v>
      </c>
      <c r="H14" t="s">
        <v>256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1119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256</v>
      </c>
      <c r="C16" t="s">
        <v>256</v>
      </c>
      <c r="E16" t="s">
        <v>256</v>
      </c>
      <c r="G16" s="91">
        <v>0</v>
      </c>
      <c r="H16" t="s">
        <v>256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1314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256</v>
      </c>
      <c r="C18" t="s">
        <v>256</v>
      </c>
      <c r="E18" t="s">
        <v>256</v>
      </c>
      <c r="G18" s="91">
        <v>0</v>
      </c>
      <c r="H18" t="s">
        <v>256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1315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256</v>
      </c>
      <c r="C20" t="s">
        <v>256</v>
      </c>
      <c r="E20" t="s">
        <v>256</v>
      </c>
      <c r="G20" s="91">
        <v>0</v>
      </c>
      <c r="H20" t="s">
        <v>256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279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256</v>
      </c>
      <c r="C22" t="s">
        <v>256</v>
      </c>
      <c r="E22" t="s">
        <v>256</v>
      </c>
      <c r="G22" s="91">
        <v>0</v>
      </c>
      <c r="H22" t="s">
        <v>256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263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256</v>
      </c>
      <c r="C24" t="s">
        <v>256</v>
      </c>
      <c r="E24" t="s">
        <v>256</v>
      </c>
      <c r="G24" s="91">
        <v>0</v>
      </c>
      <c r="H24" t="s">
        <v>256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265</v>
      </c>
    </row>
    <row r="26" spans="2:15">
      <c r="B26" t="s">
        <v>271</v>
      </c>
    </row>
    <row r="27" spans="2:15">
      <c r="B27" t="s">
        <v>272</v>
      </c>
    </row>
    <row r="28" spans="2:15">
      <c r="B28" t="s">
        <v>273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43465</v>
      </c>
    </row>
    <row r="2" spans="2:55" s="1" customFormat="1">
      <c r="B2" s="2" t="s">
        <v>1</v>
      </c>
      <c r="C2" s="12" t="s">
        <v>1326</v>
      </c>
    </row>
    <row r="3" spans="2:55" s="1" customFormat="1">
      <c r="B3" s="2" t="s">
        <v>2</v>
      </c>
      <c r="C3" s="95" t="s">
        <v>1327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6" t="s">
        <v>159</v>
      </c>
      <c r="C7" s="117"/>
      <c r="D7" s="117"/>
      <c r="E7" s="117"/>
      <c r="F7" s="117"/>
      <c r="G7" s="117"/>
      <c r="H7" s="117"/>
      <c r="I7" s="117"/>
      <c r="J7" s="11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227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1316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256</v>
      </c>
      <c r="E14" s="91">
        <v>0</v>
      </c>
      <c r="F14" t="s">
        <v>256</v>
      </c>
      <c r="G14" s="91">
        <v>0</v>
      </c>
      <c r="H14" s="91">
        <v>0</v>
      </c>
      <c r="I14" s="91">
        <v>0</v>
      </c>
    </row>
    <row r="15" spans="2:55">
      <c r="B15" s="92" t="s">
        <v>1317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256</v>
      </c>
      <c r="E16" s="91">
        <v>0</v>
      </c>
      <c r="F16" t="s">
        <v>256</v>
      </c>
      <c r="G16" s="91">
        <v>0</v>
      </c>
      <c r="H16" s="91">
        <v>0</v>
      </c>
      <c r="I16" s="91">
        <v>0</v>
      </c>
    </row>
    <row r="17" spans="2:9">
      <c r="B17" s="92" t="s">
        <v>263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1316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256</v>
      </c>
      <c r="E19" s="91">
        <v>0</v>
      </c>
      <c r="F19" t="s">
        <v>256</v>
      </c>
      <c r="G19" s="91">
        <v>0</v>
      </c>
      <c r="H19" s="91">
        <v>0</v>
      </c>
      <c r="I19" s="91">
        <v>0</v>
      </c>
    </row>
    <row r="20" spans="2:9">
      <c r="B20" s="92" t="s">
        <v>1317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256</v>
      </c>
      <c r="E21" s="91">
        <v>0</v>
      </c>
      <c r="F21" t="s">
        <v>256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95" t="s">
        <v>1327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6" t="s">
        <v>165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256</v>
      </c>
      <c r="D13" t="s">
        <v>256</v>
      </c>
      <c r="E13" s="19"/>
      <c r="F13" s="91">
        <v>0</v>
      </c>
      <c r="G13" t="s">
        <v>256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263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256</v>
      </c>
      <c r="D15" t="s">
        <v>256</v>
      </c>
      <c r="E15" s="19"/>
      <c r="F15" s="91">
        <v>0</v>
      </c>
      <c r="G15" t="s">
        <v>256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10" workbookViewId="0">
      <selection activeCell="H22" sqref="H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95" t="s">
        <v>1327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6" t="s">
        <v>170</v>
      </c>
      <c r="C7" s="117"/>
      <c r="D7" s="117"/>
      <c r="E7" s="117"/>
      <c r="F7" s="117"/>
      <c r="G7" s="117"/>
      <c r="H7" s="117"/>
      <c r="I7" s="117"/>
      <c r="J7" s="117"/>
      <c r="K7" s="11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f>I12+I17</f>
        <v>2209.9322400000001</v>
      </c>
      <c r="J11" s="90">
        <f>I11/$I$11*100</f>
        <v>100</v>
      </c>
      <c r="K11" s="90">
        <f>I11/'סכום נכסי הקרן'!$C$42*100</f>
        <v>1.16426560204298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227</v>
      </c>
      <c r="C12" s="15"/>
      <c r="D12" s="15"/>
      <c r="E12" s="15"/>
      <c r="F12" s="15"/>
      <c r="G12" s="15"/>
      <c r="H12" s="93">
        <v>0</v>
      </c>
      <c r="I12" s="93">
        <f>SUM(I13:I16)</f>
        <v>2209.9322400000001</v>
      </c>
      <c r="J12" s="93">
        <f t="shared" ref="J12:J18" si="0">I12/$I$11*100</f>
        <v>100</v>
      </c>
      <c r="K12" s="93">
        <f>I12/'סכום נכסי הקרן'!$C$42*100</f>
        <v>1.16426560204298</v>
      </c>
    </row>
    <row r="13" spans="2:60">
      <c r="B13" t="s">
        <v>1318</v>
      </c>
      <c r="C13" t="s">
        <v>1319</v>
      </c>
      <c r="D13" t="s">
        <v>256</v>
      </c>
      <c r="E13" t="s">
        <v>257</v>
      </c>
      <c r="F13" s="91">
        <v>0</v>
      </c>
      <c r="G13" t="s">
        <v>105</v>
      </c>
      <c r="H13" s="91">
        <v>0</v>
      </c>
      <c r="I13" s="91">
        <f>-101.06956-5.14</f>
        <v>-106.20956</v>
      </c>
      <c r="J13" s="91">
        <f t="shared" si="0"/>
        <v>-4.8060097987438741</v>
      </c>
      <c r="K13" s="91">
        <f>I13/'סכום נכסי הקרן'!$C$42*100</f>
        <v>-5.5954718917589977E-2</v>
      </c>
    </row>
    <row r="14" spans="2:60">
      <c r="B14" t="s">
        <v>1320</v>
      </c>
      <c r="C14" t="s">
        <v>1321</v>
      </c>
      <c r="D14" t="s">
        <v>256</v>
      </c>
      <c r="E14" t="s">
        <v>257</v>
      </c>
      <c r="F14" s="91">
        <v>0</v>
      </c>
      <c r="G14" t="s">
        <v>105</v>
      </c>
      <c r="H14" s="91">
        <v>0</v>
      </c>
      <c r="I14" s="91">
        <v>-1.7577799999999999</v>
      </c>
      <c r="J14" s="91">
        <f t="shared" si="0"/>
        <v>-7.9539995307729427E-2</v>
      </c>
      <c r="K14" s="91">
        <f>I14/'סכום נכסי הקרן'!$C$42*100</f>
        <v>-9.2605680523449407E-4</v>
      </c>
    </row>
    <row r="15" spans="2:60">
      <c r="B15" t="s">
        <v>1322</v>
      </c>
      <c r="C15" t="s">
        <v>1323</v>
      </c>
      <c r="D15" t="s">
        <v>256</v>
      </c>
      <c r="E15" t="s">
        <v>257</v>
      </c>
      <c r="F15" s="91">
        <v>0</v>
      </c>
      <c r="G15" t="s">
        <v>105</v>
      </c>
      <c r="H15" s="91">
        <v>0</v>
      </c>
      <c r="I15" s="91">
        <v>69.099580000000003</v>
      </c>
      <c r="J15" s="91">
        <f t="shared" si="0"/>
        <v>3.126773696916608</v>
      </c>
      <c r="K15" s="91">
        <f>I15/'סכום נכסי הקרן'!$C$42*100</f>
        <v>3.6403950606927686E-2</v>
      </c>
    </row>
    <row r="16" spans="2:60">
      <c r="B16" t="s">
        <v>1324</v>
      </c>
      <c r="C16" t="s">
        <v>1325</v>
      </c>
      <c r="D16" t="s">
        <v>235</v>
      </c>
      <c r="E16" t="s">
        <v>232</v>
      </c>
      <c r="F16" s="91">
        <v>0</v>
      </c>
      <c r="G16" t="s">
        <v>109</v>
      </c>
      <c r="H16" s="91">
        <v>0</v>
      </c>
      <c r="I16" s="91">
        <v>2248.8000000000002</v>
      </c>
      <c r="J16" s="91">
        <f t="shared" si="0"/>
        <v>101.758776097135</v>
      </c>
      <c r="K16" s="91">
        <f>I16/'סכום נכסי הקרן'!$C$42*100</f>
        <v>1.1847424271588767</v>
      </c>
    </row>
    <row r="17" spans="2:11">
      <c r="B17" s="92" t="s">
        <v>263</v>
      </c>
      <c r="D17" s="19"/>
      <c r="E17" s="19"/>
      <c r="F17" s="19"/>
      <c r="G17" s="19"/>
      <c r="H17" s="93">
        <v>0</v>
      </c>
      <c r="I17" s="93">
        <v>0</v>
      </c>
      <c r="J17" s="93">
        <f t="shared" si="0"/>
        <v>0</v>
      </c>
      <c r="K17" s="93">
        <f>I17/'סכום נכסי הקרן'!$C$42*100</f>
        <v>0</v>
      </c>
    </row>
    <row r="18" spans="2:11">
      <c r="B18" t="s">
        <v>256</v>
      </c>
      <c r="C18" t="s">
        <v>256</v>
      </c>
      <c r="D18" t="s">
        <v>256</v>
      </c>
      <c r="E18" s="19"/>
      <c r="F18" s="91">
        <v>0</v>
      </c>
      <c r="G18" t="s">
        <v>256</v>
      </c>
      <c r="H18" s="91">
        <v>0</v>
      </c>
      <c r="I18" s="91">
        <v>0</v>
      </c>
      <c r="J18" s="91">
        <f t="shared" si="0"/>
        <v>0</v>
      </c>
      <c r="K18" s="91">
        <f>I18/'סכום נכסי הקרן'!$C$42*100</f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C1:C4 A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8"/>
  <sheetViews>
    <sheetView rightToLeft="1" workbookViewId="0">
      <selection activeCell="B11" sqref="B11:D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43465</v>
      </c>
    </row>
    <row r="2" spans="2:17" s="1" customFormat="1">
      <c r="B2" s="2" t="s">
        <v>1</v>
      </c>
      <c r="C2" s="12" t="s">
        <v>1326</v>
      </c>
    </row>
    <row r="3" spans="2:17" s="1" customFormat="1">
      <c r="B3" s="2" t="s">
        <v>2</v>
      </c>
      <c r="C3" s="95" t="s">
        <v>1327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6" t="s">
        <v>172</v>
      </c>
      <c r="C7" s="117"/>
      <c r="D7" s="117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7">
        <f>C12+C17</f>
        <v>94.895612000000028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8" t="s">
        <v>227</v>
      </c>
      <c r="C12" s="99">
        <f>SUM(C13:C16)</f>
        <v>94.895612000000028</v>
      </c>
    </row>
    <row r="13" spans="2:17">
      <c r="B13" t="s">
        <v>1328</v>
      </c>
      <c r="C13" s="100">
        <v>24.459448000000002</v>
      </c>
      <c r="D13" s="101">
        <v>43466</v>
      </c>
    </row>
    <row r="14" spans="2:17">
      <c r="B14" t="s">
        <v>1329</v>
      </c>
      <c r="C14" s="100">
        <v>28.098756000000002</v>
      </c>
      <c r="D14" s="101">
        <v>43466</v>
      </c>
    </row>
    <row r="15" spans="2:17">
      <c r="B15" t="s">
        <v>1330</v>
      </c>
      <c r="C15" s="100">
        <v>42.337408000000025</v>
      </c>
      <c r="D15" s="102">
        <v>43830</v>
      </c>
    </row>
    <row r="16" spans="2:17">
      <c r="B16"/>
      <c r="C16" s="91"/>
    </row>
    <row r="17" spans="2:3">
      <c r="B17" s="98" t="s">
        <v>263</v>
      </c>
      <c r="C17" s="99">
        <v>0</v>
      </c>
    </row>
    <row r="18" spans="2:3">
      <c r="B18" t="s">
        <v>256</v>
      </c>
      <c r="C18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6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1326</v>
      </c>
    </row>
    <row r="3" spans="2:18" s="1" customFormat="1">
      <c r="B3" s="2" t="s">
        <v>2</v>
      </c>
      <c r="C3" s="95" t="s">
        <v>1327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176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275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267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43465</v>
      </c>
    </row>
    <row r="2" spans="2:18" s="1" customFormat="1">
      <c r="B2" s="2" t="s">
        <v>1</v>
      </c>
      <c r="C2" s="12" t="s">
        <v>1326</v>
      </c>
    </row>
    <row r="3" spans="2:18" s="1" customFormat="1">
      <c r="B3" s="2" t="s">
        <v>2</v>
      </c>
      <c r="C3" s="95" t="s">
        <v>1327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6" t="s">
        <v>180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227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1118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256</v>
      </c>
      <c r="C14" t="s">
        <v>256</v>
      </c>
      <c r="D14" t="s">
        <v>256</v>
      </c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1119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256</v>
      </c>
      <c r="C16" t="s">
        <v>256</v>
      </c>
      <c r="D16" t="s">
        <v>256</v>
      </c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276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256</v>
      </c>
      <c r="C18" t="s">
        <v>256</v>
      </c>
      <c r="D18" t="s">
        <v>256</v>
      </c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279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256</v>
      </c>
      <c r="C20" t="s">
        <v>256</v>
      </c>
      <c r="D20" t="s">
        <v>256</v>
      </c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277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278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265</v>
      </c>
      <c r="D26" s="16"/>
    </row>
    <row r="27" spans="2:16">
      <c r="B27" t="s">
        <v>271</v>
      </c>
      <c r="D27" s="16"/>
    </row>
    <row r="28" spans="2:16">
      <c r="B28" t="s">
        <v>273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43465</v>
      </c>
    </row>
    <row r="2" spans="2:53" s="1" customFormat="1">
      <c r="B2" s="2" t="s">
        <v>1</v>
      </c>
      <c r="C2" s="12" t="s">
        <v>1326</v>
      </c>
    </row>
    <row r="3" spans="2:53" s="1" customFormat="1">
      <c r="B3" s="2" t="s">
        <v>2</v>
      </c>
      <c r="C3" s="95" t="s">
        <v>1327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8" t="s">
        <v>69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10"/>
    </row>
    <row r="7" spans="2:53" ht="27.75" customHeight="1">
      <c r="B7" s="111" t="s">
        <v>70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227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266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256</v>
      </c>
      <c r="C14" t="s">
        <v>256</v>
      </c>
      <c r="D14" s="16"/>
      <c r="E14" t="s">
        <v>256</v>
      </c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267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256</v>
      </c>
      <c r="C16" t="s">
        <v>256</v>
      </c>
      <c r="D16" s="16"/>
      <c r="E16" t="s">
        <v>256</v>
      </c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256</v>
      </c>
      <c r="C17" t="s">
        <v>256</v>
      </c>
      <c r="D17" s="16"/>
      <c r="E17" t="s">
        <v>256</v>
      </c>
      <c r="H17" s="91">
        <v>0</v>
      </c>
      <c r="I17" t="s">
        <v>256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256</v>
      </c>
      <c r="C18" t="s">
        <v>256</v>
      </c>
      <c r="D18" s="16"/>
      <c r="E18" t="s">
        <v>256</v>
      </c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268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256</v>
      </c>
      <c r="C20" t="s">
        <v>256</v>
      </c>
      <c r="D20" s="16"/>
      <c r="E20" t="s">
        <v>256</v>
      </c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263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269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256</v>
      </c>
      <c r="C23" t="s">
        <v>256</v>
      </c>
      <c r="D23" s="16"/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270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256</v>
      </c>
      <c r="C25" t="s">
        <v>256</v>
      </c>
      <c r="D25" s="16"/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271</v>
      </c>
      <c r="C26" s="16"/>
      <c r="D26" s="16"/>
    </row>
    <row r="27" spans="2:18">
      <c r="B27" t="s">
        <v>272</v>
      </c>
      <c r="C27" s="16"/>
      <c r="D27" s="16"/>
    </row>
    <row r="28" spans="2:18">
      <c r="B28" t="s">
        <v>273</v>
      </c>
      <c r="C28" s="16"/>
      <c r="D28" s="16"/>
    </row>
    <row r="29" spans="2:18">
      <c r="B29" t="s">
        <v>274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43465</v>
      </c>
    </row>
    <row r="2" spans="2:23" s="1" customFormat="1">
      <c r="B2" s="2" t="s">
        <v>1</v>
      </c>
      <c r="C2" s="12" t="s">
        <v>1326</v>
      </c>
    </row>
    <row r="3" spans="2:23" s="1" customFormat="1">
      <c r="B3" s="2" t="s">
        <v>2</v>
      </c>
      <c r="C3" s="95" t="s">
        <v>1327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6" t="s">
        <v>182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8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227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1118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256</v>
      </c>
      <c r="C14" t="s">
        <v>256</v>
      </c>
      <c r="D14" t="s">
        <v>256</v>
      </c>
      <c r="E14" t="s">
        <v>256</v>
      </c>
      <c r="F14" s="15"/>
      <c r="G14" s="15"/>
      <c r="H14" s="91">
        <v>0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1119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256</v>
      </c>
      <c r="C16" t="s">
        <v>256</v>
      </c>
      <c r="D16" t="s">
        <v>256</v>
      </c>
      <c r="E16" t="s">
        <v>256</v>
      </c>
      <c r="F16" s="15"/>
      <c r="G16" s="15"/>
      <c r="H16" s="91">
        <v>0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276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256</v>
      </c>
      <c r="C18" t="s">
        <v>256</v>
      </c>
      <c r="D18" t="s">
        <v>256</v>
      </c>
      <c r="E18" t="s">
        <v>256</v>
      </c>
      <c r="F18" s="15"/>
      <c r="G18" s="15"/>
      <c r="H18" s="91">
        <v>0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279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256</v>
      </c>
      <c r="C20" t="s">
        <v>256</v>
      </c>
      <c r="D20" t="s">
        <v>256</v>
      </c>
      <c r="E20" t="s">
        <v>256</v>
      </c>
      <c r="F20" s="15"/>
      <c r="G20" s="15"/>
      <c r="H20" s="91">
        <v>0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263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277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256</v>
      </c>
      <c r="C23" t="s">
        <v>256</v>
      </c>
      <c r="D23" t="s">
        <v>256</v>
      </c>
      <c r="E23" t="s">
        <v>256</v>
      </c>
      <c r="H23" s="91">
        <v>0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278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256</v>
      </c>
      <c r="C25" t="s">
        <v>256</v>
      </c>
      <c r="D25" t="s">
        <v>256</v>
      </c>
      <c r="E25" t="s">
        <v>256</v>
      </c>
      <c r="H25" s="91">
        <v>0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265</v>
      </c>
      <c r="D26" s="16"/>
    </row>
    <row r="27" spans="2:23">
      <c r="B27" t="s">
        <v>271</v>
      </c>
      <c r="D27" s="16"/>
    </row>
    <row r="28" spans="2:23">
      <c r="B28" t="s">
        <v>272</v>
      </c>
      <c r="D28" s="16"/>
    </row>
    <row r="29" spans="2:23">
      <c r="B29" t="s">
        <v>273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9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2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78"/>
    </row>
    <row r="4" spans="1:16" ht="15.75">
      <c r="A4" s="78"/>
      <c r="B4" s="81" t="s">
        <v>199</v>
      </c>
      <c r="C4" s="82"/>
      <c r="D4" s="78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78"/>
    </row>
    <row r="5" spans="1:16" ht="18.75">
      <c r="A5" s="83"/>
      <c r="B5" s="75" t="s">
        <v>200</v>
      </c>
      <c r="C5" s="78"/>
      <c r="D5" s="78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84"/>
    </row>
    <row r="6" spans="1:16" ht="15">
      <c r="A6" s="83"/>
      <c r="B6" s="83"/>
      <c r="C6" s="85" t="s">
        <v>198</v>
      </c>
      <c r="D6" s="78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84"/>
    </row>
    <row r="7" spans="1:16" ht="15">
      <c r="A7" s="83"/>
      <c r="B7" s="86" t="s">
        <v>201</v>
      </c>
      <c r="C7" s="87"/>
      <c r="D7" s="78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84"/>
    </row>
    <row r="8" spans="1:16" ht="15">
      <c r="A8" s="83"/>
      <c r="B8" s="88" t="s">
        <v>202</v>
      </c>
      <c r="C8" s="87"/>
      <c r="D8" s="78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24" t="s">
        <v>205</v>
      </c>
      <c r="D11" s="124" t="s">
        <v>206</v>
      </c>
      <c r="E11" s="124" t="s">
        <v>207</v>
      </c>
      <c r="F11" s="126" t="s">
        <v>208</v>
      </c>
      <c r="G11" s="127"/>
      <c r="H11" s="127"/>
      <c r="I11" s="127"/>
      <c r="J11" s="127"/>
      <c r="K11" s="128"/>
      <c r="L11" s="122" t="s">
        <v>209</v>
      </c>
      <c r="M11" s="124" t="s">
        <v>210</v>
      </c>
      <c r="N11" s="124" t="s">
        <v>211</v>
      </c>
      <c r="O11" s="124" t="s">
        <v>212</v>
      </c>
      <c r="P11" s="84"/>
    </row>
    <row r="12" spans="1:16" ht="21.75" customHeight="1">
      <c r="A12" s="78"/>
      <c r="B12" s="123"/>
      <c r="C12" s="125"/>
      <c r="D12" s="125"/>
      <c r="E12" s="125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25"/>
      <c r="N12" s="125"/>
      <c r="O12" s="125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43465</v>
      </c>
    </row>
    <row r="2" spans="2:68" s="1" customFormat="1">
      <c r="B2" s="2" t="s">
        <v>1</v>
      </c>
      <c r="C2" s="12" t="s">
        <v>1326</v>
      </c>
    </row>
    <row r="3" spans="2:68" s="1" customFormat="1">
      <c r="B3" s="2" t="s">
        <v>2</v>
      </c>
      <c r="C3" s="95" t="s">
        <v>1327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11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  <c r="BP6" s="19"/>
    </row>
    <row r="7" spans="2:68" ht="26.25" customHeight="1">
      <c r="B7" s="111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227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275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91">
        <v>0</v>
      </c>
      <c r="L14" t="s">
        <v>256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267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91">
        <v>0</v>
      </c>
      <c r="L16" t="s">
        <v>256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276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91">
        <v>0</v>
      </c>
      <c r="L18" t="s">
        <v>256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263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277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256</v>
      </c>
      <c r="C21" t="s">
        <v>256</v>
      </c>
      <c r="D21" s="16"/>
      <c r="E21" s="16"/>
      <c r="F21" s="16"/>
      <c r="G21" t="s">
        <v>256</v>
      </c>
      <c r="H21" t="s">
        <v>256</v>
      </c>
      <c r="K21" s="91">
        <v>0</v>
      </c>
      <c r="L21" t="s">
        <v>256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278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91">
        <v>0</v>
      </c>
      <c r="L23" t="s">
        <v>256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265</v>
      </c>
      <c r="C24" s="16"/>
      <c r="D24" s="16"/>
      <c r="E24" s="16"/>
      <c r="F24" s="16"/>
      <c r="G24" s="16"/>
    </row>
    <row r="25" spans="2:21">
      <c r="B25" t="s">
        <v>271</v>
      </c>
      <c r="C25" s="16"/>
      <c r="D25" s="16"/>
      <c r="E25" s="16"/>
      <c r="F25" s="16"/>
      <c r="G25" s="16"/>
    </row>
    <row r="26" spans="2:21">
      <c r="B26" t="s">
        <v>272</v>
      </c>
      <c r="C26" s="16"/>
      <c r="D26" s="16"/>
      <c r="E26" s="16"/>
      <c r="F26" s="16"/>
      <c r="G26" s="16"/>
    </row>
    <row r="27" spans="2:21">
      <c r="B27" t="s">
        <v>273</v>
      </c>
      <c r="C27" s="16"/>
      <c r="D27" s="16"/>
      <c r="E27" s="16"/>
      <c r="F27" s="16"/>
      <c r="G27" s="16"/>
    </row>
    <row r="28" spans="2:21">
      <c r="B28" t="s">
        <v>274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43465</v>
      </c>
    </row>
    <row r="2" spans="2:66" s="1" customFormat="1">
      <c r="B2" s="2" t="s">
        <v>1</v>
      </c>
      <c r="C2" s="12" t="s">
        <v>1326</v>
      </c>
    </row>
    <row r="3" spans="2:66" s="1" customFormat="1">
      <c r="B3" s="2" t="s">
        <v>2</v>
      </c>
      <c r="C3" s="95" t="s">
        <v>1327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8"/>
    </row>
    <row r="7" spans="2:66" ht="26.25" customHeight="1">
      <c r="B7" s="116" t="s">
        <v>90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8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227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275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256</v>
      </c>
      <c r="C14" t="s">
        <v>256</v>
      </c>
      <c r="D14" s="16"/>
      <c r="E14" s="16"/>
      <c r="F14" s="16"/>
      <c r="G14" t="s">
        <v>256</v>
      </c>
      <c r="H14" t="s">
        <v>256</v>
      </c>
      <c r="K14" s="91">
        <v>0</v>
      </c>
      <c r="L14" t="s">
        <v>256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267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256</v>
      </c>
      <c r="C16" t="s">
        <v>256</v>
      </c>
      <c r="D16" s="16"/>
      <c r="E16" s="16"/>
      <c r="F16" s="16"/>
      <c r="G16" t="s">
        <v>256</v>
      </c>
      <c r="H16" t="s">
        <v>256</v>
      </c>
      <c r="K16" s="91">
        <v>0</v>
      </c>
      <c r="L16" t="s">
        <v>256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276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256</v>
      </c>
      <c r="C18" t="s">
        <v>256</v>
      </c>
      <c r="D18" s="16"/>
      <c r="E18" s="16"/>
      <c r="F18" s="16"/>
      <c r="G18" t="s">
        <v>256</v>
      </c>
      <c r="H18" t="s">
        <v>256</v>
      </c>
      <c r="K18" s="91">
        <v>0</v>
      </c>
      <c r="L18" t="s">
        <v>256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279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256</v>
      </c>
      <c r="C20" t="s">
        <v>256</v>
      </c>
      <c r="D20" s="16"/>
      <c r="E20" s="16"/>
      <c r="F20" s="16"/>
      <c r="G20" t="s">
        <v>256</v>
      </c>
      <c r="H20" t="s">
        <v>256</v>
      </c>
      <c r="K20" s="91">
        <v>0</v>
      </c>
      <c r="L20" t="s">
        <v>256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263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277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256</v>
      </c>
      <c r="C23" t="s">
        <v>256</v>
      </c>
      <c r="D23" s="16"/>
      <c r="E23" s="16"/>
      <c r="F23" s="16"/>
      <c r="G23" t="s">
        <v>256</v>
      </c>
      <c r="H23" t="s">
        <v>256</v>
      </c>
      <c r="K23" s="91">
        <v>0</v>
      </c>
      <c r="L23" t="s">
        <v>256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278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256</v>
      </c>
      <c r="C25" t="s">
        <v>256</v>
      </c>
      <c r="D25" s="16"/>
      <c r="E25" s="16"/>
      <c r="F25" s="16"/>
      <c r="G25" t="s">
        <v>256</v>
      </c>
      <c r="H25" t="s">
        <v>256</v>
      </c>
      <c r="K25" s="91">
        <v>0</v>
      </c>
      <c r="L25" t="s">
        <v>256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265</v>
      </c>
      <c r="C26" s="16"/>
      <c r="D26" s="16"/>
      <c r="E26" s="16"/>
      <c r="F26" s="16"/>
    </row>
    <row r="27" spans="2:21">
      <c r="B27" t="s">
        <v>271</v>
      </c>
      <c r="C27" s="16"/>
      <c r="D27" s="16"/>
      <c r="E27" s="16"/>
      <c r="F27" s="16"/>
    </row>
    <row r="28" spans="2:21">
      <c r="B28" t="s">
        <v>272</v>
      </c>
      <c r="C28" s="16"/>
      <c r="D28" s="16"/>
      <c r="E28" s="16"/>
      <c r="F28" s="16"/>
    </row>
    <row r="29" spans="2:21">
      <c r="B29" t="s">
        <v>273</v>
      </c>
      <c r="C29" s="16"/>
      <c r="D29" s="16"/>
      <c r="E29" s="16"/>
      <c r="F29" s="16"/>
    </row>
    <row r="30" spans="2:21">
      <c r="B30" t="s">
        <v>274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43465</v>
      </c>
    </row>
    <row r="2" spans="2:62" s="1" customFormat="1">
      <c r="B2" s="2" t="s">
        <v>1</v>
      </c>
      <c r="C2" s="12" t="s">
        <v>1326</v>
      </c>
    </row>
    <row r="3" spans="2:62" s="1" customFormat="1">
      <c r="B3" s="2" t="s">
        <v>2</v>
      </c>
      <c r="C3" s="95" t="s">
        <v>1327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  <c r="BJ6" s="19"/>
    </row>
    <row r="7" spans="2:62" ht="26.25" customHeight="1">
      <c r="B7" s="116" t="s">
        <v>92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10131350.140000001</v>
      </c>
      <c r="J11" s="7"/>
      <c r="K11" s="90">
        <v>321.95371</v>
      </c>
      <c r="L11" s="90">
        <v>73244.824871621575</v>
      </c>
      <c r="M11" s="7"/>
      <c r="N11" s="90">
        <v>100</v>
      </c>
      <c r="O11" s="90">
        <v>38.590000000000003</v>
      </c>
      <c r="BF11" s="16"/>
      <c r="BG11" s="19"/>
      <c r="BH11" s="16"/>
      <c r="BJ11" s="16"/>
    </row>
    <row r="12" spans="2:62">
      <c r="B12" s="92" t="s">
        <v>227</v>
      </c>
      <c r="E12" s="16"/>
      <c r="F12" s="16"/>
      <c r="G12" s="16"/>
      <c r="I12" s="93">
        <v>10005925.84</v>
      </c>
      <c r="K12" s="93">
        <v>319.68016</v>
      </c>
      <c r="L12" s="93">
        <v>56850.371864551431</v>
      </c>
      <c r="N12" s="93">
        <v>77.62</v>
      </c>
      <c r="O12" s="93">
        <v>29.95</v>
      </c>
    </row>
    <row r="13" spans="2:62">
      <c r="B13" s="92" t="s">
        <v>280</v>
      </c>
      <c r="E13" s="16"/>
      <c r="F13" s="16"/>
      <c r="G13" s="16"/>
      <c r="I13" s="93">
        <v>8717909.3000000007</v>
      </c>
      <c r="K13" s="93">
        <v>319.68016</v>
      </c>
      <c r="L13" s="93">
        <v>41059.034392319998</v>
      </c>
      <c r="N13" s="93">
        <v>56.06</v>
      </c>
      <c r="O13" s="93">
        <v>21.63</v>
      </c>
    </row>
    <row r="14" spans="2:62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105</v>
      </c>
      <c r="I14" s="91">
        <v>203406.86</v>
      </c>
      <c r="J14" s="91">
        <v>178.3</v>
      </c>
      <c r="K14" s="91">
        <v>0</v>
      </c>
      <c r="L14" s="91">
        <v>362.67443137999999</v>
      </c>
      <c r="M14" s="91">
        <v>0.01</v>
      </c>
      <c r="N14" s="91">
        <v>0.5</v>
      </c>
      <c r="O14" s="91">
        <v>0.19</v>
      </c>
    </row>
    <row r="15" spans="2:62">
      <c r="B15" t="s">
        <v>285</v>
      </c>
      <c r="C15" t="s">
        <v>286</v>
      </c>
      <c r="D15" t="s">
        <v>103</v>
      </c>
      <c r="E15" t="s">
        <v>126</v>
      </c>
      <c r="F15" t="s">
        <v>287</v>
      </c>
      <c r="G15" t="s">
        <v>284</v>
      </c>
      <c r="H15" t="s">
        <v>105</v>
      </c>
      <c r="I15" s="91">
        <v>2819.97</v>
      </c>
      <c r="J15" s="91">
        <v>56410</v>
      </c>
      <c r="K15" s="91">
        <v>0</v>
      </c>
      <c r="L15" s="91">
        <v>1590.745077</v>
      </c>
      <c r="M15" s="91">
        <v>0.02</v>
      </c>
      <c r="N15" s="91">
        <v>2.17</v>
      </c>
      <c r="O15" s="91">
        <v>0.84</v>
      </c>
    </row>
    <row r="16" spans="2:62">
      <c r="B16" t="s">
        <v>288</v>
      </c>
      <c r="C16" t="s">
        <v>289</v>
      </c>
      <c r="D16" t="s">
        <v>103</v>
      </c>
      <c r="E16" t="s">
        <v>126</v>
      </c>
      <c r="F16" t="s">
        <v>290</v>
      </c>
      <c r="G16" t="s">
        <v>291</v>
      </c>
      <c r="H16" t="s">
        <v>105</v>
      </c>
      <c r="I16" s="91">
        <v>11627.61</v>
      </c>
      <c r="J16" s="91">
        <v>5865</v>
      </c>
      <c r="K16" s="91">
        <v>0</v>
      </c>
      <c r="L16" s="91">
        <v>681.95932649999997</v>
      </c>
      <c r="M16" s="91">
        <v>0</v>
      </c>
      <c r="N16" s="91">
        <v>0.93</v>
      </c>
      <c r="O16" s="91">
        <v>0.36</v>
      </c>
    </row>
    <row r="17" spans="2:15">
      <c r="B17" t="s">
        <v>292</v>
      </c>
      <c r="C17" t="s">
        <v>293</v>
      </c>
      <c r="D17" t="s">
        <v>103</v>
      </c>
      <c r="E17" t="s">
        <v>126</v>
      </c>
      <c r="F17" t="s">
        <v>294</v>
      </c>
      <c r="G17" t="s">
        <v>291</v>
      </c>
      <c r="H17" t="s">
        <v>105</v>
      </c>
      <c r="I17" s="91">
        <v>3306.93</v>
      </c>
      <c r="J17" s="91">
        <v>14580</v>
      </c>
      <c r="K17" s="91">
        <v>0</v>
      </c>
      <c r="L17" s="91">
        <v>482.15039400000001</v>
      </c>
      <c r="M17" s="91">
        <v>0</v>
      </c>
      <c r="N17" s="91">
        <v>0.66</v>
      </c>
      <c r="O17" s="91">
        <v>0.25</v>
      </c>
    </row>
    <row r="18" spans="2:15">
      <c r="B18" t="s">
        <v>295</v>
      </c>
      <c r="C18" t="s">
        <v>296</v>
      </c>
      <c r="D18" t="s">
        <v>103</v>
      </c>
      <c r="E18" t="s">
        <v>126</v>
      </c>
      <c r="F18" t="s">
        <v>297</v>
      </c>
      <c r="G18" t="s">
        <v>298</v>
      </c>
      <c r="H18" t="s">
        <v>105</v>
      </c>
      <c r="I18" s="91">
        <v>30421.439999999999</v>
      </c>
      <c r="J18" s="91">
        <v>1901</v>
      </c>
      <c r="K18" s="91">
        <v>0</v>
      </c>
      <c r="L18" s="91">
        <v>578.31157440000004</v>
      </c>
      <c r="M18" s="91">
        <v>0.01</v>
      </c>
      <c r="N18" s="91">
        <v>0.79</v>
      </c>
      <c r="O18" s="91">
        <v>0.3</v>
      </c>
    </row>
    <row r="19" spans="2:15">
      <c r="B19" t="s">
        <v>299</v>
      </c>
      <c r="C19" t="s">
        <v>300</v>
      </c>
      <c r="D19" t="s">
        <v>103</v>
      </c>
      <c r="E19" t="s">
        <v>126</v>
      </c>
      <c r="F19" t="s">
        <v>301</v>
      </c>
      <c r="G19" t="s">
        <v>298</v>
      </c>
      <c r="H19" t="s">
        <v>105</v>
      </c>
      <c r="I19" s="91">
        <v>24797.53</v>
      </c>
      <c r="J19" s="91">
        <v>2459</v>
      </c>
      <c r="K19" s="91">
        <v>0</v>
      </c>
      <c r="L19" s="91">
        <v>609.77126269999997</v>
      </c>
      <c r="M19" s="91">
        <v>0.01</v>
      </c>
      <c r="N19" s="91">
        <v>0.83</v>
      </c>
      <c r="O19" s="91">
        <v>0.32</v>
      </c>
    </row>
    <row r="20" spans="2:15">
      <c r="B20" t="s">
        <v>302</v>
      </c>
      <c r="C20" t="s">
        <v>303</v>
      </c>
      <c r="D20" t="s">
        <v>103</v>
      </c>
      <c r="E20" t="s">
        <v>126</v>
      </c>
      <c r="F20" t="s">
        <v>304</v>
      </c>
      <c r="G20" t="s">
        <v>305</v>
      </c>
      <c r="H20" t="s">
        <v>105</v>
      </c>
      <c r="I20" s="91">
        <v>3769.95</v>
      </c>
      <c r="J20" s="91">
        <v>42880</v>
      </c>
      <c r="K20" s="91">
        <v>0</v>
      </c>
      <c r="L20" s="91">
        <v>1616.55456</v>
      </c>
      <c r="M20" s="91">
        <v>0.01</v>
      </c>
      <c r="N20" s="91">
        <v>2.21</v>
      </c>
      <c r="O20" s="91">
        <v>0.85</v>
      </c>
    </row>
    <row r="21" spans="2:15">
      <c r="B21" t="s">
        <v>306</v>
      </c>
      <c r="C21" t="s">
        <v>307</v>
      </c>
      <c r="D21" t="s">
        <v>103</v>
      </c>
      <c r="E21" t="s">
        <v>126</v>
      </c>
      <c r="F21" t="s">
        <v>308</v>
      </c>
      <c r="G21" t="s">
        <v>309</v>
      </c>
      <c r="H21" t="s">
        <v>105</v>
      </c>
      <c r="I21" s="91">
        <v>145474.68</v>
      </c>
      <c r="J21" s="91">
        <v>1156</v>
      </c>
      <c r="K21" s="91">
        <v>0</v>
      </c>
      <c r="L21" s="91">
        <v>1681.6873008</v>
      </c>
      <c r="M21" s="91">
        <v>0.01</v>
      </c>
      <c r="N21" s="91">
        <v>2.2999999999999998</v>
      </c>
      <c r="O21" s="91">
        <v>0.89</v>
      </c>
    </row>
    <row r="22" spans="2:15">
      <c r="B22" t="s">
        <v>310</v>
      </c>
      <c r="C22" t="s">
        <v>311</v>
      </c>
      <c r="D22" t="s">
        <v>103</v>
      </c>
      <c r="E22" t="s">
        <v>126</v>
      </c>
      <c r="F22" t="s">
        <v>312</v>
      </c>
      <c r="G22" t="s">
        <v>309</v>
      </c>
      <c r="H22" t="s">
        <v>105</v>
      </c>
      <c r="I22" s="91">
        <v>206921.35</v>
      </c>
      <c r="J22" s="91">
        <v>2365</v>
      </c>
      <c r="K22" s="91">
        <v>0</v>
      </c>
      <c r="L22" s="91">
        <v>4893.6899274999996</v>
      </c>
      <c r="M22" s="91">
        <v>0.02</v>
      </c>
      <c r="N22" s="91">
        <v>6.68</v>
      </c>
      <c r="O22" s="91">
        <v>2.58</v>
      </c>
    </row>
    <row r="23" spans="2:15">
      <c r="B23" t="s">
        <v>313</v>
      </c>
      <c r="C23" t="s">
        <v>314</v>
      </c>
      <c r="D23" t="s">
        <v>103</v>
      </c>
      <c r="E23" t="s">
        <v>126</v>
      </c>
      <c r="F23" t="s">
        <v>315</v>
      </c>
      <c r="G23" t="s">
        <v>309</v>
      </c>
      <c r="H23" t="s">
        <v>105</v>
      </c>
      <c r="I23" s="91">
        <v>223254.36</v>
      </c>
      <c r="J23" s="91">
        <v>2260</v>
      </c>
      <c r="K23" s="91">
        <v>0</v>
      </c>
      <c r="L23" s="91">
        <v>5045.5485360000002</v>
      </c>
      <c r="M23" s="91">
        <v>0.01</v>
      </c>
      <c r="N23" s="91">
        <v>6.89</v>
      </c>
      <c r="O23" s="91">
        <v>2.66</v>
      </c>
    </row>
    <row r="24" spans="2:15">
      <c r="B24" t="s">
        <v>316</v>
      </c>
      <c r="C24" t="s">
        <v>317</v>
      </c>
      <c r="D24" t="s">
        <v>103</v>
      </c>
      <c r="E24" t="s">
        <v>126</v>
      </c>
      <c r="F24" t="s">
        <v>318</v>
      </c>
      <c r="G24" t="s">
        <v>309</v>
      </c>
      <c r="H24" t="s">
        <v>105</v>
      </c>
      <c r="I24" s="91">
        <v>36960.46</v>
      </c>
      <c r="J24" s="91">
        <v>6314</v>
      </c>
      <c r="K24" s="91">
        <v>0</v>
      </c>
      <c r="L24" s="91">
        <v>2333.6834444000001</v>
      </c>
      <c r="M24" s="91">
        <v>0.02</v>
      </c>
      <c r="N24" s="91">
        <v>3.19</v>
      </c>
      <c r="O24" s="91">
        <v>1.23</v>
      </c>
    </row>
    <row r="25" spans="2:15">
      <c r="B25" t="s">
        <v>319</v>
      </c>
      <c r="C25" t="s">
        <v>320</v>
      </c>
      <c r="D25" t="s">
        <v>103</v>
      </c>
      <c r="E25" t="s">
        <v>126</v>
      </c>
      <c r="F25" t="s">
        <v>321</v>
      </c>
      <c r="G25" t="s">
        <v>309</v>
      </c>
      <c r="H25" t="s">
        <v>105</v>
      </c>
      <c r="I25" s="91">
        <v>11712.22</v>
      </c>
      <c r="J25" s="91">
        <v>7860</v>
      </c>
      <c r="K25" s="91">
        <v>0</v>
      </c>
      <c r="L25" s="91">
        <v>920.58049200000005</v>
      </c>
      <c r="M25" s="91">
        <v>0.01</v>
      </c>
      <c r="N25" s="91">
        <v>1.26</v>
      </c>
      <c r="O25" s="91">
        <v>0.48</v>
      </c>
    </row>
    <row r="26" spans="2:15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325</v>
      </c>
      <c r="H26" t="s">
        <v>105</v>
      </c>
      <c r="I26" s="91">
        <v>448.26</v>
      </c>
      <c r="J26" s="91">
        <v>99250</v>
      </c>
      <c r="K26" s="91">
        <v>0</v>
      </c>
      <c r="L26" s="91">
        <v>444.89805000000001</v>
      </c>
      <c r="M26" s="91">
        <v>0.01</v>
      </c>
      <c r="N26" s="91">
        <v>0.61</v>
      </c>
      <c r="O26" s="91">
        <v>0.23</v>
      </c>
    </row>
    <row r="27" spans="2:15">
      <c r="B27" t="s">
        <v>326</v>
      </c>
      <c r="C27" t="s">
        <v>327</v>
      </c>
      <c r="D27" t="s">
        <v>103</v>
      </c>
      <c r="E27" t="s">
        <v>126</v>
      </c>
      <c r="F27" t="s">
        <v>328</v>
      </c>
      <c r="G27" t="s">
        <v>329</v>
      </c>
      <c r="H27" t="s">
        <v>105</v>
      </c>
      <c r="I27" s="91">
        <v>216031.76</v>
      </c>
      <c r="J27" s="91">
        <v>982</v>
      </c>
      <c r="K27" s="91">
        <v>23.925519999999999</v>
      </c>
      <c r="L27" s="91">
        <v>2145.3574032000001</v>
      </c>
      <c r="M27" s="91">
        <v>0.02</v>
      </c>
      <c r="N27" s="91">
        <v>2.93</v>
      </c>
      <c r="O27" s="91">
        <v>1.1299999999999999</v>
      </c>
    </row>
    <row r="28" spans="2:15">
      <c r="B28" t="s">
        <v>330</v>
      </c>
      <c r="C28" t="s">
        <v>331</v>
      </c>
      <c r="D28" t="s">
        <v>103</v>
      </c>
      <c r="E28" t="s">
        <v>126</v>
      </c>
      <c r="F28" t="s">
        <v>332</v>
      </c>
      <c r="G28" t="s">
        <v>329</v>
      </c>
      <c r="H28" t="s">
        <v>105</v>
      </c>
      <c r="I28" s="91">
        <v>6922534.1200000001</v>
      </c>
      <c r="J28" s="91">
        <v>37.200000000000003</v>
      </c>
      <c r="K28" s="91">
        <v>291.14102000000003</v>
      </c>
      <c r="L28" s="91">
        <v>2866.3237126399999</v>
      </c>
      <c r="M28" s="91">
        <v>0.05</v>
      </c>
      <c r="N28" s="91">
        <v>3.91</v>
      </c>
      <c r="O28" s="91">
        <v>1.51</v>
      </c>
    </row>
    <row r="29" spans="2:15">
      <c r="B29" t="s">
        <v>333</v>
      </c>
      <c r="C29" t="s">
        <v>334</v>
      </c>
      <c r="D29" t="s">
        <v>103</v>
      </c>
      <c r="E29" t="s">
        <v>126</v>
      </c>
      <c r="F29" t="s">
        <v>335</v>
      </c>
      <c r="G29" t="s">
        <v>336</v>
      </c>
      <c r="H29" t="s">
        <v>105</v>
      </c>
      <c r="I29" s="91">
        <v>143404.79999999999</v>
      </c>
      <c r="J29" s="91">
        <v>2120</v>
      </c>
      <c r="K29" s="91">
        <v>0</v>
      </c>
      <c r="L29" s="91">
        <v>3040.1817599999999</v>
      </c>
      <c r="M29" s="91">
        <v>0.01</v>
      </c>
      <c r="N29" s="91">
        <v>4.1500000000000004</v>
      </c>
      <c r="O29" s="91">
        <v>1.6</v>
      </c>
    </row>
    <row r="30" spans="2:15">
      <c r="B30" t="s">
        <v>337</v>
      </c>
      <c r="C30" t="s">
        <v>338</v>
      </c>
      <c r="D30" t="s">
        <v>103</v>
      </c>
      <c r="E30" t="s">
        <v>126</v>
      </c>
      <c r="F30" t="s">
        <v>339</v>
      </c>
      <c r="G30" t="s">
        <v>340</v>
      </c>
      <c r="H30" t="s">
        <v>105</v>
      </c>
      <c r="I30" s="91">
        <v>4228.33</v>
      </c>
      <c r="J30" s="91">
        <v>5600</v>
      </c>
      <c r="K30" s="91">
        <v>0</v>
      </c>
      <c r="L30" s="91">
        <v>236.78648000000001</v>
      </c>
      <c r="M30" s="91">
        <v>0</v>
      </c>
      <c r="N30" s="91">
        <v>0.32</v>
      </c>
      <c r="O30" s="91">
        <v>0.12</v>
      </c>
    </row>
    <row r="31" spans="2:15">
      <c r="B31" t="s">
        <v>341</v>
      </c>
      <c r="C31" t="s">
        <v>342</v>
      </c>
      <c r="D31" t="s">
        <v>103</v>
      </c>
      <c r="E31" t="s">
        <v>126</v>
      </c>
      <c r="F31" t="s">
        <v>343</v>
      </c>
      <c r="G31" t="s">
        <v>344</v>
      </c>
      <c r="H31" t="s">
        <v>105</v>
      </c>
      <c r="I31" s="91">
        <v>1710.89</v>
      </c>
      <c r="J31" s="91">
        <v>49950</v>
      </c>
      <c r="K31" s="91">
        <v>4.6136200000000001</v>
      </c>
      <c r="L31" s="91">
        <v>859.20317499999999</v>
      </c>
      <c r="M31" s="91">
        <v>0</v>
      </c>
      <c r="N31" s="91">
        <v>1.17</v>
      </c>
      <c r="O31" s="91">
        <v>0.45</v>
      </c>
    </row>
    <row r="32" spans="2:15">
      <c r="B32" t="s">
        <v>345</v>
      </c>
      <c r="C32" t="s">
        <v>346</v>
      </c>
      <c r="D32" t="s">
        <v>103</v>
      </c>
      <c r="E32" t="s">
        <v>126</v>
      </c>
      <c r="F32" t="s">
        <v>347</v>
      </c>
      <c r="G32" t="s">
        <v>344</v>
      </c>
      <c r="H32" t="s">
        <v>105</v>
      </c>
      <c r="I32" s="91">
        <v>20029.150000000001</v>
      </c>
      <c r="J32" s="91">
        <v>8485</v>
      </c>
      <c r="K32" s="91">
        <v>0</v>
      </c>
      <c r="L32" s="91">
        <v>1699.4733775</v>
      </c>
      <c r="M32" s="91">
        <v>0.02</v>
      </c>
      <c r="N32" s="91">
        <v>2.3199999999999998</v>
      </c>
      <c r="O32" s="91">
        <v>0.9</v>
      </c>
    </row>
    <row r="33" spans="2:15">
      <c r="B33" t="s">
        <v>348</v>
      </c>
      <c r="C33" t="s">
        <v>349</v>
      </c>
      <c r="D33" t="s">
        <v>103</v>
      </c>
      <c r="E33" t="s">
        <v>126</v>
      </c>
      <c r="F33" t="s">
        <v>350</v>
      </c>
      <c r="G33" t="s">
        <v>351</v>
      </c>
      <c r="H33" t="s">
        <v>105</v>
      </c>
      <c r="I33" s="91">
        <v>34498.43</v>
      </c>
      <c r="J33" s="91">
        <v>2455</v>
      </c>
      <c r="K33" s="91">
        <v>0</v>
      </c>
      <c r="L33" s="91">
        <v>846.93645649999996</v>
      </c>
      <c r="M33" s="91">
        <v>0.01</v>
      </c>
      <c r="N33" s="91">
        <v>1.1599999999999999</v>
      </c>
      <c r="O33" s="91">
        <v>0.45</v>
      </c>
    </row>
    <row r="34" spans="2:15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355</v>
      </c>
      <c r="H34" t="s">
        <v>105</v>
      </c>
      <c r="I34" s="91">
        <v>9207.14</v>
      </c>
      <c r="J34" s="91">
        <v>4593</v>
      </c>
      <c r="K34" s="91">
        <v>0</v>
      </c>
      <c r="L34" s="91">
        <v>422.88394019999998</v>
      </c>
      <c r="M34" s="91">
        <v>0.01</v>
      </c>
      <c r="N34" s="91">
        <v>0.57999999999999996</v>
      </c>
      <c r="O34" s="91">
        <v>0.22</v>
      </c>
    </row>
    <row r="35" spans="2:15">
      <c r="B35" t="s">
        <v>356</v>
      </c>
      <c r="C35" t="s">
        <v>357</v>
      </c>
      <c r="D35" t="s">
        <v>103</v>
      </c>
      <c r="E35" t="s">
        <v>126</v>
      </c>
      <c r="F35" t="s">
        <v>358</v>
      </c>
      <c r="G35" t="s">
        <v>355</v>
      </c>
      <c r="H35" t="s">
        <v>105</v>
      </c>
      <c r="I35" s="91">
        <v>23272.240000000002</v>
      </c>
      <c r="J35" s="91">
        <v>1814</v>
      </c>
      <c r="K35" s="91">
        <v>0</v>
      </c>
      <c r="L35" s="91">
        <v>422.15843360000002</v>
      </c>
      <c r="M35" s="91">
        <v>0.01</v>
      </c>
      <c r="N35" s="91">
        <v>0.57999999999999996</v>
      </c>
      <c r="O35" s="91">
        <v>0.22</v>
      </c>
    </row>
    <row r="36" spans="2:15">
      <c r="B36" t="s">
        <v>359</v>
      </c>
      <c r="C36" t="s">
        <v>360</v>
      </c>
      <c r="D36" t="s">
        <v>103</v>
      </c>
      <c r="E36" t="s">
        <v>126</v>
      </c>
      <c r="F36" t="s">
        <v>361</v>
      </c>
      <c r="G36" t="s">
        <v>355</v>
      </c>
      <c r="H36" t="s">
        <v>105</v>
      </c>
      <c r="I36" s="91">
        <v>7478.02</v>
      </c>
      <c r="J36" s="91">
        <v>15580</v>
      </c>
      <c r="K36" s="91">
        <v>0</v>
      </c>
      <c r="L36" s="91">
        <v>1165.0755160000001</v>
      </c>
      <c r="M36" s="91">
        <v>0.02</v>
      </c>
      <c r="N36" s="91">
        <v>1.59</v>
      </c>
      <c r="O36" s="91">
        <v>0.61</v>
      </c>
    </row>
    <row r="37" spans="2:15">
      <c r="B37" t="s">
        <v>362</v>
      </c>
      <c r="C37" t="s">
        <v>363</v>
      </c>
      <c r="D37" t="s">
        <v>103</v>
      </c>
      <c r="E37" t="s">
        <v>126</v>
      </c>
      <c r="F37" t="s">
        <v>364</v>
      </c>
      <c r="G37" t="s">
        <v>355</v>
      </c>
      <c r="H37" t="s">
        <v>105</v>
      </c>
      <c r="I37" s="91">
        <v>16162.03</v>
      </c>
      <c r="J37" s="91">
        <v>17850</v>
      </c>
      <c r="K37" s="91">
        <v>0</v>
      </c>
      <c r="L37" s="91">
        <v>2884.9223550000002</v>
      </c>
      <c r="M37" s="91">
        <v>0.01</v>
      </c>
      <c r="N37" s="91">
        <v>3.94</v>
      </c>
      <c r="O37" s="91">
        <v>1.52</v>
      </c>
    </row>
    <row r="38" spans="2:15">
      <c r="B38" t="s">
        <v>365</v>
      </c>
      <c r="C38" t="s">
        <v>366</v>
      </c>
      <c r="D38" t="s">
        <v>103</v>
      </c>
      <c r="E38" t="s">
        <v>126</v>
      </c>
      <c r="F38" t="s">
        <v>367</v>
      </c>
      <c r="G38" t="s">
        <v>128</v>
      </c>
      <c r="H38" t="s">
        <v>105</v>
      </c>
      <c r="I38" s="91">
        <v>6184.71</v>
      </c>
      <c r="J38" s="91">
        <v>19750</v>
      </c>
      <c r="K38" s="91">
        <v>0</v>
      </c>
      <c r="L38" s="91">
        <v>1221.480225</v>
      </c>
      <c r="M38" s="91">
        <v>0.01</v>
      </c>
      <c r="N38" s="91">
        <v>1.67</v>
      </c>
      <c r="O38" s="91">
        <v>0.64</v>
      </c>
    </row>
    <row r="39" spans="2:15">
      <c r="B39" t="s">
        <v>368</v>
      </c>
      <c r="C39" t="s">
        <v>369</v>
      </c>
      <c r="D39" t="s">
        <v>103</v>
      </c>
      <c r="E39" t="s">
        <v>126</v>
      </c>
      <c r="F39" t="s">
        <v>370</v>
      </c>
      <c r="G39" t="s">
        <v>132</v>
      </c>
      <c r="H39" t="s">
        <v>105</v>
      </c>
      <c r="I39" s="91">
        <v>1294.44</v>
      </c>
      <c r="J39" s="91">
        <v>40220</v>
      </c>
      <c r="K39" s="91">
        <v>0</v>
      </c>
      <c r="L39" s="91">
        <v>520.62376800000004</v>
      </c>
      <c r="M39" s="91">
        <v>0</v>
      </c>
      <c r="N39" s="91">
        <v>0.71</v>
      </c>
      <c r="O39" s="91">
        <v>0.27</v>
      </c>
    </row>
    <row r="40" spans="2:15">
      <c r="B40" t="s">
        <v>371</v>
      </c>
      <c r="C40" t="s">
        <v>372</v>
      </c>
      <c r="D40" t="s">
        <v>103</v>
      </c>
      <c r="E40" t="s">
        <v>126</v>
      </c>
      <c r="F40" t="s">
        <v>373</v>
      </c>
      <c r="G40" t="s">
        <v>135</v>
      </c>
      <c r="H40" t="s">
        <v>105</v>
      </c>
      <c r="I40" s="91">
        <v>406951.62</v>
      </c>
      <c r="J40" s="91">
        <v>365</v>
      </c>
      <c r="K40" s="91">
        <v>0</v>
      </c>
      <c r="L40" s="91">
        <v>1485.373413</v>
      </c>
      <c r="M40" s="91">
        <v>0.01</v>
      </c>
      <c r="N40" s="91">
        <v>2.0299999999999998</v>
      </c>
      <c r="O40" s="91">
        <v>0.78</v>
      </c>
    </row>
    <row r="41" spans="2:15">
      <c r="B41" s="92" t="s">
        <v>374</v>
      </c>
      <c r="E41" s="16"/>
      <c r="F41" s="16"/>
      <c r="G41" s="16"/>
      <c r="I41" s="93">
        <v>881168.89</v>
      </c>
      <c r="K41" s="93">
        <v>0</v>
      </c>
      <c r="L41" s="93">
        <v>13655.19169883</v>
      </c>
      <c r="N41" s="93">
        <v>18.64</v>
      </c>
      <c r="O41" s="93">
        <v>7.19</v>
      </c>
    </row>
    <row r="42" spans="2:15">
      <c r="B42" t="s">
        <v>375</v>
      </c>
      <c r="C42" t="s">
        <v>376</v>
      </c>
      <c r="D42" t="s">
        <v>103</v>
      </c>
      <c r="E42" t="s">
        <v>126</v>
      </c>
      <c r="F42" t="s">
        <v>377</v>
      </c>
      <c r="G42" t="s">
        <v>378</v>
      </c>
      <c r="H42" t="s">
        <v>105</v>
      </c>
      <c r="I42" s="91">
        <v>5565.08</v>
      </c>
      <c r="J42" s="91">
        <v>3942</v>
      </c>
      <c r="K42" s="91">
        <v>0</v>
      </c>
      <c r="L42" s="91">
        <v>219.37545359999999</v>
      </c>
      <c r="M42" s="91">
        <v>0.02</v>
      </c>
      <c r="N42" s="91">
        <v>0.3</v>
      </c>
      <c r="O42" s="91">
        <v>0.12</v>
      </c>
    </row>
    <row r="43" spans="2:15">
      <c r="B43" t="s">
        <v>379</v>
      </c>
      <c r="C43" t="s">
        <v>380</v>
      </c>
      <c r="D43" t="s">
        <v>103</v>
      </c>
      <c r="E43" t="s">
        <v>126</v>
      </c>
      <c r="F43" t="s">
        <v>381</v>
      </c>
      <c r="G43" t="s">
        <v>378</v>
      </c>
      <c r="H43" t="s">
        <v>105</v>
      </c>
      <c r="I43" s="91">
        <v>32284.94</v>
      </c>
      <c r="J43" s="91">
        <v>2136</v>
      </c>
      <c r="K43" s="91">
        <v>0</v>
      </c>
      <c r="L43" s="91">
        <v>689.60631839999996</v>
      </c>
      <c r="M43" s="91">
        <v>0.03</v>
      </c>
      <c r="N43" s="91">
        <v>0.94</v>
      </c>
      <c r="O43" s="91">
        <v>0.36</v>
      </c>
    </row>
    <row r="44" spans="2:15">
      <c r="B44" t="s">
        <v>382</v>
      </c>
      <c r="C44" t="s">
        <v>383</v>
      </c>
      <c r="D44" t="s">
        <v>103</v>
      </c>
      <c r="E44" t="s">
        <v>126</v>
      </c>
      <c r="F44" t="s">
        <v>384</v>
      </c>
      <c r="G44" t="s">
        <v>284</v>
      </c>
      <c r="H44" t="s">
        <v>105</v>
      </c>
      <c r="I44" s="91">
        <v>30725.93</v>
      </c>
      <c r="J44" s="91">
        <v>1929</v>
      </c>
      <c r="K44" s="91">
        <v>0</v>
      </c>
      <c r="L44" s="91">
        <v>592.70318970000005</v>
      </c>
      <c r="M44" s="91">
        <v>0.02</v>
      </c>
      <c r="N44" s="91">
        <v>0.81</v>
      </c>
      <c r="O44" s="91">
        <v>0.31</v>
      </c>
    </row>
    <row r="45" spans="2:15">
      <c r="B45" t="s">
        <v>385</v>
      </c>
      <c r="C45" t="s">
        <v>386</v>
      </c>
      <c r="D45" t="s">
        <v>103</v>
      </c>
      <c r="E45" t="s">
        <v>126</v>
      </c>
      <c r="F45" t="s">
        <v>387</v>
      </c>
      <c r="G45" t="s">
        <v>291</v>
      </c>
      <c r="H45" t="s">
        <v>105</v>
      </c>
      <c r="I45" s="91">
        <v>4118.8900000000003</v>
      </c>
      <c r="J45" s="91">
        <v>1869</v>
      </c>
      <c r="K45" s="91">
        <v>0</v>
      </c>
      <c r="L45" s="91">
        <v>76.982054099999999</v>
      </c>
      <c r="M45" s="91">
        <v>0.01</v>
      </c>
      <c r="N45" s="91">
        <v>0.11</v>
      </c>
      <c r="O45" s="91">
        <v>0.04</v>
      </c>
    </row>
    <row r="46" spans="2:15">
      <c r="B46" t="s">
        <v>388</v>
      </c>
      <c r="C46" t="s">
        <v>389</v>
      </c>
      <c r="D46" t="s">
        <v>103</v>
      </c>
      <c r="E46" t="s">
        <v>126</v>
      </c>
      <c r="F46" t="s">
        <v>390</v>
      </c>
      <c r="G46" t="s">
        <v>298</v>
      </c>
      <c r="H46" t="s">
        <v>105</v>
      </c>
      <c r="I46" s="91">
        <v>2320.81</v>
      </c>
      <c r="J46" s="91">
        <v>19160</v>
      </c>
      <c r="K46" s="91">
        <v>0</v>
      </c>
      <c r="L46" s="91">
        <v>444.66719599999999</v>
      </c>
      <c r="M46" s="91">
        <v>0.02</v>
      </c>
      <c r="N46" s="91">
        <v>0.61</v>
      </c>
      <c r="O46" s="91">
        <v>0.23</v>
      </c>
    </row>
    <row r="47" spans="2:15">
      <c r="B47" t="s">
        <v>391</v>
      </c>
      <c r="C47" t="s">
        <v>392</v>
      </c>
      <c r="D47" t="s">
        <v>103</v>
      </c>
      <c r="E47" t="s">
        <v>126</v>
      </c>
      <c r="F47" t="s">
        <v>393</v>
      </c>
      <c r="G47" t="s">
        <v>298</v>
      </c>
      <c r="H47" t="s">
        <v>105</v>
      </c>
      <c r="I47" s="91">
        <v>8260.3700000000008</v>
      </c>
      <c r="J47" s="91">
        <v>5268</v>
      </c>
      <c r="K47" s="91">
        <v>0</v>
      </c>
      <c r="L47" s="91">
        <v>435.15629159999997</v>
      </c>
      <c r="M47" s="91">
        <v>0.01</v>
      </c>
      <c r="N47" s="91">
        <v>0.59</v>
      </c>
      <c r="O47" s="91">
        <v>0.23</v>
      </c>
    </row>
    <row r="48" spans="2:15">
      <c r="B48" t="s">
        <v>394</v>
      </c>
      <c r="C48" t="s">
        <v>395</v>
      </c>
      <c r="D48" t="s">
        <v>103</v>
      </c>
      <c r="E48" t="s">
        <v>126</v>
      </c>
      <c r="F48" t="s">
        <v>396</v>
      </c>
      <c r="G48" t="s">
        <v>298</v>
      </c>
      <c r="H48" t="s">
        <v>105</v>
      </c>
      <c r="I48" s="91">
        <v>7617.03</v>
      </c>
      <c r="J48" s="91">
        <v>3975</v>
      </c>
      <c r="K48" s="91">
        <v>0</v>
      </c>
      <c r="L48" s="91">
        <v>302.77694250000002</v>
      </c>
      <c r="M48" s="91">
        <v>0.01</v>
      </c>
      <c r="N48" s="91">
        <v>0.41</v>
      </c>
      <c r="O48" s="91">
        <v>0.16</v>
      </c>
    </row>
    <row r="49" spans="2:15">
      <c r="B49" t="s">
        <v>397</v>
      </c>
      <c r="C49" t="s">
        <v>398</v>
      </c>
      <c r="D49" t="s">
        <v>103</v>
      </c>
      <c r="E49" t="s">
        <v>126</v>
      </c>
      <c r="F49" t="s">
        <v>399</v>
      </c>
      <c r="G49" t="s">
        <v>325</v>
      </c>
      <c r="H49" t="s">
        <v>105</v>
      </c>
      <c r="I49" s="91">
        <v>949.93</v>
      </c>
      <c r="J49" s="91">
        <v>89700</v>
      </c>
      <c r="K49" s="91">
        <v>0</v>
      </c>
      <c r="L49" s="91">
        <v>852.08721000000003</v>
      </c>
      <c r="M49" s="91">
        <v>0.02</v>
      </c>
      <c r="N49" s="91">
        <v>1.1599999999999999</v>
      </c>
      <c r="O49" s="91">
        <v>0.45</v>
      </c>
    </row>
    <row r="50" spans="2:15">
      <c r="B50" t="s">
        <v>400</v>
      </c>
      <c r="C50" t="s">
        <v>401</v>
      </c>
      <c r="D50" t="s">
        <v>103</v>
      </c>
      <c r="E50" t="s">
        <v>126</v>
      </c>
      <c r="F50" t="s">
        <v>402</v>
      </c>
      <c r="G50" t="s">
        <v>325</v>
      </c>
      <c r="H50" t="s">
        <v>105</v>
      </c>
      <c r="I50" s="91">
        <v>1170.29</v>
      </c>
      <c r="J50" s="91">
        <v>21080</v>
      </c>
      <c r="K50" s="91">
        <v>0</v>
      </c>
      <c r="L50" s="91">
        <v>246.69713200000001</v>
      </c>
      <c r="M50" s="91">
        <v>0.01</v>
      </c>
      <c r="N50" s="91">
        <v>0.34</v>
      </c>
      <c r="O50" s="91">
        <v>0.13</v>
      </c>
    </row>
    <row r="51" spans="2:15">
      <c r="B51" t="s">
        <v>403</v>
      </c>
      <c r="C51" t="s">
        <v>404</v>
      </c>
      <c r="D51" t="s">
        <v>103</v>
      </c>
      <c r="E51" t="s">
        <v>126</v>
      </c>
      <c r="F51" t="s">
        <v>405</v>
      </c>
      <c r="G51" t="s">
        <v>329</v>
      </c>
      <c r="H51" t="s">
        <v>105</v>
      </c>
      <c r="I51" s="91">
        <v>22166.02</v>
      </c>
      <c r="J51" s="91">
        <v>2380</v>
      </c>
      <c r="K51" s="91">
        <v>0</v>
      </c>
      <c r="L51" s="91">
        <v>527.55127600000003</v>
      </c>
      <c r="M51" s="91">
        <v>0.02</v>
      </c>
      <c r="N51" s="91">
        <v>0.72</v>
      </c>
      <c r="O51" s="91">
        <v>0.28000000000000003</v>
      </c>
    </row>
    <row r="52" spans="2:15">
      <c r="B52" t="s">
        <v>406</v>
      </c>
      <c r="C52" t="s">
        <v>407</v>
      </c>
      <c r="D52" t="s">
        <v>103</v>
      </c>
      <c r="E52" t="s">
        <v>126</v>
      </c>
      <c r="F52" t="s">
        <v>408</v>
      </c>
      <c r="G52" t="s">
        <v>329</v>
      </c>
      <c r="H52" t="s">
        <v>105</v>
      </c>
      <c r="I52" s="91">
        <v>211394.32</v>
      </c>
      <c r="J52" s="91">
        <v>254.6</v>
      </c>
      <c r="K52" s="91">
        <v>0</v>
      </c>
      <c r="L52" s="91">
        <v>538.20993871999997</v>
      </c>
      <c r="M52" s="91">
        <v>0.02</v>
      </c>
      <c r="N52" s="91">
        <v>0.73</v>
      </c>
      <c r="O52" s="91">
        <v>0.28000000000000003</v>
      </c>
    </row>
    <row r="53" spans="2:15">
      <c r="B53" t="s">
        <v>409</v>
      </c>
      <c r="C53" t="s">
        <v>410</v>
      </c>
      <c r="D53" t="s">
        <v>103</v>
      </c>
      <c r="E53" t="s">
        <v>126</v>
      </c>
      <c r="F53" t="s">
        <v>411</v>
      </c>
      <c r="G53" t="s">
        <v>329</v>
      </c>
      <c r="H53" t="s">
        <v>105</v>
      </c>
      <c r="I53" s="91">
        <v>17936.93</v>
      </c>
      <c r="J53" s="91">
        <v>1524</v>
      </c>
      <c r="K53" s="91">
        <v>0</v>
      </c>
      <c r="L53" s="91">
        <v>273.35881319999999</v>
      </c>
      <c r="M53" s="91">
        <v>0.02</v>
      </c>
      <c r="N53" s="91">
        <v>0.37</v>
      </c>
      <c r="O53" s="91">
        <v>0.14000000000000001</v>
      </c>
    </row>
    <row r="54" spans="2:15">
      <c r="B54" t="s">
        <v>412</v>
      </c>
      <c r="C54" t="s">
        <v>413</v>
      </c>
      <c r="D54" t="s">
        <v>103</v>
      </c>
      <c r="E54" t="s">
        <v>126</v>
      </c>
      <c r="F54" t="s">
        <v>414</v>
      </c>
      <c r="G54" t="s">
        <v>415</v>
      </c>
      <c r="H54" t="s">
        <v>105</v>
      </c>
      <c r="I54" s="91">
        <v>860.2</v>
      </c>
      <c r="J54" s="91">
        <v>17500</v>
      </c>
      <c r="K54" s="91">
        <v>0</v>
      </c>
      <c r="L54" s="91">
        <v>150.535</v>
      </c>
      <c r="M54" s="91">
        <v>0.02</v>
      </c>
      <c r="N54" s="91">
        <v>0.21</v>
      </c>
      <c r="O54" s="91">
        <v>0.08</v>
      </c>
    </row>
    <row r="55" spans="2:15">
      <c r="B55" t="s">
        <v>416</v>
      </c>
      <c r="C55" t="s">
        <v>417</v>
      </c>
      <c r="D55" t="s">
        <v>103</v>
      </c>
      <c r="E55" t="s">
        <v>126</v>
      </c>
      <c r="F55" t="s">
        <v>418</v>
      </c>
      <c r="G55" t="s">
        <v>336</v>
      </c>
      <c r="H55" t="s">
        <v>105</v>
      </c>
      <c r="I55" s="91">
        <v>1815.84</v>
      </c>
      <c r="J55" s="91">
        <v>16330</v>
      </c>
      <c r="K55" s="91">
        <v>0</v>
      </c>
      <c r="L55" s="91">
        <v>296.52667200000002</v>
      </c>
      <c r="M55" s="91">
        <v>0.02</v>
      </c>
      <c r="N55" s="91">
        <v>0.4</v>
      </c>
      <c r="O55" s="91">
        <v>0.16</v>
      </c>
    </row>
    <row r="56" spans="2:15">
      <c r="B56" t="s">
        <v>419</v>
      </c>
      <c r="C56" t="s">
        <v>420</v>
      </c>
      <c r="D56" t="s">
        <v>103</v>
      </c>
      <c r="E56" t="s">
        <v>126</v>
      </c>
      <c r="F56" t="s">
        <v>421</v>
      </c>
      <c r="G56" t="s">
        <v>340</v>
      </c>
      <c r="H56" t="s">
        <v>105</v>
      </c>
      <c r="I56" s="91">
        <v>626.74</v>
      </c>
      <c r="J56" s="91">
        <v>8450</v>
      </c>
      <c r="K56" s="91">
        <v>0</v>
      </c>
      <c r="L56" s="91">
        <v>52.959530000000001</v>
      </c>
      <c r="M56" s="91">
        <v>0</v>
      </c>
      <c r="N56" s="91">
        <v>7.0000000000000007E-2</v>
      </c>
      <c r="O56" s="91">
        <v>0.03</v>
      </c>
    </row>
    <row r="57" spans="2:15">
      <c r="B57" t="s">
        <v>422</v>
      </c>
      <c r="C57" t="s">
        <v>423</v>
      </c>
      <c r="D57" t="s">
        <v>103</v>
      </c>
      <c r="E57" t="s">
        <v>126</v>
      </c>
      <c r="F57" t="s">
        <v>424</v>
      </c>
      <c r="G57" t="s">
        <v>344</v>
      </c>
      <c r="H57" t="s">
        <v>105</v>
      </c>
      <c r="I57" s="91">
        <v>3229.09</v>
      </c>
      <c r="J57" s="91">
        <v>9232</v>
      </c>
      <c r="K57" s="91">
        <v>0</v>
      </c>
      <c r="L57" s="91">
        <v>298.10958879999998</v>
      </c>
      <c r="M57" s="91">
        <v>0.03</v>
      </c>
      <c r="N57" s="91">
        <v>0.41</v>
      </c>
      <c r="O57" s="91">
        <v>0.16</v>
      </c>
    </row>
    <row r="58" spans="2:15">
      <c r="B58" t="s">
        <v>425</v>
      </c>
      <c r="C58" t="s">
        <v>426</v>
      </c>
      <c r="D58" t="s">
        <v>103</v>
      </c>
      <c r="E58" t="s">
        <v>126</v>
      </c>
      <c r="F58" t="s">
        <v>427</v>
      </c>
      <c r="G58" t="s">
        <v>351</v>
      </c>
      <c r="H58" t="s">
        <v>105</v>
      </c>
      <c r="I58" s="91">
        <v>1455.41</v>
      </c>
      <c r="J58" s="91">
        <v>4247</v>
      </c>
      <c r="K58" s="91">
        <v>0</v>
      </c>
      <c r="L58" s="91">
        <v>61.8112627</v>
      </c>
      <c r="M58" s="91">
        <v>0.01</v>
      </c>
      <c r="N58" s="91">
        <v>0.08</v>
      </c>
      <c r="O58" s="91">
        <v>0.03</v>
      </c>
    </row>
    <row r="59" spans="2:15">
      <c r="B59" t="s">
        <v>428</v>
      </c>
      <c r="C59" t="s">
        <v>429</v>
      </c>
      <c r="D59" t="s">
        <v>103</v>
      </c>
      <c r="E59" t="s">
        <v>126</v>
      </c>
      <c r="F59" t="s">
        <v>430</v>
      </c>
      <c r="G59" t="s">
        <v>351</v>
      </c>
      <c r="H59" t="s">
        <v>105</v>
      </c>
      <c r="I59" s="91">
        <v>2717.22</v>
      </c>
      <c r="J59" s="91">
        <v>9236</v>
      </c>
      <c r="K59" s="91">
        <v>0</v>
      </c>
      <c r="L59" s="91">
        <v>250.96243920000001</v>
      </c>
      <c r="M59" s="91">
        <v>0.02</v>
      </c>
      <c r="N59" s="91">
        <v>0.34</v>
      </c>
      <c r="O59" s="91">
        <v>0.13</v>
      </c>
    </row>
    <row r="60" spans="2:15">
      <c r="B60" t="s">
        <v>431</v>
      </c>
      <c r="C60" t="s">
        <v>432</v>
      </c>
      <c r="D60" t="s">
        <v>103</v>
      </c>
      <c r="E60" t="s">
        <v>126</v>
      </c>
      <c r="F60" t="s">
        <v>433</v>
      </c>
      <c r="G60" t="s">
        <v>351</v>
      </c>
      <c r="H60" t="s">
        <v>105</v>
      </c>
      <c r="I60" s="91">
        <v>1355.76</v>
      </c>
      <c r="J60" s="91">
        <v>19240</v>
      </c>
      <c r="K60" s="91">
        <v>0</v>
      </c>
      <c r="L60" s="91">
        <v>260.84822400000002</v>
      </c>
      <c r="M60" s="91">
        <v>0.01</v>
      </c>
      <c r="N60" s="91">
        <v>0.36</v>
      </c>
      <c r="O60" s="91">
        <v>0.14000000000000001</v>
      </c>
    </row>
    <row r="61" spans="2:15">
      <c r="B61" t="s">
        <v>434</v>
      </c>
      <c r="C61" t="s">
        <v>435</v>
      </c>
      <c r="D61" t="s">
        <v>103</v>
      </c>
      <c r="E61" t="s">
        <v>126</v>
      </c>
      <c r="F61" t="s">
        <v>436</v>
      </c>
      <c r="G61" t="s">
        <v>437</v>
      </c>
      <c r="H61" t="s">
        <v>105</v>
      </c>
      <c r="I61" s="91">
        <v>26744.31</v>
      </c>
      <c r="J61" s="91">
        <v>1090</v>
      </c>
      <c r="K61" s="91">
        <v>0</v>
      </c>
      <c r="L61" s="91">
        <v>291.51297899999997</v>
      </c>
      <c r="M61" s="91">
        <v>0.02</v>
      </c>
      <c r="N61" s="91">
        <v>0.4</v>
      </c>
      <c r="O61" s="91">
        <v>0.15</v>
      </c>
    </row>
    <row r="62" spans="2:15">
      <c r="B62" t="s">
        <v>438</v>
      </c>
      <c r="C62" t="s">
        <v>439</v>
      </c>
      <c r="D62" t="s">
        <v>103</v>
      </c>
      <c r="E62" t="s">
        <v>126</v>
      </c>
      <c r="F62" t="s">
        <v>440</v>
      </c>
      <c r="G62" t="s">
        <v>437</v>
      </c>
      <c r="H62" t="s">
        <v>105</v>
      </c>
      <c r="I62" s="91">
        <v>2689.64</v>
      </c>
      <c r="J62" s="91">
        <v>6638</v>
      </c>
      <c r="K62" s="91">
        <v>0</v>
      </c>
      <c r="L62" s="91">
        <v>178.5383032</v>
      </c>
      <c r="M62" s="91">
        <v>0.02</v>
      </c>
      <c r="N62" s="91">
        <v>0.24</v>
      </c>
      <c r="O62" s="91">
        <v>0.09</v>
      </c>
    </row>
    <row r="63" spans="2:15">
      <c r="B63" t="s">
        <v>441</v>
      </c>
      <c r="C63" t="s">
        <v>442</v>
      </c>
      <c r="D63" t="s">
        <v>103</v>
      </c>
      <c r="E63" t="s">
        <v>126</v>
      </c>
      <c r="F63" t="s">
        <v>443</v>
      </c>
      <c r="G63" t="s">
        <v>437</v>
      </c>
      <c r="H63" t="s">
        <v>105</v>
      </c>
      <c r="I63" s="91">
        <v>445.28</v>
      </c>
      <c r="J63" s="91">
        <v>23330</v>
      </c>
      <c r="K63" s="91">
        <v>0</v>
      </c>
      <c r="L63" s="91">
        <v>103.883824</v>
      </c>
      <c r="M63" s="91">
        <v>0.02</v>
      </c>
      <c r="N63" s="91">
        <v>0.14000000000000001</v>
      </c>
      <c r="O63" s="91">
        <v>0.05</v>
      </c>
    </row>
    <row r="64" spans="2:15">
      <c r="B64" t="s">
        <v>444</v>
      </c>
      <c r="C64" t="s">
        <v>445</v>
      </c>
      <c r="D64" t="s">
        <v>103</v>
      </c>
      <c r="E64" t="s">
        <v>126</v>
      </c>
      <c r="F64" t="s">
        <v>446</v>
      </c>
      <c r="G64" t="s">
        <v>437</v>
      </c>
      <c r="H64" t="s">
        <v>105</v>
      </c>
      <c r="I64" s="91">
        <v>50107.68</v>
      </c>
      <c r="J64" s="91">
        <v>1150</v>
      </c>
      <c r="K64" s="91">
        <v>0</v>
      </c>
      <c r="L64" s="91">
        <v>576.23832000000004</v>
      </c>
      <c r="M64" s="91">
        <v>0.01</v>
      </c>
      <c r="N64" s="91">
        <v>0.79</v>
      </c>
      <c r="O64" s="91">
        <v>0.3</v>
      </c>
    </row>
    <row r="65" spans="2:15">
      <c r="B65" t="s">
        <v>447</v>
      </c>
      <c r="C65" t="s">
        <v>448</v>
      </c>
      <c r="D65" t="s">
        <v>103</v>
      </c>
      <c r="E65" t="s">
        <v>126</v>
      </c>
      <c r="F65" t="s">
        <v>449</v>
      </c>
      <c r="G65" t="s">
        <v>355</v>
      </c>
      <c r="H65" t="s">
        <v>105</v>
      </c>
      <c r="I65" s="91">
        <v>35274.33</v>
      </c>
      <c r="J65" s="91">
        <v>327.39999999999998</v>
      </c>
      <c r="K65" s="91">
        <v>0</v>
      </c>
      <c r="L65" s="91">
        <v>115.48815642</v>
      </c>
      <c r="M65" s="91">
        <v>0.02</v>
      </c>
      <c r="N65" s="91">
        <v>0.16</v>
      </c>
      <c r="O65" s="91">
        <v>0.06</v>
      </c>
    </row>
    <row r="66" spans="2:15">
      <c r="B66" t="s">
        <v>450</v>
      </c>
      <c r="C66" t="s">
        <v>451</v>
      </c>
      <c r="D66" t="s">
        <v>103</v>
      </c>
      <c r="E66" t="s">
        <v>126</v>
      </c>
      <c r="F66" t="s">
        <v>452</v>
      </c>
      <c r="G66" t="s">
        <v>355</v>
      </c>
      <c r="H66" t="s">
        <v>105</v>
      </c>
      <c r="I66" s="91">
        <v>660.7</v>
      </c>
      <c r="J66" s="91">
        <v>159100</v>
      </c>
      <c r="K66" s="91">
        <v>0</v>
      </c>
      <c r="L66" s="91">
        <v>1051.1737000000001</v>
      </c>
      <c r="M66" s="91">
        <v>0.03</v>
      </c>
      <c r="N66" s="91">
        <v>1.44</v>
      </c>
      <c r="O66" s="91">
        <v>0.55000000000000004</v>
      </c>
    </row>
    <row r="67" spans="2:15">
      <c r="B67" t="s">
        <v>453</v>
      </c>
      <c r="C67" t="s">
        <v>454</v>
      </c>
      <c r="D67" t="s">
        <v>103</v>
      </c>
      <c r="E67" t="s">
        <v>126</v>
      </c>
      <c r="F67" t="s">
        <v>455</v>
      </c>
      <c r="G67" t="s">
        <v>355</v>
      </c>
      <c r="H67" t="s">
        <v>105</v>
      </c>
      <c r="I67" s="91">
        <v>2563.96</v>
      </c>
      <c r="J67" s="91">
        <v>5028</v>
      </c>
      <c r="K67" s="91">
        <v>0</v>
      </c>
      <c r="L67" s="91">
        <v>128.91590880000001</v>
      </c>
      <c r="M67" s="91">
        <v>0.01</v>
      </c>
      <c r="N67" s="91">
        <v>0.18</v>
      </c>
      <c r="O67" s="91">
        <v>7.0000000000000007E-2</v>
      </c>
    </row>
    <row r="68" spans="2:15">
      <c r="B68" t="s">
        <v>456</v>
      </c>
      <c r="C68" t="s">
        <v>457</v>
      </c>
      <c r="D68" t="s">
        <v>103</v>
      </c>
      <c r="E68" t="s">
        <v>126</v>
      </c>
      <c r="F68" t="s">
        <v>458</v>
      </c>
      <c r="G68" t="s">
        <v>355</v>
      </c>
      <c r="H68" t="s">
        <v>105</v>
      </c>
      <c r="I68" s="91">
        <v>582.41999999999996</v>
      </c>
      <c r="J68" s="91">
        <v>39860</v>
      </c>
      <c r="K68" s="91">
        <v>0</v>
      </c>
      <c r="L68" s="91">
        <v>232.152612</v>
      </c>
      <c r="M68" s="91">
        <v>0.01</v>
      </c>
      <c r="N68" s="91">
        <v>0.32</v>
      </c>
      <c r="O68" s="91">
        <v>0.12</v>
      </c>
    </row>
    <row r="69" spans="2:15">
      <c r="B69" t="s">
        <v>459</v>
      </c>
      <c r="C69" t="s">
        <v>460</v>
      </c>
      <c r="D69" t="s">
        <v>103</v>
      </c>
      <c r="E69" t="s">
        <v>126</v>
      </c>
      <c r="F69" t="s">
        <v>461</v>
      </c>
      <c r="G69" t="s">
        <v>355</v>
      </c>
      <c r="H69" t="s">
        <v>105</v>
      </c>
      <c r="I69" s="91">
        <v>30426.26</v>
      </c>
      <c r="J69" s="91">
        <v>1381</v>
      </c>
      <c r="K69" s="91">
        <v>0</v>
      </c>
      <c r="L69" s="91">
        <v>420.18665060000001</v>
      </c>
      <c r="M69" s="91">
        <v>0.02</v>
      </c>
      <c r="N69" s="91">
        <v>0.56999999999999995</v>
      </c>
      <c r="O69" s="91">
        <v>0.22</v>
      </c>
    </row>
    <row r="70" spans="2:15">
      <c r="B70" t="s">
        <v>462</v>
      </c>
      <c r="C70" t="s">
        <v>463</v>
      </c>
      <c r="D70" t="s">
        <v>103</v>
      </c>
      <c r="E70" t="s">
        <v>126</v>
      </c>
      <c r="F70" t="s">
        <v>464</v>
      </c>
      <c r="G70" t="s">
        <v>355</v>
      </c>
      <c r="H70" t="s">
        <v>105</v>
      </c>
      <c r="I70" s="91">
        <v>86542.62</v>
      </c>
      <c r="J70" s="91">
        <v>634.1</v>
      </c>
      <c r="K70" s="91">
        <v>0</v>
      </c>
      <c r="L70" s="91">
        <v>548.76675341999999</v>
      </c>
      <c r="M70" s="91">
        <v>0.02</v>
      </c>
      <c r="N70" s="91">
        <v>0.75</v>
      </c>
      <c r="O70" s="91">
        <v>0.28999999999999998</v>
      </c>
    </row>
    <row r="71" spans="2:15">
      <c r="B71" t="s">
        <v>465</v>
      </c>
      <c r="C71" t="s">
        <v>466</v>
      </c>
      <c r="D71" t="s">
        <v>103</v>
      </c>
      <c r="E71" t="s">
        <v>126</v>
      </c>
      <c r="F71" t="s">
        <v>467</v>
      </c>
      <c r="G71" t="s">
        <v>468</v>
      </c>
      <c r="H71" t="s">
        <v>105</v>
      </c>
      <c r="I71" s="91">
        <v>82091.63</v>
      </c>
      <c r="J71" s="91">
        <v>379.5</v>
      </c>
      <c r="K71" s="91">
        <v>0</v>
      </c>
      <c r="L71" s="91">
        <v>311.53773584999999</v>
      </c>
      <c r="M71" s="91">
        <v>0.03</v>
      </c>
      <c r="N71" s="91">
        <v>0.43</v>
      </c>
      <c r="O71" s="91">
        <v>0.16</v>
      </c>
    </row>
    <row r="72" spans="2:15">
      <c r="B72" t="s">
        <v>469</v>
      </c>
      <c r="C72" t="s">
        <v>470</v>
      </c>
      <c r="D72" t="s">
        <v>103</v>
      </c>
      <c r="E72" t="s">
        <v>126</v>
      </c>
      <c r="F72" t="s">
        <v>471</v>
      </c>
      <c r="G72" t="s">
        <v>128</v>
      </c>
      <c r="H72" t="s">
        <v>105</v>
      </c>
      <c r="I72" s="91">
        <v>90429.81</v>
      </c>
      <c r="J72" s="91">
        <v>176.1</v>
      </c>
      <c r="K72" s="91">
        <v>0</v>
      </c>
      <c r="L72" s="91">
        <v>159.24689541000001</v>
      </c>
      <c r="M72" s="91">
        <v>0.02</v>
      </c>
      <c r="N72" s="91">
        <v>0.22</v>
      </c>
      <c r="O72" s="91">
        <v>0.08</v>
      </c>
    </row>
    <row r="73" spans="2:15">
      <c r="B73" t="s">
        <v>472</v>
      </c>
      <c r="C73" t="s">
        <v>473</v>
      </c>
      <c r="D73" t="s">
        <v>103</v>
      </c>
      <c r="E73" t="s">
        <v>126</v>
      </c>
      <c r="F73" t="s">
        <v>474</v>
      </c>
      <c r="G73" t="s">
        <v>128</v>
      </c>
      <c r="H73" t="s">
        <v>105</v>
      </c>
      <c r="I73" s="91">
        <v>46431.27</v>
      </c>
      <c r="J73" s="91">
        <v>478.3</v>
      </c>
      <c r="K73" s="91">
        <v>0</v>
      </c>
      <c r="L73" s="91">
        <v>222.08076441</v>
      </c>
      <c r="M73" s="91">
        <v>0.01</v>
      </c>
      <c r="N73" s="91">
        <v>0.3</v>
      </c>
      <c r="O73" s="91">
        <v>0.12</v>
      </c>
    </row>
    <row r="74" spans="2:15">
      <c r="B74" t="s">
        <v>475</v>
      </c>
      <c r="C74" t="s">
        <v>476</v>
      </c>
      <c r="D74" t="s">
        <v>103</v>
      </c>
      <c r="E74" t="s">
        <v>126</v>
      </c>
      <c r="F74" t="s">
        <v>477</v>
      </c>
      <c r="G74" t="s">
        <v>478</v>
      </c>
      <c r="H74" t="s">
        <v>105</v>
      </c>
      <c r="I74" s="91">
        <v>1272.45</v>
      </c>
      <c r="J74" s="91">
        <v>12540</v>
      </c>
      <c r="K74" s="91">
        <v>0</v>
      </c>
      <c r="L74" s="91">
        <v>159.56523000000001</v>
      </c>
      <c r="M74" s="91">
        <v>0.02</v>
      </c>
      <c r="N74" s="91">
        <v>0.22</v>
      </c>
      <c r="O74" s="91">
        <v>0.08</v>
      </c>
    </row>
    <row r="75" spans="2:15">
      <c r="B75" t="s">
        <v>479</v>
      </c>
      <c r="C75" t="s">
        <v>480</v>
      </c>
      <c r="D75" t="s">
        <v>103</v>
      </c>
      <c r="E75" t="s">
        <v>126</v>
      </c>
      <c r="F75" t="s">
        <v>481</v>
      </c>
      <c r="G75" t="s">
        <v>478</v>
      </c>
      <c r="H75" t="s">
        <v>105</v>
      </c>
      <c r="I75" s="91">
        <v>6296.71</v>
      </c>
      <c r="J75" s="91">
        <v>8787</v>
      </c>
      <c r="K75" s="91">
        <v>0</v>
      </c>
      <c r="L75" s="91">
        <v>553.29190770000002</v>
      </c>
      <c r="M75" s="91">
        <v>0.03</v>
      </c>
      <c r="N75" s="91">
        <v>0.76</v>
      </c>
      <c r="O75" s="91">
        <v>0.28999999999999998</v>
      </c>
    </row>
    <row r="76" spans="2:15">
      <c r="B76" t="s">
        <v>482</v>
      </c>
      <c r="C76" t="s">
        <v>483</v>
      </c>
      <c r="D76" t="s">
        <v>103</v>
      </c>
      <c r="E76" t="s">
        <v>126</v>
      </c>
      <c r="F76" t="s">
        <v>484</v>
      </c>
      <c r="G76" t="s">
        <v>478</v>
      </c>
      <c r="H76" t="s">
        <v>105</v>
      </c>
      <c r="I76" s="91">
        <v>18159.46</v>
      </c>
      <c r="J76" s="91">
        <v>4137</v>
      </c>
      <c r="K76" s="91">
        <v>0</v>
      </c>
      <c r="L76" s="91">
        <v>751.25686020000001</v>
      </c>
      <c r="M76" s="91">
        <v>0.03</v>
      </c>
      <c r="N76" s="91">
        <v>1.03</v>
      </c>
      <c r="O76" s="91">
        <v>0.4</v>
      </c>
    </row>
    <row r="77" spans="2:15">
      <c r="B77" t="s">
        <v>485</v>
      </c>
      <c r="C77" t="s">
        <v>486</v>
      </c>
      <c r="D77" t="s">
        <v>103</v>
      </c>
      <c r="E77" t="s">
        <v>126</v>
      </c>
      <c r="F77" t="s">
        <v>487</v>
      </c>
      <c r="G77" t="s">
        <v>130</v>
      </c>
      <c r="H77" t="s">
        <v>105</v>
      </c>
      <c r="I77" s="91">
        <v>2005.11</v>
      </c>
      <c r="J77" s="91">
        <v>18210</v>
      </c>
      <c r="K77" s="91">
        <v>0</v>
      </c>
      <c r="L77" s="91">
        <v>365.13053100000002</v>
      </c>
      <c r="M77" s="91">
        <v>0.04</v>
      </c>
      <c r="N77" s="91">
        <v>0.5</v>
      </c>
      <c r="O77" s="91">
        <v>0.19</v>
      </c>
    </row>
    <row r="78" spans="2:15">
      <c r="B78" t="s">
        <v>488</v>
      </c>
      <c r="C78" t="s">
        <v>489</v>
      </c>
      <c r="D78" t="s">
        <v>103</v>
      </c>
      <c r="E78" t="s">
        <v>126</v>
      </c>
      <c r="F78" t="s">
        <v>490</v>
      </c>
      <c r="G78" t="s">
        <v>132</v>
      </c>
      <c r="H78" t="s">
        <v>105</v>
      </c>
      <c r="I78" s="91">
        <v>4088.02</v>
      </c>
      <c r="J78" s="91">
        <v>4119</v>
      </c>
      <c r="K78" s="91">
        <v>0</v>
      </c>
      <c r="L78" s="91">
        <v>168.38554379999999</v>
      </c>
      <c r="M78" s="91">
        <v>0.01</v>
      </c>
      <c r="N78" s="91">
        <v>0.23</v>
      </c>
      <c r="O78" s="91">
        <v>0.09</v>
      </c>
    </row>
    <row r="79" spans="2:15">
      <c r="B79" t="s">
        <v>491</v>
      </c>
      <c r="C79" t="s">
        <v>492</v>
      </c>
      <c r="D79" t="s">
        <v>103</v>
      </c>
      <c r="E79" t="s">
        <v>126</v>
      </c>
      <c r="F79" t="s">
        <v>493</v>
      </c>
      <c r="G79" t="s">
        <v>135</v>
      </c>
      <c r="H79" t="s">
        <v>105</v>
      </c>
      <c r="I79" s="91">
        <v>23510.83</v>
      </c>
      <c r="J79" s="91">
        <v>1835</v>
      </c>
      <c r="K79" s="91">
        <v>0</v>
      </c>
      <c r="L79" s="91">
        <v>431.42373049999998</v>
      </c>
      <c r="M79" s="91">
        <v>0.01</v>
      </c>
      <c r="N79" s="91">
        <v>0.59</v>
      </c>
      <c r="O79" s="91">
        <v>0.23</v>
      </c>
    </row>
    <row r="80" spans="2:15">
      <c r="B80" t="s">
        <v>494</v>
      </c>
      <c r="C80" t="s">
        <v>495</v>
      </c>
      <c r="D80" t="s">
        <v>103</v>
      </c>
      <c r="E80" t="s">
        <v>126</v>
      </c>
      <c r="F80" t="s">
        <v>496</v>
      </c>
      <c r="G80" t="s">
        <v>135</v>
      </c>
      <c r="H80" t="s">
        <v>105</v>
      </c>
      <c r="I80" s="91">
        <v>14275.6</v>
      </c>
      <c r="J80" s="91">
        <v>2210</v>
      </c>
      <c r="K80" s="91">
        <v>0</v>
      </c>
      <c r="L80" s="91">
        <v>315.49076000000002</v>
      </c>
      <c r="M80" s="91">
        <v>0.01</v>
      </c>
      <c r="N80" s="91">
        <v>0.43</v>
      </c>
      <c r="O80" s="91">
        <v>0.17</v>
      </c>
    </row>
    <row r="81" spans="2:15">
      <c r="B81" s="92" t="s">
        <v>497</v>
      </c>
      <c r="E81" s="16"/>
      <c r="F81" s="16"/>
      <c r="G81" s="16"/>
      <c r="I81" s="93">
        <v>406847.65</v>
      </c>
      <c r="K81" s="93">
        <v>0</v>
      </c>
      <c r="L81" s="93">
        <v>2136.1457734014339</v>
      </c>
      <c r="N81" s="93">
        <v>2.92</v>
      </c>
      <c r="O81" s="93">
        <v>1.1299999999999999</v>
      </c>
    </row>
    <row r="82" spans="2:15">
      <c r="B82" t="s">
        <v>498</v>
      </c>
      <c r="C82" t="s">
        <v>499</v>
      </c>
      <c r="D82" t="s">
        <v>103</v>
      </c>
      <c r="E82" t="s">
        <v>126</v>
      </c>
      <c r="F82" t="s">
        <v>500</v>
      </c>
      <c r="G82" t="s">
        <v>104</v>
      </c>
      <c r="H82" t="s">
        <v>105</v>
      </c>
      <c r="I82" s="91">
        <v>2871.62</v>
      </c>
      <c r="J82" s="91">
        <v>656.8</v>
      </c>
      <c r="K82" s="91">
        <v>0</v>
      </c>
      <c r="L82" s="91">
        <v>18.86080016</v>
      </c>
      <c r="M82" s="91">
        <v>0.04</v>
      </c>
      <c r="N82" s="91">
        <v>0.03</v>
      </c>
      <c r="O82" s="91">
        <v>0.01</v>
      </c>
    </row>
    <row r="83" spans="2:15">
      <c r="B83" t="s">
        <v>501</v>
      </c>
      <c r="C83" t="s">
        <v>502</v>
      </c>
      <c r="D83" t="s">
        <v>103</v>
      </c>
      <c r="E83" t="s">
        <v>126</v>
      </c>
      <c r="F83" t="s">
        <v>503</v>
      </c>
      <c r="G83" t="s">
        <v>104</v>
      </c>
      <c r="H83" t="s">
        <v>105</v>
      </c>
      <c r="I83" s="91">
        <v>1276.0999999999999</v>
      </c>
      <c r="J83" s="91">
        <v>7473</v>
      </c>
      <c r="K83" s="91">
        <v>0</v>
      </c>
      <c r="L83" s="91">
        <v>95.362953000000005</v>
      </c>
      <c r="M83" s="91">
        <v>0.01</v>
      </c>
      <c r="N83" s="91">
        <v>0.13</v>
      </c>
      <c r="O83" s="91">
        <v>0.05</v>
      </c>
    </row>
    <row r="84" spans="2:15">
      <c r="B84" t="s">
        <v>504</v>
      </c>
      <c r="C84" t="s">
        <v>505</v>
      </c>
      <c r="D84" t="s">
        <v>103</v>
      </c>
      <c r="E84" t="s">
        <v>126</v>
      </c>
      <c r="F84" t="s">
        <v>506</v>
      </c>
      <c r="G84" t="s">
        <v>378</v>
      </c>
      <c r="H84" t="s">
        <v>105</v>
      </c>
      <c r="I84" s="91">
        <v>1133.3399999999999</v>
      </c>
      <c r="J84" s="91">
        <v>2980</v>
      </c>
      <c r="K84" s="91">
        <v>0</v>
      </c>
      <c r="L84" s="91">
        <v>33.773532000000003</v>
      </c>
      <c r="M84" s="91">
        <v>0.02</v>
      </c>
      <c r="N84" s="91">
        <v>0.05</v>
      </c>
      <c r="O84" s="91">
        <v>0.02</v>
      </c>
    </row>
    <row r="85" spans="2:15">
      <c r="B85" t="s">
        <v>507</v>
      </c>
      <c r="C85" t="s">
        <v>508</v>
      </c>
      <c r="D85" t="s">
        <v>103</v>
      </c>
      <c r="E85" t="s">
        <v>126</v>
      </c>
      <c r="F85" t="s">
        <v>509</v>
      </c>
      <c r="G85" t="s">
        <v>284</v>
      </c>
      <c r="H85" t="s">
        <v>105</v>
      </c>
      <c r="I85" s="91">
        <v>6561.61</v>
      </c>
      <c r="J85" s="91">
        <v>393</v>
      </c>
      <c r="K85" s="91">
        <v>0</v>
      </c>
      <c r="L85" s="91">
        <v>25.787127300000002</v>
      </c>
      <c r="M85" s="91">
        <v>0.05</v>
      </c>
      <c r="N85" s="91">
        <v>0.04</v>
      </c>
      <c r="O85" s="91">
        <v>0.01</v>
      </c>
    </row>
    <row r="86" spans="2:15">
      <c r="B86" t="s">
        <v>510</v>
      </c>
      <c r="C86" t="s">
        <v>511</v>
      </c>
      <c r="D86" t="s">
        <v>103</v>
      </c>
      <c r="E86" t="s">
        <v>126</v>
      </c>
      <c r="F86" t="s">
        <v>512</v>
      </c>
      <c r="G86" t="s">
        <v>284</v>
      </c>
      <c r="H86" t="s">
        <v>105</v>
      </c>
      <c r="I86" s="91">
        <v>5397.73</v>
      </c>
      <c r="J86" s="91">
        <v>1032</v>
      </c>
      <c r="K86" s="91">
        <v>0</v>
      </c>
      <c r="L86" s="91">
        <v>55.704573600000003</v>
      </c>
      <c r="M86" s="91">
        <v>0.03</v>
      </c>
      <c r="N86" s="91">
        <v>0.08</v>
      </c>
      <c r="O86" s="91">
        <v>0.03</v>
      </c>
    </row>
    <row r="87" spans="2:15">
      <c r="B87" t="s">
        <v>513</v>
      </c>
      <c r="C87" t="s">
        <v>514</v>
      </c>
      <c r="D87" t="s">
        <v>103</v>
      </c>
      <c r="E87" t="s">
        <v>126</v>
      </c>
      <c r="F87" t="s">
        <v>515</v>
      </c>
      <c r="G87" t="s">
        <v>291</v>
      </c>
      <c r="H87" t="s">
        <v>105</v>
      </c>
      <c r="I87" s="91">
        <v>6243.59</v>
      </c>
      <c r="J87" s="91">
        <v>778</v>
      </c>
      <c r="K87" s="91">
        <v>0</v>
      </c>
      <c r="L87" s="91">
        <v>48.575130199999997</v>
      </c>
      <c r="M87" s="91">
        <v>0.02</v>
      </c>
      <c r="N87" s="91">
        <v>7.0000000000000007E-2</v>
      </c>
      <c r="O87" s="91">
        <v>0.03</v>
      </c>
    </row>
    <row r="88" spans="2:15">
      <c r="B88" t="s">
        <v>516</v>
      </c>
      <c r="C88" t="s">
        <v>517</v>
      </c>
      <c r="D88" t="s">
        <v>103</v>
      </c>
      <c r="E88" t="s">
        <v>126</v>
      </c>
      <c r="F88" t="s">
        <v>518</v>
      </c>
      <c r="G88" t="s">
        <v>291</v>
      </c>
      <c r="H88" t="s">
        <v>105</v>
      </c>
      <c r="I88" s="91">
        <v>16983.07</v>
      </c>
      <c r="J88" s="91">
        <v>201.7</v>
      </c>
      <c r="K88" s="91">
        <v>0</v>
      </c>
      <c r="L88" s="91">
        <v>34.254852190000001</v>
      </c>
      <c r="M88" s="91">
        <v>0.01</v>
      </c>
      <c r="N88" s="91">
        <v>0.05</v>
      </c>
      <c r="O88" s="91">
        <v>0.02</v>
      </c>
    </row>
    <row r="89" spans="2:15">
      <c r="B89" t="s">
        <v>519</v>
      </c>
      <c r="C89" t="s">
        <v>520</v>
      </c>
      <c r="D89" t="s">
        <v>103</v>
      </c>
      <c r="E89" t="s">
        <v>126</v>
      </c>
      <c r="F89" t="s">
        <v>521</v>
      </c>
      <c r="G89" t="s">
        <v>305</v>
      </c>
      <c r="H89" t="s">
        <v>105</v>
      </c>
      <c r="I89" s="91">
        <v>4975.33</v>
      </c>
      <c r="J89" s="91">
        <v>890</v>
      </c>
      <c r="K89" s="91">
        <v>0</v>
      </c>
      <c r="L89" s="91">
        <v>44.280436999999999</v>
      </c>
      <c r="M89" s="91">
        <v>0.01</v>
      </c>
      <c r="N89" s="91">
        <v>0.06</v>
      </c>
      <c r="O89" s="91">
        <v>0.02</v>
      </c>
    </row>
    <row r="90" spans="2:15">
      <c r="B90" t="s">
        <v>522</v>
      </c>
      <c r="C90" t="s">
        <v>523</v>
      </c>
      <c r="D90" t="s">
        <v>103</v>
      </c>
      <c r="E90" t="s">
        <v>126</v>
      </c>
      <c r="F90" t="s">
        <v>524</v>
      </c>
      <c r="G90" t="s">
        <v>325</v>
      </c>
      <c r="H90" t="s">
        <v>105</v>
      </c>
      <c r="I90" s="91">
        <v>4669.9799999999996</v>
      </c>
      <c r="J90" s="91">
        <v>2253</v>
      </c>
      <c r="K90" s="91">
        <v>0</v>
      </c>
      <c r="L90" s="91">
        <v>105.2146494</v>
      </c>
      <c r="M90" s="91">
        <v>0.01</v>
      </c>
      <c r="N90" s="91">
        <v>0.14000000000000001</v>
      </c>
      <c r="O90" s="91">
        <v>0.06</v>
      </c>
    </row>
    <row r="91" spans="2:15">
      <c r="B91" t="s">
        <v>525</v>
      </c>
      <c r="C91" t="s">
        <v>526</v>
      </c>
      <c r="D91" t="s">
        <v>103</v>
      </c>
      <c r="E91" t="s">
        <v>126</v>
      </c>
      <c r="F91" t="s">
        <v>527</v>
      </c>
      <c r="G91" t="s">
        <v>528</v>
      </c>
      <c r="H91" t="s">
        <v>105</v>
      </c>
      <c r="I91" s="91">
        <v>4454.82</v>
      </c>
      <c r="J91" s="91">
        <v>832.1</v>
      </c>
      <c r="K91" s="91">
        <v>0</v>
      </c>
      <c r="L91" s="91">
        <v>37.068557220000002</v>
      </c>
      <c r="M91" s="91">
        <v>0.01</v>
      </c>
      <c r="N91" s="91">
        <v>0.05</v>
      </c>
      <c r="O91" s="91">
        <v>0.02</v>
      </c>
    </row>
    <row r="92" spans="2:15">
      <c r="B92" t="s">
        <v>529</v>
      </c>
      <c r="C92" t="s">
        <v>530</v>
      </c>
      <c r="D92" t="s">
        <v>103</v>
      </c>
      <c r="E92" t="s">
        <v>126</v>
      </c>
      <c r="F92" t="s">
        <v>531</v>
      </c>
      <c r="G92" t="s">
        <v>528</v>
      </c>
      <c r="H92" t="s">
        <v>105</v>
      </c>
      <c r="I92" s="91">
        <v>21586.26</v>
      </c>
      <c r="J92" s="91">
        <v>269.5</v>
      </c>
      <c r="K92" s="91">
        <v>0</v>
      </c>
      <c r="L92" s="91">
        <v>58.174970700000003</v>
      </c>
      <c r="M92" s="91">
        <v>0.01</v>
      </c>
      <c r="N92" s="91">
        <v>0.08</v>
      </c>
      <c r="O92" s="91">
        <v>0.03</v>
      </c>
    </row>
    <row r="93" spans="2:15">
      <c r="B93" t="s">
        <v>532</v>
      </c>
      <c r="C93" t="s">
        <v>533</v>
      </c>
      <c r="D93" t="s">
        <v>103</v>
      </c>
      <c r="E93" t="s">
        <v>126</v>
      </c>
      <c r="F93" t="s">
        <v>534</v>
      </c>
      <c r="G93" t="s">
        <v>415</v>
      </c>
      <c r="H93" t="s">
        <v>105</v>
      </c>
      <c r="I93" s="91">
        <v>7422.25</v>
      </c>
      <c r="J93" s="91">
        <v>170</v>
      </c>
      <c r="K93" s="91">
        <v>0</v>
      </c>
      <c r="L93" s="91">
        <v>12.617825</v>
      </c>
      <c r="M93" s="91">
        <v>0.04</v>
      </c>
      <c r="N93" s="91">
        <v>0.02</v>
      </c>
      <c r="O93" s="91">
        <v>0.01</v>
      </c>
    </row>
    <row r="94" spans="2:15">
      <c r="B94" t="s">
        <v>535</v>
      </c>
      <c r="C94" t="s">
        <v>536</v>
      </c>
      <c r="D94" t="s">
        <v>103</v>
      </c>
      <c r="E94" t="s">
        <v>126</v>
      </c>
      <c r="F94" t="s">
        <v>537</v>
      </c>
      <c r="G94" t="s">
        <v>336</v>
      </c>
      <c r="H94" t="s">
        <v>105</v>
      </c>
      <c r="I94" s="91">
        <v>9185.76</v>
      </c>
      <c r="J94" s="91">
        <v>662.9</v>
      </c>
      <c r="K94" s="91">
        <v>0</v>
      </c>
      <c r="L94" s="91">
        <v>60.892403039999998</v>
      </c>
      <c r="M94" s="91">
        <v>0.03</v>
      </c>
      <c r="N94" s="91">
        <v>0.08</v>
      </c>
      <c r="O94" s="91">
        <v>0.03</v>
      </c>
    </row>
    <row r="95" spans="2:15">
      <c r="B95" t="s">
        <v>538</v>
      </c>
      <c r="C95" t="s">
        <v>539</v>
      </c>
      <c r="D95" t="s">
        <v>103</v>
      </c>
      <c r="E95" t="s">
        <v>126</v>
      </c>
      <c r="F95" t="s">
        <v>540</v>
      </c>
      <c r="G95" t="s">
        <v>336</v>
      </c>
      <c r="H95" t="s">
        <v>105</v>
      </c>
      <c r="I95" s="91">
        <v>5734.89</v>
      </c>
      <c r="J95" s="91">
        <v>1946</v>
      </c>
      <c r="K95" s="91">
        <v>0</v>
      </c>
      <c r="L95" s="91">
        <v>111.60095939999999</v>
      </c>
      <c r="M95" s="91">
        <v>0.04</v>
      </c>
      <c r="N95" s="91">
        <v>0.15</v>
      </c>
      <c r="O95" s="91">
        <v>0.06</v>
      </c>
    </row>
    <row r="96" spans="2:15">
      <c r="B96" t="s">
        <v>541</v>
      </c>
      <c r="C96" t="s">
        <v>542</v>
      </c>
      <c r="D96" t="s">
        <v>103</v>
      </c>
      <c r="E96" t="s">
        <v>126</v>
      </c>
      <c r="F96" t="s">
        <v>543</v>
      </c>
      <c r="G96" t="s">
        <v>336</v>
      </c>
      <c r="H96" t="s">
        <v>105</v>
      </c>
      <c r="I96" s="91">
        <v>2505.62</v>
      </c>
      <c r="J96" s="91">
        <v>562.5</v>
      </c>
      <c r="K96" s="91">
        <v>0</v>
      </c>
      <c r="L96" s="91">
        <v>14.0941125</v>
      </c>
      <c r="M96" s="91">
        <v>0.02</v>
      </c>
      <c r="N96" s="91">
        <v>0.02</v>
      </c>
      <c r="O96" s="91">
        <v>0.01</v>
      </c>
    </row>
    <row r="97" spans="2:15">
      <c r="B97" t="s">
        <v>544</v>
      </c>
      <c r="C97" t="s">
        <v>545</v>
      </c>
      <c r="D97" t="s">
        <v>103</v>
      </c>
      <c r="E97" t="s">
        <v>126</v>
      </c>
      <c r="F97" t="s">
        <v>546</v>
      </c>
      <c r="G97" t="s">
        <v>336</v>
      </c>
      <c r="H97" t="s">
        <v>105</v>
      </c>
      <c r="I97" s="91">
        <v>5497.22</v>
      </c>
      <c r="J97" s="91">
        <v>1795</v>
      </c>
      <c r="K97" s="91">
        <v>0</v>
      </c>
      <c r="L97" s="91">
        <v>98.675099000000003</v>
      </c>
      <c r="M97" s="91">
        <v>0.02</v>
      </c>
      <c r="N97" s="91">
        <v>0.13</v>
      </c>
      <c r="O97" s="91">
        <v>0.05</v>
      </c>
    </row>
    <row r="98" spans="2:15">
      <c r="B98" t="s">
        <v>547</v>
      </c>
      <c r="C98" t="s">
        <v>548</v>
      </c>
      <c r="D98" t="s">
        <v>103</v>
      </c>
      <c r="E98" t="s">
        <v>126</v>
      </c>
      <c r="F98" t="s">
        <v>549</v>
      </c>
      <c r="G98" t="s">
        <v>336</v>
      </c>
      <c r="H98" t="s">
        <v>105</v>
      </c>
      <c r="I98" s="91">
        <v>28099.23</v>
      </c>
      <c r="J98" s="91">
        <v>585.5</v>
      </c>
      <c r="K98" s="91">
        <v>0</v>
      </c>
      <c r="L98" s="91">
        <v>164.52099165000001</v>
      </c>
      <c r="M98" s="91">
        <v>0.04</v>
      </c>
      <c r="N98" s="91">
        <v>0.22</v>
      </c>
      <c r="O98" s="91">
        <v>0.09</v>
      </c>
    </row>
    <row r="99" spans="2:15">
      <c r="B99" t="s">
        <v>550</v>
      </c>
      <c r="C99" t="s">
        <v>551</v>
      </c>
      <c r="D99" t="s">
        <v>103</v>
      </c>
      <c r="E99" t="s">
        <v>126</v>
      </c>
      <c r="F99" t="s">
        <v>552</v>
      </c>
      <c r="G99" t="s">
        <v>336</v>
      </c>
      <c r="H99" t="s">
        <v>105</v>
      </c>
      <c r="I99" s="91">
        <v>6653.72</v>
      </c>
      <c r="J99" s="91">
        <v>1134</v>
      </c>
      <c r="K99" s="91">
        <v>0</v>
      </c>
      <c r="L99" s="91">
        <v>75.453184800000002</v>
      </c>
      <c r="M99" s="91">
        <v>0.04</v>
      </c>
      <c r="N99" s="91">
        <v>0.1</v>
      </c>
      <c r="O99" s="91">
        <v>0.04</v>
      </c>
    </row>
    <row r="100" spans="2:15">
      <c r="B100" t="s">
        <v>553</v>
      </c>
      <c r="C100" t="s">
        <v>554</v>
      </c>
      <c r="D100" t="s">
        <v>103</v>
      </c>
      <c r="E100" t="s">
        <v>126</v>
      </c>
      <c r="F100" t="s">
        <v>555</v>
      </c>
      <c r="G100" t="s">
        <v>344</v>
      </c>
      <c r="H100" t="s">
        <v>105</v>
      </c>
      <c r="I100" s="91">
        <v>3978.29</v>
      </c>
      <c r="J100" s="91">
        <v>1464</v>
      </c>
      <c r="K100" s="91">
        <v>0</v>
      </c>
      <c r="L100" s="91">
        <v>58.2421656</v>
      </c>
      <c r="M100" s="91">
        <v>0.02</v>
      </c>
      <c r="N100" s="91">
        <v>0.08</v>
      </c>
      <c r="O100" s="91">
        <v>0.03</v>
      </c>
    </row>
    <row r="101" spans="2:15">
      <c r="B101" t="s">
        <v>556</v>
      </c>
      <c r="C101" t="s">
        <v>557</v>
      </c>
      <c r="D101" t="s">
        <v>103</v>
      </c>
      <c r="E101" t="s">
        <v>126</v>
      </c>
      <c r="F101" t="s">
        <v>558</v>
      </c>
      <c r="G101" t="s">
        <v>559</v>
      </c>
      <c r="H101" t="s">
        <v>105</v>
      </c>
      <c r="I101" s="91">
        <v>69556.7</v>
      </c>
      <c r="J101" s="91">
        <v>128</v>
      </c>
      <c r="K101" s="91">
        <v>0</v>
      </c>
      <c r="L101" s="91">
        <v>89.032576000000006</v>
      </c>
      <c r="M101" s="91">
        <v>0.02</v>
      </c>
      <c r="N101" s="91">
        <v>0.12</v>
      </c>
      <c r="O101" s="91">
        <v>0.05</v>
      </c>
    </row>
    <row r="102" spans="2:15">
      <c r="B102" t="s">
        <v>560</v>
      </c>
      <c r="C102" t="s">
        <v>561</v>
      </c>
      <c r="D102" t="s">
        <v>103</v>
      </c>
      <c r="E102" t="s">
        <v>126</v>
      </c>
      <c r="F102" t="s">
        <v>562</v>
      </c>
      <c r="G102" t="s">
        <v>559</v>
      </c>
      <c r="H102" t="s">
        <v>105</v>
      </c>
      <c r="I102" s="91">
        <v>4641.96</v>
      </c>
      <c r="J102" s="91">
        <v>732</v>
      </c>
      <c r="K102" s="91">
        <v>0</v>
      </c>
      <c r="L102" s="91">
        <v>33.9791472</v>
      </c>
      <c r="M102" s="91">
        <v>0.02</v>
      </c>
      <c r="N102" s="91">
        <v>0.05</v>
      </c>
      <c r="O102" s="91">
        <v>0.02</v>
      </c>
    </row>
    <row r="103" spans="2:15">
      <c r="B103" t="s">
        <v>563</v>
      </c>
      <c r="C103" t="s">
        <v>564</v>
      </c>
      <c r="D103" t="s">
        <v>103</v>
      </c>
      <c r="E103" t="s">
        <v>126</v>
      </c>
      <c r="F103" t="s">
        <v>565</v>
      </c>
      <c r="G103" t="s">
        <v>559</v>
      </c>
      <c r="H103" t="s">
        <v>105</v>
      </c>
      <c r="I103" s="91">
        <v>0.24</v>
      </c>
      <c r="J103" s="91">
        <v>48</v>
      </c>
      <c r="K103" s="91">
        <v>0</v>
      </c>
      <c r="L103" s="91">
        <v>1.1519999999999999E-4</v>
      </c>
      <c r="M103" s="91">
        <v>0</v>
      </c>
      <c r="N103" s="91">
        <v>0</v>
      </c>
      <c r="O103" s="91">
        <v>0</v>
      </c>
    </row>
    <row r="104" spans="2:15">
      <c r="B104" t="s">
        <v>566</v>
      </c>
      <c r="C104" t="s">
        <v>567</v>
      </c>
      <c r="D104" t="s">
        <v>103</v>
      </c>
      <c r="E104" t="s">
        <v>126</v>
      </c>
      <c r="F104" t="s">
        <v>568</v>
      </c>
      <c r="G104" t="s">
        <v>351</v>
      </c>
      <c r="H104" t="s">
        <v>105</v>
      </c>
      <c r="I104" s="91">
        <v>509.16</v>
      </c>
      <c r="J104" s="91">
        <v>5240</v>
      </c>
      <c r="K104" s="91">
        <v>0</v>
      </c>
      <c r="L104" s="91">
        <v>26.679984000000001</v>
      </c>
      <c r="M104" s="91">
        <v>0.01</v>
      </c>
      <c r="N104" s="91">
        <v>0.04</v>
      </c>
      <c r="O104" s="91">
        <v>0.01</v>
      </c>
    </row>
    <row r="105" spans="2:15">
      <c r="B105" t="s">
        <v>569</v>
      </c>
      <c r="C105" t="s">
        <v>570</v>
      </c>
      <c r="D105" t="s">
        <v>103</v>
      </c>
      <c r="E105" t="s">
        <v>126</v>
      </c>
      <c r="F105" t="s">
        <v>571</v>
      </c>
      <c r="G105" t="s">
        <v>351</v>
      </c>
      <c r="H105" t="s">
        <v>105</v>
      </c>
      <c r="I105" s="91">
        <v>4128.29</v>
      </c>
      <c r="J105" s="91">
        <v>1368</v>
      </c>
      <c r="K105" s="91">
        <v>0</v>
      </c>
      <c r="L105" s="91">
        <v>56.4750072</v>
      </c>
      <c r="M105" s="91">
        <v>0.03</v>
      </c>
      <c r="N105" s="91">
        <v>0.08</v>
      </c>
      <c r="O105" s="91">
        <v>0.03</v>
      </c>
    </row>
    <row r="106" spans="2:15">
      <c r="B106" t="s">
        <v>572</v>
      </c>
      <c r="C106" t="s">
        <v>573</v>
      </c>
      <c r="D106" t="s">
        <v>103</v>
      </c>
      <c r="E106" t="s">
        <v>126</v>
      </c>
      <c r="F106" t="s">
        <v>574</v>
      </c>
      <c r="G106" t="s">
        <v>351</v>
      </c>
      <c r="H106" t="s">
        <v>105</v>
      </c>
      <c r="I106" s="91">
        <v>10789.57</v>
      </c>
      <c r="J106" s="91">
        <v>764.2</v>
      </c>
      <c r="K106" s="91">
        <v>0</v>
      </c>
      <c r="L106" s="91">
        <v>82.45389394</v>
      </c>
      <c r="M106" s="91">
        <v>0.03</v>
      </c>
      <c r="N106" s="91">
        <v>0.11</v>
      </c>
      <c r="O106" s="91">
        <v>0.04</v>
      </c>
    </row>
    <row r="107" spans="2:15">
      <c r="B107" t="s">
        <v>575</v>
      </c>
      <c r="C107" t="s">
        <v>576</v>
      </c>
      <c r="D107" t="s">
        <v>103</v>
      </c>
      <c r="E107" t="s">
        <v>126</v>
      </c>
      <c r="F107" t="s">
        <v>577</v>
      </c>
      <c r="G107" t="s">
        <v>351</v>
      </c>
      <c r="H107" t="s">
        <v>105</v>
      </c>
      <c r="I107" s="91">
        <v>17649.990000000002</v>
      </c>
      <c r="J107" s="91">
        <v>73.2</v>
      </c>
      <c r="K107" s="91">
        <v>0</v>
      </c>
      <c r="L107" s="91">
        <v>12.91979268</v>
      </c>
      <c r="M107" s="91">
        <v>0.01</v>
      </c>
      <c r="N107" s="91">
        <v>0.02</v>
      </c>
      <c r="O107" s="91">
        <v>0.01</v>
      </c>
    </row>
    <row r="108" spans="2:15">
      <c r="B108" t="s">
        <v>578</v>
      </c>
      <c r="C108" t="s">
        <v>579</v>
      </c>
      <c r="D108" t="s">
        <v>103</v>
      </c>
      <c r="E108" t="s">
        <v>126</v>
      </c>
      <c r="F108" t="s">
        <v>580</v>
      </c>
      <c r="G108" t="s">
        <v>437</v>
      </c>
      <c r="H108" t="s">
        <v>105</v>
      </c>
      <c r="I108" s="91">
        <v>414.34</v>
      </c>
      <c r="J108" s="91">
        <v>1.0000000000000001E-5</v>
      </c>
      <c r="K108" s="91">
        <v>0</v>
      </c>
      <c r="L108" s="91">
        <v>4.1433999999999999E-8</v>
      </c>
      <c r="M108" s="91">
        <v>0</v>
      </c>
      <c r="N108" s="91">
        <v>0</v>
      </c>
      <c r="O108" s="91">
        <v>0</v>
      </c>
    </row>
    <row r="109" spans="2:15">
      <c r="B109" t="s">
        <v>581</v>
      </c>
      <c r="C109" t="s">
        <v>582</v>
      </c>
      <c r="D109" t="s">
        <v>103</v>
      </c>
      <c r="E109" t="s">
        <v>126</v>
      </c>
      <c r="F109" t="s">
        <v>583</v>
      </c>
      <c r="G109" t="s">
        <v>437</v>
      </c>
      <c r="H109" t="s">
        <v>105</v>
      </c>
      <c r="I109" s="91">
        <v>2969.38</v>
      </c>
      <c r="J109" s="91">
        <v>1476</v>
      </c>
      <c r="K109" s="91">
        <v>0</v>
      </c>
      <c r="L109" s="91">
        <v>43.828048799999998</v>
      </c>
      <c r="M109" s="91">
        <v>0.02</v>
      </c>
      <c r="N109" s="91">
        <v>0.06</v>
      </c>
      <c r="O109" s="91">
        <v>0.02</v>
      </c>
    </row>
    <row r="110" spans="2:15">
      <c r="B110" t="s">
        <v>584</v>
      </c>
      <c r="C110" t="s">
        <v>585</v>
      </c>
      <c r="D110" t="s">
        <v>103</v>
      </c>
      <c r="E110" t="s">
        <v>126</v>
      </c>
      <c r="F110" t="s">
        <v>586</v>
      </c>
      <c r="G110" t="s">
        <v>437</v>
      </c>
      <c r="H110" t="s">
        <v>105</v>
      </c>
      <c r="I110" s="91">
        <v>34390.19</v>
      </c>
      <c r="J110" s="91">
        <v>10.1</v>
      </c>
      <c r="K110" s="91">
        <v>0</v>
      </c>
      <c r="L110" s="91">
        <v>3.4734091899999999</v>
      </c>
      <c r="M110" s="91">
        <v>0.01</v>
      </c>
      <c r="N110" s="91">
        <v>0</v>
      </c>
      <c r="O110" s="91">
        <v>0</v>
      </c>
    </row>
    <row r="111" spans="2:15">
      <c r="B111" t="s">
        <v>587</v>
      </c>
      <c r="C111" t="s">
        <v>588</v>
      </c>
      <c r="D111" t="s">
        <v>103</v>
      </c>
      <c r="E111" t="s">
        <v>126</v>
      </c>
      <c r="F111" t="s">
        <v>589</v>
      </c>
      <c r="G111" t="s">
        <v>355</v>
      </c>
      <c r="H111" t="s">
        <v>105</v>
      </c>
      <c r="I111" s="91">
        <v>1670.16</v>
      </c>
      <c r="J111" s="91">
        <v>10840</v>
      </c>
      <c r="K111" s="91">
        <v>0</v>
      </c>
      <c r="L111" s="91">
        <v>181.045344</v>
      </c>
      <c r="M111" s="91">
        <v>0.02</v>
      </c>
      <c r="N111" s="91">
        <v>0.25</v>
      </c>
      <c r="O111" s="91">
        <v>0.1</v>
      </c>
    </row>
    <row r="112" spans="2:15">
      <c r="B112" t="s">
        <v>590</v>
      </c>
      <c r="C112" t="s">
        <v>591</v>
      </c>
      <c r="D112" t="s">
        <v>103</v>
      </c>
      <c r="E112" t="s">
        <v>126</v>
      </c>
      <c r="F112" t="s">
        <v>592</v>
      </c>
      <c r="G112" t="s">
        <v>355</v>
      </c>
      <c r="H112" t="s">
        <v>105</v>
      </c>
      <c r="I112" s="91">
        <v>51.9</v>
      </c>
      <c r="J112" s="91">
        <v>35.6</v>
      </c>
      <c r="K112" s="91">
        <v>0</v>
      </c>
      <c r="L112" s="91">
        <v>1.84764E-2</v>
      </c>
      <c r="M112" s="91">
        <v>0</v>
      </c>
      <c r="N112" s="91">
        <v>0</v>
      </c>
      <c r="O112" s="91">
        <v>0</v>
      </c>
    </row>
    <row r="113" spans="2:15">
      <c r="B113" t="s">
        <v>593</v>
      </c>
      <c r="C113" t="s">
        <v>594</v>
      </c>
      <c r="D113" t="s">
        <v>103</v>
      </c>
      <c r="E113" t="s">
        <v>126</v>
      </c>
      <c r="F113" t="s">
        <v>595</v>
      </c>
      <c r="G113" t="s">
        <v>468</v>
      </c>
      <c r="H113" t="s">
        <v>105</v>
      </c>
      <c r="I113" s="91">
        <v>1981.85</v>
      </c>
      <c r="J113" s="91">
        <v>3016</v>
      </c>
      <c r="K113" s="91">
        <v>0</v>
      </c>
      <c r="L113" s="91">
        <v>59.772596</v>
      </c>
      <c r="M113" s="91">
        <v>0.02</v>
      </c>
      <c r="N113" s="91">
        <v>0.08</v>
      </c>
      <c r="O113" s="91">
        <v>0.03</v>
      </c>
    </row>
    <row r="114" spans="2:15">
      <c r="B114" t="s">
        <v>596</v>
      </c>
      <c r="C114" t="s">
        <v>597</v>
      </c>
      <c r="D114" t="s">
        <v>103</v>
      </c>
      <c r="E114" t="s">
        <v>126</v>
      </c>
      <c r="F114" t="s">
        <v>598</v>
      </c>
      <c r="G114" t="s">
        <v>130</v>
      </c>
      <c r="H114" t="s">
        <v>105</v>
      </c>
      <c r="I114" s="91">
        <v>14813.93</v>
      </c>
      <c r="J114" s="91">
        <v>449.8</v>
      </c>
      <c r="K114" s="91">
        <v>0</v>
      </c>
      <c r="L114" s="91">
        <v>66.633057140000005</v>
      </c>
      <c r="M114" s="91">
        <v>0.03</v>
      </c>
      <c r="N114" s="91">
        <v>0.09</v>
      </c>
      <c r="O114" s="91">
        <v>0.04</v>
      </c>
    </row>
    <row r="115" spans="2:15">
      <c r="B115" t="s">
        <v>599</v>
      </c>
      <c r="C115" t="s">
        <v>600</v>
      </c>
      <c r="D115" t="s">
        <v>103</v>
      </c>
      <c r="E115" t="s">
        <v>126</v>
      </c>
      <c r="F115" t="s">
        <v>601</v>
      </c>
      <c r="G115" t="s">
        <v>130</v>
      </c>
      <c r="H115" t="s">
        <v>105</v>
      </c>
      <c r="I115" s="91">
        <v>4715.46</v>
      </c>
      <c r="J115" s="91">
        <v>2167</v>
      </c>
      <c r="K115" s="91">
        <v>0</v>
      </c>
      <c r="L115" s="91">
        <v>102.1840182</v>
      </c>
      <c r="M115" s="91">
        <v>0.04</v>
      </c>
      <c r="N115" s="91">
        <v>0.14000000000000001</v>
      </c>
      <c r="O115" s="91">
        <v>0.05</v>
      </c>
    </row>
    <row r="116" spans="2:15">
      <c r="B116" t="s">
        <v>602</v>
      </c>
      <c r="C116" t="s">
        <v>603</v>
      </c>
      <c r="D116" t="s">
        <v>103</v>
      </c>
      <c r="E116" t="s">
        <v>126</v>
      </c>
      <c r="F116" t="s">
        <v>604</v>
      </c>
      <c r="G116" t="s">
        <v>130</v>
      </c>
      <c r="H116" t="s">
        <v>105</v>
      </c>
      <c r="I116" s="91">
        <v>2493.02</v>
      </c>
      <c r="J116" s="91">
        <v>1943</v>
      </c>
      <c r="K116" s="91">
        <v>0</v>
      </c>
      <c r="L116" s="91">
        <v>48.439378599999998</v>
      </c>
      <c r="M116" s="91">
        <v>0.03</v>
      </c>
      <c r="N116" s="91">
        <v>7.0000000000000007E-2</v>
      </c>
      <c r="O116" s="91">
        <v>0.03</v>
      </c>
    </row>
    <row r="117" spans="2:15">
      <c r="B117" t="s">
        <v>605</v>
      </c>
      <c r="C117" t="s">
        <v>606</v>
      </c>
      <c r="D117" t="s">
        <v>103</v>
      </c>
      <c r="E117" t="s">
        <v>126</v>
      </c>
      <c r="F117" t="s">
        <v>607</v>
      </c>
      <c r="G117" t="s">
        <v>130</v>
      </c>
      <c r="H117" t="s">
        <v>105</v>
      </c>
      <c r="I117" s="91">
        <v>3981.58</v>
      </c>
      <c r="J117" s="91">
        <v>353.9</v>
      </c>
      <c r="K117" s="91">
        <v>0</v>
      </c>
      <c r="L117" s="91">
        <v>14.09081162</v>
      </c>
      <c r="M117" s="91">
        <v>0.03</v>
      </c>
      <c r="N117" s="91">
        <v>0.02</v>
      </c>
      <c r="O117" s="91">
        <v>0.01</v>
      </c>
    </row>
    <row r="118" spans="2:15">
      <c r="B118" t="s">
        <v>608</v>
      </c>
      <c r="C118" t="s">
        <v>609</v>
      </c>
      <c r="D118" t="s">
        <v>103</v>
      </c>
      <c r="E118" t="s">
        <v>126</v>
      </c>
      <c r="F118" t="s">
        <v>610</v>
      </c>
      <c r="G118" t="s">
        <v>130</v>
      </c>
      <c r="H118" t="s">
        <v>105</v>
      </c>
      <c r="I118" s="91">
        <v>41703.660000000003</v>
      </c>
      <c r="J118" s="91">
        <v>111.8</v>
      </c>
      <c r="K118" s="91">
        <v>0</v>
      </c>
      <c r="L118" s="91">
        <v>46.62469188</v>
      </c>
      <c r="M118" s="91">
        <v>0.01</v>
      </c>
      <c r="N118" s="91">
        <v>0.06</v>
      </c>
      <c r="O118" s="91">
        <v>0.02</v>
      </c>
    </row>
    <row r="119" spans="2:15">
      <c r="B119" t="s">
        <v>611</v>
      </c>
      <c r="C119" t="s">
        <v>612</v>
      </c>
      <c r="D119" t="s">
        <v>103</v>
      </c>
      <c r="E119" t="s">
        <v>126</v>
      </c>
      <c r="F119" t="s">
        <v>613</v>
      </c>
      <c r="G119" t="s">
        <v>131</v>
      </c>
      <c r="H119" t="s">
        <v>105</v>
      </c>
      <c r="I119" s="91">
        <v>42237.35</v>
      </c>
      <c r="J119" s="91">
        <v>163.1</v>
      </c>
      <c r="K119" s="91">
        <v>0</v>
      </c>
      <c r="L119" s="91">
        <v>68.889117850000005</v>
      </c>
      <c r="M119" s="91">
        <v>0.03</v>
      </c>
      <c r="N119" s="91">
        <v>0.09</v>
      </c>
      <c r="O119" s="91">
        <v>0.04</v>
      </c>
    </row>
    <row r="120" spans="2:15">
      <c r="B120" t="s">
        <v>614</v>
      </c>
      <c r="C120" t="s">
        <v>615</v>
      </c>
      <c r="D120" t="s">
        <v>103</v>
      </c>
      <c r="E120" t="s">
        <v>126</v>
      </c>
      <c r="F120" t="s">
        <v>616</v>
      </c>
      <c r="G120" t="s">
        <v>132</v>
      </c>
      <c r="H120" t="s">
        <v>105</v>
      </c>
      <c r="I120" s="91">
        <v>480.77</v>
      </c>
      <c r="J120" s="91">
        <v>2249</v>
      </c>
      <c r="K120" s="91">
        <v>0</v>
      </c>
      <c r="L120" s="91">
        <v>10.8125173</v>
      </c>
      <c r="M120" s="91">
        <v>0</v>
      </c>
      <c r="N120" s="91">
        <v>0.01</v>
      </c>
      <c r="O120" s="91">
        <v>0.01</v>
      </c>
    </row>
    <row r="121" spans="2:15">
      <c r="B121" t="s">
        <v>617</v>
      </c>
      <c r="C121" t="s">
        <v>618</v>
      </c>
      <c r="D121" t="s">
        <v>103</v>
      </c>
      <c r="E121" t="s">
        <v>126</v>
      </c>
      <c r="F121" t="s">
        <v>619</v>
      </c>
      <c r="G121" t="s">
        <v>135</v>
      </c>
      <c r="H121" t="s">
        <v>105</v>
      </c>
      <c r="I121" s="91">
        <v>2437.7199999999998</v>
      </c>
      <c r="J121" s="91">
        <v>1462</v>
      </c>
      <c r="K121" s="91">
        <v>0</v>
      </c>
      <c r="L121" s="91">
        <v>35.639466400000003</v>
      </c>
      <c r="M121" s="91">
        <v>0.03</v>
      </c>
      <c r="N121" s="91">
        <v>0.05</v>
      </c>
      <c r="O121" s="91">
        <v>0.02</v>
      </c>
    </row>
    <row r="122" spans="2:15">
      <c r="B122" s="92" t="s">
        <v>620</v>
      </c>
      <c r="E122" s="16"/>
      <c r="F122" s="16"/>
      <c r="G122" s="16"/>
      <c r="I122" s="93">
        <v>0</v>
      </c>
      <c r="K122" s="93">
        <v>0</v>
      </c>
      <c r="L122" s="93">
        <v>0</v>
      </c>
      <c r="N122" s="93">
        <v>0</v>
      </c>
      <c r="O122" s="93">
        <v>0</v>
      </c>
    </row>
    <row r="123" spans="2:15">
      <c r="B123" t="s">
        <v>256</v>
      </c>
      <c r="C123" t="s">
        <v>256</v>
      </c>
      <c r="E123" s="16"/>
      <c r="F123" s="16"/>
      <c r="G123" t="s">
        <v>256</v>
      </c>
      <c r="H123" t="s">
        <v>256</v>
      </c>
      <c r="I123" s="91">
        <v>0</v>
      </c>
      <c r="J123" s="91">
        <v>0</v>
      </c>
      <c r="L123" s="91">
        <v>0</v>
      </c>
      <c r="M123" s="91">
        <v>0</v>
      </c>
      <c r="N123" s="91">
        <v>0</v>
      </c>
      <c r="O123" s="91">
        <v>0</v>
      </c>
    </row>
    <row r="124" spans="2:15">
      <c r="B124" s="92" t="s">
        <v>263</v>
      </c>
      <c r="E124" s="16"/>
      <c r="F124" s="16"/>
      <c r="G124" s="16"/>
      <c r="I124" s="93">
        <v>125424.3</v>
      </c>
      <c r="K124" s="93">
        <v>2.2735500000000002</v>
      </c>
      <c r="L124" s="93">
        <v>16394.453007070148</v>
      </c>
      <c r="N124" s="93">
        <v>22.38</v>
      </c>
      <c r="O124" s="93">
        <v>8.64</v>
      </c>
    </row>
    <row r="125" spans="2:15">
      <c r="B125" s="92" t="s">
        <v>277</v>
      </c>
      <c r="E125" s="16"/>
      <c r="F125" s="16"/>
      <c r="G125" s="16"/>
      <c r="I125" s="93">
        <v>46782.15</v>
      </c>
      <c r="K125" s="93">
        <v>2.2735500000000002</v>
      </c>
      <c r="L125" s="93">
        <v>4674.5702810706998</v>
      </c>
      <c r="N125" s="93">
        <v>6.38</v>
      </c>
      <c r="O125" s="93">
        <v>2.46</v>
      </c>
    </row>
    <row r="126" spans="2:15">
      <c r="B126" t="s">
        <v>621</v>
      </c>
      <c r="C126" t="s">
        <v>622</v>
      </c>
      <c r="D126" t="s">
        <v>623</v>
      </c>
      <c r="E126" t="s">
        <v>624</v>
      </c>
      <c r="F126" t="s">
        <v>625</v>
      </c>
      <c r="G126" t="s">
        <v>626</v>
      </c>
      <c r="H126" t="s">
        <v>109</v>
      </c>
      <c r="I126" s="91">
        <v>6479.01</v>
      </c>
      <c r="J126" s="91">
        <v>406</v>
      </c>
      <c r="K126" s="91">
        <v>0</v>
      </c>
      <c r="L126" s="91">
        <v>98.590317688799999</v>
      </c>
      <c r="M126" s="91">
        <v>0.02</v>
      </c>
      <c r="N126" s="91">
        <v>0.13</v>
      </c>
      <c r="O126" s="91">
        <v>0.05</v>
      </c>
    </row>
    <row r="127" spans="2:15">
      <c r="B127" t="s">
        <v>627</v>
      </c>
      <c r="C127" t="s">
        <v>628</v>
      </c>
      <c r="D127" t="s">
        <v>623</v>
      </c>
      <c r="E127" t="s">
        <v>624</v>
      </c>
      <c r="F127" t="s">
        <v>629</v>
      </c>
      <c r="G127" t="s">
        <v>626</v>
      </c>
      <c r="H127" t="s">
        <v>109</v>
      </c>
      <c r="I127" s="91">
        <v>1323.26</v>
      </c>
      <c r="J127" s="91">
        <v>555</v>
      </c>
      <c r="K127" s="91">
        <v>0</v>
      </c>
      <c r="L127" s="91">
        <v>27.525660563999999</v>
      </c>
      <c r="M127" s="91">
        <v>0.01</v>
      </c>
      <c r="N127" s="91">
        <v>0.04</v>
      </c>
      <c r="O127" s="91">
        <v>0.01</v>
      </c>
    </row>
    <row r="128" spans="2:15">
      <c r="B128" t="s">
        <v>630</v>
      </c>
      <c r="C128" t="s">
        <v>631</v>
      </c>
      <c r="D128" t="s">
        <v>623</v>
      </c>
      <c r="E128" t="s">
        <v>624</v>
      </c>
      <c r="F128" t="s">
        <v>632</v>
      </c>
      <c r="G128" t="s">
        <v>626</v>
      </c>
      <c r="H128" t="s">
        <v>109</v>
      </c>
      <c r="I128" s="91">
        <v>1965.63</v>
      </c>
      <c r="J128" s="91">
        <v>754</v>
      </c>
      <c r="K128" s="91">
        <v>0</v>
      </c>
      <c r="L128" s="91">
        <v>55.548546549599997</v>
      </c>
      <c r="M128" s="91">
        <v>0</v>
      </c>
      <c r="N128" s="91">
        <v>0.08</v>
      </c>
      <c r="O128" s="91">
        <v>0.03</v>
      </c>
    </row>
    <row r="129" spans="2:15">
      <c r="B129" t="s">
        <v>633</v>
      </c>
      <c r="C129" t="s">
        <v>634</v>
      </c>
      <c r="D129" t="s">
        <v>635</v>
      </c>
      <c r="E129" t="s">
        <v>624</v>
      </c>
      <c r="F129" t="s">
        <v>290</v>
      </c>
      <c r="G129" t="s">
        <v>626</v>
      </c>
      <c r="H129" t="s">
        <v>109</v>
      </c>
      <c r="I129" s="91">
        <v>9681.64</v>
      </c>
      <c r="J129" s="91">
        <v>1542</v>
      </c>
      <c r="K129" s="91">
        <v>0</v>
      </c>
      <c r="L129" s="91">
        <v>559.54225122239995</v>
      </c>
      <c r="M129" s="91">
        <v>0</v>
      </c>
      <c r="N129" s="91">
        <v>0.76</v>
      </c>
      <c r="O129" s="91">
        <v>0.28999999999999998</v>
      </c>
    </row>
    <row r="130" spans="2:15">
      <c r="B130" t="s">
        <v>636</v>
      </c>
      <c r="C130" t="s">
        <v>637</v>
      </c>
      <c r="D130" t="s">
        <v>623</v>
      </c>
      <c r="E130" t="s">
        <v>624</v>
      </c>
      <c r="F130" t="s">
        <v>387</v>
      </c>
      <c r="G130" t="s">
        <v>626</v>
      </c>
      <c r="H130" t="s">
        <v>109</v>
      </c>
      <c r="I130" s="91">
        <v>1566.8</v>
      </c>
      <c r="J130" s="91">
        <v>500</v>
      </c>
      <c r="K130" s="91">
        <v>0</v>
      </c>
      <c r="L130" s="91">
        <v>29.361832</v>
      </c>
      <c r="M130" s="91">
        <v>0</v>
      </c>
      <c r="N130" s="91">
        <v>0.04</v>
      </c>
      <c r="O130" s="91">
        <v>0.02</v>
      </c>
    </row>
    <row r="131" spans="2:15">
      <c r="B131" t="s">
        <v>638</v>
      </c>
      <c r="C131" t="s">
        <v>639</v>
      </c>
      <c r="D131" t="s">
        <v>623</v>
      </c>
      <c r="E131" t="s">
        <v>624</v>
      </c>
      <c r="F131" t="s">
        <v>592</v>
      </c>
      <c r="G131" t="s">
        <v>640</v>
      </c>
      <c r="H131" t="s">
        <v>116</v>
      </c>
      <c r="I131" s="91">
        <v>63.66</v>
      </c>
      <c r="J131" s="91">
        <v>37.5</v>
      </c>
      <c r="K131" s="91">
        <v>0</v>
      </c>
      <c r="L131" s="91">
        <v>0.11443044149999999</v>
      </c>
      <c r="M131" s="91">
        <v>0</v>
      </c>
      <c r="N131" s="91">
        <v>0</v>
      </c>
      <c r="O131" s="91">
        <v>0</v>
      </c>
    </row>
    <row r="132" spans="2:15">
      <c r="B132" t="s">
        <v>641</v>
      </c>
      <c r="C132" t="s">
        <v>642</v>
      </c>
      <c r="D132" t="s">
        <v>623</v>
      </c>
      <c r="E132" t="s">
        <v>624</v>
      </c>
      <c r="F132" t="s">
        <v>339</v>
      </c>
      <c r="G132" t="s">
        <v>643</v>
      </c>
      <c r="H132" t="s">
        <v>109</v>
      </c>
      <c r="I132" s="91">
        <v>2403.0300000000002</v>
      </c>
      <c r="J132" s="91">
        <v>1474</v>
      </c>
      <c r="K132" s="91">
        <v>0</v>
      </c>
      <c r="L132" s="91">
        <v>132.75664192560001</v>
      </c>
      <c r="M132" s="91">
        <v>0</v>
      </c>
      <c r="N132" s="91">
        <v>0.18</v>
      </c>
      <c r="O132" s="91">
        <v>7.0000000000000007E-2</v>
      </c>
    </row>
    <row r="133" spans="2:15">
      <c r="B133" t="s">
        <v>644</v>
      </c>
      <c r="C133" t="s">
        <v>645</v>
      </c>
      <c r="D133" t="s">
        <v>623</v>
      </c>
      <c r="E133" t="s">
        <v>624</v>
      </c>
      <c r="F133" t="s">
        <v>646</v>
      </c>
      <c r="G133" t="s">
        <v>643</v>
      </c>
      <c r="H133" t="s">
        <v>109</v>
      </c>
      <c r="I133" s="91">
        <v>810.93</v>
      </c>
      <c r="J133" s="91">
        <v>9238</v>
      </c>
      <c r="K133" s="91">
        <v>0</v>
      </c>
      <c r="L133" s="91">
        <v>280.77659782320001</v>
      </c>
      <c r="M133" s="91">
        <v>0</v>
      </c>
      <c r="N133" s="91">
        <v>0.38</v>
      </c>
      <c r="O133" s="91">
        <v>0.15</v>
      </c>
    </row>
    <row r="134" spans="2:15">
      <c r="B134" t="s">
        <v>647</v>
      </c>
      <c r="C134" t="s">
        <v>648</v>
      </c>
      <c r="D134" t="s">
        <v>623</v>
      </c>
      <c r="E134" t="s">
        <v>624</v>
      </c>
      <c r="F134" t="s">
        <v>421</v>
      </c>
      <c r="G134" t="s">
        <v>643</v>
      </c>
      <c r="H134" t="s">
        <v>109</v>
      </c>
      <c r="I134" s="91">
        <v>2895.95</v>
      </c>
      <c r="J134" s="91">
        <v>2278</v>
      </c>
      <c r="K134" s="91">
        <v>0</v>
      </c>
      <c r="L134" s="91">
        <v>247.25458926799999</v>
      </c>
      <c r="M134" s="91">
        <v>0.01</v>
      </c>
      <c r="N134" s="91">
        <v>0.34</v>
      </c>
      <c r="O134" s="91">
        <v>0.13</v>
      </c>
    </row>
    <row r="135" spans="2:15">
      <c r="B135" t="s">
        <v>649</v>
      </c>
      <c r="C135" t="s">
        <v>650</v>
      </c>
      <c r="D135" t="s">
        <v>623</v>
      </c>
      <c r="E135" t="s">
        <v>624</v>
      </c>
      <c r="F135" t="s">
        <v>651</v>
      </c>
      <c r="G135" t="s">
        <v>652</v>
      </c>
      <c r="H135" t="s">
        <v>109</v>
      </c>
      <c r="I135" s="91">
        <v>1327.12</v>
      </c>
      <c r="J135" s="91">
        <v>5858</v>
      </c>
      <c r="K135" s="91">
        <v>1.2156400000000001</v>
      </c>
      <c r="L135" s="91">
        <v>292.59524062079998</v>
      </c>
      <c r="M135" s="91">
        <v>0</v>
      </c>
      <c r="N135" s="91">
        <v>0.4</v>
      </c>
      <c r="O135" s="91">
        <v>0.15</v>
      </c>
    </row>
    <row r="136" spans="2:15">
      <c r="B136" t="s">
        <v>653</v>
      </c>
      <c r="C136" t="s">
        <v>654</v>
      </c>
      <c r="D136" t="s">
        <v>635</v>
      </c>
      <c r="E136" t="s">
        <v>624</v>
      </c>
      <c r="F136" t="s">
        <v>655</v>
      </c>
      <c r="G136" t="s">
        <v>652</v>
      </c>
      <c r="H136" t="s">
        <v>109</v>
      </c>
      <c r="I136" s="91">
        <v>322.39999999999998</v>
      </c>
      <c r="J136" s="91">
        <v>7414</v>
      </c>
      <c r="K136" s="91">
        <v>0</v>
      </c>
      <c r="L136" s="91">
        <v>89.587454527999995</v>
      </c>
      <c r="M136" s="91">
        <v>0</v>
      </c>
      <c r="N136" s="91">
        <v>0.12</v>
      </c>
      <c r="O136" s="91">
        <v>0.05</v>
      </c>
    </row>
    <row r="137" spans="2:15">
      <c r="B137" t="s">
        <v>656</v>
      </c>
      <c r="C137" t="s">
        <v>657</v>
      </c>
      <c r="D137" t="s">
        <v>623</v>
      </c>
      <c r="E137" t="s">
        <v>624</v>
      </c>
      <c r="F137" t="s">
        <v>658</v>
      </c>
      <c r="G137" t="s">
        <v>652</v>
      </c>
      <c r="H137" t="s">
        <v>109</v>
      </c>
      <c r="I137" s="91">
        <v>0.02</v>
      </c>
      <c r="J137" s="91">
        <v>4231</v>
      </c>
      <c r="K137" s="91">
        <v>0</v>
      </c>
      <c r="L137" s="91">
        <v>3.1715576E-3</v>
      </c>
      <c r="M137" s="91">
        <v>0</v>
      </c>
      <c r="N137" s="91">
        <v>0</v>
      </c>
      <c r="O137" s="91">
        <v>0</v>
      </c>
    </row>
    <row r="138" spans="2:15">
      <c r="B138" t="s">
        <v>659</v>
      </c>
      <c r="C138" t="s">
        <v>660</v>
      </c>
      <c r="D138" t="s">
        <v>623</v>
      </c>
      <c r="E138" t="s">
        <v>624</v>
      </c>
      <c r="F138" t="s">
        <v>661</v>
      </c>
      <c r="G138" t="s">
        <v>652</v>
      </c>
      <c r="H138" t="s">
        <v>109</v>
      </c>
      <c r="I138" s="91">
        <v>578.86</v>
      </c>
      <c r="J138" s="91">
        <v>9034</v>
      </c>
      <c r="K138" s="91">
        <v>0</v>
      </c>
      <c r="L138" s="91">
        <v>195.9987080752</v>
      </c>
      <c r="M138" s="91">
        <v>0</v>
      </c>
      <c r="N138" s="91">
        <v>0.27</v>
      </c>
      <c r="O138" s="91">
        <v>0.1</v>
      </c>
    </row>
    <row r="139" spans="2:15">
      <c r="B139" t="s">
        <v>662</v>
      </c>
      <c r="C139" t="s">
        <v>663</v>
      </c>
      <c r="D139" t="s">
        <v>623</v>
      </c>
      <c r="E139" t="s">
        <v>624</v>
      </c>
      <c r="F139" t="s">
        <v>664</v>
      </c>
      <c r="G139" t="s">
        <v>652</v>
      </c>
      <c r="H139" t="s">
        <v>109</v>
      </c>
      <c r="I139" s="91">
        <v>932.12</v>
      </c>
      <c r="J139" s="91">
        <v>10265</v>
      </c>
      <c r="K139" s="91">
        <v>0</v>
      </c>
      <c r="L139" s="91">
        <v>358.616578264</v>
      </c>
      <c r="M139" s="91">
        <v>0</v>
      </c>
      <c r="N139" s="91">
        <v>0.49</v>
      </c>
      <c r="O139" s="91">
        <v>0.19</v>
      </c>
    </row>
    <row r="140" spans="2:15">
      <c r="B140" t="s">
        <v>665</v>
      </c>
      <c r="C140" t="s">
        <v>666</v>
      </c>
      <c r="D140" t="s">
        <v>623</v>
      </c>
      <c r="E140" t="s">
        <v>624</v>
      </c>
      <c r="F140" t="s">
        <v>667</v>
      </c>
      <c r="G140" t="s">
        <v>668</v>
      </c>
      <c r="H140" t="s">
        <v>109</v>
      </c>
      <c r="I140" s="91">
        <v>2473.2199999999998</v>
      </c>
      <c r="J140" s="91">
        <v>1872</v>
      </c>
      <c r="K140" s="91">
        <v>0</v>
      </c>
      <c r="L140" s="91">
        <v>173.52744664319999</v>
      </c>
      <c r="M140" s="91">
        <v>0.01</v>
      </c>
      <c r="N140" s="91">
        <v>0.24</v>
      </c>
      <c r="O140" s="91">
        <v>0.09</v>
      </c>
    </row>
    <row r="141" spans="2:15">
      <c r="B141" t="s">
        <v>669</v>
      </c>
      <c r="C141" t="s">
        <v>670</v>
      </c>
      <c r="D141" t="s">
        <v>623</v>
      </c>
      <c r="E141" t="s">
        <v>624</v>
      </c>
      <c r="F141" t="s">
        <v>671</v>
      </c>
      <c r="G141" t="s">
        <v>668</v>
      </c>
      <c r="H141" t="s">
        <v>109</v>
      </c>
      <c r="I141" s="91">
        <v>1249.21</v>
      </c>
      <c r="J141" s="91">
        <v>3206</v>
      </c>
      <c r="K141" s="91">
        <v>1.0579099999999999</v>
      </c>
      <c r="L141" s="91">
        <v>151.16408290480001</v>
      </c>
      <c r="M141" s="91">
        <v>0</v>
      </c>
      <c r="N141" s="91">
        <v>0.21</v>
      </c>
      <c r="O141" s="91">
        <v>0.08</v>
      </c>
    </row>
    <row r="142" spans="2:15">
      <c r="B142" t="s">
        <v>672</v>
      </c>
      <c r="C142" t="s">
        <v>673</v>
      </c>
      <c r="D142" t="s">
        <v>623</v>
      </c>
      <c r="E142" t="s">
        <v>624</v>
      </c>
      <c r="F142" t="s">
        <v>616</v>
      </c>
      <c r="G142" t="s">
        <v>674</v>
      </c>
      <c r="H142" t="s">
        <v>109</v>
      </c>
      <c r="I142" s="91">
        <v>6839.81</v>
      </c>
      <c r="J142" s="91">
        <v>607</v>
      </c>
      <c r="K142" s="91">
        <v>0</v>
      </c>
      <c r="L142" s="91">
        <v>155.6081398316</v>
      </c>
      <c r="M142" s="91">
        <v>0.02</v>
      </c>
      <c r="N142" s="91">
        <v>0.21</v>
      </c>
      <c r="O142" s="91">
        <v>0.08</v>
      </c>
    </row>
    <row r="143" spans="2:15">
      <c r="B143" t="s">
        <v>675</v>
      </c>
      <c r="C143" t="s">
        <v>676</v>
      </c>
      <c r="D143" t="s">
        <v>623</v>
      </c>
      <c r="E143" t="s">
        <v>624</v>
      </c>
      <c r="F143" t="s">
        <v>493</v>
      </c>
      <c r="G143" t="s">
        <v>674</v>
      </c>
      <c r="H143" t="s">
        <v>109</v>
      </c>
      <c r="I143" s="91">
        <v>250.99</v>
      </c>
      <c r="J143" s="91">
        <v>472</v>
      </c>
      <c r="K143" s="91">
        <v>0</v>
      </c>
      <c r="L143" s="91">
        <v>4.4401536544000004</v>
      </c>
      <c r="M143" s="91">
        <v>0</v>
      </c>
      <c r="N143" s="91">
        <v>0.01</v>
      </c>
      <c r="O143" s="91">
        <v>0</v>
      </c>
    </row>
    <row r="144" spans="2:15">
      <c r="B144" t="s">
        <v>677</v>
      </c>
      <c r="C144" t="s">
        <v>678</v>
      </c>
      <c r="D144" t="s">
        <v>623</v>
      </c>
      <c r="E144" t="s">
        <v>624</v>
      </c>
      <c r="F144" t="s">
        <v>370</v>
      </c>
      <c r="G144" t="s">
        <v>674</v>
      </c>
      <c r="H144" t="s">
        <v>109</v>
      </c>
      <c r="I144" s="91">
        <v>3950.2</v>
      </c>
      <c r="J144" s="91">
        <v>10821</v>
      </c>
      <c r="K144" s="91">
        <v>0</v>
      </c>
      <c r="L144" s="91">
        <v>1602.0868802160001</v>
      </c>
      <c r="M144" s="91">
        <v>0.01</v>
      </c>
      <c r="N144" s="91">
        <v>2.19</v>
      </c>
      <c r="O144" s="91">
        <v>0.84</v>
      </c>
    </row>
    <row r="145" spans="2:15">
      <c r="B145" t="s">
        <v>679</v>
      </c>
      <c r="C145" t="s">
        <v>680</v>
      </c>
      <c r="D145" t="s">
        <v>623</v>
      </c>
      <c r="E145" t="s">
        <v>624</v>
      </c>
      <c r="F145" t="s">
        <v>681</v>
      </c>
      <c r="G145" t="s">
        <v>682</v>
      </c>
      <c r="H145" t="s">
        <v>109</v>
      </c>
      <c r="I145" s="91">
        <v>1668.29</v>
      </c>
      <c r="J145" s="91">
        <v>3510</v>
      </c>
      <c r="K145" s="91">
        <v>0</v>
      </c>
      <c r="L145" s="91">
        <v>219.471557292</v>
      </c>
      <c r="M145" s="91">
        <v>0</v>
      </c>
      <c r="N145" s="91">
        <v>0.3</v>
      </c>
      <c r="O145" s="91">
        <v>0.12</v>
      </c>
    </row>
    <row r="146" spans="2:15">
      <c r="B146" s="92" t="s">
        <v>278</v>
      </c>
      <c r="E146" s="16"/>
      <c r="F146" s="16"/>
      <c r="G146" s="16"/>
      <c r="I146" s="93">
        <v>78642.149999999994</v>
      </c>
      <c r="K146" s="93">
        <v>0</v>
      </c>
      <c r="L146" s="93">
        <v>11719.882725999449</v>
      </c>
      <c r="N146" s="93">
        <v>16</v>
      </c>
      <c r="O146" s="93">
        <v>6.17</v>
      </c>
    </row>
    <row r="147" spans="2:15">
      <c r="B147" t="s">
        <v>683</v>
      </c>
      <c r="C147" t="s">
        <v>684</v>
      </c>
      <c r="D147" t="s">
        <v>623</v>
      </c>
      <c r="E147" t="s">
        <v>624</v>
      </c>
      <c r="F147" t="s">
        <v>685</v>
      </c>
      <c r="G147" t="s">
        <v>686</v>
      </c>
      <c r="H147" t="s">
        <v>109</v>
      </c>
      <c r="I147" s="91">
        <v>782</v>
      </c>
      <c r="J147" s="91">
        <v>6157</v>
      </c>
      <c r="K147" s="91">
        <v>0</v>
      </c>
      <c r="L147" s="91">
        <v>180.45772951999999</v>
      </c>
      <c r="M147" s="91">
        <v>0</v>
      </c>
      <c r="N147" s="91">
        <v>0.25</v>
      </c>
      <c r="O147" s="91">
        <v>0.1</v>
      </c>
    </row>
    <row r="148" spans="2:15">
      <c r="B148" t="s">
        <v>687</v>
      </c>
      <c r="C148" t="s">
        <v>688</v>
      </c>
      <c r="D148" t="s">
        <v>623</v>
      </c>
      <c r="E148" t="s">
        <v>624</v>
      </c>
      <c r="F148" t="s">
        <v>689</v>
      </c>
      <c r="G148" t="s">
        <v>690</v>
      </c>
      <c r="H148" t="s">
        <v>109</v>
      </c>
      <c r="I148" s="91">
        <v>3544</v>
      </c>
      <c r="J148" s="91">
        <v>2464</v>
      </c>
      <c r="K148" s="91">
        <v>0</v>
      </c>
      <c r="L148" s="91">
        <v>327.29095167999998</v>
      </c>
      <c r="M148" s="91">
        <v>0</v>
      </c>
      <c r="N148" s="91">
        <v>0.45</v>
      </c>
      <c r="O148" s="91">
        <v>0.17</v>
      </c>
    </row>
    <row r="149" spans="2:15">
      <c r="B149" t="s">
        <v>691</v>
      </c>
      <c r="C149" t="s">
        <v>692</v>
      </c>
      <c r="D149" t="s">
        <v>623</v>
      </c>
      <c r="E149" t="s">
        <v>624</v>
      </c>
      <c r="F149" t="s">
        <v>693</v>
      </c>
      <c r="G149" t="s">
        <v>690</v>
      </c>
      <c r="H149" t="s">
        <v>109</v>
      </c>
      <c r="I149" s="91">
        <v>910</v>
      </c>
      <c r="J149" s="91">
        <v>5206</v>
      </c>
      <c r="K149" s="91">
        <v>0</v>
      </c>
      <c r="L149" s="91">
        <v>177.56000080000001</v>
      </c>
      <c r="M149" s="91">
        <v>0</v>
      </c>
      <c r="N149" s="91">
        <v>0.24</v>
      </c>
      <c r="O149" s="91">
        <v>0.09</v>
      </c>
    </row>
    <row r="150" spans="2:15">
      <c r="B150" t="s">
        <v>694</v>
      </c>
      <c r="C150" t="s">
        <v>695</v>
      </c>
      <c r="D150" t="s">
        <v>635</v>
      </c>
      <c r="E150" t="s">
        <v>624</v>
      </c>
      <c r="F150" t="s">
        <v>696</v>
      </c>
      <c r="G150" t="s">
        <v>690</v>
      </c>
      <c r="H150" t="s">
        <v>109</v>
      </c>
      <c r="I150" s="91">
        <v>1192</v>
      </c>
      <c r="J150" s="91">
        <v>9762</v>
      </c>
      <c r="K150" s="91">
        <v>0</v>
      </c>
      <c r="L150" s="91">
        <v>436.12867391999998</v>
      </c>
      <c r="M150" s="91">
        <v>0</v>
      </c>
      <c r="N150" s="91">
        <v>0.6</v>
      </c>
      <c r="O150" s="91">
        <v>0.23</v>
      </c>
    </row>
    <row r="151" spans="2:15">
      <c r="B151" t="s">
        <v>697</v>
      </c>
      <c r="C151" t="s">
        <v>698</v>
      </c>
      <c r="D151" t="s">
        <v>623</v>
      </c>
      <c r="E151" t="s">
        <v>624</v>
      </c>
      <c r="F151" t="s">
        <v>699</v>
      </c>
      <c r="G151" t="s">
        <v>690</v>
      </c>
      <c r="H151" t="s">
        <v>109</v>
      </c>
      <c r="I151" s="91">
        <v>597</v>
      </c>
      <c r="J151" s="91">
        <v>4570</v>
      </c>
      <c r="K151" s="91">
        <v>0</v>
      </c>
      <c r="L151" s="91">
        <v>102.2563092</v>
      </c>
      <c r="M151" s="91">
        <v>0</v>
      </c>
      <c r="N151" s="91">
        <v>0.14000000000000001</v>
      </c>
      <c r="O151" s="91">
        <v>0.05</v>
      </c>
    </row>
    <row r="152" spans="2:15">
      <c r="B152" t="s">
        <v>700</v>
      </c>
      <c r="C152" t="s">
        <v>701</v>
      </c>
      <c r="D152" t="s">
        <v>623</v>
      </c>
      <c r="E152" t="s">
        <v>624</v>
      </c>
      <c r="F152" t="s">
        <v>702</v>
      </c>
      <c r="G152" t="s">
        <v>690</v>
      </c>
      <c r="H152" t="s">
        <v>109</v>
      </c>
      <c r="I152" s="91">
        <v>1272</v>
      </c>
      <c r="J152" s="91">
        <v>4608</v>
      </c>
      <c r="K152" s="91">
        <v>0</v>
      </c>
      <c r="L152" s="91">
        <v>219.68437248000001</v>
      </c>
      <c r="M152" s="91">
        <v>0</v>
      </c>
      <c r="N152" s="91">
        <v>0.3</v>
      </c>
      <c r="O152" s="91">
        <v>0.12</v>
      </c>
    </row>
    <row r="153" spans="2:15">
      <c r="B153" t="s">
        <v>703</v>
      </c>
      <c r="C153" t="s">
        <v>704</v>
      </c>
      <c r="D153" t="s">
        <v>635</v>
      </c>
      <c r="E153" t="s">
        <v>624</v>
      </c>
      <c r="F153" t="s">
        <v>705</v>
      </c>
      <c r="G153" t="s">
        <v>690</v>
      </c>
      <c r="H153" t="s">
        <v>109</v>
      </c>
      <c r="I153" s="91">
        <v>315</v>
      </c>
      <c r="J153" s="91">
        <v>16705</v>
      </c>
      <c r="K153" s="91">
        <v>0</v>
      </c>
      <c r="L153" s="91">
        <v>197.22257099999999</v>
      </c>
      <c r="M153" s="91">
        <v>0</v>
      </c>
      <c r="N153" s="91">
        <v>0.27</v>
      </c>
      <c r="O153" s="91">
        <v>0.1</v>
      </c>
    </row>
    <row r="154" spans="2:15">
      <c r="B154" t="s">
        <v>706</v>
      </c>
      <c r="C154" t="s">
        <v>707</v>
      </c>
      <c r="D154" t="s">
        <v>623</v>
      </c>
      <c r="E154" t="s">
        <v>624</v>
      </c>
      <c r="F154" t="s">
        <v>708</v>
      </c>
      <c r="G154" t="s">
        <v>709</v>
      </c>
      <c r="H154" t="s">
        <v>222</v>
      </c>
      <c r="I154" s="91">
        <v>1232</v>
      </c>
      <c r="J154" s="91">
        <v>1869.5</v>
      </c>
      <c r="K154" s="91">
        <v>0</v>
      </c>
      <c r="L154" s="91">
        <v>87.688344127999997</v>
      </c>
      <c r="M154" s="91">
        <v>0</v>
      </c>
      <c r="N154" s="91">
        <v>0.12</v>
      </c>
      <c r="O154" s="91">
        <v>0.05</v>
      </c>
    </row>
    <row r="155" spans="2:15">
      <c r="B155" t="s">
        <v>710</v>
      </c>
      <c r="C155" t="s">
        <v>711</v>
      </c>
      <c r="D155" t="s">
        <v>712</v>
      </c>
      <c r="E155" t="s">
        <v>624</v>
      </c>
      <c r="F155" t="s">
        <v>713</v>
      </c>
      <c r="G155" t="s">
        <v>709</v>
      </c>
      <c r="H155" t="s">
        <v>113</v>
      </c>
      <c r="I155" s="91">
        <v>416</v>
      </c>
      <c r="J155" s="91">
        <v>8396</v>
      </c>
      <c r="K155" s="91">
        <v>0</v>
      </c>
      <c r="L155" s="91">
        <v>149.89425817599999</v>
      </c>
      <c r="M155" s="91">
        <v>0</v>
      </c>
      <c r="N155" s="91">
        <v>0.2</v>
      </c>
      <c r="O155" s="91">
        <v>0.08</v>
      </c>
    </row>
    <row r="156" spans="2:15">
      <c r="B156" t="s">
        <v>714</v>
      </c>
      <c r="C156" t="s">
        <v>715</v>
      </c>
      <c r="D156" t="s">
        <v>623</v>
      </c>
      <c r="E156" t="s">
        <v>624</v>
      </c>
      <c r="F156" t="s">
        <v>716</v>
      </c>
      <c r="G156" t="s">
        <v>709</v>
      </c>
      <c r="H156" t="s">
        <v>116</v>
      </c>
      <c r="I156" s="91">
        <v>3055</v>
      </c>
      <c r="J156" s="91">
        <v>459.2</v>
      </c>
      <c r="K156" s="91">
        <v>0</v>
      </c>
      <c r="L156" s="91">
        <v>67.244499504000004</v>
      </c>
      <c r="M156" s="91">
        <v>0</v>
      </c>
      <c r="N156" s="91">
        <v>0.09</v>
      </c>
      <c r="O156" s="91">
        <v>0.04</v>
      </c>
    </row>
    <row r="157" spans="2:15">
      <c r="B157" t="s">
        <v>717</v>
      </c>
      <c r="C157" t="s">
        <v>718</v>
      </c>
      <c r="D157" t="s">
        <v>623</v>
      </c>
      <c r="E157" t="s">
        <v>624</v>
      </c>
      <c r="F157" t="s">
        <v>719</v>
      </c>
      <c r="G157" t="s">
        <v>709</v>
      </c>
      <c r="H157" t="s">
        <v>113</v>
      </c>
      <c r="I157" s="91">
        <v>347</v>
      </c>
      <c r="J157" s="91">
        <v>7296</v>
      </c>
      <c r="K157" s="91">
        <v>0</v>
      </c>
      <c r="L157" s="91">
        <v>108.65095219200001</v>
      </c>
      <c r="M157" s="91">
        <v>0</v>
      </c>
      <c r="N157" s="91">
        <v>0.15</v>
      </c>
      <c r="O157" s="91">
        <v>0.06</v>
      </c>
    </row>
    <row r="158" spans="2:15">
      <c r="B158" t="s">
        <v>720</v>
      </c>
      <c r="C158" t="s">
        <v>721</v>
      </c>
      <c r="D158" t="s">
        <v>623</v>
      </c>
      <c r="E158" t="s">
        <v>624</v>
      </c>
      <c r="F158" t="s">
        <v>722</v>
      </c>
      <c r="G158" t="s">
        <v>709</v>
      </c>
      <c r="H158" t="s">
        <v>109</v>
      </c>
      <c r="I158" s="91">
        <v>539</v>
      </c>
      <c r="J158" s="91">
        <v>2921</v>
      </c>
      <c r="K158" s="91">
        <v>0</v>
      </c>
      <c r="L158" s="91">
        <v>59.009224119999999</v>
      </c>
      <c r="M158" s="91">
        <v>0</v>
      </c>
      <c r="N158" s="91">
        <v>0.08</v>
      </c>
      <c r="O158" s="91">
        <v>0.03</v>
      </c>
    </row>
    <row r="159" spans="2:15">
      <c r="B159" t="s">
        <v>723</v>
      </c>
      <c r="C159" t="s">
        <v>724</v>
      </c>
      <c r="D159" t="s">
        <v>623</v>
      </c>
      <c r="E159" t="s">
        <v>624</v>
      </c>
      <c r="F159" t="s">
        <v>725</v>
      </c>
      <c r="G159" t="s">
        <v>709</v>
      </c>
      <c r="H159" t="s">
        <v>224</v>
      </c>
      <c r="I159" s="91">
        <v>92</v>
      </c>
      <c r="J159" s="91">
        <v>30540</v>
      </c>
      <c r="K159" s="91">
        <v>0</v>
      </c>
      <c r="L159" s="91">
        <v>11.76974952</v>
      </c>
      <c r="M159" s="91">
        <v>0</v>
      </c>
      <c r="N159" s="91">
        <v>0.02</v>
      </c>
      <c r="O159" s="91">
        <v>0.01</v>
      </c>
    </row>
    <row r="160" spans="2:15">
      <c r="B160" t="s">
        <v>726</v>
      </c>
      <c r="C160" t="s">
        <v>727</v>
      </c>
      <c r="D160" t="s">
        <v>623</v>
      </c>
      <c r="E160" t="s">
        <v>624</v>
      </c>
      <c r="F160" t="s">
        <v>725</v>
      </c>
      <c r="G160" t="s">
        <v>709</v>
      </c>
      <c r="H160" t="s">
        <v>224</v>
      </c>
      <c r="I160" s="91">
        <v>371</v>
      </c>
      <c r="J160" s="91">
        <v>30780</v>
      </c>
      <c r="K160" s="91">
        <v>0</v>
      </c>
      <c r="L160" s="91">
        <v>47.835782819999999</v>
      </c>
      <c r="M160" s="91">
        <v>0</v>
      </c>
      <c r="N160" s="91">
        <v>7.0000000000000007E-2</v>
      </c>
      <c r="O160" s="91">
        <v>0.03</v>
      </c>
    </row>
    <row r="161" spans="2:15">
      <c r="B161" t="s">
        <v>728</v>
      </c>
      <c r="C161" t="s">
        <v>729</v>
      </c>
      <c r="D161" t="s">
        <v>730</v>
      </c>
      <c r="E161" t="s">
        <v>624</v>
      </c>
      <c r="F161" t="s">
        <v>731</v>
      </c>
      <c r="G161" t="s">
        <v>709</v>
      </c>
      <c r="H161" t="s">
        <v>113</v>
      </c>
      <c r="I161" s="91">
        <v>191</v>
      </c>
      <c r="J161" s="91">
        <v>9738</v>
      </c>
      <c r="K161" s="91">
        <v>0</v>
      </c>
      <c r="L161" s="91">
        <v>79.821957527999999</v>
      </c>
      <c r="M161" s="91">
        <v>0</v>
      </c>
      <c r="N161" s="91">
        <v>0.11</v>
      </c>
      <c r="O161" s="91">
        <v>0.04</v>
      </c>
    </row>
    <row r="162" spans="2:15">
      <c r="B162" t="s">
        <v>732</v>
      </c>
      <c r="C162" t="s">
        <v>733</v>
      </c>
      <c r="D162" t="s">
        <v>712</v>
      </c>
      <c r="E162" t="s">
        <v>624</v>
      </c>
      <c r="F162" t="s">
        <v>734</v>
      </c>
      <c r="G162" t="s">
        <v>709</v>
      </c>
      <c r="H162" t="s">
        <v>113</v>
      </c>
      <c r="I162" s="91">
        <v>770</v>
      </c>
      <c r="J162" s="91">
        <v>7202</v>
      </c>
      <c r="K162" s="91">
        <v>0</v>
      </c>
      <c r="L162" s="91">
        <v>237.99239463999999</v>
      </c>
      <c r="M162" s="91">
        <v>0</v>
      </c>
      <c r="N162" s="91">
        <v>0.32</v>
      </c>
      <c r="O162" s="91">
        <v>0.13</v>
      </c>
    </row>
    <row r="163" spans="2:15">
      <c r="B163" t="s">
        <v>735</v>
      </c>
      <c r="C163" t="s">
        <v>736</v>
      </c>
      <c r="D163" t="s">
        <v>623</v>
      </c>
      <c r="E163" t="s">
        <v>624</v>
      </c>
      <c r="F163" t="s">
        <v>737</v>
      </c>
      <c r="G163" t="s">
        <v>738</v>
      </c>
      <c r="H163" t="s">
        <v>113</v>
      </c>
      <c r="I163" s="91">
        <v>281</v>
      </c>
      <c r="J163" s="91">
        <v>18240</v>
      </c>
      <c r="K163" s="91">
        <v>0</v>
      </c>
      <c r="L163" s="91">
        <v>219.96338304</v>
      </c>
      <c r="M163" s="91">
        <v>0</v>
      </c>
      <c r="N163" s="91">
        <v>0.3</v>
      </c>
      <c r="O163" s="91">
        <v>0.12</v>
      </c>
    </row>
    <row r="164" spans="2:15">
      <c r="B164" t="s">
        <v>739</v>
      </c>
      <c r="C164" t="s">
        <v>740</v>
      </c>
      <c r="D164" t="s">
        <v>623</v>
      </c>
      <c r="E164" t="s">
        <v>624</v>
      </c>
      <c r="F164" t="s">
        <v>741</v>
      </c>
      <c r="G164" t="s">
        <v>738</v>
      </c>
      <c r="H164" t="s">
        <v>109</v>
      </c>
      <c r="I164" s="91">
        <v>431</v>
      </c>
      <c r="J164" s="91">
        <v>7414</v>
      </c>
      <c r="K164" s="91">
        <v>0</v>
      </c>
      <c r="L164" s="91">
        <v>119.76486632</v>
      </c>
      <c r="M164" s="91">
        <v>0</v>
      </c>
      <c r="N164" s="91">
        <v>0.16</v>
      </c>
      <c r="O164" s="91">
        <v>0.06</v>
      </c>
    </row>
    <row r="165" spans="2:15">
      <c r="B165" t="s">
        <v>742</v>
      </c>
      <c r="C165" t="s">
        <v>743</v>
      </c>
      <c r="D165" t="s">
        <v>623</v>
      </c>
      <c r="E165" t="s">
        <v>624</v>
      </c>
      <c r="F165" t="s">
        <v>744</v>
      </c>
      <c r="G165" t="s">
        <v>745</v>
      </c>
      <c r="H165" t="s">
        <v>109</v>
      </c>
      <c r="I165" s="91">
        <v>56</v>
      </c>
      <c r="J165" s="91">
        <v>39282</v>
      </c>
      <c r="K165" s="91">
        <v>0</v>
      </c>
      <c r="L165" s="91">
        <v>82.448204160000003</v>
      </c>
      <c r="M165" s="91">
        <v>0</v>
      </c>
      <c r="N165" s="91">
        <v>0.11</v>
      </c>
      <c r="O165" s="91">
        <v>0.04</v>
      </c>
    </row>
    <row r="166" spans="2:15">
      <c r="B166" t="s">
        <v>746</v>
      </c>
      <c r="C166" t="s">
        <v>747</v>
      </c>
      <c r="D166" t="s">
        <v>623</v>
      </c>
      <c r="E166" t="s">
        <v>624</v>
      </c>
      <c r="F166" t="s">
        <v>748</v>
      </c>
      <c r="G166" t="s">
        <v>745</v>
      </c>
      <c r="H166" t="s">
        <v>113</v>
      </c>
      <c r="I166" s="91">
        <v>620</v>
      </c>
      <c r="J166" s="91">
        <v>4000</v>
      </c>
      <c r="K166" s="91">
        <v>0</v>
      </c>
      <c r="L166" s="91">
        <v>106.43168</v>
      </c>
      <c r="M166" s="91">
        <v>0</v>
      </c>
      <c r="N166" s="91">
        <v>0.15</v>
      </c>
      <c r="O166" s="91">
        <v>0.06</v>
      </c>
    </row>
    <row r="167" spans="2:15">
      <c r="B167" t="s">
        <v>749</v>
      </c>
      <c r="C167" t="s">
        <v>750</v>
      </c>
      <c r="D167" t="s">
        <v>623</v>
      </c>
      <c r="E167" t="s">
        <v>624</v>
      </c>
      <c r="F167" t="s">
        <v>751</v>
      </c>
      <c r="G167" t="s">
        <v>745</v>
      </c>
      <c r="H167" t="s">
        <v>109</v>
      </c>
      <c r="I167" s="91">
        <v>103</v>
      </c>
      <c r="J167" s="91">
        <v>14004</v>
      </c>
      <c r="K167" s="91">
        <v>0</v>
      </c>
      <c r="L167" s="91">
        <v>54.061601760000002</v>
      </c>
      <c r="M167" s="91">
        <v>0</v>
      </c>
      <c r="N167" s="91">
        <v>7.0000000000000007E-2</v>
      </c>
      <c r="O167" s="91">
        <v>0.03</v>
      </c>
    </row>
    <row r="168" spans="2:15">
      <c r="B168" t="s">
        <v>752</v>
      </c>
      <c r="C168" t="s">
        <v>753</v>
      </c>
      <c r="D168" t="s">
        <v>623</v>
      </c>
      <c r="E168" t="s">
        <v>624</v>
      </c>
      <c r="F168" t="s">
        <v>754</v>
      </c>
      <c r="G168" t="s">
        <v>745</v>
      </c>
      <c r="H168" t="s">
        <v>109</v>
      </c>
      <c r="I168" s="91">
        <v>87</v>
      </c>
      <c r="J168" s="91">
        <v>16994</v>
      </c>
      <c r="K168" s="91">
        <v>0</v>
      </c>
      <c r="L168" s="91">
        <v>55.413355439999997</v>
      </c>
      <c r="M168" s="91">
        <v>0</v>
      </c>
      <c r="N168" s="91">
        <v>0.08</v>
      </c>
      <c r="O168" s="91">
        <v>0.03</v>
      </c>
    </row>
    <row r="169" spans="2:15">
      <c r="B169" t="s">
        <v>755</v>
      </c>
      <c r="C169" t="s">
        <v>756</v>
      </c>
      <c r="D169" t="s">
        <v>623</v>
      </c>
      <c r="E169" t="s">
        <v>624</v>
      </c>
      <c r="F169" t="s">
        <v>757</v>
      </c>
      <c r="G169" t="s">
        <v>745</v>
      </c>
      <c r="H169" t="s">
        <v>113</v>
      </c>
      <c r="I169" s="91">
        <v>229</v>
      </c>
      <c r="J169" s="91">
        <v>10200</v>
      </c>
      <c r="K169" s="91">
        <v>0</v>
      </c>
      <c r="L169" s="91">
        <v>100.2431928</v>
      </c>
      <c r="M169" s="91">
        <v>0</v>
      </c>
      <c r="N169" s="91">
        <v>0.14000000000000001</v>
      </c>
      <c r="O169" s="91">
        <v>0.05</v>
      </c>
    </row>
    <row r="170" spans="2:15">
      <c r="B170" t="s">
        <v>758</v>
      </c>
      <c r="C170" t="s">
        <v>759</v>
      </c>
      <c r="D170" t="s">
        <v>760</v>
      </c>
      <c r="E170" t="s">
        <v>624</v>
      </c>
      <c r="F170" t="s">
        <v>761</v>
      </c>
      <c r="G170" t="s">
        <v>762</v>
      </c>
      <c r="H170" t="s">
        <v>116</v>
      </c>
      <c r="I170" s="91">
        <v>4436</v>
      </c>
      <c r="J170" s="91">
        <v>495.95</v>
      </c>
      <c r="K170" s="91">
        <v>0</v>
      </c>
      <c r="L170" s="91">
        <v>105.4564393428</v>
      </c>
      <c r="M170" s="91">
        <v>0</v>
      </c>
      <c r="N170" s="91">
        <v>0.14000000000000001</v>
      </c>
      <c r="O170" s="91">
        <v>0.06</v>
      </c>
    </row>
    <row r="171" spans="2:15">
      <c r="B171" t="s">
        <v>763</v>
      </c>
      <c r="C171" t="s">
        <v>764</v>
      </c>
      <c r="D171" t="s">
        <v>623</v>
      </c>
      <c r="E171" t="s">
        <v>624</v>
      </c>
      <c r="F171" t="s">
        <v>765</v>
      </c>
      <c r="G171" t="s">
        <v>762</v>
      </c>
      <c r="H171" t="s">
        <v>109</v>
      </c>
      <c r="I171" s="91">
        <v>389</v>
      </c>
      <c r="J171" s="91">
        <v>5915</v>
      </c>
      <c r="K171" s="91">
        <v>0</v>
      </c>
      <c r="L171" s="91">
        <v>86.239043800000005</v>
      </c>
      <c r="M171" s="91">
        <v>0</v>
      </c>
      <c r="N171" s="91">
        <v>0.12</v>
      </c>
      <c r="O171" s="91">
        <v>0.05</v>
      </c>
    </row>
    <row r="172" spans="2:15">
      <c r="B172" t="s">
        <v>766</v>
      </c>
      <c r="C172" t="s">
        <v>767</v>
      </c>
      <c r="D172" t="s">
        <v>623</v>
      </c>
      <c r="E172" t="s">
        <v>624</v>
      </c>
      <c r="F172" t="s">
        <v>768</v>
      </c>
      <c r="G172" t="s">
        <v>762</v>
      </c>
      <c r="H172" t="s">
        <v>116</v>
      </c>
      <c r="I172" s="91">
        <v>7126.84</v>
      </c>
      <c r="J172" s="91">
        <v>628.29999999999995</v>
      </c>
      <c r="K172" s="91">
        <v>0</v>
      </c>
      <c r="L172" s="91">
        <v>214.63855708024801</v>
      </c>
      <c r="M172" s="91">
        <v>0</v>
      </c>
      <c r="N172" s="91">
        <v>0.28999999999999998</v>
      </c>
      <c r="O172" s="91">
        <v>0.11</v>
      </c>
    </row>
    <row r="173" spans="2:15">
      <c r="B173" t="s">
        <v>769</v>
      </c>
      <c r="C173" t="s">
        <v>770</v>
      </c>
      <c r="D173" t="s">
        <v>623</v>
      </c>
      <c r="E173" t="s">
        <v>624</v>
      </c>
      <c r="F173" t="s">
        <v>771</v>
      </c>
      <c r="G173" t="s">
        <v>762</v>
      </c>
      <c r="H173" t="s">
        <v>223</v>
      </c>
      <c r="I173" s="91">
        <v>2448</v>
      </c>
      <c r="J173" s="91">
        <v>98170</v>
      </c>
      <c r="K173" s="91">
        <v>0</v>
      </c>
      <c r="L173" s="91">
        <v>81.980416180800006</v>
      </c>
      <c r="M173" s="91">
        <v>0</v>
      </c>
      <c r="N173" s="91">
        <v>0.11</v>
      </c>
      <c r="O173" s="91">
        <v>0.04</v>
      </c>
    </row>
    <row r="174" spans="2:15">
      <c r="B174" t="s">
        <v>772</v>
      </c>
      <c r="C174" t="s">
        <v>773</v>
      </c>
      <c r="D174" t="s">
        <v>760</v>
      </c>
      <c r="E174" t="s">
        <v>624</v>
      </c>
      <c r="F174" t="s">
        <v>774</v>
      </c>
      <c r="G174" t="s">
        <v>762</v>
      </c>
      <c r="H174" t="s">
        <v>116</v>
      </c>
      <c r="I174" s="91">
        <v>1000</v>
      </c>
      <c r="J174" s="91">
        <v>2307.5</v>
      </c>
      <c r="K174" s="91">
        <v>0</v>
      </c>
      <c r="L174" s="91">
        <v>110.607705</v>
      </c>
      <c r="M174" s="91">
        <v>0</v>
      </c>
      <c r="N174" s="91">
        <v>0.15</v>
      </c>
      <c r="O174" s="91">
        <v>0.06</v>
      </c>
    </row>
    <row r="175" spans="2:15">
      <c r="B175" t="s">
        <v>775</v>
      </c>
      <c r="C175" t="s">
        <v>776</v>
      </c>
      <c r="D175" t="s">
        <v>623</v>
      </c>
      <c r="E175" t="s">
        <v>624</v>
      </c>
      <c r="F175" t="s">
        <v>777</v>
      </c>
      <c r="G175" t="s">
        <v>762</v>
      </c>
      <c r="H175" t="s">
        <v>123</v>
      </c>
      <c r="I175" s="91">
        <v>983</v>
      </c>
      <c r="J175" s="91">
        <v>3132</v>
      </c>
      <c r="K175" s="91">
        <v>0</v>
      </c>
      <c r="L175" s="91">
        <v>81.439253711999996</v>
      </c>
      <c r="M175" s="91">
        <v>0</v>
      </c>
      <c r="N175" s="91">
        <v>0.11</v>
      </c>
      <c r="O175" s="91">
        <v>0.04</v>
      </c>
    </row>
    <row r="176" spans="2:15">
      <c r="B176" t="s">
        <v>778</v>
      </c>
      <c r="C176" t="s">
        <v>779</v>
      </c>
      <c r="D176" t="s">
        <v>623</v>
      </c>
      <c r="E176" t="s">
        <v>624</v>
      </c>
      <c r="F176" t="s">
        <v>780</v>
      </c>
      <c r="G176" t="s">
        <v>781</v>
      </c>
      <c r="H176" t="s">
        <v>109</v>
      </c>
      <c r="I176" s="91">
        <v>136</v>
      </c>
      <c r="J176" s="91">
        <v>22532</v>
      </c>
      <c r="K176" s="91">
        <v>0</v>
      </c>
      <c r="L176" s="91">
        <v>114.85191296000001</v>
      </c>
      <c r="M176" s="91">
        <v>0</v>
      </c>
      <c r="N176" s="91">
        <v>0.16</v>
      </c>
      <c r="O176" s="91">
        <v>0.06</v>
      </c>
    </row>
    <row r="177" spans="2:15">
      <c r="B177" t="s">
        <v>782</v>
      </c>
      <c r="C177" t="s">
        <v>783</v>
      </c>
      <c r="D177" t="s">
        <v>623</v>
      </c>
      <c r="E177" t="s">
        <v>624</v>
      </c>
      <c r="F177" t="s">
        <v>784</v>
      </c>
      <c r="G177" t="s">
        <v>785</v>
      </c>
      <c r="H177" t="s">
        <v>116</v>
      </c>
      <c r="I177" s="91">
        <v>720</v>
      </c>
      <c r="J177" s="91">
        <v>1651.6</v>
      </c>
      <c r="K177" s="91">
        <v>0</v>
      </c>
      <c r="L177" s="91">
        <v>57.000811968000001</v>
      </c>
      <c r="M177" s="91">
        <v>0</v>
      </c>
      <c r="N177" s="91">
        <v>0.08</v>
      </c>
      <c r="O177" s="91">
        <v>0.03</v>
      </c>
    </row>
    <row r="178" spans="2:15">
      <c r="B178" t="s">
        <v>786</v>
      </c>
      <c r="C178" t="s">
        <v>787</v>
      </c>
      <c r="D178" t="s">
        <v>623</v>
      </c>
      <c r="E178" t="s">
        <v>624</v>
      </c>
      <c r="F178" t="s">
        <v>788</v>
      </c>
      <c r="G178" t="s">
        <v>785</v>
      </c>
      <c r="H178" t="s">
        <v>109</v>
      </c>
      <c r="I178" s="91">
        <v>366</v>
      </c>
      <c r="J178" s="91">
        <v>4351</v>
      </c>
      <c r="K178" s="91">
        <v>0</v>
      </c>
      <c r="L178" s="91">
        <v>59.685625680000001</v>
      </c>
      <c r="M178" s="91">
        <v>0</v>
      </c>
      <c r="N178" s="91">
        <v>0.08</v>
      </c>
      <c r="O178" s="91">
        <v>0.03</v>
      </c>
    </row>
    <row r="179" spans="2:15">
      <c r="B179" t="s">
        <v>789</v>
      </c>
      <c r="C179" t="s">
        <v>790</v>
      </c>
      <c r="D179" t="s">
        <v>623</v>
      </c>
      <c r="E179" t="s">
        <v>624</v>
      </c>
      <c r="F179" t="s">
        <v>791</v>
      </c>
      <c r="G179" t="s">
        <v>785</v>
      </c>
      <c r="H179" t="s">
        <v>113</v>
      </c>
      <c r="I179" s="91">
        <v>693</v>
      </c>
      <c r="J179" s="91">
        <v>1572</v>
      </c>
      <c r="K179" s="91">
        <v>0</v>
      </c>
      <c r="L179" s="91">
        <v>46.752518735999999</v>
      </c>
      <c r="M179" s="91">
        <v>0</v>
      </c>
      <c r="N179" s="91">
        <v>0.06</v>
      </c>
      <c r="O179" s="91">
        <v>0.02</v>
      </c>
    </row>
    <row r="180" spans="2:15">
      <c r="B180" t="s">
        <v>792</v>
      </c>
      <c r="C180" t="s">
        <v>793</v>
      </c>
      <c r="D180" t="s">
        <v>623</v>
      </c>
      <c r="E180" t="s">
        <v>624</v>
      </c>
      <c r="F180" t="s">
        <v>794</v>
      </c>
      <c r="G180" t="s">
        <v>785</v>
      </c>
      <c r="H180" t="s">
        <v>109</v>
      </c>
      <c r="I180" s="91">
        <v>702</v>
      </c>
      <c r="J180" s="91">
        <v>4700</v>
      </c>
      <c r="K180" s="91">
        <v>0</v>
      </c>
      <c r="L180" s="91">
        <v>123.661512</v>
      </c>
      <c r="M180" s="91">
        <v>0</v>
      </c>
      <c r="N180" s="91">
        <v>0.17</v>
      </c>
      <c r="O180" s="91">
        <v>7.0000000000000007E-2</v>
      </c>
    </row>
    <row r="181" spans="2:15">
      <c r="B181" t="s">
        <v>795</v>
      </c>
      <c r="C181" t="s">
        <v>796</v>
      </c>
      <c r="D181" t="s">
        <v>760</v>
      </c>
      <c r="E181" t="s">
        <v>624</v>
      </c>
      <c r="F181" t="s">
        <v>797</v>
      </c>
      <c r="G181" t="s">
        <v>785</v>
      </c>
      <c r="H181" t="s">
        <v>116</v>
      </c>
      <c r="I181" s="91">
        <v>298</v>
      </c>
      <c r="J181" s="91">
        <v>3730</v>
      </c>
      <c r="K181" s="91">
        <v>0</v>
      </c>
      <c r="L181" s="91">
        <v>53.280558360000001</v>
      </c>
      <c r="M181" s="91">
        <v>0</v>
      </c>
      <c r="N181" s="91">
        <v>7.0000000000000007E-2</v>
      </c>
      <c r="O181" s="91">
        <v>0.03</v>
      </c>
    </row>
    <row r="182" spans="2:15">
      <c r="B182" t="s">
        <v>798</v>
      </c>
      <c r="C182" t="s">
        <v>799</v>
      </c>
      <c r="D182" t="s">
        <v>623</v>
      </c>
      <c r="E182" t="s">
        <v>624</v>
      </c>
      <c r="F182" t="s">
        <v>800</v>
      </c>
      <c r="G182" t="s">
        <v>626</v>
      </c>
      <c r="H182" t="s">
        <v>109</v>
      </c>
      <c r="I182" s="91">
        <v>260</v>
      </c>
      <c r="J182" s="91">
        <v>7641</v>
      </c>
      <c r="K182" s="91">
        <v>0</v>
      </c>
      <c r="L182" s="91">
        <v>74.460016800000005</v>
      </c>
      <c r="M182" s="91">
        <v>0</v>
      </c>
      <c r="N182" s="91">
        <v>0.1</v>
      </c>
      <c r="O182" s="91">
        <v>0.04</v>
      </c>
    </row>
    <row r="183" spans="2:15">
      <c r="B183" t="s">
        <v>801</v>
      </c>
      <c r="C183" t="s">
        <v>802</v>
      </c>
      <c r="D183" t="s">
        <v>623</v>
      </c>
      <c r="E183" t="s">
        <v>624</v>
      </c>
      <c r="F183" t="s">
        <v>803</v>
      </c>
      <c r="G183" t="s">
        <v>626</v>
      </c>
      <c r="H183" t="s">
        <v>109</v>
      </c>
      <c r="I183" s="91">
        <v>4547.6000000000004</v>
      </c>
      <c r="J183" s="91">
        <v>2740</v>
      </c>
      <c r="K183" s="91">
        <v>0</v>
      </c>
      <c r="L183" s="91">
        <v>467.01669151999999</v>
      </c>
      <c r="M183" s="91">
        <v>0</v>
      </c>
      <c r="N183" s="91">
        <v>0.64</v>
      </c>
      <c r="O183" s="91">
        <v>0.25</v>
      </c>
    </row>
    <row r="184" spans="2:15">
      <c r="B184" t="s">
        <v>804</v>
      </c>
      <c r="C184" t="s">
        <v>805</v>
      </c>
      <c r="D184" t="s">
        <v>635</v>
      </c>
      <c r="E184" t="s">
        <v>624</v>
      </c>
      <c r="F184" t="s">
        <v>806</v>
      </c>
      <c r="G184" t="s">
        <v>626</v>
      </c>
      <c r="H184" t="s">
        <v>109</v>
      </c>
      <c r="I184" s="91">
        <v>1114</v>
      </c>
      <c r="J184" s="91">
        <v>4365</v>
      </c>
      <c r="K184" s="91">
        <v>0</v>
      </c>
      <c r="L184" s="91">
        <v>182.2506228</v>
      </c>
      <c r="M184" s="91">
        <v>0</v>
      </c>
      <c r="N184" s="91">
        <v>0.25</v>
      </c>
      <c r="O184" s="91">
        <v>0.1</v>
      </c>
    </row>
    <row r="185" spans="2:15">
      <c r="B185" t="s">
        <v>807</v>
      </c>
      <c r="C185" t="s">
        <v>808</v>
      </c>
      <c r="D185" t="s">
        <v>635</v>
      </c>
      <c r="E185" t="s">
        <v>624</v>
      </c>
      <c r="F185" t="s">
        <v>294</v>
      </c>
      <c r="G185" t="s">
        <v>626</v>
      </c>
      <c r="H185" t="s">
        <v>109</v>
      </c>
      <c r="I185" s="91">
        <v>2565.9</v>
      </c>
      <c r="J185" s="91">
        <v>3875</v>
      </c>
      <c r="K185" s="91">
        <v>0</v>
      </c>
      <c r="L185" s="91">
        <v>372.65848649999998</v>
      </c>
      <c r="M185" s="91">
        <v>0</v>
      </c>
      <c r="N185" s="91">
        <v>0.51</v>
      </c>
      <c r="O185" s="91">
        <v>0.2</v>
      </c>
    </row>
    <row r="186" spans="2:15">
      <c r="B186" t="s">
        <v>809</v>
      </c>
      <c r="C186" t="s">
        <v>810</v>
      </c>
      <c r="D186" t="s">
        <v>623</v>
      </c>
      <c r="E186" t="s">
        <v>624</v>
      </c>
      <c r="F186" t="s">
        <v>811</v>
      </c>
      <c r="G186" t="s">
        <v>640</v>
      </c>
      <c r="H186" t="s">
        <v>109</v>
      </c>
      <c r="I186" s="91">
        <v>202</v>
      </c>
      <c r="J186" s="91">
        <v>11524</v>
      </c>
      <c r="K186" s="91">
        <v>0</v>
      </c>
      <c r="L186" s="91">
        <v>87.247743040000003</v>
      </c>
      <c r="M186" s="91">
        <v>0</v>
      </c>
      <c r="N186" s="91">
        <v>0.12</v>
      </c>
      <c r="O186" s="91">
        <v>0.05</v>
      </c>
    </row>
    <row r="187" spans="2:15">
      <c r="B187" t="s">
        <v>812</v>
      </c>
      <c r="C187" t="s">
        <v>813</v>
      </c>
      <c r="D187" t="s">
        <v>623</v>
      </c>
      <c r="E187" t="s">
        <v>624</v>
      </c>
      <c r="F187" t="s">
        <v>814</v>
      </c>
      <c r="G187" t="s">
        <v>640</v>
      </c>
      <c r="H187" t="s">
        <v>109</v>
      </c>
      <c r="I187" s="91">
        <v>200</v>
      </c>
      <c r="J187" s="91">
        <v>11255</v>
      </c>
      <c r="K187" s="91">
        <v>0</v>
      </c>
      <c r="L187" s="91">
        <v>84.36748</v>
      </c>
      <c r="M187" s="91">
        <v>0</v>
      </c>
      <c r="N187" s="91">
        <v>0.12</v>
      </c>
      <c r="O187" s="91">
        <v>0.04</v>
      </c>
    </row>
    <row r="188" spans="2:15">
      <c r="B188" t="s">
        <v>815</v>
      </c>
      <c r="C188" t="s">
        <v>816</v>
      </c>
      <c r="D188" t="s">
        <v>623</v>
      </c>
      <c r="E188" t="s">
        <v>624</v>
      </c>
      <c r="F188" t="s">
        <v>817</v>
      </c>
      <c r="G188" t="s">
        <v>640</v>
      </c>
      <c r="H188" t="s">
        <v>116</v>
      </c>
      <c r="I188" s="91">
        <v>2784</v>
      </c>
      <c r="J188" s="91">
        <v>533.20000000000005</v>
      </c>
      <c r="K188" s="91">
        <v>0</v>
      </c>
      <c r="L188" s="91">
        <v>71.154610099199999</v>
      </c>
      <c r="M188" s="91">
        <v>0</v>
      </c>
      <c r="N188" s="91">
        <v>0.1</v>
      </c>
      <c r="O188" s="91">
        <v>0.04</v>
      </c>
    </row>
    <row r="189" spans="2:15">
      <c r="B189" t="s">
        <v>818</v>
      </c>
      <c r="C189" t="s">
        <v>819</v>
      </c>
      <c r="D189" t="s">
        <v>730</v>
      </c>
      <c r="E189" t="s">
        <v>624</v>
      </c>
      <c r="F189" t="s">
        <v>820</v>
      </c>
      <c r="G189" t="s">
        <v>640</v>
      </c>
      <c r="H189" t="s">
        <v>113</v>
      </c>
      <c r="I189" s="91">
        <v>656</v>
      </c>
      <c r="J189" s="91">
        <v>3959</v>
      </c>
      <c r="K189" s="91">
        <v>0</v>
      </c>
      <c r="L189" s="91">
        <v>111.457315264</v>
      </c>
      <c r="M189" s="91">
        <v>0</v>
      </c>
      <c r="N189" s="91">
        <v>0.15</v>
      </c>
      <c r="O189" s="91">
        <v>0.06</v>
      </c>
    </row>
    <row r="190" spans="2:15">
      <c r="B190" t="s">
        <v>821</v>
      </c>
      <c r="C190" t="s">
        <v>822</v>
      </c>
      <c r="D190" t="s">
        <v>623</v>
      </c>
      <c r="E190" t="s">
        <v>624</v>
      </c>
      <c r="F190" t="s">
        <v>823</v>
      </c>
      <c r="G190" t="s">
        <v>640</v>
      </c>
      <c r="H190" t="s">
        <v>113</v>
      </c>
      <c r="I190" s="91">
        <v>139</v>
      </c>
      <c r="J190" s="91">
        <v>11300</v>
      </c>
      <c r="K190" s="91">
        <v>0</v>
      </c>
      <c r="L190" s="91">
        <v>67.408161199999995</v>
      </c>
      <c r="M190" s="91">
        <v>0</v>
      </c>
      <c r="N190" s="91">
        <v>0.09</v>
      </c>
      <c r="O190" s="91">
        <v>0.04</v>
      </c>
    </row>
    <row r="191" spans="2:15">
      <c r="B191" t="s">
        <v>824</v>
      </c>
      <c r="C191" t="s">
        <v>825</v>
      </c>
      <c r="D191" t="s">
        <v>623</v>
      </c>
      <c r="E191" t="s">
        <v>624</v>
      </c>
      <c r="F191" t="s">
        <v>826</v>
      </c>
      <c r="G191" t="s">
        <v>640</v>
      </c>
      <c r="H191" t="s">
        <v>116</v>
      </c>
      <c r="I191" s="91">
        <v>2692</v>
      </c>
      <c r="J191" s="91">
        <v>588.6</v>
      </c>
      <c r="K191" s="91">
        <v>0</v>
      </c>
      <c r="L191" s="91">
        <v>75.951959860800002</v>
      </c>
      <c r="M191" s="91">
        <v>0</v>
      </c>
      <c r="N191" s="91">
        <v>0.1</v>
      </c>
      <c r="O191" s="91">
        <v>0.04</v>
      </c>
    </row>
    <row r="192" spans="2:15">
      <c r="B192" t="s">
        <v>827</v>
      </c>
      <c r="C192" t="s">
        <v>828</v>
      </c>
      <c r="D192" t="s">
        <v>623</v>
      </c>
      <c r="E192" t="s">
        <v>624</v>
      </c>
      <c r="F192" t="s">
        <v>829</v>
      </c>
      <c r="G192" t="s">
        <v>640</v>
      </c>
      <c r="H192" t="s">
        <v>109</v>
      </c>
      <c r="I192" s="91">
        <v>341</v>
      </c>
      <c r="J192" s="91">
        <v>16799</v>
      </c>
      <c r="K192" s="91">
        <v>0</v>
      </c>
      <c r="L192" s="91">
        <v>214.70264331999999</v>
      </c>
      <c r="M192" s="91">
        <v>0</v>
      </c>
      <c r="N192" s="91">
        <v>0.28999999999999998</v>
      </c>
      <c r="O192" s="91">
        <v>0.11</v>
      </c>
    </row>
    <row r="193" spans="2:15">
      <c r="B193" t="s">
        <v>830</v>
      </c>
      <c r="C193" t="s">
        <v>831</v>
      </c>
      <c r="D193" t="s">
        <v>623</v>
      </c>
      <c r="E193" t="s">
        <v>624</v>
      </c>
      <c r="F193" t="s">
        <v>832</v>
      </c>
      <c r="G193" t="s">
        <v>640</v>
      </c>
      <c r="H193" t="s">
        <v>109</v>
      </c>
      <c r="I193" s="91">
        <v>273</v>
      </c>
      <c r="J193" s="91">
        <v>7908</v>
      </c>
      <c r="K193" s="91">
        <v>0</v>
      </c>
      <c r="L193" s="91">
        <v>80.914972320000004</v>
      </c>
      <c r="M193" s="91">
        <v>0</v>
      </c>
      <c r="N193" s="91">
        <v>0.11</v>
      </c>
      <c r="O193" s="91">
        <v>0.04</v>
      </c>
    </row>
    <row r="194" spans="2:15">
      <c r="B194" t="s">
        <v>833</v>
      </c>
      <c r="C194" t="s">
        <v>834</v>
      </c>
      <c r="D194" t="s">
        <v>623</v>
      </c>
      <c r="E194" t="s">
        <v>624</v>
      </c>
      <c r="F194" t="s">
        <v>835</v>
      </c>
      <c r="G194" t="s">
        <v>836</v>
      </c>
      <c r="H194" t="s">
        <v>109</v>
      </c>
      <c r="I194" s="91">
        <v>104</v>
      </c>
      <c r="J194" s="91">
        <v>150197</v>
      </c>
      <c r="K194" s="91">
        <v>0</v>
      </c>
      <c r="L194" s="91">
        <v>585.45589024000003</v>
      </c>
      <c r="M194" s="91">
        <v>0</v>
      </c>
      <c r="N194" s="91">
        <v>0.8</v>
      </c>
      <c r="O194" s="91">
        <v>0.31</v>
      </c>
    </row>
    <row r="195" spans="2:15">
      <c r="B195" t="s">
        <v>837</v>
      </c>
      <c r="C195" t="s">
        <v>838</v>
      </c>
      <c r="D195" t="s">
        <v>623</v>
      </c>
      <c r="E195" t="s">
        <v>624</v>
      </c>
      <c r="F195" t="s">
        <v>839</v>
      </c>
      <c r="G195" t="s">
        <v>836</v>
      </c>
      <c r="H195" t="s">
        <v>109</v>
      </c>
      <c r="I195" s="91">
        <v>320</v>
      </c>
      <c r="J195" s="91">
        <v>2706</v>
      </c>
      <c r="K195" s="91">
        <v>0</v>
      </c>
      <c r="L195" s="91">
        <v>32.454681600000001</v>
      </c>
      <c r="M195" s="91">
        <v>0</v>
      </c>
      <c r="N195" s="91">
        <v>0.04</v>
      </c>
      <c r="O195" s="91">
        <v>0.02</v>
      </c>
    </row>
    <row r="196" spans="2:15">
      <c r="B196" t="s">
        <v>840</v>
      </c>
      <c r="C196" t="s">
        <v>841</v>
      </c>
      <c r="D196" t="s">
        <v>623</v>
      </c>
      <c r="E196" t="s">
        <v>624</v>
      </c>
      <c r="F196" t="s">
        <v>842</v>
      </c>
      <c r="G196" t="s">
        <v>836</v>
      </c>
      <c r="H196" t="s">
        <v>109</v>
      </c>
      <c r="I196" s="91">
        <v>213</v>
      </c>
      <c r="J196" s="91">
        <v>11265</v>
      </c>
      <c r="K196" s="91">
        <v>0</v>
      </c>
      <c r="L196" s="91">
        <v>89.931198600000002</v>
      </c>
      <c r="M196" s="91">
        <v>0</v>
      </c>
      <c r="N196" s="91">
        <v>0.12</v>
      </c>
      <c r="O196" s="91">
        <v>0.05</v>
      </c>
    </row>
    <row r="197" spans="2:15">
      <c r="B197" t="s">
        <v>843</v>
      </c>
      <c r="C197" t="s">
        <v>844</v>
      </c>
      <c r="D197" t="s">
        <v>623</v>
      </c>
      <c r="E197" t="s">
        <v>624</v>
      </c>
      <c r="F197" t="s">
        <v>845</v>
      </c>
      <c r="G197" t="s">
        <v>836</v>
      </c>
      <c r="H197" t="s">
        <v>109</v>
      </c>
      <c r="I197" s="91">
        <v>141</v>
      </c>
      <c r="J197" s="91">
        <v>26766</v>
      </c>
      <c r="K197" s="91">
        <v>0</v>
      </c>
      <c r="L197" s="91">
        <v>141.44974488</v>
      </c>
      <c r="M197" s="91">
        <v>0</v>
      </c>
      <c r="N197" s="91">
        <v>0.19</v>
      </c>
      <c r="O197" s="91">
        <v>7.0000000000000007E-2</v>
      </c>
    </row>
    <row r="198" spans="2:15">
      <c r="B198" t="s">
        <v>846</v>
      </c>
      <c r="C198" t="s">
        <v>847</v>
      </c>
      <c r="D198" t="s">
        <v>623</v>
      </c>
      <c r="E198" t="s">
        <v>624</v>
      </c>
      <c r="F198" t="s">
        <v>848</v>
      </c>
      <c r="G198" t="s">
        <v>836</v>
      </c>
      <c r="H198" t="s">
        <v>109</v>
      </c>
      <c r="I198" s="91">
        <v>15</v>
      </c>
      <c r="J198" s="91">
        <v>172242</v>
      </c>
      <c r="K198" s="91">
        <v>0</v>
      </c>
      <c r="L198" s="91">
        <v>96.834452400000004</v>
      </c>
      <c r="M198" s="91">
        <v>0</v>
      </c>
      <c r="N198" s="91">
        <v>0.13</v>
      </c>
      <c r="O198" s="91">
        <v>0.05</v>
      </c>
    </row>
    <row r="199" spans="2:15">
      <c r="B199" t="s">
        <v>849</v>
      </c>
      <c r="C199" t="s">
        <v>850</v>
      </c>
      <c r="D199" t="s">
        <v>623</v>
      </c>
      <c r="E199" t="s">
        <v>624</v>
      </c>
      <c r="F199" t="s">
        <v>851</v>
      </c>
      <c r="G199" t="s">
        <v>836</v>
      </c>
      <c r="H199" t="s">
        <v>109</v>
      </c>
      <c r="I199" s="91">
        <v>476</v>
      </c>
      <c r="J199" s="91">
        <v>5394</v>
      </c>
      <c r="K199" s="91">
        <v>0</v>
      </c>
      <c r="L199" s="91">
        <v>96.231549119999997</v>
      </c>
      <c r="M199" s="91">
        <v>0</v>
      </c>
      <c r="N199" s="91">
        <v>0.13</v>
      </c>
      <c r="O199" s="91">
        <v>0.05</v>
      </c>
    </row>
    <row r="200" spans="2:15">
      <c r="B200" t="s">
        <v>852</v>
      </c>
      <c r="C200" t="s">
        <v>853</v>
      </c>
      <c r="D200" t="s">
        <v>623</v>
      </c>
      <c r="E200" t="s">
        <v>624</v>
      </c>
      <c r="F200" t="s">
        <v>854</v>
      </c>
      <c r="G200" t="s">
        <v>643</v>
      </c>
      <c r="H200" t="s">
        <v>113</v>
      </c>
      <c r="I200" s="91">
        <v>156</v>
      </c>
      <c r="J200" s="91">
        <v>13716</v>
      </c>
      <c r="K200" s="91">
        <v>0</v>
      </c>
      <c r="L200" s="91">
        <v>91.827193535999996</v>
      </c>
      <c r="M200" s="91">
        <v>0</v>
      </c>
      <c r="N200" s="91">
        <v>0.13</v>
      </c>
      <c r="O200" s="91">
        <v>0.05</v>
      </c>
    </row>
    <row r="201" spans="2:15">
      <c r="B201" t="s">
        <v>855</v>
      </c>
      <c r="C201" t="s">
        <v>856</v>
      </c>
      <c r="D201" t="s">
        <v>635</v>
      </c>
      <c r="E201" t="s">
        <v>624</v>
      </c>
      <c r="F201" t="s">
        <v>857</v>
      </c>
      <c r="G201" t="s">
        <v>652</v>
      </c>
      <c r="H201" t="s">
        <v>109</v>
      </c>
      <c r="I201" s="91">
        <v>248</v>
      </c>
      <c r="J201" s="91">
        <v>13707</v>
      </c>
      <c r="K201" s="91">
        <v>0</v>
      </c>
      <c r="L201" s="91">
        <v>127.40711328</v>
      </c>
      <c r="M201" s="91">
        <v>0</v>
      </c>
      <c r="N201" s="91">
        <v>0.17</v>
      </c>
      <c r="O201" s="91">
        <v>7.0000000000000007E-2</v>
      </c>
    </row>
    <row r="202" spans="2:15">
      <c r="B202" t="s">
        <v>858</v>
      </c>
      <c r="C202" t="s">
        <v>859</v>
      </c>
      <c r="D202" t="s">
        <v>623</v>
      </c>
      <c r="E202" t="s">
        <v>624</v>
      </c>
      <c r="F202" t="s">
        <v>860</v>
      </c>
      <c r="G202" t="s">
        <v>652</v>
      </c>
      <c r="H202" t="s">
        <v>109</v>
      </c>
      <c r="I202" s="91">
        <v>1061</v>
      </c>
      <c r="J202" s="91">
        <v>13109</v>
      </c>
      <c r="K202" s="91">
        <v>0</v>
      </c>
      <c r="L202" s="91">
        <v>521.29616452000005</v>
      </c>
      <c r="M202" s="91">
        <v>0</v>
      </c>
      <c r="N202" s="91">
        <v>0.71</v>
      </c>
      <c r="O202" s="91">
        <v>0.27</v>
      </c>
    </row>
    <row r="203" spans="2:15">
      <c r="B203" t="s">
        <v>861</v>
      </c>
      <c r="C203" t="s">
        <v>862</v>
      </c>
      <c r="D203" t="s">
        <v>623</v>
      </c>
      <c r="E203" t="s">
        <v>624</v>
      </c>
      <c r="F203" t="s">
        <v>863</v>
      </c>
      <c r="G203" t="s">
        <v>652</v>
      </c>
      <c r="H203" t="s">
        <v>109</v>
      </c>
      <c r="I203" s="91">
        <v>141</v>
      </c>
      <c r="J203" s="91">
        <v>103561</v>
      </c>
      <c r="K203" s="91">
        <v>0</v>
      </c>
      <c r="L203" s="91">
        <v>547.28674548000004</v>
      </c>
      <c r="M203" s="91">
        <v>0</v>
      </c>
      <c r="N203" s="91">
        <v>0.75</v>
      </c>
      <c r="O203" s="91">
        <v>0.28999999999999998</v>
      </c>
    </row>
    <row r="204" spans="2:15">
      <c r="B204" t="s">
        <v>864</v>
      </c>
      <c r="C204" t="s">
        <v>865</v>
      </c>
      <c r="D204" t="s">
        <v>623</v>
      </c>
      <c r="E204" t="s">
        <v>624</v>
      </c>
      <c r="F204" t="s">
        <v>866</v>
      </c>
      <c r="G204" t="s">
        <v>652</v>
      </c>
      <c r="H204" t="s">
        <v>109</v>
      </c>
      <c r="I204" s="91">
        <v>243</v>
      </c>
      <c r="J204" s="91">
        <v>18865</v>
      </c>
      <c r="K204" s="91">
        <v>0</v>
      </c>
      <c r="L204" s="91">
        <v>171.8156286</v>
      </c>
      <c r="M204" s="91">
        <v>0</v>
      </c>
      <c r="N204" s="91">
        <v>0.23</v>
      </c>
      <c r="O204" s="91">
        <v>0.09</v>
      </c>
    </row>
    <row r="205" spans="2:15">
      <c r="B205" t="s">
        <v>867</v>
      </c>
      <c r="C205" t="s">
        <v>868</v>
      </c>
      <c r="D205" t="s">
        <v>623</v>
      </c>
      <c r="E205" t="s">
        <v>624</v>
      </c>
      <c r="F205" t="s">
        <v>869</v>
      </c>
      <c r="G205" t="s">
        <v>652</v>
      </c>
      <c r="H205" t="s">
        <v>109</v>
      </c>
      <c r="I205" s="91">
        <v>1391</v>
      </c>
      <c r="J205" s="91">
        <v>10157</v>
      </c>
      <c r="K205" s="91">
        <v>0</v>
      </c>
      <c r="L205" s="91">
        <v>529.53194475999999</v>
      </c>
      <c r="M205" s="91">
        <v>0</v>
      </c>
      <c r="N205" s="91">
        <v>0.72</v>
      </c>
      <c r="O205" s="91">
        <v>0.28000000000000003</v>
      </c>
    </row>
    <row r="206" spans="2:15">
      <c r="B206" t="s">
        <v>870</v>
      </c>
      <c r="C206" t="s">
        <v>871</v>
      </c>
      <c r="D206" t="s">
        <v>623</v>
      </c>
      <c r="E206" t="s">
        <v>624</v>
      </c>
      <c r="F206" t="s">
        <v>872</v>
      </c>
      <c r="G206" t="s">
        <v>652</v>
      </c>
      <c r="H206" t="s">
        <v>109</v>
      </c>
      <c r="I206" s="91">
        <v>354</v>
      </c>
      <c r="J206" s="91">
        <v>8409</v>
      </c>
      <c r="K206" s="91">
        <v>0</v>
      </c>
      <c r="L206" s="91">
        <v>111.56993928</v>
      </c>
      <c r="M206" s="91">
        <v>0</v>
      </c>
      <c r="N206" s="91">
        <v>0.15</v>
      </c>
      <c r="O206" s="91">
        <v>0.06</v>
      </c>
    </row>
    <row r="207" spans="2:15">
      <c r="B207" t="s">
        <v>873</v>
      </c>
      <c r="C207" t="s">
        <v>874</v>
      </c>
      <c r="D207" t="s">
        <v>623</v>
      </c>
      <c r="E207" t="s">
        <v>624</v>
      </c>
      <c r="F207" t="s">
        <v>875</v>
      </c>
      <c r="G207" t="s">
        <v>652</v>
      </c>
      <c r="H207" t="s">
        <v>109</v>
      </c>
      <c r="I207" s="91">
        <v>977.39</v>
      </c>
      <c r="J207" s="91">
        <v>5290</v>
      </c>
      <c r="K207" s="91">
        <v>0</v>
      </c>
      <c r="L207" s="91">
        <v>193.786333388</v>
      </c>
      <c r="M207" s="91">
        <v>0</v>
      </c>
      <c r="N207" s="91">
        <v>0.26</v>
      </c>
      <c r="O207" s="91">
        <v>0.1</v>
      </c>
    </row>
    <row r="208" spans="2:15">
      <c r="B208" t="s">
        <v>876</v>
      </c>
      <c r="C208" t="s">
        <v>877</v>
      </c>
      <c r="D208" t="s">
        <v>623</v>
      </c>
      <c r="E208" t="s">
        <v>624</v>
      </c>
      <c r="F208" t="s">
        <v>878</v>
      </c>
      <c r="G208" t="s">
        <v>652</v>
      </c>
      <c r="H208" t="s">
        <v>109</v>
      </c>
      <c r="I208" s="91">
        <v>356</v>
      </c>
      <c r="J208" s="91">
        <v>13194</v>
      </c>
      <c r="K208" s="91">
        <v>0</v>
      </c>
      <c r="L208" s="91">
        <v>176.04595871999999</v>
      </c>
      <c r="M208" s="91">
        <v>0</v>
      </c>
      <c r="N208" s="91">
        <v>0.24</v>
      </c>
      <c r="O208" s="91">
        <v>0.09</v>
      </c>
    </row>
    <row r="209" spans="2:15">
      <c r="B209" t="s">
        <v>879</v>
      </c>
      <c r="C209" t="s">
        <v>880</v>
      </c>
      <c r="D209" t="s">
        <v>623</v>
      </c>
      <c r="E209" t="s">
        <v>624</v>
      </c>
      <c r="F209" t="s">
        <v>490</v>
      </c>
      <c r="G209" t="s">
        <v>652</v>
      </c>
      <c r="H209" t="s">
        <v>109</v>
      </c>
      <c r="I209" s="91">
        <v>3464.54</v>
      </c>
      <c r="J209" s="91">
        <v>1103</v>
      </c>
      <c r="K209" s="91">
        <v>0</v>
      </c>
      <c r="L209" s="91">
        <v>143.22560799760001</v>
      </c>
      <c r="M209" s="91">
        <v>0.01</v>
      </c>
      <c r="N209" s="91">
        <v>0.2</v>
      </c>
      <c r="O209" s="91">
        <v>0.08</v>
      </c>
    </row>
    <row r="210" spans="2:15">
      <c r="B210" t="s">
        <v>881</v>
      </c>
      <c r="C210" t="s">
        <v>882</v>
      </c>
      <c r="D210" t="s">
        <v>623</v>
      </c>
      <c r="E210" t="s">
        <v>624</v>
      </c>
      <c r="F210" t="s">
        <v>883</v>
      </c>
      <c r="G210" t="s">
        <v>668</v>
      </c>
      <c r="H210" t="s">
        <v>109</v>
      </c>
      <c r="I210" s="91">
        <v>332</v>
      </c>
      <c r="J210" s="91">
        <v>15774</v>
      </c>
      <c r="K210" s="91">
        <v>0</v>
      </c>
      <c r="L210" s="91">
        <v>196.28156064000001</v>
      </c>
      <c r="M210" s="91">
        <v>0</v>
      </c>
      <c r="N210" s="91">
        <v>0.27</v>
      </c>
      <c r="O210" s="91">
        <v>0.1</v>
      </c>
    </row>
    <row r="211" spans="2:15">
      <c r="B211" t="s">
        <v>884</v>
      </c>
      <c r="C211" t="s">
        <v>885</v>
      </c>
      <c r="D211" t="s">
        <v>623</v>
      </c>
      <c r="E211" t="s">
        <v>624</v>
      </c>
      <c r="F211" t="s">
        <v>886</v>
      </c>
      <c r="G211" t="s">
        <v>668</v>
      </c>
      <c r="H211" t="s">
        <v>109</v>
      </c>
      <c r="I211" s="91">
        <v>1053</v>
      </c>
      <c r="J211" s="91">
        <v>4333</v>
      </c>
      <c r="K211" s="91">
        <v>0</v>
      </c>
      <c r="L211" s="91">
        <v>171.00808452000001</v>
      </c>
      <c r="M211" s="91">
        <v>0</v>
      </c>
      <c r="N211" s="91">
        <v>0.23</v>
      </c>
      <c r="O211" s="91">
        <v>0.09</v>
      </c>
    </row>
    <row r="212" spans="2:15">
      <c r="B212" t="s">
        <v>887</v>
      </c>
      <c r="C212" t="s">
        <v>888</v>
      </c>
      <c r="D212" t="s">
        <v>623</v>
      </c>
      <c r="E212" t="s">
        <v>624</v>
      </c>
      <c r="F212" t="s">
        <v>889</v>
      </c>
      <c r="G212" t="s">
        <v>668</v>
      </c>
      <c r="H212" t="s">
        <v>113</v>
      </c>
      <c r="I212" s="91">
        <v>3504</v>
      </c>
      <c r="J212" s="91">
        <v>503</v>
      </c>
      <c r="K212" s="91">
        <v>0</v>
      </c>
      <c r="L212" s="91">
        <v>75.639964992000003</v>
      </c>
      <c r="M212" s="91">
        <v>0</v>
      </c>
      <c r="N212" s="91">
        <v>0.1</v>
      </c>
      <c r="O212" s="91">
        <v>0.04</v>
      </c>
    </row>
    <row r="213" spans="2:15">
      <c r="B213" t="s">
        <v>890</v>
      </c>
      <c r="C213" t="s">
        <v>891</v>
      </c>
      <c r="D213" t="s">
        <v>635</v>
      </c>
      <c r="E213" t="s">
        <v>624</v>
      </c>
      <c r="F213" t="s">
        <v>892</v>
      </c>
      <c r="G213" t="s">
        <v>668</v>
      </c>
      <c r="H213" t="s">
        <v>109</v>
      </c>
      <c r="I213" s="91">
        <v>212.45</v>
      </c>
      <c r="J213" s="91">
        <v>18835</v>
      </c>
      <c r="K213" s="91">
        <v>0</v>
      </c>
      <c r="L213" s="91">
        <v>149.97606071000001</v>
      </c>
      <c r="M213" s="91">
        <v>0</v>
      </c>
      <c r="N213" s="91">
        <v>0.2</v>
      </c>
      <c r="O213" s="91">
        <v>0.08</v>
      </c>
    </row>
    <row r="214" spans="2:15">
      <c r="B214" t="s">
        <v>893</v>
      </c>
      <c r="C214" t="s">
        <v>894</v>
      </c>
      <c r="D214" t="s">
        <v>623</v>
      </c>
      <c r="E214" t="s">
        <v>624</v>
      </c>
      <c r="F214" t="s">
        <v>895</v>
      </c>
      <c r="G214" t="s">
        <v>668</v>
      </c>
      <c r="H214" t="s">
        <v>224</v>
      </c>
      <c r="I214" s="91">
        <v>5933</v>
      </c>
      <c r="J214" s="91">
        <v>7792</v>
      </c>
      <c r="K214" s="91">
        <v>0</v>
      </c>
      <c r="L214" s="91">
        <v>193.657201904</v>
      </c>
      <c r="M214" s="91">
        <v>0</v>
      </c>
      <c r="N214" s="91">
        <v>0.26</v>
      </c>
      <c r="O214" s="91">
        <v>0.1</v>
      </c>
    </row>
    <row r="215" spans="2:15">
      <c r="B215" t="s">
        <v>896</v>
      </c>
      <c r="C215" t="s">
        <v>897</v>
      </c>
      <c r="D215" t="s">
        <v>623</v>
      </c>
      <c r="E215" t="s">
        <v>624</v>
      </c>
      <c r="F215" t="s">
        <v>898</v>
      </c>
      <c r="G215" t="s">
        <v>899</v>
      </c>
      <c r="H215" t="s">
        <v>113</v>
      </c>
      <c r="I215" s="91">
        <v>778</v>
      </c>
      <c r="J215" s="91">
        <v>2391</v>
      </c>
      <c r="K215" s="91">
        <v>0</v>
      </c>
      <c r="L215" s="91">
        <v>79.832257368</v>
      </c>
      <c r="M215" s="91">
        <v>0</v>
      </c>
      <c r="N215" s="91">
        <v>0.11</v>
      </c>
      <c r="O215" s="91">
        <v>0.04</v>
      </c>
    </row>
    <row r="216" spans="2:15">
      <c r="B216" t="s">
        <v>900</v>
      </c>
      <c r="C216" t="s">
        <v>901</v>
      </c>
      <c r="D216" t="s">
        <v>623</v>
      </c>
      <c r="E216" t="s">
        <v>624</v>
      </c>
      <c r="F216" t="s">
        <v>367</v>
      </c>
      <c r="G216" t="s">
        <v>682</v>
      </c>
      <c r="H216" t="s">
        <v>109</v>
      </c>
      <c r="I216" s="91">
        <v>3459.43</v>
      </c>
      <c r="J216" s="91">
        <v>5230</v>
      </c>
      <c r="K216" s="91">
        <v>0</v>
      </c>
      <c r="L216" s="91">
        <v>678.11885237199999</v>
      </c>
      <c r="M216" s="91">
        <v>0.01</v>
      </c>
      <c r="N216" s="91">
        <v>0.93</v>
      </c>
      <c r="O216" s="91">
        <v>0.36</v>
      </c>
    </row>
    <row r="217" spans="2:15">
      <c r="B217" t="s">
        <v>902</v>
      </c>
      <c r="C217" t="s">
        <v>903</v>
      </c>
      <c r="D217" t="s">
        <v>623</v>
      </c>
      <c r="E217" t="s">
        <v>624</v>
      </c>
      <c r="F217" t="s">
        <v>904</v>
      </c>
      <c r="G217" t="s">
        <v>131</v>
      </c>
      <c r="H217" t="s">
        <v>109</v>
      </c>
      <c r="I217" s="91">
        <v>1205</v>
      </c>
      <c r="J217" s="91">
        <v>5872</v>
      </c>
      <c r="K217" s="91">
        <v>0</v>
      </c>
      <c r="L217" s="91">
        <v>265.19948479999999</v>
      </c>
      <c r="M217" s="91">
        <v>0</v>
      </c>
      <c r="N217" s="91">
        <v>0.36</v>
      </c>
      <c r="O217" s="91">
        <v>0.14000000000000001</v>
      </c>
    </row>
    <row r="218" spans="2:15">
      <c r="B218" t="s">
        <v>265</v>
      </c>
      <c r="E218" s="16"/>
      <c r="F218" s="16"/>
      <c r="G218" s="16"/>
    </row>
    <row r="219" spans="2:15">
      <c r="B219" t="s">
        <v>271</v>
      </c>
      <c r="E219" s="16"/>
      <c r="F219" s="16"/>
      <c r="G219" s="16"/>
    </row>
    <row r="220" spans="2:15">
      <c r="B220" t="s">
        <v>272</v>
      </c>
      <c r="E220" s="16"/>
      <c r="F220" s="16"/>
      <c r="G220" s="16"/>
    </row>
    <row r="221" spans="2:15">
      <c r="B221" t="s">
        <v>273</v>
      </c>
      <c r="E221" s="16"/>
      <c r="F221" s="16"/>
      <c r="G221" s="16"/>
    </row>
    <row r="222" spans="2:15">
      <c r="B222" t="s">
        <v>274</v>
      </c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43465</v>
      </c>
    </row>
    <row r="2" spans="2:63" s="1" customFormat="1">
      <c r="B2" s="2" t="s">
        <v>1</v>
      </c>
      <c r="C2" s="12" t="s">
        <v>1326</v>
      </c>
    </row>
    <row r="3" spans="2:63" s="1" customFormat="1">
      <c r="B3" s="2" t="s">
        <v>2</v>
      </c>
      <c r="C3" s="95" t="s">
        <v>1327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8"/>
      <c r="BK6" s="19"/>
    </row>
    <row r="7" spans="2:63" ht="26.25" customHeight="1">
      <c r="B7" s="116" t="s">
        <v>94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8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634272.16</v>
      </c>
      <c r="I11" s="7"/>
      <c r="J11" s="90">
        <v>0</v>
      </c>
      <c r="K11" s="90">
        <v>95356.991635914805</v>
      </c>
      <c r="L11" s="7"/>
      <c r="M11" s="90">
        <v>100</v>
      </c>
      <c r="N11" s="90">
        <v>50.24</v>
      </c>
      <c r="O11" s="35"/>
      <c r="BH11" s="16"/>
      <c r="BI11" s="19"/>
      <c r="BK11" s="16"/>
    </row>
    <row r="12" spans="2:63">
      <c r="B12" s="92" t="s">
        <v>227</v>
      </c>
      <c r="D12" s="16"/>
      <c r="E12" s="16"/>
      <c r="F12" s="16"/>
      <c r="G12" s="16"/>
      <c r="H12" s="93">
        <v>27.16</v>
      </c>
      <c r="J12" s="93">
        <v>0</v>
      </c>
      <c r="K12" s="93">
        <v>0.27045160000000001</v>
      </c>
      <c r="M12" s="93">
        <v>0</v>
      </c>
      <c r="N12" s="93">
        <v>0</v>
      </c>
    </row>
    <row r="13" spans="2:63">
      <c r="B13" s="92" t="s">
        <v>905</v>
      </c>
      <c r="D13" s="16"/>
      <c r="E13" s="16"/>
      <c r="F13" s="16"/>
      <c r="G13" s="16"/>
      <c r="H13" s="93">
        <v>27.16</v>
      </c>
      <c r="J13" s="93">
        <v>0</v>
      </c>
      <c r="K13" s="93">
        <v>0.27045160000000001</v>
      </c>
      <c r="M13" s="93">
        <v>0</v>
      </c>
      <c r="N13" s="93">
        <v>0</v>
      </c>
    </row>
    <row r="14" spans="2:63">
      <c r="B14" t="s">
        <v>906</v>
      </c>
      <c r="C14" t="s">
        <v>907</v>
      </c>
      <c r="D14" t="s">
        <v>103</v>
      </c>
      <c r="E14" t="s">
        <v>908</v>
      </c>
      <c r="F14" t="s">
        <v>216</v>
      </c>
      <c r="G14" t="s">
        <v>105</v>
      </c>
      <c r="H14" s="91">
        <v>0.01</v>
      </c>
      <c r="I14" s="91">
        <v>1462</v>
      </c>
      <c r="J14" s="91">
        <v>0</v>
      </c>
      <c r="K14" s="91">
        <v>1.462E-4</v>
      </c>
      <c r="L14" s="91">
        <v>0</v>
      </c>
      <c r="M14" s="91">
        <v>0</v>
      </c>
      <c r="N14" s="91">
        <v>0</v>
      </c>
    </row>
    <row r="15" spans="2:63">
      <c r="B15" t="s">
        <v>909</v>
      </c>
      <c r="C15" t="s">
        <v>910</v>
      </c>
      <c r="D15" t="s">
        <v>103</v>
      </c>
      <c r="E15" t="s">
        <v>911</v>
      </c>
      <c r="F15" t="s">
        <v>131</v>
      </c>
      <c r="G15" t="s">
        <v>105</v>
      </c>
      <c r="H15" s="91">
        <v>27.15</v>
      </c>
      <c r="I15" s="91">
        <v>995.6</v>
      </c>
      <c r="J15" s="91">
        <v>0</v>
      </c>
      <c r="K15" s="91">
        <v>0.27030539999999997</v>
      </c>
      <c r="L15" s="91">
        <v>0</v>
      </c>
      <c r="M15" s="91">
        <v>0</v>
      </c>
      <c r="N15" s="91">
        <v>0</v>
      </c>
    </row>
    <row r="16" spans="2:63">
      <c r="B16" s="92" t="s">
        <v>912</v>
      </c>
      <c r="D16" s="16"/>
      <c r="E16" s="16"/>
      <c r="F16" s="16"/>
      <c r="G16" s="16"/>
      <c r="H16" s="93">
        <v>0</v>
      </c>
      <c r="J16" s="93">
        <v>0</v>
      </c>
      <c r="K16" s="93">
        <v>0</v>
      </c>
      <c r="M16" s="93">
        <v>0</v>
      </c>
      <c r="N16" s="93">
        <v>0</v>
      </c>
    </row>
    <row r="17" spans="2:14">
      <c r="B17" t="s">
        <v>256</v>
      </c>
      <c r="C17" t="s">
        <v>256</v>
      </c>
      <c r="D17" s="16"/>
      <c r="E17" s="16"/>
      <c r="F17" t="s">
        <v>256</v>
      </c>
      <c r="G17" t="s">
        <v>256</v>
      </c>
      <c r="H17" s="91">
        <v>0</v>
      </c>
      <c r="I17" s="91">
        <v>0</v>
      </c>
      <c r="K17" s="91">
        <v>0</v>
      </c>
      <c r="L17" s="91">
        <v>0</v>
      </c>
      <c r="M17" s="91">
        <v>0</v>
      </c>
      <c r="N17" s="91">
        <v>0</v>
      </c>
    </row>
    <row r="18" spans="2:14">
      <c r="B18" s="92" t="s">
        <v>913</v>
      </c>
      <c r="D18" s="16"/>
      <c r="E18" s="16"/>
      <c r="F18" s="16"/>
      <c r="G18" s="16"/>
      <c r="H18" s="93">
        <v>0</v>
      </c>
      <c r="J18" s="93">
        <v>0</v>
      </c>
      <c r="K18" s="93">
        <v>0</v>
      </c>
      <c r="M18" s="93">
        <v>0</v>
      </c>
      <c r="N18" s="93">
        <v>0</v>
      </c>
    </row>
    <row r="19" spans="2:14">
      <c r="B19" t="s">
        <v>256</v>
      </c>
      <c r="C19" t="s">
        <v>256</v>
      </c>
      <c r="D19" s="16"/>
      <c r="E19" s="16"/>
      <c r="F19" t="s">
        <v>256</v>
      </c>
      <c r="G19" t="s">
        <v>256</v>
      </c>
      <c r="H19" s="91">
        <v>0</v>
      </c>
      <c r="I19" s="91">
        <v>0</v>
      </c>
      <c r="K19" s="91">
        <v>0</v>
      </c>
      <c r="L19" s="91">
        <v>0</v>
      </c>
      <c r="M19" s="91">
        <v>0</v>
      </c>
      <c r="N19" s="91">
        <v>0</v>
      </c>
    </row>
    <row r="20" spans="2:14">
      <c r="B20" s="92" t="s">
        <v>914</v>
      </c>
      <c r="D20" s="16"/>
      <c r="E20" s="16"/>
      <c r="F20" s="16"/>
      <c r="G20" s="16"/>
      <c r="H20" s="93">
        <v>0</v>
      </c>
      <c r="J20" s="93">
        <v>0</v>
      </c>
      <c r="K20" s="93">
        <v>0</v>
      </c>
      <c r="M20" s="93">
        <v>0</v>
      </c>
      <c r="N20" s="93">
        <v>0</v>
      </c>
    </row>
    <row r="21" spans="2:14">
      <c r="B21" t="s">
        <v>256</v>
      </c>
      <c r="C21" t="s">
        <v>256</v>
      </c>
      <c r="D21" s="16"/>
      <c r="E21" s="16"/>
      <c r="F21" t="s">
        <v>256</v>
      </c>
      <c r="G21" t="s">
        <v>256</v>
      </c>
      <c r="H21" s="91">
        <v>0</v>
      </c>
      <c r="I21" s="91">
        <v>0</v>
      </c>
      <c r="K21" s="91">
        <v>0</v>
      </c>
      <c r="L21" s="91">
        <v>0</v>
      </c>
      <c r="M21" s="91">
        <v>0</v>
      </c>
      <c r="N21" s="91">
        <v>0</v>
      </c>
    </row>
    <row r="22" spans="2:14">
      <c r="B22" s="92" t="s">
        <v>279</v>
      </c>
      <c r="D22" s="16"/>
      <c r="E22" s="16"/>
      <c r="F22" s="16"/>
      <c r="G22" s="16"/>
      <c r="H22" s="93">
        <v>0</v>
      </c>
      <c r="J22" s="93">
        <v>0</v>
      </c>
      <c r="K22" s="93">
        <v>0</v>
      </c>
      <c r="M22" s="93">
        <v>0</v>
      </c>
      <c r="N22" s="93">
        <v>0</v>
      </c>
    </row>
    <row r="23" spans="2:14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H23" s="91">
        <v>0</v>
      </c>
      <c r="I23" s="91">
        <v>0</v>
      </c>
      <c r="K23" s="91">
        <v>0</v>
      </c>
      <c r="L23" s="91">
        <v>0</v>
      </c>
      <c r="M23" s="91">
        <v>0</v>
      </c>
      <c r="N23" s="91">
        <v>0</v>
      </c>
    </row>
    <row r="24" spans="2:14">
      <c r="B24" s="92" t="s">
        <v>915</v>
      </c>
      <c r="D24" s="16"/>
      <c r="E24" s="16"/>
      <c r="F24" s="16"/>
      <c r="G24" s="16"/>
      <c r="H24" s="93">
        <v>0</v>
      </c>
      <c r="J24" s="93">
        <v>0</v>
      </c>
      <c r="K24" s="93">
        <v>0</v>
      </c>
      <c r="M24" s="93">
        <v>0</v>
      </c>
      <c r="N24" s="93">
        <v>0</v>
      </c>
    </row>
    <row r="25" spans="2:14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H25" s="91">
        <v>0</v>
      </c>
      <c r="I25" s="91">
        <v>0</v>
      </c>
      <c r="K25" s="91">
        <v>0</v>
      </c>
      <c r="L25" s="91">
        <v>0</v>
      </c>
      <c r="M25" s="91">
        <v>0</v>
      </c>
      <c r="N25" s="91">
        <v>0</v>
      </c>
    </row>
    <row r="26" spans="2:14">
      <c r="B26" s="92" t="s">
        <v>263</v>
      </c>
      <c r="D26" s="16"/>
      <c r="E26" s="16"/>
      <c r="F26" s="16"/>
      <c r="G26" s="16"/>
      <c r="H26" s="93">
        <v>634245</v>
      </c>
      <c r="J26" s="93">
        <v>0</v>
      </c>
      <c r="K26" s="93">
        <v>95356.721184314796</v>
      </c>
      <c r="M26" s="93">
        <v>100</v>
      </c>
      <c r="N26" s="93">
        <v>50.24</v>
      </c>
    </row>
    <row r="27" spans="2:14">
      <c r="B27" s="92" t="s">
        <v>916</v>
      </c>
      <c r="D27" s="16"/>
      <c r="E27" s="16"/>
      <c r="F27" s="16"/>
      <c r="G27" s="16"/>
      <c r="H27" s="93">
        <v>634245</v>
      </c>
      <c r="J27" s="93">
        <v>0</v>
      </c>
      <c r="K27" s="93">
        <v>95356.721184314796</v>
      </c>
      <c r="M27" s="93">
        <v>100</v>
      </c>
      <c r="N27" s="93">
        <v>50.24</v>
      </c>
    </row>
    <row r="28" spans="2:14">
      <c r="B28" t="s">
        <v>917</v>
      </c>
      <c r="C28" t="s">
        <v>918</v>
      </c>
      <c r="D28" t="s">
        <v>730</v>
      </c>
      <c r="E28" t="s">
        <v>919</v>
      </c>
      <c r="F28" t="s">
        <v>745</v>
      </c>
      <c r="G28" t="s">
        <v>113</v>
      </c>
      <c r="H28" s="91">
        <v>4563</v>
      </c>
      <c r="I28" s="91">
        <v>6529</v>
      </c>
      <c r="J28" s="91">
        <v>0</v>
      </c>
      <c r="K28" s="91">
        <v>1278.5460475320001</v>
      </c>
      <c r="L28" s="91">
        <v>0.02</v>
      </c>
      <c r="M28" s="91">
        <v>1.34</v>
      </c>
      <c r="N28" s="91">
        <v>0.67</v>
      </c>
    </row>
    <row r="29" spans="2:14">
      <c r="B29" t="s">
        <v>920</v>
      </c>
      <c r="C29" t="s">
        <v>921</v>
      </c>
      <c r="D29" t="s">
        <v>623</v>
      </c>
      <c r="E29" t="s">
        <v>922</v>
      </c>
      <c r="F29" t="s">
        <v>745</v>
      </c>
      <c r="G29" t="s">
        <v>109</v>
      </c>
      <c r="H29" s="91">
        <v>1000</v>
      </c>
      <c r="I29" s="91">
        <v>6130</v>
      </c>
      <c r="J29" s="91">
        <v>0</v>
      </c>
      <c r="K29" s="91">
        <v>229.75239999999999</v>
      </c>
      <c r="L29" s="91">
        <v>0</v>
      </c>
      <c r="M29" s="91">
        <v>0.24</v>
      </c>
      <c r="N29" s="91">
        <v>0.12</v>
      </c>
    </row>
    <row r="30" spans="2:14">
      <c r="B30" t="s">
        <v>923</v>
      </c>
      <c r="C30" t="s">
        <v>924</v>
      </c>
      <c r="D30" t="s">
        <v>623</v>
      </c>
      <c r="E30" t="s">
        <v>925</v>
      </c>
      <c r="F30" t="s">
        <v>745</v>
      </c>
      <c r="G30" t="s">
        <v>109</v>
      </c>
      <c r="H30" s="91">
        <v>706</v>
      </c>
      <c r="I30" s="91">
        <v>17204</v>
      </c>
      <c r="J30" s="91">
        <v>0</v>
      </c>
      <c r="K30" s="91">
        <v>455.23297952000001</v>
      </c>
      <c r="L30" s="91">
        <v>0</v>
      </c>
      <c r="M30" s="91">
        <v>0.48</v>
      </c>
      <c r="N30" s="91">
        <v>0.24</v>
      </c>
    </row>
    <row r="31" spans="2:14">
      <c r="B31" t="s">
        <v>926</v>
      </c>
      <c r="C31" t="s">
        <v>927</v>
      </c>
      <c r="D31" t="s">
        <v>623</v>
      </c>
      <c r="E31" t="s">
        <v>928</v>
      </c>
      <c r="F31" t="s">
        <v>745</v>
      </c>
      <c r="G31" t="s">
        <v>109</v>
      </c>
      <c r="H31" s="91">
        <v>2424</v>
      </c>
      <c r="I31" s="91">
        <v>13390</v>
      </c>
      <c r="J31" s="91">
        <v>0</v>
      </c>
      <c r="K31" s="91">
        <v>1216.5018528000001</v>
      </c>
      <c r="L31" s="91">
        <v>0</v>
      </c>
      <c r="M31" s="91">
        <v>1.28</v>
      </c>
      <c r="N31" s="91">
        <v>0.64</v>
      </c>
    </row>
    <row r="32" spans="2:14">
      <c r="B32" t="s">
        <v>929</v>
      </c>
      <c r="C32" t="s">
        <v>930</v>
      </c>
      <c r="D32" t="s">
        <v>623</v>
      </c>
      <c r="E32" t="s">
        <v>931</v>
      </c>
      <c r="F32" t="s">
        <v>745</v>
      </c>
      <c r="G32" t="s">
        <v>109</v>
      </c>
      <c r="H32" s="91">
        <v>3596</v>
      </c>
      <c r="I32" s="91">
        <v>4128</v>
      </c>
      <c r="J32" s="91">
        <v>0</v>
      </c>
      <c r="K32" s="91">
        <v>556.36391423999999</v>
      </c>
      <c r="L32" s="91">
        <v>0</v>
      </c>
      <c r="M32" s="91">
        <v>0.57999999999999996</v>
      </c>
      <c r="N32" s="91">
        <v>0.28999999999999998</v>
      </c>
    </row>
    <row r="33" spans="2:14">
      <c r="B33" t="s">
        <v>932</v>
      </c>
      <c r="C33" t="s">
        <v>933</v>
      </c>
      <c r="D33" t="s">
        <v>635</v>
      </c>
      <c r="E33" t="s">
        <v>934</v>
      </c>
      <c r="F33" t="s">
        <v>745</v>
      </c>
      <c r="G33" t="s">
        <v>109</v>
      </c>
      <c r="H33" s="91">
        <v>1718</v>
      </c>
      <c r="I33" s="91">
        <v>9903</v>
      </c>
      <c r="J33" s="91">
        <v>0</v>
      </c>
      <c r="K33" s="91">
        <v>637.66050791999999</v>
      </c>
      <c r="L33" s="91">
        <v>0</v>
      </c>
      <c r="M33" s="91">
        <v>0.67</v>
      </c>
      <c r="N33" s="91">
        <v>0.34</v>
      </c>
    </row>
    <row r="34" spans="2:14">
      <c r="B34" t="s">
        <v>935</v>
      </c>
      <c r="C34" t="s">
        <v>936</v>
      </c>
      <c r="D34" t="s">
        <v>730</v>
      </c>
      <c r="E34" t="s">
        <v>937</v>
      </c>
      <c r="F34" t="s">
        <v>745</v>
      </c>
      <c r="G34" t="s">
        <v>113</v>
      </c>
      <c r="H34" s="91">
        <v>19602</v>
      </c>
      <c r="I34" s="91">
        <v>3444.5</v>
      </c>
      <c r="J34" s="91">
        <v>0</v>
      </c>
      <c r="K34" s="91">
        <v>2897.6492235239998</v>
      </c>
      <c r="L34" s="91">
        <v>0</v>
      </c>
      <c r="M34" s="91">
        <v>3.04</v>
      </c>
      <c r="N34" s="91">
        <v>1.53</v>
      </c>
    </row>
    <row r="35" spans="2:14">
      <c r="B35" t="s">
        <v>938</v>
      </c>
      <c r="C35" t="s">
        <v>939</v>
      </c>
      <c r="D35" t="s">
        <v>760</v>
      </c>
      <c r="E35" t="s">
        <v>937</v>
      </c>
      <c r="F35" t="s">
        <v>745</v>
      </c>
      <c r="G35" t="s">
        <v>109</v>
      </c>
      <c r="H35" s="91">
        <v>24000</v>
      </c>
      <c r="I35" s="91">
        <v>4547.5</v>
      </c>
      <c r="J35" s="91">
        <v>0</v>
      </c>
      <c r="K35" s="91">
        <v>4090.5672</v>
      </c>
      <c r="L35" s="91">
        <v>0</v>
      </c>
      <c r="M35" s="91">
        <v>4.29</v>
      </c>
      <c r="N35" s="91">
        <v>2.15</v>
      </c>
    </row>
    <row r="36" spans="2:14">
      <c r="B36" t="s">
        <v>940</v>
      </c>
      <c r="C36" t="s">
        <v>941</v>
      </c>
      <c r="D36" t="s">
        <v>760</v>
      </c>
      <c r="E36" t="s">
        <v>937</v>
      </c>
      <c r="F36" t="s">
        <v>745</v>
      </c>
      <c r="G36" t="s">
        <v>109</v>
      </c>
      <c r="H36" s="91">
        <v>8104</v>
      </c>
      <c r="I36" s="91">
        <v>1549</v>
      </c>
      <c r="J36" s="91">
        <v>0</v>
      </c>
      <c r="K36" s="91">
        <v>470.49003807999998</v>
      </c>
      <c r="L36" s="91">
        <v>0</v>
      </c>
      <c r="M36" s="91">
        <v>0.49</v>
      </c>
      <c r="N36" s="91">
        <v>0.25</v>
      </c>
    </row>
    <row r="37" spans="2:14">
      <c r="B37" t="s">
        <v>942</v>
      </c>
      <c r="C37" t="s">
        <v>943</v>
      </c>
      <c r="D37" t="s">
        <v>623</v>
      </c>
      <c r="E37" t="s">
        <v>944</v>
      </c>
      <c r="F37" t="s">
        <v>745</v>
      </c>
      <c r="G37" t="s">
        <v>113</v>
      </c>
      <c r="H37" s="91">
        <v>1719</v>
      </c>
      <c r="I37" s="91">
        <v>12164</v>
      </c>
      <c r="J37" s="91">
        <v>0</v>
      </c>
      <c r="K37" s="91">
        <v>897.36995505599998</v>
      </c>
      <c r="L37" s="91">
        <v>0</v>
      </c>
      <c r="M37" s="91">
        <v>0.94</v>
      </c>
      <c r="N37" s="91">
        <v>0.47</v>
      </c>
    </row>
    <row r="38" spans="2:14">
      <c r="B38" t="s">
        <v>945</v>
      </c>
      <c r="C38" t="s">
        <v>946</v>
      </c>
      <c r="D38" t="s">
        <v>623</v>
      </c>
      <c r="E38" t="s">
        <v>944</v>
      </c>
      <c r="F38" t="s">
        <v>745</v>
      </c>
      <c r="G38" t="s">
        <v>113</v>
      </c>
      <c r="H38" s="91">
        <v>14395</v>
      </c>
      <c r="I38" s="91">
        <v>3151.5</v>
      </c>
      <c r="J38" s="91">
        <v>0</v>
      </c>
      <c r="K38" s="91">
        <v>1946.92049673</v>
      </c>
      <c r="L38" s="91">
        <v>0</v>
      </c>
      <c r="M38" s="91">
        <v>2.04</v>
      </c>
      <c r="N38" s="91">
        <v>1.03</v>
      </c>
    </row>
    <row r="39" spans="2:14">
      <c r="B39" t="s">
        <v>947</v>
      </c>
      <c r="C39" t="s">
        <v>948</v>
      </c>
      <c r="D39" t="s">
        <v>623</v>
      </c>
      <c r="E39" t="s">
        <v>949</v>
      </c>
      <c r="F39" t="s">
        <v>745</v>
      </c>
      <c r="G39" t="s">
        <v>109</v>
      </c>
      <c r="H39" s="91">
        <v>11456</v>
      </c>
      <c r="I39" s="91">
        <v>2089</v>
      </c>
      <c r="J39" s="91">
        <v>0</v>
      </c>
      <c r="K39" s="91">
        <v>896.95576831999995</v>
      </c>
      <c r="L39" s="91">
        <v>0.21</v>
      </c>
      <c r="M39" s="91">
        <v>0.94</v>
      </c>
      <c r="N39" s="91">
        <v>0.47</v>
      </c>
    </row>
    <row r="40" spans="2:14">
      <c r="B40" t="s">
        <v>950</v>
      </c>
      <c r="C40" t="s">
        <v>951</v>
      </c>
      <c r="D40" t="s">
        <v>623</v>
      </c>
      <c r="E40" t="s">
        <v>952</v>
      </c>
      <c r="F40" t="s">
        <v>745</v>
      </c>
      <c r="G40" t="s">
        <v>109</v>
      </c>
      <c r="H40" s="91">
        <v>23003</v>
      </c>
      <c r="I40" s="91">
        <v>2382</v>
      </c>
      <c r="J40" s="91">
        <v>0</v>
      </c>
      <c r="K40" s="91">
        <v>2053.6471120800002</v>
      </c>
      <c r="L40" s="91">
        <v>0</v>
      </c>
      <c r="M40" s="91">
        <v>2.15</v>
      </c>
      <c r="N40" s="91">
        <v>1.08</v>
      </c>
    </row>
    <row r="41" spans="2:14">
      <c r="B41" t="s">
        <v>953</v>
      </c>
      <c r="C41" t="s">
        <v>954</v>
      </c>
      <c r="D41" t="s">
        <v>623</v>
      </c>
      <c r="E41" t="s">
        <v>955</v>
      </c>
      <c r="F41" t="s">
        <v>745</v>
      </c>
      <c r="G41" t="s">
        <v>119</v>
      </c>
      <c r="H41" s="91">
        <v>10654</v>
      </c>
      <c r="I41" s="91">
        <v>3084</v>
      </c>
      <c r="J41" s="91">
        <v>0</v>
      </c>
      <c r="K41" s="91">
        <v>904.12430791199995</v>
      </c>
      <c r="L41" s="91">
        <v>0</v>
      </c>
      <c r="M41" s="91">
        <v>0.95</v>
      </c>
      <c r="N41" s="91">
        <v>0.48</v>
      </c>
    </row>
    <row r="42" spans="2:14">
      <c r="B42" t="s">
        <v>956</v>
      </c>
      <c r="C42" t="s">
        <v>957</v>
      </c>
      <c r="D42" t="s">
        <v>635</v>
      </c>
      <c r="E42" t="s">
        <v>958</v>
      </c>
      <c r="F42" t="s">
        <v>745</v>
      </c>
      <c r="G42" t="s">
        <v>109</v>
      </c>
      <c r="H42" s="91">
        <v>1734</v>
      </c>
      <c r="I42" s="91">
        <v>8646</v>
      </c>
      <c r="J42" s="91">
        <v>0</v>
      </c>
      <c r="K42" s="91">
        <v>561.90630671999998</v>
      </c>
      <c r="L42" s="91">
        <v>0</v>
      </c>
      <c r="M42" s="91">
        <v>0.59</v>
      </c>
      <c r="N42" s="91">
        <v>0.3</v>
      </c>
    </row>
    <row r="43" spans="2:14">
      <c r="B43" t="s">
        <v>959</v>
      </c>
      <c r="C43" t="s">
        <v>960</v>
      </c>
      <c r="D43" t="s">
        <v>623</v>
      </c>
      <c r="E43" t="s">
        <v>961</v>
      </c>
      <c r="F43" t="s">
        <v>745</v>
      </c>
      <c r="G43" t="s">
        <v>109</v>
      </c>
      <c r="H43" s="91">
        <v>10271</v>
      </c>
      <c r="I43" s="91">
        <v>24534</v>
      </c>
      <c r="J43" s="91">
        <v>0</v>
      </c>
      <c r="K43" s="91">
        <v>9444.5370007199999</v>
      </c>
      <c r="L43" s="91">
        <v>0.01</v>
      </c>
      <c r="M43" s="91">
        <v>9.9</v>
      </c>
      <c r="N43" s="91">
        <v>4.9800000000000004</v>
      </c>
    </row>
    <row r="44" spans="2:14">
      <c r="B44" t="s">
        <v>962</v>
      </c>
      <c r="C44" t="s">
        <v>963</v>
      </c>
      <c r="D44" t="s">
        <v>623</v>
      </c>
      <c r="E44" t="s">
        <v>964</v>
      </c>
      <c r="F44" t="s">
        <v>745</v>
      </c>
      <c r="G44" t="s">
        <v>109</v>
      </c>
      <c r="H44" s="91">
        <v>598</v>
      </c>
      <c r="I44" s="91">
        <v>2997</v>
      </c>
      <c r="J44" s="91">
        <v>0</v>
      </c>
      <c r="K44" s="91">
        <v>67.171880880000003</v>
      </c>
      <c r="L44" s="91">
        <v>0</v>
      </c>
      <c r="M44" s="91">
        <v>7.0000000000000007E-2</v>
      </c>
      <c r="N44" s="91">
        <v>0.04</v>
      </c>
    </row>
    <row r="45" spans="2:14">
      <c r="B45" t="s">
        <v>965</v>
      </c>
      <c r="C45" t="s">
        <v>966</v>
      </c>
      <c r="D45" t="s">
        <v>623</v>
      </c>
      <c r="E45" t="s">
        <v>967</v>
      </c>
      <c r="F45" t="s">
        <v>745</v>
      </c>
      <c r="G45" t="s">
        <v>109</v>
      </c>
      <c r="H45" s="91">
        <v>631</v>
      </c>
      <c r="I45" s="91">
        <v>19866</v>
      </c>
      <c r="J45" s="91">
        <v>0</v>
      </c>
      <c r="K45" s="91">
        <v>469.82851607999999</v>
      </c>
      <c r="L45" s="91">
        <v>0</v>
      </c>
      <c r="M45" s="91">
        <v>0.49</v>
      </c>
      <c r="N45" s="91">
        <v>0.25</v>
      </c>
    </row>
    <row r="46" spans="2:14">
      <c r="B46" t="s">
        <v>968</v>
      </c>
      <c r="C46" t="s">
        <v>969</v>
      </c>
      <c r="D46" t="s">
        <v>623</v>
      </c>
      <c r="E46" t="s">
        <v>970</v>
      </c>
      <c r="F46" t="s">
        <v>745</v>
      </c>
      <c r="G46" t="s">
        <v>109</v>
      </c>
      <c r="H46" s="91">
        <v>275</v>
      </c>
      <c r="I46" s="91">
        <v>16420</v>
      </c>
      <c r="J46" s="91">
        <v>0</v>
      </c>
      <c r="K46" s="91">
        <v>169.24093999999999</v>
      </c>
      <c r="L46" s="91">
        <v>0.01</v>
      </c>
      <c r="M46" s="91">
        <v>0.18</v>
      </c>
      <c r="N46" s="91">
        <v>0.09</v>
      </c>
    </row>
    <row r="47" spans="2:14">
      <c r="B47" t="s">
        <v>971</v>
      </c>
      <c r="C47" t="s">
        <v>972</v>
      </c>
      <c r="D47" t="s">
        <v>623</v>
      </c>
      <c r="E47" t="s">
        <v>973</v>
      </c>
      <c r="F47" t="s">
        <v>745</v>
      </c>
      <c r="G47" t="s">
        <v>113</v>
      </c>
      <c r="H47" s="91">
        <v>526</v>
      </c>
      <c r="I47" s="91">
        <v>5171</v>
      </c>
      <c r="J47" s="91">
        <v>0</v>
      </c>
      <c r="K47" s="91">
        <v>116.729202536</v>
      </c>
      <c r="L47" s="91">
        <v>0</v>
      </c>
      <c r="M47" s="91">
        <v>0.12</v>
      </c>
      <c r="N47" s="91">
        <v>0.06</v>
      </c>
    </row>
    <row r="48" spans="2:14">
      <c r="B48" t="s">
        <v>974</v>
      </c>
      <c r="C48" t="s">
        <v>975</v>
      </c>
      <c r="D48" t="s">
        <v>623</v>
      </c>
      <c r="E48" t="s">
        <v>976</v>
      </c>
      <c r="F48" t="s">
        <v>745</v>
      </c>
      <c r="G48" t="s">
        <v>116</v>
      </c>
      <c r="H48" s="91">
        <v>89665</v>
      </c>
      <c r="I48" s="91">
        <v>664.7</v>
      </c>
      <c r="J48" s="91">
        <v>0</v>
      </c>
      <c r="K48" s="91">
        <v>2856.8820025169998</v>
      </c>
      <c r="L48" s="91">
        <v>0.01</v>
      </c>
      <c r="M48" s="91">
        <v>3</v>
      </c>
      <c r="N48" s="91">
        <v>1.51</v>
      </c>
    </row>
    <row r="49" spans="2:14">
      <c r="B49" t="s">
        <v>977</v>
      </c>
      <c r="C49" t="s">
        <v>978</v>
      </c>
      <c r="D49" t="s">
        <v>623</v>
      </c>
      <c r="E49" t="s">
        <v>979</v>
      </c>
      <c r="F49" t="s">
        <v>745</v>
      </c>
      <c r="G49" t="s">
        <v>109</v>
      </c>
      <c r="H49" s="91">
        <v>28361</v>
      </c>
      <c r="I49" s="91">
        <v>2304</v>
      </c>
      <c r="J49" s="91">
        <v>0</v>
      </c>
      <c r="K49" s="91">
        <v>2449.0835251200001</v>
      </c>
      <c r="L49" s="91">
        <v>0.21</v>
      </c>
      <c r="M49" s="91">
        <v>2.57</v>
      </c>
      <c r="N49" s="91">
        <v>1.29</v>
      </c>
    </row>
    <row r="50" spans="2:14">
      <c r="B50" t="s">
        <v>980</v>
      </c>
      <c r="C50" t="s">
        <v>981</v>
      </c>
      <c r="D50" t="s">
        <v>623</v>
      </c>
      <c r="E50" t="s">
        <v>982</v>
      </c>
      <c r="F50" t="s">
        <v>745</v>
      </c>
      <c r="G50" t="s">
        <v>109</v>
      </c>
      <c r="H50" s="91">
        <v>20595</v>
      </c>
      <c r="I50" s="91">
        <v>623.75</v>
      </c>
      <c r="J50" s="91">
        <v>0</v>
      </c>
      <c r="K50" s="91">
        <v>481.47299924999999</v>
      </c>
      <c r="L50" s="91">
        <v>0</v>
      </c>
      <c r="M50" s="91">
        <v>0.5</v>
      </c>
      <c r="N50" s="91">
        <v>0.25</v>
      </c>
    </row>
    <row r="51" spans="2:14">
      <c r="B51" t="s">
        <v>983</v>
      </c>
      <c r="C51" t="s">
        <v>984</v>
      </c>
      <c r="D51" t="s">
        <v>623</v>
      </c>
      <c r="E51" t="s">
        <v>985</v>
      </c>
      <c r="F51" t="s">
        <v>745</v>
      </c>
      <c r="G51" t="s">
        <v>109</v>
      </c>
      <c r="H51" s="91">
        <v>807</v>
      </c>
      <c r="I51" s="91">
        <v>9643</v>
      </c>
      <c r="J51" s="91">
        <v>0</v>
      </c>
      <c r="K51" s="91">
        <v>291.66564948000001</v>
      </c>
      <c r="L51" s="91">
        <v>0</v>
      </c>
      <c r="M51" s="91">
        <v>0.31</v>
      </c>
      <c r="N51" s="91">
        <v>0.15</v>
      </c>
    </row>
    <row r="52" spans="2:14">
      <c r="B52" t="s">
        <v>986</v>
      </c>
      <c r="C52" t="s">
        <v>987</v>
      </c>
      <c r="D52" t="s">
        <v>623</v>
      </c>
      <c r="E52" t="s">
        <v>988</v>
      </c>
      <c r="F52" t="s">
        <v>745</v>
      </c>
      <c r="G52" t="s">
        <v>109</v>
      </c>
      <c r="H52" s="91">
        <v>356</v>
      </c>
      <c r="I52" s="91">
        <v>17267</v>
      </c>
      <c r="J52" s="91">
        <v>0</v>
      </c>
      <c r="K52" s="91">
        <v>230.39150896000001</v>
      </c>
      <c r="L52" s="91">
        <v>0</v>
      </c>
      <c r="M52" s="91">
        <v>0.24</v>
      </c>
      <c r="N52" s="91">
        <v>0.12</v>
      </c>
    </row>
    <row r="53" spans="2:14">
      <c r="B53" t="s">
        <v>989</v>
      </c>
      <c r="C53" t="s">
        <v>990</v>
      </c>
      <c r="D53" t="s">
        <v>623</v>
      </c>
      <c r="E53" t="s">
        <v>991</v>
      </c>
      <c r="F53" t="s">
        <v>745</v>
      </c>
      <c r="G53" t="s">
        <v>109</v>
      </c>
      <c r="H53" s="91">
        <v>33737</v>
      </c>
      <c r="I53" s="91">
        <v>4715</v>
      </c>
      <c r="J53" s="91">
        <v>0</v>
      </c>
      <c r="K53" s="91">
        <v>5961.9419134</v>
      </c>
      <c r="L53" s="91">
        <v>0</v>
      </c>
      <c r="M53" s="91">
        <v>6.25</v>
      </c>
      <c r="N53" s="91">
        <v>3.14</v>
      </c>
    </row>
    <row r="54" spans="2:14">
      <c r="B54" t="s">
        <v>992</v>
      </c>
      <c r="C54" t="s">
        <v>993</v>
      </c>
      <c r="D54" t="s">
        <v>623</v>
      </c>
      <c r="E54" t="s">
        <v>994</v>
      </c>
      <c r="F54" t="s">
        <v>745</v>
      </c>
      <c r="G54" t="s">
        <v>113</v>
      </c>
      <c r="H54" s="91">
        <v>4264</v>
      </c>
      <c r="I54" s="91">
        <v>2581</v>
      </c>
      <c r="J54" s="91">
        <v>0</v>
      </c>
      <c r="K54" s="91">
        <v>472.30705974400001</v>
      </c>
      <c r="L54" s="91">
        <v>0</v>
      </c>
      <c r="M54" s="91">
        <v>0.5</v>
      </c>
      <c r="N54" s="91">
        <v>0.25</v>
      </c>
    </row>
    <row r="55" spans="2:14">
      <c r="B55" t="s">
        <v>995</v>
      </c>
      <c r="C55" t="s">
        <v>996</v>
      </c>
      <c r="D55" t="s">
        <v>623</v>
      </c>
      <c r="E55" t="s">
        <v>997</v>
      </c>
      <c r="F55" t="s">
        <v>745</v>
      </c>
      <c r="G55" t="s">
        <v>113</v>
      </c>
      <c r="H55" s="91">
        <v>1600</v>
      </c>
      <c r="I55" s="91">
        <v>4124</v>
      </c>
      <c r="J55" s="91">
        <v>0</v>
      </c>
      <c r="K55" s="91">
        <v>283.17693439999999</v>
      </c>
      <c r="L55" s="91">
        <v>0.03</v>
      </c>
      <c r="M55" s="91">
        <v>0.3</v>
      </c>
      <c r="N55" s="91">
        <v>0.15</v>
      </c>
    </row>
    <row r="56" spans="2:14">
      <c r="B56" t="s">
        <v>998</v>
      </c>
      <c r="C56" t="s">
        <v>999</v>
      </c>
      <c r="D56" t="s">
        <v>623</v>
      </c>
      <c r="E56" t="s">
        <v>1000</v>
      </c>
      <c r="F56" t="s">
        <v>745</v>
      </c>
      <c r="G56" t="s">
        <v>109</v>
      </c>
      <c r="H56" s="91">
        <v>970</v>
      </c>
      <c r="I56" s="91">
        <v>11320.5</v>
      </c>
      <c r="J56" s="91">
        <v>0</v>
      </c>
      <c r="K56" s="91">
        <v>411.56356979999998</v>
      </c>
      <c r="L56" s="91">
        <v>0</v>
      </c>
      <c r="M56" s="91">
        <v>0.43</v>
      </c>
      <c r="N56" s="91">
        <v>0.22</v>
      </c>
    </row>
    <row r="57" spans="2:14">
      <c r="B57" t="s">
        <v>1001</v>
      </c>
      <c r="C57" t="s">
        <v>1002</v>
      </c>
      <c r="D57" t="s">
        <v>623</v>
      </c>
      <c r="E57" t="s">
        <v>1003</v>
      </c>
      <c r="F57" t="s">
        <v>745</v>
      </c>
      <c r="G57" t="s">
        <v>109</v>
      </c>
      <c r="H57" s="91">
        <v>2395</v>
      </c>
      <c r="I57" s="91">
        <v>16540</v>
      </c>
      <c r="J57" s="91">
        <v>0</v>
      </c>
      <c r="K57" s="91">
        <v>1484.706484</v>
      </c>
      <c r="L57" s="91">
        <v>0</v>
      </c>
      <c r="M57" s="91">
        <v>1.56</v>
      </c>
      <c r="N57" s="91">
        <v>0.78</v>
      </c>
    </row>
    <row r="58" spans="2:14">
      <c r="B58" t="s">
        <v>1004</v>
      </c>
      <c r="C58" t="s">
        <v>1005</v>
      </c>
      <c r="D58" t="s">
        <v>623</v>
      </c>
      <c r="E58" t="s">
        <v>1006</v>
      </c>
      <c r="F58" t="s">
        <v>745</v>
      </c>
      <c r="G58" t="s">
        <v>109</v>
      </c>
      <c r="H58" s="91">
        <v>1972</v>
      </c>
      <c r="I58" s="91">
        <v>3742</v>
      </c>
      <c r="J58" s="91">
        <v>0</v>
      </c>
      <c r="K58" s="91">
        <v>276.57331551999999</v>
      </c>
      <c r="L58" s="91">
        <v>0.03</v>
      </c>
      <c r="M58" s="91">
        <v>0.28999999999999998</v>
      </c>
      <c r="N58" s="91">
        <v>0.15</v>
      </c>
    </row>
    <row r="59" spans="2:14">
      <c r="B59" t="s">
        <v>1007</v>
      </c>
      <c r="C59" t="s">
        <v>1008</v>
      </c>
      <c r="D59" t="s">
        <v>623</v>
      </c>
      <c r="E59" t="s">
        <v>1009</v>
      </c>
      <c r="F59" t="s">
        <v>745</v>
      </c>
      <c r="G59" t="s">
        <v>113</v>
      </c>
      <c r="H59" s="91">
        <v>169</v>
      </c>
      <c r="I59" s="91">
        <v>15768.2</v>
      </c>
      <c r="J59" s="91">
        <v>0</v>
      </c>
      <c r="K59" s="91">
        <v>114.3636640328</v>
      </c>
      <c r="L59" s="91">
        <v>0</v>
      </c>
      <c r="M59" s="91">
        <v>0.12</v>
      </c>
      <c r="N59" s="91">
        <v>0.06</v>
      </c>
    </row>
    <row r="60" spans="2:14">
      <c r="B60" t="s">
        <v>1010</v>
      </c>
      <c r="C60" t="s">
        <v>1011</v>
      </c>
      <c r="D60" t="s">
        <v>623</v>
      </c>
      <c r="E60" t="s">
        <v>1009</v>
      </c>
      <c r="F60" t="s">
        <v>745</v>
      </c>
      <c r="G60" t="s">
        <v>113</v>
      </c>
      <c r="H60" s="91">
        <v>2559</v>
      </c>
      <c r="I60" s="91">
        <v>4913</v>
      </c>
      <c r="J60" s="91">
        <v>0</v>
      </c>
      <c r="K60" s="91">
        <v>539.555702172</v>
      </c>
      <c r="L60" s="91">
        <v>0.06</v>
      </c>
      <c r="M60" s="91">
        <v>0.56999999999999995</v>
      </c>
      <c r="N60" s="91">
        <v>0.28000000000000003</v>
      </c>
    </row>
    <row r="61" spans="2:14">
      <c r="B61" t="s">
        <v>1012</v>
      </c>
      <c r="C61" t="s">
        <v>1013</v>
      </c>
      <c r="D61" t="s">
        <v>623</v>
      </c>
      <c r="E61" t="s">
        <v>1009</v>
      </c>
      <c r="F61" t="s">
        <v>745</v>
      </c>
      <c r="G61" t="s">
        <v>109</v>
      </c>
      <c r="H61" s="91">
        <v>42766</v>
      </c>
      <c r="I61" s="91">
        <v>2554.5</v>
      </c>
      <c r="J61" s="91">
        <v>0</v>
      </c>
      <c r="K61" s="91">
        <v>4094.5305975599999</v>
      </c>
      <c r="L61" s="91">
        <v>0.05</v>
      </c>
      <c r="M61" s="91">
        <v>4.29</v>
      </c>
      <c r="N61" s="91">
        <v>2.16</v>
      </c>
    </row>
    <row r="62" spans="2:14">
      <c r="B62" t="s">
        <v>1014</v>
      </c>
      <c r="C62" t="s">
        <v>1015</v>
      </c>
      <c r="D62" t="s">
        <v>623</v>
      </c>
      <c r="E62" t="s">
        <v>1009</v>
      </c>
      <c r="F62" t="s">
        <v>745</v>
      </c>
      <c r="G62" t="s">
        <v>113</v>
      </c>
      <c r="H62" s="91">
        <v>1229</v>
      </c>
      <c r="I62" s="91">
        <v>4086.5</v>
      </c>
      <c r="J62" s="91">
        <v>0</v>
      </c>
      <c r="K62" s="91">
        <v>215.53739158600001</v>
      </c>
      <c r="L62" s="91">
        <v>0.02</v>
      </c>
      <c r="M62" s="91">
        <v>0.23</v>
      </c>
      <c r="N62" s="91">
        <v>0.11</v>
      </c>
    </row>
    <row r="63" spans="2:14">
      <c r="B63" t="s">
        <v>1016</v>
      </c>
      <c r="C63" t="s">
        <v>1017</v>
      </c>
      <c r="D63" t="s">
        <v>623</v>
      </c>
      <c r="E63" t="s">
        <v>1018</v>
      </c>
      <c r="F63" t="s">
        <v>745</v>
      </c>
      <c r="G63" t="s">
        <v>109</v>
      </c>
      <c r="H63" s="91">
        <v>1601</v>
      </c>
      <c r="I63" s="91">
        <v>8728</v>
      </c>
      <c r="J63" s="91">
        <v>0</v>
      </c>
      <c r="K63" s="91">
        <v>523.72782944000005</v>
      </c>
      <c r="L63" s="91">
        <v>0.01</v>
      </c>
      <c r="M63" s="91">
        <v>0.55000000000000004</v>
      </c>
      <c r="N63" s="91">
        <v>0.28000000000000003</v>
      </c>
    </row>
    <row r="64" spans="2:14">
      <c r="B64" t="s">
        <v>1019</v>
      </c>
      <c r="C64" t="s">
        <v>1020</v>
      </c>
      <c r="D64" t="s">
        <v>623</v>
      </c>
      <c r="E64" t="s">
        <v>1021</v>
      </c>
      <c r="F64" t="s">
        <v>745</v>
      </c>
      <c r="G64" t="s">
        <v>223</v>
      </c>
      <c r="H64" s="91">
        <v>141635</v>
      </c>
      <c r="I64" s="91">
        <v>156500</v>
      </c>
      <c r="J64" s="91">
        <v>0</v>
      </c>
      <c r="K64" s="91">
        <v>7561.4457915749999</v>
      </c>
      <c r="L64" s="91">
        <v>0.01</v>
      </c>
      <c r="M64" s="91">
        <v>7.93</v>
      </c>
      <c r="N64" s="91">
        <v>3.98</v>
      </c>
    </row>
    <row r="65" spans="2:14">
      <c r="B65" t="s">
        <v>1022</v>
      </c>
      <c r="C65" t="s">
        <v>1023</v>
      </c>
      <c r="D65" t="s">
        <v>623</v>
      </c>
      <c r="E65" t="s">
        <v>1024</v>
      </c>
      <c r="F65" t="s">
        <v>745</v>
      </c>
      <c r="G65" t="s">
        <v>109</v>
      </c>
      <c r="H65" s="91">
        <v>2504</v>
      </c>
      <c r="I65" s="91">
        <v>2574</v>
      </c>
      <c r="J65" s="91">
        <v>0</v>
      </c>
      <c r="K65" s="91">
        <v>241.56969408</v>
      </c>
      <c r="L65" s="91">
        <v>0</v>
      </c>
      <c r="M65" s="91">
        <v>0.25</v>
      </c>
      <c r="N65" s="91">
        <v>0.13</v>
      </c>
    </row>
    <row r="66" spans="2:14">
      <c r="B66" t="s">
        <v>1025</v>
      </c>
      <c r="C66" t="s">
        <v>1026</v>
      </c>
      <c r="D66" t="s">
        <v>623</v>
      </c>
      <c r="E66" t="s">
        <v>1027</v>
      </c>
      <c r="F66" t="s">
        <v>745</v>
      </c>
      <c r="G66" t="s">
        <v>109</v>
      </c>
      <c r="H66" s="91">
        <v>465</v>
      </c>
      <c r="I66" s="91">
        <v>30648</v>
      </c>
      <c r="J66" s="91">
        <v>0</v>
      </c>
      <c r="K66" s="91">
        <v>534.13947359999997</v>
      </c>
      <c r="L66" s="91">
        <v>0</v>
      </c>
      <c r="M66" s="91">
        <v>0.56000000000000005</v>
      </c>
      <c r="N66" s="91">
        <v>0.28000000000000003</v>
      </c>
    </row>
    <row r="67" spans="2:14">
      <c r="B67" t="s">
        <v>1028</v>
      </c>
      <c r="C67" t="s">
        <v>1029</v>
      </c>
      <c r="D67" t="s">
        <v>623</v>
      </c>
      <c r="E67" t="s">
        <v>1030</v>
      </c>
      <c r="F67" t="s">
        <v>745</v>
      </c>
      <c r="G67" t="s">
        <v>109</v>
      </c>
      <c r="H67" s="91">
        <v>9919</v>
      </c>
      <c r="I67" s="91">
        <v>45006</v>
      </c>
      <c r="J67" s="91">
        <v>0</v>
      </c>
      <c r="K67" s="91">
        <v>16731.61598472</v>
      </c>
      <c r="L67" s="91">
        <v>0.16</v>
      </c>
      <c r="M67" s="91">
        <v>17.55</v>
      </c>
      <c r="N67" s="91">
        <v>8.81</v>
      </c>
    </row>
    <row r="68" spans="2:14">
      <c r="B68" t="s">
        <v>1031</v>
      </c>
      <c r="C68" t="s">
        <v>1032</v>
      </c>
      <c r="D68" t="s">
        <v>635</v>
      </c>
      <c r="E68" t="s">
        <v>1033</v>
      </c>
      <c r="F68" t="s">
        <v>745</v>
      </c>
      <c r="G68" t="s">
        <v>109</v>
      </c>
      <c r="H68" s="91">
        <v>3756</v>
      </c>
      <c r="I68" s="91">
        <v>6441</v>
      </c>
      <c r="J68" s="91">
        <v>0</v>
      </c>
      <c r="K68" s="91">
        <v>906.73100208000005</v>
      </c>
      <c r="L68" s="91">
        <v>0</v>
      </c>
      <c r="M68" s="91">
        <v>0.95</v>
      </c>
      <c r="N68" s="91">
        <v>0.48</v>
      </c>
    </row>
    <row r="69" spans="2:14">
      <c r="B69" t="s">
        <v>1034</v>
      </c>
      <c r="C69" t="s">
        <v>1035</v>
      </c>
      <c r="D69" t="s">
        <v>623</v>
      </c>
      <c r="E69" t="s">
        <v>1033</v>
      </c>
      <c r="F69" t="s">
        <v>745</v>
      </c>
      <c r="G69" t="s">
        <v>109</v>
      </c>
      <c r="H69" s="91">
        <v>734</v>
      </c>
      <c r="I69" s="91">
        <v>3252</v>
      </c>
      <c r="J69" s="91">
        <v>0</v>
      </c>
      <c r="K69" s="91">
        <v>89.463560639999997</v>
      </c>
      <c r="L69" s="91">
        <v>0</v>
      </c>
      <c r="M69" s="91">
        <v>0.09</v>
      </c>
      <c r="N69" s="91">
        <v>0.05</v>
      </c>
    </row>
    <row r="70" spans="2:14">
      <c r="B70" t="s">
        <v>1036</v>
      </c>
      <c r="C70" t="s">
        <v>1037</v>
      </c>
      <c r="D70" t="s">
        <v>635</v>
      </c>
      <c r="E70" t="s">
        <v>1038</v>
      </c>
      <c r="F70" t="s">
        <v>745</v>
      </c>
      <c r="G70" t="s">
        <v>109</v>
      </c>
      <c r="H70" s="91">
        <v>4803</v>
      </c>
      <c r="I70" s="91">
        <v>4679</v>
      </c>
      <c r="J70" s="91">
        <v>0</v>
      </c>
      <c r="K70" s="91">
        <v>842.29692276000003</v>
      </c>
      <c r="L70" s="91">
        <v>0</v>
      </c>
      <c r="M70" s="91">
        <v>0.88</v>
      </c>
      <c r="N70" s="91">
        <v>0.44</v>
      </c>
    </row>
    <row r="71" spans="2:14">
      <c r="B71" t="s">
        <v>1039</v>
      </c>
      <c r="C71" t="s">
        <v>1040</v>
      </c>
      <c r="D71" t="s">
        <v>623</v>
      </c>
      <c r="E71" t="s">
        <v>1041</v>
      </c>
      <c r="F71" t="s">
        <v>745</v>
      </c>
      <c r="G71" t="s">
        <v>113</v>
      </c>
      <c r="H71" s="91">
        <v>1022</v>
      </c>
      <c r="I71" s="91">
        <v>8283</v>
      </c>
      <c r="J71" s="91">
        <v>0</v>
      </c>
      <c r="K71" s="91">
        <v>363.29363901599999</v>
      </c>
      <c r="L71" s="91">
        <v>0.08</v>
      </c>
      <c r="M71" s="91">
        <v>0.38</v>
      </c>
      <c r="N71" s="91">
        <v>0.19</v>
      </c>
    </row>
    <row r="72" spans="2:14">
      <c r="B72" t="s">
        <v>1042</v>
      </c>
      <c r="C72" t="s">
        <v>1043</v>
      </c>
      <c r="D72" t="s">
        <v>623</v>
      </c>
      <c r="E72" t="s">
        <v>1044</v>
      </c>
      <c r="F72" t="s">
        <v>745</v>
      </c>
      <c r="G72" t="s">
        <v>109</v>
      </c>
      <c r="H72" s="91">
        <v>85083</v>
      </c>
      <c r="I72" s="91">
        <v>4754</v>
      </c>
      <c r="J72" s="91">
        <v>0</v>
      </c>
      <c r="K72" s="91">
        <v>15160.08213336</v>
      </c>
      <c r="L72" s="91">
        <v>0.02</v>
      </c>
      <c r="M72" s="91">
        <v>15.9</v>
      </c>
      <c r="N72" s="91">
        <v>7.99</v>
      </c>
    </row>
    <row r="73" spans="2:14">
      <c r="B73" t="s">
        <v>1045</v>
      </c>
      <c r="C73" t="s">
        <v>1046</v>
      </c>
      <c r="D73" t="s">
        <v>110</v>
      </c>
      <c r="E73" t="s">
        <v>1047</v>
      </c>
      <c r="F73" t="s">
        <v>745</v>
      </c>
      <c r="G73" t="s">
        <v>123</v>
      </c>
      <c r="H73" s="91">
        <v>4827</v>
      </c>
      <c r="I73" s="91">
        <v>7213</v>
      </c>
      <c r="J73" s="91">
        <v>0</v>
      </c>
      <c r="K73" s="91">
        <v>920.98327825199999</v>
      </c>
      <c r="L73" s="91">
        <v>0</v>
      </c>
      <c r="M73" s="91">
        <v>0.97</v>
      </c>
      <c r="N73" s="91">
        <v>0.49</v>
      </c>
    </row>
    <row r="74" spans="2:14">
      <c r="B74" t="s">
        <v>1048</v>
      </c>
      <c r="C74" t="s">
        <v>1049</v>
      </c>
      <c r="D74" t="s">
        <v>623</v>
      </c>
      <c r="E74" t="s">
        <v>1047</v>
      </c>
      <c r="F74" t="s">
        <v>745</v>
      </c>
      <c r="G74" t="s">
        <v>109</v>
      </c>
      <c r="H74" s="91">
        <v>2349</v>
      </c>
      <c r="I74" s="91">
        <v>16683</v>
      </c>
      <c r="J74" s="91">
        <v>0</v>
      </c>
      <c r="K74" s="91">
        <v>1468.77999516</v>
      </c>
      <c r="L74" s="91">
        <v>0</v>
      </c>
      <c r="M74" s="91">
        <v>1.54</v>
      </c>
      <c r="N74" s="91">
        <v>0.77</v>
      </c>
    </row>
    <row r="75" spans="2:14">
      <c r="B75" t="s">
        <v>1050</v>
      </c>
      <c r="C75" t="s">
        <v>1051</v>
      </c>
      <c r="D75" t="s">
        <v>623</v>
      </c>
      <c r="E75" t="s">
        <v>1052</v>
      </c>
      <c r="F75" t="s">
        <v>745</v>
      </c>
      <c r="G75" t="s">
        <v>116</v>
      </c>
      <c r="H75" s="91">
        <v>2464</v>
      </c>
      <c r="I75" s="91">
        <v>2772.5</v>
      </c>
      <c r="J75" s="91">
        <v>0</v>
      </c>
      <c r="K75" s="91">
        <v>327.45824496</v>
      </c>
      <c r="L75" s="91">
        <v>0</v>
      </c>
      <c r="M75" s="91">
        <v>0.34</v>
      </c>
      <c r="N75" s="91">
        <v>0.17</v>
      </c>
    </row>
    <row r="76" spans="2:14">
      <c r="B76" t="s">
        <v>1053</v>
      </c>
      <c r="C76" t="s">
        <v>1054</v>
      </c>
      <c r="D76" t="s">
        <v>623</v>
      </c>
      <c r="E76" t="s">
        <v>1055</v>
      </c>
      <c r="F76" t="s">
        <v>626</v>
      </c>
      <c r="G76" t="s">
        <v>109</v>
      </c>
      <c r="H76" s="91">
        <v>418</v>
      </c>
      <c r="I76" s="91">
        <v>7175</v>
      </c>
      <c r="J76" s="91">
        <v>0</v>
      </c>
      <c r="K76" s="91">
        <v>112.408142</v>
      </c>
      <c r="L76" s="91">
        <v>0</v>
      </c>
      <c r="M76" s="91">
        <v>0.12</v>
      </c>
      <c r="N76" s="91">
        <v>0.06</v>
      </c>
    </row>
    <row r="77" spans="2:14">
      <c r="B77" t="s">
        <v>1056</v>
      </c>
      <c r="C77" t="s">
        <v>1057</v>
      </c>
      <c r="D77" t="s">
        <v>623</v>
      </c>
      <c r="E77" t="s">
        <v>1058</v>
      </c>
      <c r="F77" t="s">
        <v>126</v>
      </c>
      <c r="G77" t="s">
        <v>113</v>
      </c>
      <c r="H77" s="91">
        <v>245</v>
      </c>
      <c r="I77" s="91">
        <v>4544</v>
      </c>
      <c r="J77" s="91">
        <v>0</v>
      </c>
      <c r="K77" s="91">
        <v>47.777524479999997</v>
      </c>
      <c r="L77" s="91">
        <v>0</v>
      </c>
      <c r="M77" s="91">
        <v>0.05</v>
      </c>
      <c r="N77" s="91">
        <v>0.03</v>
      </c>
    </row>
    <row r="78" spans="2:14">
      <c r="B78" s="92" t="s">
        <v>1059</v>
      </c>
      <c r="D78" s="16"/>
      <c r="E78" s="16"/>
      <c r="F78" s="16"/>
      <c r="G78" s="16"/>
      <c r="H78" s="93">
        <v>0</v>
      </c>
      <c r="J78" s="93">
        <v>0</v>
      </c>
      <c r="K78" s="93">
        <v>0</v>
      </c>
      <c r="M78" s="93">
        <v>0</v>
      </c>
      <c r="N78" s="93">
        <v>0</v>
      </c>
    </row>
    <row r="79" spans="2:14">
      <c r="B79" t="s">
        <v>256</v>
      </c>
      <c r="C79" t="s">
        <v>256</v>
      </c>
      <c r="D79" s="16"/>
      <c r="E79" s="16"/>
      <c r="F79" t="s">
        <v>256</v>
      </c>
      <c r="G79" t="s">
        <v>256</v>
      </c>
      <c r="H79" s="91">
        <v>0</v>
      </c>
      <c r="I79" s="91">
        <v>0</v>
      </c>
      <c r="K79" s="91">
        <v>0</v>
      </c>
      <c r="L79" s="91">
        <v>0</v>
      </c>
      <c r="M79" s="91">
        <v>0</v>
      </c>
      <c r="N79" s="91">
        <v>0</v>
      </c>
    </row>
    <row r="80" spans="2:14">
      <c r="B80" s="92" t="s">
        <v>279</v>
      </c>
      <c r="D80" s="16"/>
      <c r="E80" s="16"/>
      <c r="F80" s="16"/>
      <c r="G80" s="16"/>
      <c r="H80" s="93">
        <v>0</v>
      </c>
      <c r="J80" s="93">
        <v>0</v>
      </c>
      <c r="K80" s="93">
        <v>0</v>
      </c>
      <c r="M80" s="93">
        <v>0</v>
      </c>
      <c r="N80" s="93">
        <v>0</v>
      </c>
    </row>
    <row r="81" spans="2:14">
      <c r="B81" t="s">
        <v>256</v>
      </c>
      <c r="C81" t="s">
        <v>256</v>
      </c>
      <c r="D81" s="16"/>
      <c r="E81" s="16"/>
      <c r="F81" t="s">
        <v>256</v>
      </c>
      <c r="G81" t="s">
        <v>256</v>
      </c>
      <c r="H81" s="91">
        <v>0</v>
      </c>
      <c r="I81" s="91">
        <v>0</v>
      </c>
      <c r="K81" s="91">
        <v>0</v>
      </c>
      <c r="L81" s="91">
        <v>0</v>
      </c>
      <c r="M81" s="91">
        <v>0</v>
      </c>
      <c r="N81" s="91">
        <v>0</v>
      </c>
    </row>
    <row r="82" spans="2:14">
      <c r="B82" s="92" t="s">
        <v>915</v>
      </c>
      <c r="D82" s="16"/>
      <c r="E82" s="16"/>
      <c r="F82" s="16"/>
      <c r="G82" s="16"/>
      <c r="H82" s="93">
        <v>0</v>
      </c>
      <c r="J82" s="93">
        <v>0</v>
      </c>
      <c r="K82" s="93">
        <v>0</v>
      </c>
      <c r="M82" s="93">
        <v>0</v>
      </c>
      <c r="N82" s="93">
        <v>0</v>
      </c>
    </row>
    <row r="83" spans="2:14">
      <c r="B83" t="s">
        <v>256</v>
      </c>
      <c r="C83" t="s">
        <v>256</v>
      </c>
      <c r="D83" s="16"/>
      <c r="E83" s="16"/>
      <c r="F83" t="s">
        <v>256</v>
      </c>
      <c r="G83" t="s">
        <v>256</v>
      </c>
      <c r="H83" s="91">
        <v>0</v>
      </c>
      <c r="I83" s="91">
        <v>0</v>
      </c>
      <c r="K83" s="91">
        <v>0</v>
      </c>
      <c r="L83" s="91">
        <v>0</v>
      </c>
      <c r="M83" s="91">
        <v>0</v>
      </c>
      <c r="N83" s="91">
        <v>0</v>
      </c>
    </row>
    <row r="84" spans="2:14">
      <c r="B84" t="s">
        <v>265</v>
      </c>
      <c r="D84" s="16"/>
      <c r="E84" s="16"/>
      <c r="F84" s="16"/>
      <c r="G84" s="16"/>
    </row>
    <row r="85" spans="2:14">
      <c r="B85" t="s">
        <v>271</v>
      </c>
      <c r="D85" s="16"/>
      <c r="E85" s="16"/>
      <c r="F85" s="16"/>
      <c r="G85" s="16"/>
    </row>
    <row r="86" spans="2:14">
      <c r="B86" t="s">
        <v>272</v>
      </c>
      <c r="D86" s="16"/>
      <c r="E86" s="16"/>
      <c r="F86" s="16"/>
      <c r="G86" s="16"/>
    </row>
    <row r="87" spans="2:14">
      <c r="B87" t="s">
        <v>273</v>
      </c>
      <c r="D87" s="16"/>
      <c r="E87" s="16"/>
      <c r="F87" s="16"/>
      <c r="G87" s="16"/>
    </row>
    <row r="88" spans="2:14">
      <c r="B88" t="s">
        <v>274</v>
      </c>
      <c r="D88" s="16"/>
      <c r="E88" s="16"/>
      <c r="F88" s="16"/>
      <c r="G88" s="16"/>
    </row>
    <row r="89" spans="2:14">
      <c r="D89" s="16"/>
      <c r="E89" s="16"/>
      <c r="F89" s="16"/>
      <c r="G89" s="16"/>
    </row>
    <row r="90" spans="2:14">
      <c r="D90" s="16"/>
      <c r="E90" s="16"/>
      <c r="F90" s="16"/>
      <c r="G90" s="16"/>
    </row>
    <row r="91" spans="2:14">
      <c r="D91" s="16"/>
      <c r="E91" s="16"/>
      <c r="F91" s="16"/>
      <c r="G91" s="16"/>
    </row>
    <row r="92" spans="2:14">
      <c r="D92" s="16"/>
      <c r="E92" s="16"/>
      <c r="F92" s="16"/>
      <c r="G92" s="16"/>
    </row>
    <row r="93" spans="2:14">
      <c r="D93" s="16"/>
      <c r="E93" s="16"/>
      <c r="F93" s="16"/>
      <c r="G93" s="16"/>
    </row>
    <row r="94" spans="2:14"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43465</v>
      </c>
    </row>
    <row r="2" spans="2:65" s="1" customFormat="1">
      <c r="B2" s="2" t="s">
        <v>1</v>
      </c>
      <c r="C2" s="12" t="s">
        <v>1326</v>
      </c>
    </row>
    <row r="3" spans="2:65" s="1" customFormat="1">
      <c r="B3" s="2" t="s">
        <v>2</v>
      </c>
      <c r="C3" s="95" t="s">
        <v>1327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8"/>
    </row>
    <row r="7" spans="2:65" ht="26.25" customHeight="1">
      <c r="B7" s="116" t="s">
        <v>96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8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103117.16</v>
      </c>
      <c r="K11" s="7"/>
      <c r="L11" s="90">
        <v>9185.5695887414313</v>
      </c>
      <c r="M11" s="7"/>
      <c r="N11" s="90">
        <v>100</v>
      </c>
      <c r="O11" s="90">
        <v>4.84</v>
      </c>
      <c r="P11" s="35"/>
      <c r="BG11" s="16"/>
      <c r="BH11" s="19"/>
      <c r="BI11" s="16"/>
      <c r="BM11" s="16"/>
    </row>
    <row r="12" spans="2:65">
      <c r="B12" s="92" t="s">
        <v>227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1060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256</v>
      </c>
      <c r="C14" t="s">
        <v>256</v>
      </c>
      <c r="D14" s="16"/>
      <c r="E14" s="16"/>
      <c r="F14" t="s">
        <v>256</v>
      </c>
      <c r="G14" t="s">
        <v>256</v>
      </c>
      <c r="I14" t="s">
        <v>256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1061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256</v>
      </c>
      <c r="C16" t="s">
        <v>256</v>
      </c>
      <c r="D16" s="16"/>
      <c r="E16" s="16"/>
      <c r="F16" t="s">
        <v>256</v>
      </c>
      <c r="G16" t="s">
        <v>256</v>
      </c>
      <c r="I16" t="s">
        <v>256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256</v>
      </c>
      <c r="C18" t="s">
        <v>256</v>
      </c>
      <c r="D18" s="16"/>
      <c r="E18" s="16"/>
      <c r="F18" t="s">
        <v>256</v>
      </c>
      <c r="G18" t="s">
        <v>256</v>
      </c>
      <c r="I18" t="s">
        <v>256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279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256</v>
      </c>
      <c r="C20" t="s">
        <v>256</v>
      </c>
      <c r="D20" s="16"/>
      <c r="E20" s="16"/>
      <c r="F20" t="s">
        <v>256</v>
      </c>
      <c r="G20" t="s">
        <v>256</v>
      </c>
      <c r="I20" t="s">
        <v>256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263</v>
      </c>
      <c r="C21" s="16"/>
      <c r="D21" s="16"/>
      <c r="E21" s="16"/>
      <c r="J21" s="93">
        <v>103117.16</v>
      </c>
      <c r="L21" s="93">
        <v>9185.5695887414313</v>
      </c>
      <c r="N21" s="93">
        <v>100</v>
      </c>
      <c r="O21" s="93">
        <v>4.84</v>
      </c>
    </row>
    <row r="22" spans="2:15">
      <c r="B22" s="92" t="s">
        <v>1060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256</v>
      </c>
      <c r="C23" t="s">
        <v>256</v>
      </c>
      <c r="D23" s="16"/>
      <c r="E23" s="16"/>
      <c r="F23" t="s">
        <v>256</v>
      </c>
      <c r="G23" t="s">
        <v>256</v>
      </c>
      <c r="I23" t="s">
        <v>256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1061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256</v>
      </c>
      <c r="C25" t="s">
        <v>256</v>
      </c>
      <c r="D25" s="16"/>
      <c r="E25" s="16"/>
      <c r="F25" t="s">
        <v>256</v>
      </c>
      <c r="G25" t="s">
        <v>256</v>
      </c>
      <c r="I25" t="s">
        <v>256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103117.16</v>
      </c>
      <c r="L26" s="93">
        <v>9185.5695887414313</v>
      </c>
      <c r="N26" s="93">
        <v>100</v>
      </c>
      <c r="O26" s="93">
        <v>4.84</v>
      </c>
    </row>
    <row r="27" spans="2:15">
      <c r="B27" t="s">
        <v>1062</v>
      </c>
      <c r="C27" t="s">
        <v>1063</v>
      </c>
      <c r="D27" t="s">
        <v>126</v>
      </c>
      <c r="E27" t="s">
        <v>1064</v>
      </c>
      <c r="F27" t="s">
        <v>745</v>
      </c>
      <c r="G27" t="s">
        <v>256</v>
      </c>
      <c r="H27" t="s">
        <v>257</v>
      </c>
      <c r="I27" t="s">
        <v>113</v>
      </c>
      <c r="J27" s="91">
        <v>115</v>
      </c>
      <c r="K27" s="91">
        <v>145704</v>
      </c>
      <c r="L27" s="91">
        <v>719.09877935999998</v>
      </c>
      <c r="M27" s="91">
        <v>0</v>
      </c>
      <c r="N27" s="91">
        <v>7.83</v>
      </c>
      <c r="O27" s="91">
        <v>0.38</v>
      </c>
    </row>
    <row r="28" spans="2:15">
      <c r="B28" t="s">
        <v>1065</v>
      </c>
      <c r="C28" t="s">
        <v>1066</v>
      </c>
      <c r="D28" t="s">
        <v>126</v>
      </c>
      <c r="E28" t="s">
        <v>1067</v>
      </c>
      <c r="F28" t="s">
        <v>745</v>
      </c>
      <c r="G28" t="s">
        <v>256</v>
      </c>
      <c r="H28" t="s">
        <v>257</v>
      </c>
      <c r="I28" t="s">
        <v>113</v>
      </c>
      <c r="J28" s="91">
        <v>1589</v>
      </c>
      <c r="K28" s="91">
        <v>2255</v>
      </c>
      <c r="L28" s="91">
        <v>153.77639662000001</v>
      </c>
      <c r="M28" s="91">
        <v>0</v>
      </c>
      <c r="N28" s="91">
        <v>1.67</v>
      </c>
      <c r="O28" s="91">
        <v>0.08</v>
      </c>
    </row>
    <row r="29" spans="2:15">
      <c r="B29" t="s">
        <v>1068</v>
      </c>
      <c r="C29" t="s">
        <v>1066</v>
      </c>
      <c r="D29" t="s">
        <v>126</v>
      </c>
      <c r="E29" t="s">
        <v>1067</v>
      </c>
      <c r="F29" t="s">
        <v>745</v>
      </c>
      <c r="G29" t="s">
        <v>256</v>
      </c>
      <c r="H29" t="s">
        <v>257</v>
      </c>
      <c r="I29" t="s">
        <v>113</v>
      </c>
      <c r="J29" s="91">
        <v>350</v>
      </c>
      <c r="K29" s="91">
        <v>2255</v>
      </c>
      <c r="L29" s="91">
        <v>33.871453000000002</v>
      </c>
      <c r="M29" s="91">
        <v>0</v>
      </c>
      <c r="N29" s="91">
        <v>0.37</v>
      </c>
      <c r="O29" s="91">
        <v>0.02</v>
      </c>
    </row>
    <row r="30" spans="2:15">
      <c r="B30" t="s">
        <v>1069</v>
      </c>
      <c r="C30" t="s">
        <v>1070</v>
      </c>
      <c r="D30" t="s">
        <v>126</v>
      </c>
      <c r="E30" t="s">
        <v>1071</v>
      </c>
      <c r="F30" t="s">
        <v>745</v>
      </c>
      <c r="G30" t="s">
        <v>256</v>
      </c>
      <c r="H30" t="s">
        <v>257</v>
      </c>
      <c r="I30" t="s">
        <v>113</v>
      </c>
      <c r="J30" s="91">
        <v>187</v>
      </c>
      <c r="K30" s="91">
        <v>108148</v>
      </c>
      <c r="L30" s="91">
        <v>867.91927921599995</v>
      </c>
      <c r="M30" s="91">
        <v>0</v>
      </c>
      <c r="N30" s="91">
        <v>9.4499999999999993</v>
      </c>
      <c r="O30" s="91">
        <v>0.46</v>
      </c>
    </row>
    <row r="31" spans="2:15">
      <c r="B31" t="s">
        <v>1072</v>
      </c>
      <c r="C31" t="s">
        <v>1070</v>
      </c>
      <c r="D31" t="s">
        <v>126</v>
      </c>
      <c r="E31" t="s">
        <v>1071</v>
      </c>
      <c r="F31" t="s">
        <v>745</v>
      </c>
      <c r="G31" t="s">
        <v>256</v>
      </c>
      <c r="H31" t="s">
        <v>257</v>
      </c>
      <c r="I31" t="s">
        <v>113</v>
      </c>
      <c r="J31" s="91">
        <v>341</v>
      </c>
      <c r="K31" s="91">
        <v>108148</v>
      </c>
      <c r="L31" s="91">
        <v>1582.676332688</v>
      </c>
      <c r="M31" s="91">
        <v>0</v>
      </c>
      <c r="N31" s="91">
        <v>17.23</v>
      </c>
      <c r="O31" s="91">
        <v>0.83</v>
      </c>
    </row>
    <row r="32" spans="2:15">
      <c r="B32" t="s">
        <v>1073</v>
      </c>
      <c r="C32" t="s">
        <v>1074</v>
      </c>
      <c r="D32" t="s">
        <v>126</v>
      </c>
      <c r="E32" t="s">
        <v>1075</v>
      </c>
      <c r="F32" t="s">
        <v>745</v>
      </c>
      <c r="G32" t="s">
        <v>256</v>
      </c>
      <c r="H32" t="s">
        <v>257</v>
      </c>
      <c r="I32" t="s">
        <v>109</v>
      </c>
      <c r="J32" s="91">
        <v>3377</v>
      </c>
      <c r="K32" s="91">
        <v>1943</v>
      </c>
      <c r="L32" s="91">
        <v>245.92543228</v>
      </c>
      <c r="M32" s="91">
        <v>0</v>
      </c>
      <c r="N32" s="91">
        <v>2.68</v>
      </c>
      <c r="O32" s="91">
        <v>0.13</v>
      </c>
    </row>
    <row r="33" spans="2:15">
      <c r="B33" t="s">
        <v>1076</v>
      </c>
      <c r="C33" t="s">
        <v>1077</v>
      </c>
      <c r="D33" t="s">
        <v>126</v>
      </c>
      <c r="E33" t="s">
        <v>1078</v>
      </c>
      <c r="F33" t="s">
        <v>745</v>
      </c>
      <c r="G33" t="s">
        <v>256</v>
      </c>
      <c r="H33" t="s">
        <v>257</v>
      </c>
      <c r="I33" t="s">
        <v>113</v>
      </c>
      <c r="J33" s="91">
        <v>165</v>
      </c>
      <c r="K33" s="91">
        <v>25290</v>
      </c>
      <c r="L33" s="91">
        <v>179.0820306</v>
      </c>
      <c r="M33" s="91">
        <v>0</v>
      </c>
      <c r="N33" s="91">
        <v>1.95</v>
      </c>
      <c r="O33" s="91">
        <v>0.09</v>
      </c>
    </row>
    <row r="34" spans="2:15">
      <c r="B34" t="s">
        <v>1079</v>
      </c>
      <c r="C34" t="s">
        <v>1080</v>
      </c>
      <c r="D34" t="s">
        <v>126</v>
      </c>
      <c r="E34" t="s">
        <v>1081</v>
      </c>
      <c r="F34" t="s">
        <v>745</v>
      </c>
      <c r="G34" t="s">
        <v>256</v>
      </c>
      <c r="H34" t="s">
        <v>257</v>
      </c>
      <c r="I34" t="s">
        <v>109</v>
      </c>
      <c r="J34" s="91">
        <v>80706</v>
      </c>
      <c r="K34" s="91">
        <v>881.2</v>
      </c>
      <c r="L34" s="91">
        <v>2665.5074074559998</v>
      </c>
      <c r="M34" s="91">
        <v>0</v>
      </c>
      <c r="N34" s="91">
        <v>29.02</v>
      </c>
      <c r="O34" s="91">
        <v>1.4</v>
      </c>
    </row>
    <row r="35" spans="2:15">
      <c r="B35" t="s">
        <v>1082</v>
      </c>
      <c r="C35" t="s">
        <v>1083</v>
      </c>
      <c r="D35" t="s">
        <v>126</v>
      </c>
      <c r="E35" t="s">
        <v>1084</v>
      </c>
      <c r="F35" t="s">
        <v>745</v>
      </c>
      <c r="G35" t="s">
        <v>256</v>
      </c>
      <c r="H35" t="s">
        <v>257</v>
      </c>
      <c r="I35" t="s">
        <v>109</v>
      </c>
      <c r="J35" s="91">
        <v>37</v>
      </c>
      <c r="K35" s="91">
        <v>83447.66</v>
      </c>
      <c r="L35" s="91">
        <v>115.7218769816</v>
      </c>
      <c r="M35" s="91">
        <v>0</v>
      </c>
      <c r="N35" s="91">
        <v>1.26</v>
      </c>
      <c r="O35" s="91">
        <v>0.06</v>
      </c>
    </row>
    <row r="36" spans="2:15">
      <c r="B36" t="s">
        <v>1085</v>
      </c>
      <c r="C36" t="s">
        <v>1086</v>
      </c>
      <c r="D36" t="s">
        <v>126</v>
      </c>
      <c r="E36" t="s">
        <v>1087</v>
      </c>
      <c r="F36" t="s">
        <v>745</v>
      </c>
      <c r="G36" t="s">
        <v>256</v>
      </c>
      <c r="H36" t="s">
        <v>257</v>
      </c>
      <c r="I36" t="s">
        <v>109</v>
      </c>
      <c r="J36" s="91">
        <v>6121.59</v>
      </c>
      <c r="K36" s="91">
        <v>1726</v>
      </c>
      <c r="L36" s="91">
        <v>396.00859546319998</v>
      </c>
      <c r="M36" s="91">
        <v>0</v>
      </c>
      <c r="N36" s="91">
        <v>4.3099999999999996</v>
      </c>
      <c r="O36" s="91">
        <v>0.21</v>
      </c>
    </row>
    <row r="37" spans="2:15">
      <c r="B37" t="s">
        <v>1085</v>
      </c>
      <c r="C37" t="s">
        <v>1086</v>
      </c>
      <c r="D37" t="s">
        <v>126</v>
      </c>
      <c r="E37" t="s">
        <v>1087</v>
      </c>
      <c r="F37" t="s">
        <v>745</v>
      </c>
      <c r="G37" t="s">
        <v>256</v>
      </c>
      <c r="H37" t="s">
        <v>257</v>
      </c>
      <c r="I37" t="s">
        <v>109</v>
      </c>
      <c r="J37" s="91">
        <v>478</v>
      </c>
      <c r="K37" s="91">
        <v>1726</v>
      </c>
      <c r="L37" s="91">
        <v>30.922049439999999</v>
      </c>
      <c r="M37" s="91">
        <v>0</v>
      </c>
      <c r="N37" s="91">
        <v>0.34</v>
      </c>
      <c r="O37" s="91">
        <v>0.02</v>
      </c>
    </row>
    <row r="38" spans="2:15">
      <c r="B38" t="s">
        <v>1088</v>
      </c>
      <c r="C38" t="s">
        <v>1089</v>
      </c>
      <c r="D38" t="s">
        <v>126</v>
      </c>
      <c r="E38" t="s">
        <v>1090</v>
      </c>
      <c r="F38" t="s">
        <v>745</v>
      </c>
      <c r="G38" t="s">
        <v>256</v>
      </c>
      <c r="H38" t="s">
        <v>257</v>
      </c>
      <c r="I38" t="s">
        <v>109</v>
      </c>
      <c r="J38" s="91">
        <v>3065.64</v>
      </c>
      <c r="K38" s="91">
        <v>2126.77</v>
      </c>
      <c r="L38" s="91">
        <v>244.36627113134401</v>
      </c>
      <c r="M38" s="91">
        <v>0</v>
      </c>
      <c r="N38" s="91">
        <v>2.66</v>
      </c>
      <c r="O38" s="91">
        <v>0.13</v>
      </c>
    </row>
    <row r="39" spans="2:15">
      <c r="B39" t="s">
        <v>1088</v>
      </c>
      <c r="C39" t="s">
        <v>1089</v>
      </c>
      <c r="D39" t="s">
        <v>126</v>
      </c>
      <c r="E39" t="s">
        <v>1090</v>
      </c>
      <c r="F39" t="s">
        <v>745</v>
      </c>
      <c r="G39" t="s">
        <v>256</v>
      </c>
      <c r="H39" t="s">
        <v>257</v>
      </c>
      <c r="I39" t="s">
        <v>109</v>
      </c>
      <c r="J39" s="91">
        <v>2197</v>
      </c>
      <c r="K39" s="91">
        <v>2126.77</v>
      </c>
      <c r="L39" s="91">
        <v>175.12581310120001</v>
      </c>
      <c r="M39" s="91">
        <v>0</v>
      </c>
      <c r="N39" s="91">
        <v>1.91</v>
      </c>
      <c r="O39" s="91">
        <v>0.09</v>
      </c>
    </row>
    <row r="40" spans="2:15">
      <c r="B40" t="s">
        <v>1091</v>
      </c>
      <c r="C40" t="s">
        <v>1092</v>
      </c>
      <c r="D40" t="s">
        <v>126</v>
      </c>
      <c r="E40" t="s">
        <v>1093</v>
      </c>
      <c r="F40" t="s">
        <v>745</v>
      </c>
      <c r="G40" t="s">
        <v>256</v>
      </c>
      <c r="H40" t="s">
        <v>257</v>
      </c>
      <c r="I40" t="s">
        <v>223</v>
      </c>
      <c r="J40" s="91">
        <v>645</v>
      </c>
      <c r="K40" s="91">
        <v>834800</v>
      </c>
      <c r="L40" s="91">
        <v>183.68008398000001</v>
      </c>
      <c r="M40" s="91">
        <v>0</v>
      </c>
      <c r="N40" s="91">
        <v>2</v>
      </c>
      <c r="O40" s="91">
        <v>0.1</v>
      </c>
    </row>
    <row r="41" spans="2:15">
      <c r="B41" t="s">
        <v>1094</v>
      </c>
      <c r="C41" t="s">
        <v>1095</v>
      </c>
      <c r="D41" t="s">
        <v>126</v>
      </c>
      <c r="E41" t="s">
        <v>1096</v>
      </c>
      <c r="F41" t="s">
        <v>745</v>
      </c>
      <c r="G41" t="s">
        <v>256</v>
      </c>
      <c r="H41" t="s">
        <v>257</v>
      </c>
      <c r="I41" t="s">
        <v>223</v>
      </c>
      <c r="J41" s="91">
        <v>1664.2</v>
      </c>
      <c r="K41" s="91">
        <v>923851.5</v>
      </c>
      <c r="L41" s="91">
        <v>524.47839178491904</v>
      </c>
      <c r="M41" s="91">
        <v>0</v>
      </c>
      <c r="N41" s="91">
        <v>5.71</v>
      </c>
      <c r="O41" s="91">
        <v>0.28000000000000003</v>
      </c>
    </row>
    <row r="42" spans="2:15">
      <c r="B42" t="s">
        <v>1094</v>
      </c>
      <c r="C42" t="s">
        <v>1095</v>
      </c>
      <c r="D42" t="s">
        <v>126</v>
      </c>
      <c r="E42" t="s">
        <v>1096</v>
      </c>
      <c r="F42" t="s">
        <v>745</v>
      </c>
      <c r="G42" t="s">
        <v>256</v>
      </c>
      <c r="H42" t="s">
        <v>257</v>
      </c>
      <c r="I42" t="s">
        <v>223</v>
      </c>
      <c r="J42" s="91">
        <v>831</v>
      </c>
      <c r="K42" s="91">
        <v>923851.5</v>
      </c>
      <c r="L42" s="91">
        <v>261.89252708404501</v>
      </c>
      <c r="M42" s="91">
        <v>0</v>
      </c>
      <c r="N42" s="91">
        <v>2.85</v>
      </c>
      <c r="O42" s="91">
        <v>0.14000000000000001</v>
      </c>
    </row>
    <row r="43" spans="2:15">
      <c r="B43" t="s">
        <v>1097</v>
      </c>
      <c r="C43" t="s">
        <v>1098</v>
      </c>
      <c r="D43" t="s">
        <v>126</v>
      </c>
      <c r="E43" t="s">
        <v>1047</v>
      </c>
      <c r="F43" t="s">
        <v>745</v>
      </c>
      <c r="G43" t="s">
        <v>256</v>
      </c>
      <c r="H43" t="s">
        <v>257</v>
      </c>
      <c r="I43" t="s">
        <v>109</v>
      </c>
      <c r="J43" s="91">
        <v>1247.73</v>
      </c>
      <c r="K43" s="91">
        <v>17224.810000000001</v>
      </c>
      <c r="L43" s="91">
        <v>805.51686855512401</v>
      </c>
      <c r="M43" s="91">
        <v>0</v>
      </c>
      <c r="N43" s="91">
        <v>8.77</v>
      </c>
      <c r="O43" s="91">
        <v>0.42</v>
      </c>
    </row>
    <row r="44" spans="2:15">
      <c r="B44" s="92" t="s">
        <v>279</v>
      </c>
      <c r="C44" s="16"/>
      <c r="D44" s="16"/>
      <c r="E44" s="16"/>
      <c r="J44" s="93">
        <v>0</v>
      </c>
      <c r="L44" s="93">
        <v>0</v>
      </c>
      <c r="N44" s="93">
        <v>0</v>
      </c>
      <c r="O44" s="93">
        <v>0</v>
      </c>
    </row>
    <row r="45" spans="2:15">
      <c r="B45" t="s">
        <v>256</v>
      </c>
      <c r="C45" t="s">
        <v>256</v>
      </c>
      <c r="D45" s="16"/>
      <c r="E45" s="16"/>
      <c r="F45" t="s">
        <v>256</v>
      </c>
      <c r="G45" t="s">
        <v>256</v>
      </c>
      <c r="I45" t="s">
        <v>256</v>
      </c>
      <c r="J45" s="91">
        <v>0</v>
      </c>
      <c r="K45" s="91">
        <v>0</v>
      </c>
      <c r="L45" s="91">
        <v>0</v>
      </c>
      <c r="M45" s="91">
        <v>0</v>
      </c>
      <c r="N45" s="91">
        <v>0</v>
      </c>
      <c r="O45" s="91">
        <v>0</v>
      </c>
    </row>
    <row r="46" spans="2:15">
      <c r="B46" t="s">
        <v>265</v>
      </c>
      <c r="C46" s="16"/>
      <c r="D46" s="16"/>
      <c r="E46" s="16"/>
    </row>
    <row r="47" spans="2:15">
      <c r="B47" t="s">
        <v>271</v>
      </c>
      <c r="C47" s="16"/>
      <c r="D47" s="16"/>
      <c r="E47" s="16"/>
    </row>
    <row r="48" spans="2:15">
      <c r="B48" t="s">
        <v>272</v>
      </c>
      <c r="C48" s="16"/>
      <c r="D48" s="16"/>
      <c r="E48" s="16"/>
    </row>
    <row r="49" spans="2:5">
      <c r="B49" t="s">
        <v>273</v>
      </c>
      <c r="C49" s="16"/>
      <c r="D49" s="16"/>
      <c r="E49" s="16"/>
    </row>
    <row r="50" spans="2:5"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43465</v>
      </c>
    </row>
    <row r="2" spans="2:60" s="1" customFormat="1">
      <c r="B2" s="2" t="s">
        <v>1</v>
      </c>
      <c r="C2" s="12" t="s">
        <v>1326</v>
      </c>
    </row>
    <row r="3" spans="2:60" s="1" customFormat="1">
      <c r="B3" s="2" t="s">
        <v>2</v>
      </c>
      <c r="C3" s="95" t="s">
        <v>1327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6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8"/>
    </row>
    <row r="7" spans="2:60" ht="26.25" customHeight="1">
      <c r="B7" s="116" t="s">
        <v>98</v>
      </c>
      <c r="C7" s="117"/>
      <c r="D7" s="117"/>
      <c r="E7" s="117"/>
      <c r="F7" s="117"/>
      <c r="G7" s="117"/>
      <c r="H7" s="117"/>
      <c r="I7" s="117"/>
      <c r="J7" s="117"/>
      <c r="K7" s="117"/>
      <c r="L7" s="118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4814.6499999999996</v>
      </c>
      <c r="H11" s="7"/>
      <c r="I11" s="90">
        <v>1.38912418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227</v>
      </c>
      <c r="D12" s="16"/>
      <c r="E12" s="16"/>
      <c r="G12" s="93">
        <v>4814.6499999999996</v>
      </c>
      <c r="I12" s="93">
        <v>1.38912418</v>
      </c>
      <c r="K12" s="93">
        <v>100</v>
      </c>
      <c r="L12" s="93">
        <v>0</v>
      </c>
    </row>
    <row r="13" spans="2:60">
      <c r="B13" s="92" t="s">
        <v>1099</v>
      </c>
      <c r="D13" s="16"/>
      <c r="E13" s="16"/>
      <c r="G13" s="93">
        <v>4814.6499999999996</v>
      </c>
      <c r="I13" s="93">
        <v>1.38912418</v>
      </c>
      <c r="K13" s="93">
        <v>100</v>
      </c>
      <c r="L13" s="93">
        <v>0</v>
      </c>
    </row>
    <row r="14" spans="2:60">
      <c r="B14" t="s">
        <v>1100</v>
      </c>
      <c r="C14" t="s">
        <v>1101</v>
      </c>
      <c r="D14" t="s">
        <v>103</v>
      </c>
      <c r="E14" t="s">
        <v>126</v>
      </c>
      <c r="F14" t="s">
        <v>105</v>
      </c>
      <c r="G14" s="91">
        <v>1013.71</v>
      </c>
      <c r="H14" s="91">
        <v>5.8</v>
      </c>
      <c r="I14" s="91">
        <v>5.8795180000000002E-2</v>
      </c>
      <c r="J14" s="91">
        <v>0.08</v>
      </c>
      <c r="K14" s="91">
        <v>4.2300000000000004</v>
      </c>
      <c r="L14" s="91">
        <v>0</v>
      </c>
    </row>
    <row r="15" spans="2:60">
      <c r="B15" t="s">
        <v>1102</v>
      </c>
      <c r="C15" t="s">
        <v>1103</v>
      </c>
      <c r="D15" t="s">
        <v>103</v>
      </c>
      <c r="E15" t="s">
        <v>559</v>
      </c>
      <c r="F15" t="s">
        <v>105</v>
      </c>
      <c r="G15" s="91">
        <v>3800.94</v>
      </c>
      <c r="H15" s="91">
        <v>35</v>
      </c>
      <c r="I15" s="91">
        <v>1.3303290000000001</v>
      </c>
      <c r="J15" s="91">
        <v>0.06</v>
      </c>
      <c r="K15" s="91">
        <v>95.77</v>
      </c>
      <c r="L15" s="91">
        <v>0</v>
      </c>
    </row>
    <row r="16" spans="2:60">
      <c r="B16" s="92" t="s">
        <v>263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1104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256</v>
      </c>
      <c r="C18" t="s">
        <v>256</v>
      </c>
      <c r="D18" s="16"/>
      <c r="E18" t="s">
        <v>256</v>
      </c>
      <c r="F18" t="s">
        <v>256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265</v>
      </c>
      <c r="D19" s="16"/>
      <c r="E19" s="16"/>
    </row>
    <row r="20" spans="2:12">
      <c r="B20" t="s">
        <v>271</v>
      </c>
      <c r="D20" s="16"/>
      <c r="E20" s="16"/>
    </row>
    <row r="21" spans="2:12">
      <c r="B21" t="s">
        <v>272</v>
      </c>
      <c r="D21" s="16"/>
      <c r="E21" s="16"/>
    </row>
    <row r="22" spans="2:12">
      <c r="B22" t="s">
        <v>273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2019-03-27T09:47:47+00:00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9446D2-FF4A-400F-9BB3-D2A8C5ABF3C9}"/>
</file>

<file path=customXml/itemProps2.xml><?xml version="1.0" encoding="utf-8"?>
<ds:datastoreItem xmlns:ds="http://schemas.openxmlformats.org/officeDocument/2006/customXml" ds:itemID="{05A7876C-F59B-4943-B9C9-FD3F3230E989}"/>
</file>

<file path=customXml/itemProps3.xml><?xml version="1.0" encoding="utf-8"?>
<ds:datastoreItem xmlns:ds="http://schemas.openxmlformats.org/officeDocument/2006/customXml" ds:itemID="{840F2B27-D34B-47FA-86B7-5E3B2E9467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2019-03-26T14:51:07Z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