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F:\Excel Project\"/>
    </mc:Choice>
  </mc:AlternateContent>
  <xr:revisionPtr revIDLastSave="0" documentId="13_ncr:1_{DB087036-5876-4691-B3D2-082766689BF3}" xr6:coauthVersionLast="47" xr6:coauthVersionMax="47" xr10:uidLastSave="{00000000-0000-0000-0000-000000000000}"/>
  <bookViews>
    <workbookView xWindow="-120" yWindow="-120" windowWidth="29040" windowHeight="15720" xr2:uid="{C47E77D9-9A71-4316-A1A0-0193EC120E36}"/>
  </bookViews>
  <sheets>
    <sheet name="Analysis-1" sheetId="1" r:id="rId1"/>
    <sheet name="Time Series Dashboard" sheetId="2" r:id="rId2"/>
  </sheets>
  <definedNames>
    <definedName name="Slicer_Year">#N/A</definedName>
  </definedNames>
  <calcPr calcId="191029"/>
  <pivotCaches>
    <pivotCache cacheId="36" r:id="rId3"/>
    <pivotCache cacheId="196" r:id="rId4"/>
  </pivotCaches>
  <extLst>
    <ext xmlns:x14="http://schemas.microsoft.com/office/spreadsheetml/2009/9/main" uri="{876F7934-8845-4945-9796-88D515C7AA90}">
      <x14:pivotCaches>
        <pivotCache cacheId="46" r:id="rId5"/>
      </x14:pivotCaches>
    </ex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e692a62-eafe-455d-9037-a392c8fd6239" name="FactInternetSales" connection="Query - FactInternetSales"/>
          <x15:modelTable id="DimSalesTerritory_ce792c37-5192-474a-9116-d17d984374de" name="DimSalesTerritory" connection="Query - DimSalesTerritory"/>
          <x15:modelTable id="DimProduct_ebef21b3-6ae4-4919-abb7-ddd2dc7cbfdd" name="DimProduct" connection="Query - DimProduct"/>
          <x15:modelTable id="DimGeography_2a6dc2b2-61d3-4fa0-866a-d6e420796c4d" name="DimGeography" connection="Query - DimGeography"/>
          <x15:modelTable id="DimDate_fd3a21a0-572c-4993-8cc5-f77c93c0ad99" name="DimDate" connection="Query - DimDate"/>
          <x15:modelTable id="DimCustomer_f48cbdbc-b09e-402e-9354-9d38b08a634e" name="DimCustomer" connection="Query - DimCustomer"/>
          <x15:modelTable id="All Measures_a6289c64-d41a-4d11-8285-cf211cb9abb8"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1" i="1" l="1"/>
  <c r="D20" i="1" a="1"/>
  <c r="D20" i="1" s="1"/>
  <c r="E20" i="1" s="1"/>
  <c r="C20" i="1"/>
  <c r="D21" i="1" a="1"/>
  <c r="D21" i="1" s="1"/>
  <c r="D22" i="1" a="1"/>
  <c r="D22" i="1" s="1"/>
  <c r="D23" i="1" a="1"/>
  <c r="D23" i="1" s="1"/>
  <c r="D24" i="1" a="1"/>
  <c r="D24" i="1" s="1"/>
  <c r="C22" i="1"/>
  <c r="C23" i="1"/>
  <c r="C24" i="1"/>
  <c r="E29" i="1" l="1"/>
  <c r="E21" i="1"/>
  <c r="F21" i="1" s="1"/>
  <c r="E22" i="1"/>
  <c r="F22" i="1" s="1"/>
  <c r="E24" i="1"/>
  <c r="F24" i="1" s="1"/>
  <c r="E23" i="1"/>
  <c r="F23" i="1" s="1"/>
  <c r="C29" i="1" l="1"/>
  <c r="C30"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C07AEC-37D4-4978-9537-056658986C31}" name="Query - All Measures" description="Connection to the 'All Measures' query in the workbook." type="100" refreshedVersion="7" minRefreshableVersion="5">
    <extLst>
      <ext xmlns:x15="http://schemas.microsoft.com/office/spreadsheetml/2010/11/main" uri="{DE250136-89BD-433C-8126-D09CA5730AF9}">
        <x15:connection id="925bd943-fd9b-4525-8199-7ae36a8269fc"/>
      </ext>
    </extLst>
  </connection>
  <connection id="2" xr16:uid="{F7A00755-6FE3-4D59-B17E-DF432B7363B8}" name="Query - DimCustomer" description="Connection to the 'DimCustomer' query in the workbook." type="100" refreshedVersion="7" minRefreshableVersion="5">
    <extLst>
      <ext xmlns:x15="http://schemas.microsoft.com/office/spreadsheetml/2010/11/main" uri="{DE250136-89BD-433C-8126-D09CA5730AF9}">
        <x15:connection id="c737541f-1cb4-4411-80ab-21063a40894c">
          <x15:oledbPr connection="Provider=Microsoft.Mashup.OleDb.1;Data Source=$Workbook$;Location=DimCustomer;Extended Properties=&quot;&quot;">
            <x15:dbTables>
              <x15:dbTable name="DimCustomer"/>
            </x15:dbTables>
          </x15:oledbPr>
        </x15:connection>
      </ext>
    </extLst>
  </connection>
  <connection id="3" xr16:uid="{147AD606-15D1-4712-ADC5-9DFB0E78F67C}" name="Query - DimDate" description="Connection to the 'DimDate' query in the workbook." type="100" refreshedVersion="7" minRefreshableVersion="5">
    <extLst>
      <ext xmlns:x15="http://schemas.microsoft.com/office/spreadsheetml/2010/11/main" uri="{DE250136-89BD-433C-8126-D09CA5730AF9}">
        <x15:connection id="f3785fe8-c93d-4825-8cd1-9abf818b0bcb">
          <x15:oledbPr connection="Provider=Microsoft.Mashup.OleDb.1;Data Source=$Workbook$;Location=DimDate;Extended Properties=&quot;&quot;">
            <x15:dbTables>
              <x15:dbTable name="DimDate"/>
            </x15:dbTables>
          </x15:oledbPr>
        </x15:connection>
      </ext>
    </extLst>
  </connection>
  <connection id="4" xr16:uid="{E2B8F6D8-2F66-4DCE-B45C-3D8CEE1E93C7}" name="Query - DimGeography" description="Connection to the 'DimGeography' query in the workbook." type="100" refreshedVersion="7" minRefreshableVersion="5">
    <extLst>
      <ext xmlns:x15="http://schemas.microsoft.com/office/spreadsheetml/2010/11/main" uri="{DE250136-89BD-433C-8126-D09CA5730AF9}">
        <x15:connection id="0828ec09-862f-42fc-a74d-9475713aee9f">
          <x15:oledbPr connection="Provider=Microsoft.Mashup.OleDb.1;Data Source=$Workbook$;Location=DimGeography;Extended Properties=&quot;&quot;">
            <x15:dbTables>
              <x15:dbTable name="DimGeography"/>
            </x15:dbTables>
          </x15:oledbPr>
        </x15:connection>
      </ext>
    </extLst>
  </connection>
  <connection id="5" xr16:uid="{0D501C23-560C-479B-8693-DB33A02BB45C}" name="Query - DimProduct" description="Connection to the 'DimProduct' query in the workbook." type="100" refreshedVersion="7" minRefreshableVersion="5">
    <extLst>
      <ext xmlns:x15="http://schemas.microsoft.com/office/spreadsheetml/2010/11/main" uri="{DE250136-89BD-433C-8126-D09CA5730AF9}">
        <x15:connection id="cefc8329-5a17-44c4-9386-89d24e7bc986">
          <x15:oledbPr connection="Provider=Microsoft.Mashup.OleDb.1;Data Source=$Workbook$;Location=DimProduct;Extended Properties=&quot;&quot;">
            <x15:dbTables>
              <x15:dbTable name="DimProduct"/>
            </x15:dbTables>
          </x15:oledbPr>
        </x15:connection>
      </ext>
    </extLst>
  </connection>
  <connection id="6" xr16:uid="{000619F3-6B75-4B85-A028-EDBF6FBDFB25}" name="Query - DimSalesTerritory" description="Connection to the 'DimSalesTerritory' query in the workbook." type="100" refreshedVersion="7" minRefreshableVersion="5">
    <extLst>
      <ext xmlns:x15="http://schemas.microsoft.com/office/spreadsheetml/2010/11/main" uri="{DE250136-89BD-433C-8126-D09CA5730AF9}">
        <x15:connection id="661fb97f-7616-4d94-b7fa-80829a2d8c0e">
          <x15:oledbPr connection="Provider=Microsoft.Mashup.OleDb.1;Data Source=$Workbook$;Location=DimSalesTerritory;Extended Properties=&quot;&quot;">
            <x15:dbTables>
              <x15:dbTable name="DimSalesTerritory"/>
            </x15:dbTables>
          </x15:oledbPr>
        </x15:connection>
      </ext>
    </extLst>
  </connection>
  <connection id="7" xr16:uid="{1A10BD5D-6A8D-43AB-865D-0507419FDA5B}" name="Query - FactInternetSales" description="Connection to the 'FactInternetSales' query in the workbook." type="100" refreshedVersion="7" minRefreshableVersion="5">
    <extLst>
      <ext xmlns:x15="http://schemas.microsoft.com/office/spreadsheetml/2010/11/main" uri="{DE250136-89BD-433C-8126-D09CA5730AF9}">
        <x15:connection id="8d2c0b2f-5be1-4782-b586-3187f23c60fd"/>
      </ext>
    </extLst>
  </connection>
  <connection id="8" xr16:uid="{F734AA73-D94A-47B6-A6BA-F2CC668EAE25}"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<sst xmlns="http://schemas.openxmlformats.org/spreadsheetml/2006/main" count="21" uniqueCount="18">
  <si>
    <t>#Transaction</t>
  </si>
  <si>
    <t>Sold Products</t>
  </si>
  <si>
    <t>Unsold Products</t>
  </si>
  <si>
    <t>% Profit Margin</t>
  </si>
  <si>
    <t xml:space="preserve">   </t>
  </si>
  <si>
    <t xml:space="preserve"> </t>
  </si>
  <si>
    <t xml:space="preserve"> COGS</t>
  </si>
  <si>
    <t xml:space="preserve"> Tota Revenue</t>
  </si>
  <si>
    <t xml:space="preserve"> Total Profit</t>
  </si>
  <si>
    <t xml:space="preserve"> OrderQuantity</t>
  </si>
  <si>
    <t>Year</t>
  </si>
  <si>
    <t xml:space="preserve">    </t>
  </si>
  <si>
    <t>Option Button</t>
  </si>
  <si>
    <t>Above Average</t>
  </si>
  <si>
    <t xml:space="preserve">Total </t>
  </si>
  <si>
    <t xml:space="preserve">Percentage </t>
  </si>
  <si>
    <t>Caption</t>
  </si>
  <si>
    <t xml:space="preserve">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</si>
</sst>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
    <numFmt numFmtId="165" formatCode="[&lt;999999]0.00,\ &quot;K&quot;\ ;[&lt;999999999]0.00&quot;M&quot;;\ 0.00&quot; B&quot;"/>
    <numFmt numFmtId="166" formatCode="[&lt;999999]&quot;$&quot;0.00,\ &quot;K&quot;\ ;[&lt;999999999]&quot;$&quot;0.00,,&quot;M&quot;;\ &quot;$&quot;0.00&quot; B&quot;"/>
    <numFmt numFmtId="167"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sz val="8"/>
      <name val="Segoe UI"/>
      <family val="2"/>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164" fontId="0" fillId="0" borderId="0" xfId="0" applyNumberFormat="1"/>
    <xf numFmtId="166" fontId="0" fillId="0" borderId="0" xfId="0" applyNumberFormat="1"/>
    <xf numFmtId="166" fontId="0" fillId="0" borderId="0" xfId="0" quotePrefix="1" applyNumberFormat="1"/>
    <xf numFmtId="0" fontId="0" fillId="0" borderId="0" xfId="0" applyNumberFormat="1"/>
    <xf numFmtId="0" fontId="0" fillId="0" borderId="0" xfId="0"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164" fontId="0" fillId="0" borderId="0" xfId="0" applyNumberFormat="1" applyAlignment="1">
      <alignment horizontal="center"/>
    </xf>
    <xf numFmtId="3" fontId="0" fillId="0" borderId="0" xfId="0" applyNumberFormat="1" applyAlignment="1">
      <alignment horizontal="center"/>
    </xf>
    <xf numFmtId="0" fontId="1" fillId="0" borderId="0" xfId="0" applyFont="1"/>
    <xf numFmtId="0" fontId="2" fillId="2" borderId="0" xfId="0" applyFont="1" applyFill="1"/>
    <xf numFmtId="0" fontId="0" fillId="0" borderId="1" xfId="0" applyBorder="1"/>
    <xf numFmtId="166" fontId="0" fillId="0" borderId="1" xfId="0" applyNumberFormat="1" applyBorder="1"/>
    <xf numFmtId="0" fontId="0" fillId="0" borderId="1" xfId="0" pivotButton="1" applyBorder="1"/>
    <xf numFmtId="165" fontId="0" fillId="0" borderId="1" xfId="0" applyNumberFormat="1" applyBorder="1"/>
    <xf numFmtId="167" fontId="0" fillId="0" borderId="0" xfId="0" applyNumberFormat="1"/>
  </cellXfs>
  <cellStyles count="1">
    <cellStyle name="Normal" xfId="0" builtinId="0"/>
  </cellStyles>
  <dxfs count="18">
    <dxf>
      <font>
        <b/>
        <color theme="1"/>
      </font>
      <border>
        <bottom style="thin">
          <color theme="4"/>
        </bottom>
        <vertical/>
        <horizontal/>
      </border>
    </dxf>
    <dxf>
      <font>
        <color theme="1"/>
      </font>
      <fill>
        <patternFill>
          <bgColor theme="0"/>
        </patternFill>
      </fill>
      <border diagonalUp="0" diagonalDown="0">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numFmt numFmtId="165" formatCode="[&lt;999999]0.00,\ &quot;K&quot;\ ;[&lt;999999999]0.00&quot;M&quot;;\ 0.00&quot; B&quot;"/>
    </dxf>
    <dxf>
      <numFmt numFmtId="166" formatCode="[&lt;999999]&quot;$&quot;0.00,\ &quot;K&quot;\ ;[&lt;999999999]&quot;$&quot;0.00,,&quot;M&quot;;\ &quot;$&quot;0.00&quot; B&quot;"/>
    </dxf>
    <dxf>
      <numFmt numFmtId="166" formatCode="[&lt;999999]&quot;$&quot;0.00,\ &quot;K&quot;\ ;[&lt;999999999]&quot;$&quot;0.00,,&quot;M&quot;;\ &quot;$&quot;0.00&quot; B&quot;"/>
    </dxf>
    <dxf>
      <numFmt numFmtId="166" formatCode="[&lt;999999]&quot;$&quot;0.00,\ &quot;K&quot;\ ;[&lt;999999999]&quot;$&quot;0.00,,&quot;M&quot;;\ &quot;$&quot;0.00&quot; B&quot;"/>
    </dxf>
    <dxf>
      <numFmt numFmtId="166" formatCode="[&lt;999999]&quot;$&quot;0.00,\ &quot;K&quot;\ ;[&lt;999999999]&quot;$&quot;0.00,,&quot;M&quot;;\ &quot;$&quot;0.00&quot; B&quot;"/>
    </dxf>
    <dxf>
      <numFmt numFmtId="166" formatCode="[&lt;999999]&quot;$&quot;0.00,\ &quot;K&quot;\ ;[&lt;999999999]&quot;$&quot;0.00,,&quot;M&quot;;\ &quot;$&quot;0.00&quot; B&quot;"/>
    </dxf>
    <dxf>
      <numFmt numFmtId="165" formatCode="[&lt;999999]0.00,\ &quot;K&quot;\ ;[&lt;999999999]0.00&quot;M&quot;;\ 0.00&quot; B&quot;"/>
    </dxf>
    <dxf>
      <numFmt numFmtId="165" formatCode="[&lt;999999]0.00,\ &quot;K&quot;\ ;[&lt;999999999]0.00&quot;M&quot;;\ 0.00&quot; B&quot;"/>
    </dxf>
  </dxfs>
  <tableStyles count="1" defaultTableStyle="TableStyleMedium2" defaultPivotStyle="PivotStyleLight16">
    <tableStyle name="SlicerStyleLight1 2" pivot="0" table="0" count="10" xr9:uid="{067B520D-8A15-4D66-8D41-990B9E07876A}">
      <tableStyleElement type="wholeTable" dxfId="1"/>
      <tableStyleElement type="headerRow" dxfId="0"/>
    </tableStyle>
  </tableStyles>
  <colors>
    <mruColors>
      <color rgb="FF6699FF"/>
      <color rgb="FFED7D31"/>
      <color rgb="FFFFC0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6699FF"/>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pivotCacheDefinition" Target="pivotCache/pivotCacheDefinition1.xml"/><Relationship Id="rId21" Type="http://schemas.openxmlformats.org/officeDocument/2006/relationships/customXml" Target="../customXml/item8.xml"/><Relationship Id="rId34" Type="http://schemas.openxmlformats.org/officeDocument/2006/relationships/customXml" Target="../customXml/item21.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33" Type="http://schemas.openxmlformats.org/officeDocument/2006/relationships/customXml" Target="../customXml/item20.xml"/><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32" Type="http://schemas.openxmlformats.org/officeDocument/2006/relationships/customXml" Target="../customXml/item19.xml"/><Relationship Id="rId5" Type="http://schemas.openxmlformats.org/officeDocument/2006/relationships/pivotCacheDefinition" Target="pivotCache/pivotCacheDefinition3.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36" Type="http://schemas.openxmlformats.org/officeDocument/2006/relationships/customXml" Target="../customXml/item23.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35" Type="http://schemas.openxmlformats.org/officeDocument/2006/relationships/customXml" Target="../customXml/item22.xml"/><Relationship Id="rId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116420987812349E-3"/>
          <c:y val="0.2840753216280304"/>
          <c:w val="0.9585933179240731"/>
          <c:h val="0.45991011642813551"/>
        </c:manualLayout>
      </c:layout>
      <c:barChart>
        <c:barDir val="col"/>
        <c:grouping val="clustered"/>
        <c:varyColors val="0"/>
        <c:ser>
          <c:idx val="0"/>
          <c:order val="0"/>
          <c:tx>
            <c:strRef>
              <c:f>'Analysis-1'!$C$20</c:f>
              <c:strCache>
                <c:ptCount val="1"/>
                <c:pt idx="0">
                  <c:v>Year</c:v>
                </c:pt>
              </c:strCache>
            </c:strRef>
          </c:tx>
          <c:spPr>
            <a:solidFill>
              <a:schemeClr val="accent1"/>
            </a:solidFill>
            <a:ln>
              <a:noFill/>
            </a:ln>
            <a:effectLst/>
          </c:spPr>
          <c:invertIfNegative val="0"/>
          <c:cat>
            <c:numRef>
              <c:f>'Analysis-1'!$C$21:$C$24</c:f>
              <c:numCache>
                <c:formatCode>General</c:formatCode>
                <c:ptCount val="4"/>
                <c:pt idx="0">
                  <c:v>2005</c:v>
                </c:pt>
                <c:pt idx="1">
                  <c:v>2006</c:v>
                </c:pt>
                <c:pt idx="2">
                  <c:v>2007</c:v>
                </c:pt>
                <c:pt idx="3">
                  <c:v>2008</c:v>
                </c:pt>
              </c:numCache>
            </c:numRef>
          </c:cat>
          <c:val>
            <c:numRef>
              <c:f>'Analysis-1'!$C$21:$C$24</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505F-4C45-AEBC-9D4C8A9D6794}"/>
            </c:ext>
          </c:extLst>
        </c:ser>
        <c:ser>
          <c:idx val="1"/>
          <c:order val="1"/>
          <c:tx>
            <c:strRef>
              <c:f>'Analysis-1'!$D$20</c:f>
              <c:strCache>
                <c:ptCount val="1"/>
                <c:pt idx="0">
                  <c:v>  Profit</c:v>
                </c:pt>
              </c:strCache>
            </c:strRef>
          </c:tx>
          <c:spPr>
            <a:solidFill>
              <a:srgbClr val="6699FF"/>
            </a:solidFill>
            <a:ln>
              <a:noFill/>
            </a:ln>
            <a:effectLst/>
          </c:spPr>
          <c:invertIfNegative val="0"/>
          <c:cat>
            <c:numRef>
              <c:f>'Analysis-1'!$C$21:$C$24</c:f>
              <c:numCache>
                <c:formatCode>General</c:formatCode>
                <c:ptCount val="4"/>
                <c:pt idx="0">
                  <c:v>2005</c:v>
                </c:pt>
                <c:pt idx="1">
                  <c:v>2006</c:v>
                </c:pt>
                <c:pt idx="2">
                  <c:v>2007</c:v>
                </c:pt>
                <c:pt idx="3">
                  <c:v>2008</c:v>
                </c:pt>
              </c:numCache>
            </c:numRef>
          </c:cat>
          <c:val>
            <c:numRef>
              <c:f>'Analysis-1'!$D$21:$D$24</c:f>
              <c:numCache>
                <c:formatCode>[&lt;999999]"$"0.00,\ "K"\ ;[&lt;999999999]"$"0.00,,"M";\ "$"0.00" B"</c:formatCode>
                <c:ptCount val="4"/>
                <c:pt idx="0">
                  <c:v>13403626.559800046</c:v>
                </c:pt>
                <c:pt idx="1">
                  <c:v>28177776.42630003</c:v>
                </c:pt>
                <c:pt idx="2">
                  <c:v>42547110.664200306</c:v>
                </c:pt>
                <c:pt idx="3">
                  <c:v>42162063.995700456</c:v>
                </c:pt>
              </c:numCache>
            </c:numRef>
          </c:val>
          <c:extLst>
            <c:ext xmlns:c16="http://schemas.microsoft.com/office/drawing/2014/chart" uri="{C3380CC4-5D6E-409C-BE32-E72D297353CC}">
              <c16:uniqueId val="{00000001-505F-4C45-AEBC-9D4C8A9D6794}"/>
            </c:ext>
          </c:extLst>
        </c:ser>
        <c:ser>
          <c:idx val="3"/>
          <c:order val="3"/>
          <c:tx>
            <c:strRef>
              <c:f>'Analysis-1'!$F$20</c:f>
              <c:strCache>
                <c:ptCount val="1"/>
                <c:pt idx="0">
                  <c:v>Above Average</c:v>
                </c:pt>
              </c:strCache>
            </c:strRef>
          </c:tx>
          <c:spPr>
            <a:solidFill>
              <a:srgbClr val="ED7D31"/>
            </a:solidFill>
            <a:ln>
              <a:noFill/>
            </a:ln>
            <a:effectLst/>
          </c:spPr>
          <c:invertIfNegative val="0"/>
          <c:val>
            <c:numRef>
              <c:f>'Analysis-1'!$F$21:$F$24</c:f>
              <c:numCache>
                <c:formatCode>General</c:formatCode>
                <c:ptCount val="4"/>
                <c:pt idx="0">
                  <c:v>0</c:v>
                </c:pt>
                <c:pt idx="1">
                  <c:v>0</c:v>
                </c:pt>
                <c:pt idx="2">
                  <c:v>42547110.664200306</c:v>
                </c:pt>
                <c:pt idx="3">
                  <c:v>0</c:v>
                </c:pt>
              </c:numCache>
            </c:numRef>
          </c:val>
          <c:extLst>
            <c:ext xmlns:c16="http://schemas.microsoft.com/office/drawing/2014/chart" uri="{C3380CC4-5D6E-409C-BE32-E72D297353CC}">
              <c16:uniqueId val="{00000005-505F-4C45-AEBC-9D4C8A9D6794}"/>
            </c:ext>
          </c:extLst>
        </c:ser>
        <c:dLbls>
          <c:showLegendKey val="0"/>
          <c:showVal val="0"/>
          <c:showCatName val="0"/>
          <c:showSerName val="0"/>
          <c:showPercent val="0"/>
          <c:showBubbleSize val="0"/>
        </c:dLbls>
        <c:gapWidth val="219"/>
        <c:overlap val="100"/>
        <c:axId val="1288897167"/>
        <c:axId val="1288899247"/>
      </c:barChart>
      <c:lineChart>
        <c:grouping val="standard"/>
        <c:varyColors val="0"/>
        <c:ser>
          <c:idx val="2"/>
          <c:order val="2"/>
          <c:tx>
            <c:strRef>
              <c:f>'Analysis-1'!$E$20</c:f>
              <c:strCache>
                <c:ptCount val="1"/>
                <c:pt idx="0">
                  <c:v>Average  Profit</c:v>
                </c:pt>
              </c:strCache>
            </c:strRef>
          </c:tx>
          <c:spPr>
            <a:ln w="12700" cap="rnd">
              <a:solidFill>
                <a:schemeClr val="accent3"/>
              </a:solidFill>
              <a:round/>
            </a:ln>
            <a:effectLst/>
          </c:spPr>
          <c:marker>
            <c:symbol val="none"/>
          </c:marker>
          <c:val>
            <c:numRef>
              <c:f>'Analysis-1'!$E$21:$E$24</c:f>
              <c:numCache>
                <c:formatCode>[&lt;999999]"$"0.00,\ "K"\ ;[&lt;999999999]"$"0.00,,"M";\ "$"0.00" B"</c:formatCode>
                <c:ptCount val="4"/>
                <c:pt idx="0">
                  <c:v>31572644.411500208</c:v>
                </c:pt>
                <c:pt idx="1">
                  <c:v>37628983.695400268</c:v>
                </c:pt>
                <c:pt idx="2">
                  <c:v>42354587.329950377</c:v>
                </c:pt>
                <c:pt idx="3">
                  <c:v>42162063.995700456</c:v>
                </c:pt>
              </c:numCache>
            </c:numRef>
          </c:val>
          <c:smooth val="0"/>
          <c:extLst>
            <c:ext xmlns:c16="http://schemas.microsoft.com/office/drawing/2014/chart" uri="{C3380CC4-5D6E-409C-BE32-E72D297353CC}">
              <c16:uniqueId val="{00000004-505F-4C45-AEBC-9D4C8A9D6794}"/>
            </c:ext>
          </c:extLst>
        </c:ser>
        <c:dLbls>
          <c:showLegendKey val="0"/>
          <c:showVal val="0"/>
          <c:showCatName val="0"/>
          <c:showSerName val="0"/>
          <c:showPercent val="0"/>
          <c:showBubbleSize val="0"/>
        </c:dLbls>
        <c:marker val="1"/>
        <c:smooth val="0"/>
        <c:axId val="1288897167"/>
        <c:axId val="1288899247"/>
      </c:lineChart>
      <c:catAx>
        <c:axId val="1288897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899247"/>
        <c:crosses val="autoZero"/>
        <c:auto val="1"/>
        <c:lblAlgn val="ctr"/>
        <c:lblOffset val="100"/>
        <c:noMultiLvlLbl val="0"/>
      </c:catAx>
      <c:valAx>
        <c:axId val="1288899247"/>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28889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1'!$F$10"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381000</xdr:colOff>
      <xdr:row>0</xdr:row>
      <xdr:rowOff>145676</xdr:rowOff>
    </xdr:from>
    <xdr:to>
      <xdr:col>5</xdr:col>
      <xdr:colOff>1210235</xdr:colOff>
      <xdr:row>14</xdr:row>
      <xdr:rowOff>11205</xdr:rowOff>
    </xdr:to>
    <xdr:sp macro="" textlink="">
      <xdr:nvSpPr>
        <xdr:cNvPr id="3" name="Rectangle: Rounded Corners 2">
          <a:extLst>
            <a:ext uri="{FF2B5EF4-FFF2-40B4-BE49-F238E27FC236}">
              <a16:creationId xmlns:a16="http://schemas.microsoft.com/office/drawing/2014/main" id="{E6CEDAD1-35BB-4198-B1B8-2AB5C7D66472}"/>
            </a:ext>
          </a:extLst>
        </xdr:cNvPr>
        <xdr:cNvSpPr/>
      </xdr:nvSpPr>
      <xdr:spPr>
        <a:xfrm>
          <a:off x="381000" y="145676"/>
          <a:ext cx="8001000" cy="253252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3</xdr:row>
      <xdr:rowOff>133350</xdr:rowOff>
    </xdr:from>
    <xdr:to>
      <xdr:col>1</xdr:col>
      <xdr:colOff>1076325</xdr:colOff>
      <xdr:row>12</xdr:row>
      <xdr:rowOff>0</xdr:rowOff>
    </xdr:to>
    <xdr:sp macro="" textlink="">
      <xdr:nvSpPr>
        <xdr:cNvPr id="4" name="Rectangle: Rounded Corners 3">
          <a:extLst>
            <a:ext uri="{FF2B5EF4-FFF2-40B4-BE49-F238E27FC236}">
              <a16:creationId xmlns:a16="http://schemas.microsoft.com/office/drawing/2014/main" id="{8F82C4B6-DD35-486D-8169-7B56B46E4F5B}"/>
            </a:ext>
          </a:extLst>
        </xdr:cNvPr>
        <xdr:cNvSpPr/>
      </xdr:nvSpPr>
      <xdr:spPr>
        <a:xfrm>
          <a:off x="504825" y="704850"/>
          <a:ext cx="1285875" cy="1581150"/>
        </a:xfrm>
        <a:prstGeom prst="roundRect">
          <a:avLst>
            <a:gd name="adj" fmla="val 8233"/>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1272540</xdr:colOff>
      <xdr:row>3</xdr:row>
      <xdr:rowOff>114300</xdr:rowOff>
    </xdr:from>
    <xdr:to>
      <xdr:col>2</xdr:col>
      <xdr:colOff>1043940</xdr:colOff>
      <xdr:row>11</xdr:row>
      <xdr:rowOff>171450</xdr:rowOff>
    </xdr:to>
    <xdr:sp macro="" textlink="">
      <xdr:nvSpPr>
        <xdr:cNvPr id="5" name="Rectangle: Rounded Corners 4">
          <a:extLst>
            <a:ext uri="{FF2B5EF4-FFF2-40B4-BE49-F238E27FC236}">
              <a16:creationId xmlns:a16="http://schemas.microsoft.com/office/drawing/2014/main" id="{537DC85A-2A70-4543-B1A8-66FABFDF50D4}"/>
            </a:ext>
          </a:extLst>
        </xdr:cNvPr>
        <xdr:cNvSpPr/>
      </xdr:nvSpPr>
      <xdr:spPr>
        <a:xfrm>
          <a:off x="1990578" y="685800"/>
          <a:ext cx="1288074" cy="1581150"/>
        </a:xfrm>
        <a:prstGeom prst="roundRect">
          <a:avLst>
            <a:gd name="adj" fmla="val 823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1240155</xdr:colOff>
      <xdr:row>3</xdr:row>
      <xdr:rowOff>114300</xdr:rowOff>
    </xdr:from>
    <xdr:to>
      <xdr:col>3</xdr:col>
      <xdr:colOff>1087755</xdr:colOff>
      <xdr:row>11</xdr:row>
      <xdr:rowOff>171450</xdr:rowOff>
    </xdr:to>
    <xdr:sp macro="" textlink="">
      <xdr:nvSpPr>
        <xdr:cNvPr id="6" name="Rectangle: Rounded Corners 5">
          <a:extLst>
            <a:ext uri="{FF2B5EF4-FFF2-40B4-BE49-F238E27FC236}">
              <a16:creationId xmlns:a16="http://schemas.microsoft.com/office/drawing/2014/main" id="{BA954331-FBF6-4D06-8E95-9DA1193D9BC5}"/>
            </a:ext>
          </a:extLst>
        </xdr:cNvPr>
        <xdr:cNvSpPr/>
      </xdr:nvSpPr>
      <xdr:spPr>
        <a:xfrm>
          <a:off x="3469005" y="685800"/>
          <a:ext cx="1285875" cy="1581150"/>
        </a:xfrm>
        <a:prstGeom prst="roundRect">
          <a:avLst>
            <a:gd name="adj" fmla="val 823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1283970</xdr:colOff>
      <xdr:row>3</xdr:row>
      <xdr:rowOff>114300</xdr:rowOff>
    </xdr:from>
    <xdr:to>
      <xdr:col>4</xdr:col>
      <xdr:colOff>836295</xdr:colOff>
      <xdr:row>11</xdr:row>
      <xdr:rowOff>171450</xdr:rowOff>
    </xdr:to>
    <xdr:sp macro="" textlink="">
      <xdr:nvSpPr>
        <xdr:cNvPr id="7" name="Rectangle: Rounded Corners 6">
          <a:extLst>
            <a:ext uri="{FF2B5EF4-FFF2-40B4-BE49-F238E27FC236}">
              <a16:creationId xmlns:a16="http://schemas.microsoft.com/office/drawing/2014/main" id="{6A7ED218-3144-4FE1-9AAE-8F48EFD9868C}"/>
            </a:ext>
          </a:extLst>
        </xdr:cNvPr>
        <xdr:cNvSpPr/>
      </xdr:nvSpPr>
      <xdr:spPr>
        <a:xfrm>
          <a:off x="4951095" y="685800"/>
          <a:ext cx="1285875" cy="1581150"/>
        </a:xfrm>
        <a:prstGeom prst="roundRect">
          <a:avLst>
            <a:gd name="adj" fmla="val 823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1032510</xdr:colOff>
      <xdr:row>3</xdr:row>
      <xdr:rowOff>104775</xdr:rowOff>
    </xdr:from>
    <xdr:to>
      <xdr:col>5</xdr:col>
      <xdr:colOff>546735</xdr:colOff>
      <xdr:row>11</xdr:row>
      <xdr:rowOff>161925</xdr:rowOff>
    </xdr:to>
    <xdr:sp macro="" textlink="">
      <xdr:nvSpPr>
        <xdr:cNvPr id="8" name="Rectangle: Rounded Corners 7">
          <a:extLst>
            <a:ext uri="{FF2B5EF4-FFF2-40B4-BE49-F238E27FC236}">
              <a16:creationId xmlns:a16="http://schemas.microsoft.com/office/drawing/2014/main" id="{FC673D75-820D-4D8E-A444-E9CE86EDE0FC}"/>
            </a:ext>
          </a:extLst>
        </xdr:cNvPr>
        <xdr:cNvSpPr/>
      </xdr:nvSpPr>
      <xdr:spPr>
        <a:xfrm>
          <a:off x="6433185" y="676275"/>
          <a:ext cx="1285875" cy="1581150"/>
        </a:xfrm>
        <a:prstGeom prst="roundRect">
          <a:avLst>
            <a:gd name="adj" fmla="val 8233"/>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742950</xdr:colOff>
      <xdr:row>3</xdr:row>
      <xdr:rowOff>114300</xdr:rowOff>
    </xdr:from>
    <xdr:to>
      <xdr:col>6</xdr:col>
      <xdr:colOff>314325</xdr:colOff>
      <xdr:row>11</xdr:row>
      <xdr:rowOff>171450</xdr:rowOff>
    </xdr:to>
    <xdr:sp macro="" textlink="">
      <xdr:nvSpPr>
        <xdr:cNvPr id="9" name="Rectangle: Rounded Corners 8">
          <a:extLst>
            <a:ext uri="{FF2B5EF4-FFF2-40B4-BE49-F238E27FC236}">
              <a16:creationId xmlns:a16="http://schemas.microsoft.com/office/drawing/2014/main" id="{19520C7F-6725-4DD4-B4E1-67CF0FE5D522}"/>
            </a:ext>
          </a:extLst>
        </xdr:cNvPr>
        <xdr:cNvSpPr/>
      </xdr:nvSpPr>
      <xdr:spPr>
        <a:xfrm>
          <a:off x="7915275" y="685800"/>
          <a:ext cx="1285875" cy="1581150"/>
        </a:xfrm>
        <a:prstGeom prst="roundRect">
          <a:avLst>
            <a:gd name="adj" fmla="val 8233"/>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91440</xdr:colOff>
      <xdr:row>2</xdr:row>
      <xdr:rowOff>171450</xdr:rowOff>
    </xdr:from>
    <xdr:to>
      <xdr:col>2</xdr:col>
      <xdr:colOff>710565</xdr:colOff>
      <xdr:row>6</xdr:row>
      <xdr:rowOff>28575</xdr:rowOff>
    </xdr:to>
    <xdr:sp macro="" textlink="">
      <xdr:nvSpPr>
        <xdr:cNvPr id="11" name="Oval 10">
          <a:extLst>
            <a:ext uri="{FF2B5EF4-FFF2-40B4-BE49-F238E27FC236}">
              <a16:creationId xmlns:a16="http://schemas.microsoft.com/office/drawing/2014/main" id="{4D6DA782-E08C-441E-8F18-9280C719EF32}"/>
            </a:ext>
          </a:extLst>
        </xdr:cNvPr>
        <xdr:cNvSpPr/>
      </xdr:nvSpPr>
      <xdr:spPr>
        <a:xfrm>
          <a:off x="2320290" y="552450"/>
          <a:ext cx="619125" cy="619125"/>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135255</xdr:colOff>
      <xdr:row>2</xdr:row>
      <xdr:rowOff>171450</xdr:rowOff>
    </xdr:from>
    <xdr:to>
      <xdr:col>3</xdr:col>
      <xdr:colOff>754380</xdr:colOff>
      <xdr:row>6</xdr:row>
      <xdr:rowOff>28575</xdr:rowOff>
    </xdr:to>
    <xdr:sp macro="" textlink="">
      <xdr:nvSpPr>
        <xdr:cNvPr id="12" name="Oval 11">
          <a:extLst>
            <a:ext uri="{FF2B5EF4-FFF2-40B4-BE49-F238E27FC236}">
              <a16:creationId xmlns:a16="http://schemas.microsoft.com/office/drawing/2014/main" id="{4E3CFE1C-8D0C-44BC-BD15-44C2EF57ED50}"/>
            </a:ext>
          </a:extLst>
        </xdr:cNvPr>
        <xdr:cNvSpPr/>
      </xdr:nvSpPr>
      <xdr:spPr>
        <a:xfrm>
          <a:off x="3802380" y="552450"/>
          <a:ext cx="619125" cy="619125"/>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1617345</xdr:colOff>
      <xdr:row>2</xdr:row>
      <xdr:rowOff>171450</xdr:rowOff>
    </xdr:from>
    <xdr:to>
      <xdr:col>4</xdr:col>
      <xdr:colOff>502920</xdr:colOff>
      <xdr:row>6</xdr:row>
      <xdr:rowOff>28575</xdr:rowOff>
    </xdr:to>
    <xdr:sp macro="" textlink="">
      <xdr:nvSpPr>
        <xdr:cNvPr id="14" name="Oval 13">
          <a:extLst>
            <a:ext uri="{FF2B5EF4-FFF2-40B4-BE49-F238E27FC236}">
              <a16:creationId xmlns:a16="http://schemas.microsoft.com/office/drawing/2014/main" id="{4F326905-1B12-4323-9A26-0BE7A408FA78}"/>
            </a:ext>
          </a:extLst>
        </xdr:cNvPr>
        <xdr:cNvSpPr/>
      </xdr:nvSpPr>
      <xdr:spPr>
        <a:xfrm>
          <a:off x="5284470" y="552450"/>
          <a:ext cx="619125" cy="619125"/>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1365885</xdr:colOff>
      <xdr:row>2</xdr:row>
      <xdr:rowOff>161925</xdr:rowOff>
    </xdr:from>
    <xdr:to>
      <xdr:col>5</xdr:col>
      <xdr:colOff>213360</xdr:colOff>
      <xdr:row>6</xdr:row>
      <xdr:rowOff>19050</xdr:rowOff>
    </xdr:to>
    <xdr:sp macro="" textlink="">
      <xdr:nvSpPr>
        <xdr:cNvPr id="15" name="Oval 14">
          <a:extLst>
            <a:ext uri="{FF2B5EF4-FFF2-40B4-BE49-F238E27FC236}">
              <a16:creationId xmlns:a16="http://schemas.microsoft.com/office/drawing/2014/main" id="{CDFAE3BF-E9EC-4ECB-B026-A9455D0350B9}"/>
            </a:ext>
          </a:extLst>
        </xdr:cNvPr>
        <xdr:cNvSpPr/>
      </xdr:nvSpPr>
      <xdr:spPr>
        <a:xfrm>
          <a:off x="6772144" y="542925"/>
          <a:ext cx="621095" cy="619125"/>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586740</xdr:colOff>
      <xdr:row>9</xdr:row>
      <xdr:rowOff>47625</xdr:rowOff>
    </xdr:from>
    <xdr:to>
      <xdr:col>1</xdr:col>
      <xdr:colOff>1205865</xdr:colOff>
      <xdr:row>12</xdr:row>
      <xdr:rowOff>95250</xdr:rowOff>
    </xdr:to>
    <xdr:sp macro="" textlink="">
      <xdr:nvSpPr>
        <xdr:cNvPr id="16" name="Oval 15">
          <a:extLst>
            <a:ext uri="{FF2B5EF4-FFF2-40B4-BE49-F238E27FC236}">
              <a16:creationId xmlns:a16="http://schemas.microsoft.com/office/drawing/2014/main" id="{8417036C-0DF9-4C4D-938B-54B7B095AB36}"/>
            </a:ext>
          </a:extLst>
        </xdr:cNvPr>
        <xdr:cNvSpPr/>
      </xdr:nvSpPr>
      <xdr:spPr>
        <a:xfrm>
          <a:off x="1301115" y="1762125"/>
          <a:ext cx="619125" cy="6191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548640</xdr:colOff>
      <xdr:row>9</xdr:row>
      <xdr:rowOff>171450</xdr:rowOff>
    </xdr:from>
    <xdr:to>
      <xdr:col>5</xdr:col>
      <xdr:colOff>1167765</xdr:colOff>
      <xdr:row>13</xdr:row>
      <xdr:rowOff>28575</xdr:rowOff>
    </xdr:to>
    <xdr:sp macro="" textlink="">
      <xdr:nvSpPr>
        <xdr:cNvPr id="17" name="Oval 16">
          <a:extLst>
            <a:ext uri="{FF2B5EF4-FFF2-40B4-BE49-F238E27FC236}">
              <a16:creationId xmlns:a16="http://schemas.microsoft.com/office/drawing/2014/main" id="{69ED4CBF-F918-4D12-BE94-D499D78D625F}"/>
            </a:ext>
          </a:extLst>
        </xdr:cNvPr>
        <xdr:cNvSpPr/>
      </xdr:nvSpPr>
      <xdr:spPr>
        <a:xfrm>
          <a:off x="7720965" y="1885950"/>
          <a:ext cx="619125" cy="61912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230545</xdr:colOff>
      <xdr:row>3</xdr:row>
      <xdr:rowOff>58253</xdr:rowOff>
    </xdr:from>
    <xdr:to>
      <xdr:col>3</xdr:col>
      <xdr:colOff>638627</xdr:colOff>
      <xdr:row>5</xdr:row>
      <xdr:rowOff>83345</xdr:rowOff>
    </xdr:to>
    <xdr:pic>
      <xdr:nvPicPr>
        <xdr:cNvPr id="21" name="Picture 20">
          <a:extLst>
            <a:ext uri="{FF2B5EF4-FFF2-40B4-BE49-F238E27FC236}">
              <a16:creationId xmlns:a16="http://schemas.microsoft.com/office/drawing/2014/main" id="{8AC5AAE4-727F-4A53-A15C-4D3593F4870B}"/>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897670" y="629753"/>
          <a:ext cx="408082" cy="406092"/>
        </a:xfrm>
        <a:prstGeom prst="rect">
          <a:avLst/>
        </a:prstGeom>
      </xdr:spPr>
    </xdr:pic>
    <xdr:clientData/>
  </xdr:twoCellAnchor>
  <xdr:twoCellAnchor editAs="oneCell">
    <xdr:from>
      <xdr:col>2</xdr:col>
      <xdr:colOff>178594</xdr:colOff>
      <xdr:row>3</xdr:row>
      <xdr:rowOff>51671</xdr:rowOff>
    </xdr:from>
    <xdr:to>
      <xdr:col>2</xdr:col>
      <xdr:colOff>605223</xdr:colOff>
      <xdr:row>5</xdr:row>
      <xdr:rowOff>96678</xdr:rowOff>
    </xdr:to>
    <xdr:pic>
      <xdr:nvPicPr>
        <xdr:cNvPr id="23" name="Picture 22">
          <a:extLst>
            <a:ext uri="{FF2B5EF4-FFF2-40B4-BE49-F238E27FC236}">
              <a16:creationId xmlns:a16="http://schemas.microsoft.com/office/drawing/2014/main" id="{D9B15B37-8CC3-4FB1-BE50-2A05D05AFFBD}"/>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405063" y="623171"/>
          <a:ext cx="426629" cy="426007"/>
        </a:xfrm>
        <a:prstGeom prst="rect">
          <a:avLst/>
        </a:prstGeom>
      </xdr:spPr>
    </xdr:pic>
    <xdr:clientData/>
  </xdr:twoCellAnchor>
  <xdr:twoCellAnchor editAs="oneCell">
    <xdr:from>
      <xdr:col>5</xdr:col>
      <xdr:colOff>619125</xdr:colOff>
      <xdr:row>10</xdr:row>
      <xdr:rowOff>102220</xdr:rowOff>
    </xdr:from>
    <xdr:to>
      <xdr:col>5</xdr:col>
      <xdr:colOff>997563</xdr:colOff>
      <xdr:row>12</xdr:row>
      <xdr:rowOff>99071</xdr:rowOff>
    </xdr:to>
    <xdr:pic>
      <xdr:nvPicPr>
        <xdr:cNvPr id="25" name="Picture 24">
          <a:extLst>
            <a:ext uri="{FF2B5EF4-FFF2-40B4-BE49-F238E27FC236}">
              <a16:creationId xmlns:a16="http://schemas.microsoft.com/office/drawing/2014/main" id="{3CACF6A6-77A5-48AB-8C49-777DFD26918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92641" y="2007220"/>
          <a:ext cx="378438" cy="377851"/>
        </a:xfrm>
        <a:prstGeom prst="rect">
          <a:avLst/>
        </a:prstGeom>
      </xdr:spPr>
    </xdr:pic>
    <xdr:clientData/>
  </xdr:twoCellAnchor>
  <xdr:twoCellAnchor editAs="oneCell">
    <xdr:from>
      <xdr:col>3</xdr:col>
      <xdr:colOff>1728211</xdr:colOff>
      <xdr:row>3</xdr:row>
      <xdr:rowOff>87128</xdr:rowOff>
    </xdr:from>
    <xdr:to>
      <xdr:col>4</xdr:col>
      <xdr:colOff>417881</xdr:colOff>
      <xdr:row>5</xdr:row>
      <xdr:rowOff>128712</xdr:rowOff>
    </xdr:to>
    <xdr:pic>
      <xdr:nvPicPr>
        <xdr:cNvPr id="27" name="Picture 26">
          <a:extLst>
            <a:ext uri="{FF2B5EF4-FFF2-40B4-BE49-F238E27FC236}">
              <a16:creationId xmlns:a16="http://schemas.microsoft.com/office/drawing/2014/main" id="{CF841FB9-4DFD-46FF-8029-4404CF49C088}"/>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400263" y="658628"/>
          <a:ext cx="423877" cy="422584"/>
        </a:xfrm>
        <a:prstGeom prst="rect">
          <a:avLst/>
        </a:prstGeom>
      </xdr:spPr>
    </xdr:pic>
    <xdr:clientData/>
  </xdr:twoCellAnchor>
  <xdr:twoCellAnchor editAs="oneCell">
    <xdr:from>
      <xdr:col>1</xdr:col>
      <xdr:colOff>710873</xdr:colOff>
      <xdr:row>9</xdr:row>
      <xdr:rowOff>169491</xdr:rowOff>
    </xdr:from>
    <xdr:to>
      <xdr:col>1</xdr:col>
      <xdr:colOff>1089422</xdr:colOff>
      <xdr:row>11</xdr:row>
      <xdr:rowOff>167040</xdr:rowOff>
    </xdr:to>
    <xdr:pic>
      <xdr:nvPicPr>
        <xdr:cNvPr id="31" name="Picture 30">
          <a:extLst>
            <a:ext uri="{FF2B5EF4-FFF2-40B4-BE49-F238E27FC236}">
              <a16:creationId xmlns:a16="http://schemas.microsoft.com/office/drawing/2014/main" id="{3FFC9F80-57AF-40DF-9F50-D8F71FFAB3C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25248" y="1883991"/>
          <a:ext cx="378549" cy="378549"/>
        </a:xfrm>
        <a:prstGeom prst="rect">
          <a:avLst/>
        </a:prstGeom>
      </xdr:spPr>
    </xdr:pic>
    <xdr:clientData/>
  </xdr:twoCellAnchor>
  <xdr:twoCellAnchor editAs="oneCell">
    <xdr:from>
      <xdr:col>4</xdr:col>
      <xdr:colOff>1491859</xdr:colOff>
      <xdr:row>3</xdr:row>
      <xdr:rowOff>122464</xdr:rowOff>
    </xdr:from>
    <xdr:to>
      <xdr:col>5</xdr:col>
      <xdr:colOff>65314</xdr:colOff>
      <xdr:row>5</xdr:row>
      <xdr:rowOff>88672</xdr:rowOff>
    </xdr:to>
    <xdr:pic>
      <xdr:nvPicPr>
        <xdr:cNvPr id="10" name="Picture 9">
          <a:extLst>
            <a:ext uri="{FF2B5EF4-FFF2-40B4-BE49-F238E27FC236}">
              <a16:creationId xmlns:a16="http://schemas.microsoft.com/office/drawing/2014/main" id="{0E4DAF51-F9BB-4FF0-A4EE-673E1041300C}"/>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891173" y="693964"/>
          <a:ext cx="347827" cy="347208"/>
        </a:xfrm>
        <a:prstGeom prst="rect">
          <a:avLst/>
        </a:prstGeom>
      </xdr:spPr>
    </xdr:pic>
    <xdr:clientData/>
  </xdr:twoCellAnchor>
  <xdr:twoCellAnchor>
    <xdr:from>
      <xdr:col>0</xdr:col>
      <xdr:colOff>692289</xdr:colOff>
      <xdr:row>4</xdr:row>
      <xdr:rowOff>39984</xdr:rowOff>
    </xdr:from>
    <xdr:to>
      <xdr:col>1</xdr:col>
      <xdr:colOff>887395</xdr:colOff>
      <xdr:row>5</xdr:row>
      <xdr:rowOff>108020</xdr:rowOff>
    </xdr:to>
    <xdr:sp macro="" textlink="">
      <xdr:nvSpPr>
        <xdr:cNvPr id="13" name="TextBox 12">
          <a:extLst>
            <a:ext uri="{FF2B5EF4-FFF2-40B4-BE49-F238E27FC236}">
              <a16:creationId xmlns:a16="http://schemas.microsoft.com/office/drawing/2014/main" id="{9C533654-8775-46EB-A85C-1817FEB5C0B3}"/>
            </a:ext>
          </a:extLst>
        </xdr:cNvPr>
        <xdr:cNvSpPr txBox="1"/>
      </xdr:nvSpPr>
      <xdr:spPr>
        <a:xfrm>
          <a:off x="692289" y="801984"/>
          <a:ext cx="91314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Total</a:t>
          </a:r>
          <a:r>
            <a:rPr lang="en-US" sz="1100" b="1" baseline="0">
              <a:solidFill>
                <a:schemeClr val="bg1"/>
              </a:solidFill>
            </a:rPr>
            <a:t> Qty</a:t>
          </a:r>
          <a:endParaRPr lang="en-US" sz="1100" b="1">
            <a:solidFill>
              <a:schemeClr val="bg1"/>
            </a:solidFill>
          </a:endParaRPr>
        </a:p>
      </xdr:txBody>
    </xdr:sp>
    <xdr:clientData/>
  </xdr:twoCellAnchor>
  <xdr:twoCellAnchor>
    <xdr:from>
      <xdr:col>1</xdr:col>
      <xdr:colOff>1394209</xdr:colOff>
      <xdr:row>5</xdr:row>
      <xdr:rowOff>163074</xdr:rowOff>
    </xdr:from>
    <xdr:to>
      <xdr:col>2</xdr:col>
      <xdr:colOff>790679</xdr:colOff>
      <xdr:row>7</xdr:row>
      <xdr:rowOff>40610</xdr:rowOff>
    </xdr:to>
    <xdr:sp macro="" textlink="">
      <xdr:nvSpPr>
        <xdr:cNvPr id="28" name="TextBox 27">
          <a:extLst>
            <a:ext uri="{FF2B5EF4-FFF2-40B4-BE49-F238E27FC236}">
              <a16:creationId xmlns:a16="http://schemas.microsoft.com/office/drawing/2014/main" id="{6AB7E08B-DF23-4D16-AA00-8926F7D670FB}"/>
            </a:ext>
          </a:extLst>
        </xdr:cNvPr>
        <xdr:cNvSpPr txBox="1"/>
      </xdr:nvSpPr>
      <xdr:spPr>
        <a:xfrm>
          <a:off x="2112247" y="1115574"/>
          <a:ext cx="91314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Total</a:t>
          </a:r>
          <a:r>
            <a:rPr lang="en-US" sz="1100" b="1" baseline="0">
              <a:solidFill>
                <a:schemeClr val="tx1"/>
              </a:solidFill>
            </a:rPr>
            <a:t> COGS</a:t>
          </a:r>
          <a:endParaRPr lang="en-US" sz="1100" b="1">
            <a:solidFill>
              <a:schemeClr val="tx1"/>
            </a:solidFill>
          </a:endParaRPr>
        </a:p>
      </xdr:txBody>
    </xdr:sp>
    <xdr:clientData/>
  </xdr:twoCellAnchor>
  <xdr:twoCellAnchor>
    <xdr:from>
      <xdr:col>2</xdr:col>
      <xdr:colOff>1319473</xdr:colOff>
      <xdr:row>5</xdr:row>
      <xdr:rowOff>163074</xdr:rowOff>
    </xdr:from>
    <xdr:to>
      <xdr:col>3</xdr:col>
      <xdr:colOff>1018443</xdr:colOff>
      <xdr:row>7</xdr:row>
      <xdr:rowOff>40610</xdr:rowOff>
    </xdr:to>
    <xdr:sp macro="" textlink="">
      <xdr:nvSpPr>
        <xdr:cNvPr id="30" name="TextBox 29">
          <a:extLst>
            <a:ext uri="{FF2B5EF4-FFF2-40B4-BE49-F238E27FC236}">
              <a16:creationId xmlns:a16="http://schemas.microsoft.com/office/drawing/2014/main" id="{B62698AC-C8DB-4236-803E-AD572618D47D}"/>
            </a:ext>
          </a:extLst>
        </xdr:cNvPr>
        <xdr:cNvSpPr txBox="1"/>
      </xdr:nvSpPr>
      <xdr:spPr>
        <a:xfrm>
          <a:off x="3554185" y="1115574"/>
          <a:ext cx="1135046"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Total</a:t>
          </a:r>
          <a:r>
            <a:rPr lang="en-US" sz="1100" b="1" baseline="0">
              <a:solidFill>
                <a:schemeClr val="tx1"/>
              </a:solidFill>
            </a:rPr>
            <a:t> Revenue</a:t>
          </a:r>
          <a:endParaRPr lang="en-US" sz="1100" b="1">
            <a:solidFill>
              <a:schemeClr val="tx1"/>
            </a:solidFill>
          </a:endParaRPr>
        </a:p>
      </xdr:txBody>
    </xdr:sp>
    <xdr:clientData/>
  </xdr:twoCellAnchor>
  <xdr:twoCellAnchor>
    <xdr:from>
      <xdr:col>5</xdr:col>
      <xdr:colOff>852017</xdr:colOff>
      <xdr:row>4</xdr:row>
      <xdr:rowOff>32658</xdr:rowOff>
    </xdr:from>
    <xdr:to>
      <xdr:col>6</xdr:col>
      <xdr:colOff>197827</xdr:colOff>
      <xdr:row>5</xdr:row>
      <xdr:rowOff>100694</xdr:rowOff>
    </xdr:to>
    <xdr:sp macro="" textlink="">
      <xdr:nvSpPr>
        <xdr:cNvPr id="34" name="TextBox 33">
          <a:extLst>
            <a:ext uri="{FF2B5EF4-FFF2-40B4-BE49-F238E27FC236}">
              <a16:creationId xmlns:a16="http://schemas.microsoft.com/office/drawing/2014/main" id="{C53FED60-9F39-4B7F-A200-8827C2569E55}"/>
            </a:ext>
          </a:extLst>
        </xdr:cNvPr>
        <xdr:cNvSpPr txBox="1"/>
      </xdr:nvSpPr>
      <xdr:spPr>
        <a:xfrm>
          <a:off x="8032402" y="794658"/>
          <a:ext cx="1060310"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#Transactions</a:t>
          </a:r>
        </a:p>
      </xdr:txBody>
    </xdr:sp>
    <xdr:clientData/>
  </xdr:twoCellAnchor>
  <xdr:twoCellAnchor>
    <xdr:from>
      <xdr:col>3</xdr:col>
      <xdr:colOff>1427912</xdr:colOff>
      <xdr:row>5</xdr:row>
      <xdr:rowOff>163074</xdr:rowOff>
    </xdr:from>
    <xdr:to>
      <xdr:col>4</xdr:col>
      <xdr:colOff>604575</xdr:colOff>
      <xdr:row>7</xdr:row>
      <xdr:rowOff>40610</xdr:rowOff>
    </xdr:to>
    <xdr:sp macro="" textlink="">
      <xdr:nvSpPr>
        <xdr:cNvPr id="36" name="TextBox 35">
          <a:extLst>
            <a:ext uri="{FF2B5EF4-FFF2-40B4-BE49-F238E27FC236}">
              <a16:creationId xmlns:a16="http://schemas.microsoft.com/office/drawing/2014/main" id="{7A784535-2C77-4776-8A19-18E0015FEF0F}"/>
            </a:ext>
          </a:extLst>
        </xdr:cNvPr>
        <xdr:cNvSpPr txBox="1"/>
      </xdr:nvSpPr>
      <xdr:spPr>
        <a:xfrm>
          <a:off x="5098700" y="1115574"/>
          <a:ext cx="91314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Total</a:t>
          </a:r>
          <a:r>
            <a:rPr lang="en-US" sz="1100" b="1" baseline="0">
              <a:solidFill>
                <a:schemeClr val="tx1"/>
              </a:solidFill>
            </a:rPr>
            <a:t> Profit</a:t>
          </a:r>
          <a:endParaRPr lang="en-US" sz="1100" b="1">
            <a:solidFill>
              <a:schemeClr val="tx1"/>
            </a:solidFill>
          </a:endParaRPr>
        </a:p>
      </xdr:txBody>
    </xdr:sp>
    <xdr:clientData/>
  </xdr:twoCellAnchor>
  <xdr:twoCellAnchor>
    <xdr:from>
      <xdr:col>4</xdr:col>
      <xdr:colOff>1098199</xdr:colOff>
      <xdr:row>5</xdr:row>
      <xdr:rowOff>163074</xdr:rowOff>
    </xdr:from>
    <xdr:to>
      <xdr:col>5</xdr:col>
      <xdr:colOff>549518</xdr:colOff>
      <xdr:row>7</xdr:row>
      <xdr:rowOff>40610</xdr:rowOff>
    </xdr:to>
    <xdr:sp macro="" textlink="">
      <xdr:nvSpPr>
        <xdr:cNvPr id="37" name="TextBox 36">
          <a:extLst>
            <a:ext uri="{FF2B5EF4-FFF2-40B4-BE49-F238E27FC236}">
              <a16:creationId xmlns:a16="http://schemas.microsoft.com/office/drawing/2014/main" id="{E0FB4D43-41CF-4AE9-AE0F-A61FE7A35403}"/>
            </a:ext>
          </a:extLst>
        </xdr:cNvPr>
        <xdr:cNvSpPr txBox="1"/>
      </xdr:nvSpPr>
      <xdr:spPr>
        <a:xfrm>
          <a:off x="6505468" y="1115574"/>
          <a:ext cx="122443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tx1"/>
              </a:solidFill>
            </a:rPr>
            <a:t>% Profit</a:t>
          </a:r>
          <a:r>
            <a:rPr lang="en-US" sz="1100" b="1" baseline="0">
              <a:solidFill>
                <a:schemeClr val="tx1"/>
              </a:solidFill>
            </a:rPr>
            <a:t> Margin</a:t>
          </a:r>
          <a:endParaRPr lang="en-US" sz="1100" b="1">
            <a:solidFill>
              <a:schemeClr val="tx1"/>
            </a:solidFill>
          </a:endParaRPr>
        </a:p>
      </xdr:txBody>
    </xdr:sp>
    <xdr:clientData/>
  </xdr:twoCellAnchor>
  <xdr:twoCellAnchor>
    <xdr:from>
      <xdr:col>1</xdr:col>
      <xdr:colOff>1061630</xdr:colOff>
      <xdr:row>7</xdr:row>
      <xdr:rowOff>66549</xdr:rowOff>
    </xdr:from>
    <xdr:to>
      <xdr:col>2</xdr:col>
      <xdr:colOff>1176130</xdr:colOff>
      <xdr:row>9</xdr:row>
      <xdr:rowOff>8282</xdr:rowOff>
    </xdr:to>
    <xdr:sp macro="" textlink="'Analysis-1'!D7">
      <xdr:nvSpPr>
        <xdr:cNvPr id="38" name="TextBox 37">
          <a:extLst>
            <a:ext uri="{FF2B5EF4-FFF2-40B4-BE49-F238E27FC236}">
              <a16:creationId xmlns:a16="http://schemas.microsoft.com/office/drawing/2014/main" id="{62D0D69F-BEAF-4EC7-900B-2232F4577102}"/>
            </a:ext>
          </a:extLst>
        </xdr:cNvPr>
        <xdr:cNvSpPr txBox="1"/>
      </xdr:nvSpPr>
      <xdr:spPr>
        <a:xfrm>
          <a:off x="1773934" y="1400049"/>
          <a:ext cx="1630218" cy="322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91576D-40C4-405E-8747-DEE392D17C8B}" type="TxLink">
            <a:rPr lang="en-US" sz="1800" b="1" i="0" u="none" strike="noStrike">
              <a:solidFill>
                <a:srgbClr val="000000"/>
              </a:solidFill>
              <a:latin typeface="Arial" panose="020B0604020202020204" pitchFamily="34" charset="0"/>
              <a:ea typeface="Calibri"/>
              <a:cs typeface="Arial" panose="020B0604020202020204" pitchFamily="34" charset="0"/>
            </a:rPr>
            <a:t>$180.80M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1221992</xdr:colOff>
      <xdr:row>7</xdr:row>
      <xdr:rowOff>83115</xdr:rowOff>
    </xdr:from>
    <xdr:to>
      <xdr:col>3</xdr:col>
      <xdr:colOff>1176129</xdr:colOff>
      <xdr:row>10</xdr:row>
      <xdr:rowOff>165652</xdr:rowOff>
    </xdr:to>
    <xdr:sp macro="" textlink="'Analysis-1'!E7">
      <xdr:nvSpPr>
        <xdr:cNvPr id="39" name="TextBox 38">
          <a:extLst>
            <a:ext uri="{FF2B5EF4-FFF2-40B4-BE49-F238E27FC236}">
              <a16:creationId xmlns:a16="http://schemas.microsoft.com/office/drawing/2014/main" id="{16C9478F-0B6C-46D4-9E47-657BE49D2309}"/>
            </a:ext>
          </a:extLst>
        </xdr:cNvPr>
        <xdr:cNvSpPr txBox="1"/>
      </xdr:nvSpPr>
      <xdr:spPr>
        <a:xfrm>
          <a:off x="3450014" y="1416615"/>
          <a:ext cx="1395311" cy="654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519D4B7-BDEE-431E-BA73-0F73994FB1C6}" type="TxLink">
            <a:rPr lang="en-US" sz="1800" b="1" i="0" u="none" strike="noStrike">
              <a:solidFill>
                <a:srgbClr val="000000"/>
              </a:solidFill>
              <a:latin typeface="Arial" panose="020B0604020202020204" pitchFamily="34" charset="0"/>
              <a:ea typeface="Calibri"/>
              <a:cs typeface="Arial" panose="020B0604020202020204" pitchFamily="34" charset="0"/>
            </a:rPr>
            <a:t>$307.09M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1181345</xdr:colOff>
      <xdr:row>7</xdr:row>
      <xdr:rowOff>91397</xdr:rowOff>
    </xdr:from>
    <xdr:to>
      <xdr:col>4</xdr:col>
      <xdr:colOff>927652</xdr:colOff>
      <xdr:row>10</xdr:row>
      <xdr:rowOff>190499</xdr:rowOff>
    </xdr:to>
    <xdr:sp macro="" textlink="'Analysis-1'!G7">
      <xdr:nvSpPr>
        <xdr:cNvPr id="40" name="TextBox 39">
          <a:extLst>
            <a:ext uri="{FF2B5EF4-FFF2-40B4-BE49-F238E27FC236}">
              <a16:creationId xmlns:a16="http://schemas.microsoft.com/office/drawing/2014/main" id="{D6526715-7ADA-47D4-B04C-1FF05216D2C2}"/>
            </a:ext>
          </a:extLst>
        </xdr:cNvPr>
        <xdr:cNvSpPr txBox="1"/>
      </xdr:nvSpPr>
      <xdr:spPr>
        <a:xfrm>
          <a:off x="4850541" y="1424897"/>
          <a:ext cx="1477372" cy="670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B22D1E-BC43-4376-8AE6-A0F0AE8EFBBC}" type="TxLink">
            <a:rPr lang="en-US" sz="1800" b="1" i="0" u="none" strike="noStrike">
              <a:solidFill>
                <a:srgbClr val="000000"/>
              </a:solidFill>
              <a:latin typeface="Arial" panose="020B0604020202020204" pitchFamily="34" charset="0"/>
              <a:ea typeface="Calibri"/>
              <a:cs typeface="Arial" panose="020B0604020202020204" pitchFamily="34" charset="0"/>
            </a:rPr>
            <a:t>$126.29M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1083545</xdr:colOff>
      <xdr:row>7</xdr:row>
      <xdr:rowOff>66550</xdr:rowOff>
    </xdr:from>
    <xdr:to>
      <xdr:col>5</xdr:col>
      <xdr:colOff>534864</xdr:colOff>
      <xdr:row>9</xdr:row>
      <xdr:rowOff>24848</xdr:rowOff>
    </xdr:to>
    <xdr:sp macro="" textlink="'Analysis-1'!F7">
      <xdr:nvSpPr>
        <xdr:cNvPr id="41" name="TextBox 40">
          <a:extLst>
            <a:ext uri="{FF2B5EF4-FFF2-40B4-BE49-F238E27FC236}">
              <a16:creationId xmlns:a16="http://schemas.microsoft.com/office/drawing/2014/main" id="{7CA27279-53FE-473B-9828-820908630346}"/>
            </a:ext>
          </a:extLst>
        </xdr:cNvPr>
        <xdr:cNvSpPr txBox="1"/>
      </xdr:nvSpPr>
      <xdr:spPr>
        <a:xfrm>
          <a:off x="6483806" y="1400050"/>
          <a:ext cx="1223797" cy="33929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2C1B4C8-2C5A-451F-8724-56234DB07F21}" type="TxLink">
            <a:rPr lang="en-US" sz="1800" b="1" i="0" u="none" strike="noStrike">
              <a:solidFill>
                <a:srgbClr val="000000"/>
              </a:solidFill>
              <a:latin typeface="Arial" panose="020B0604020202020204" pitchFamily="34" charset="0"/>
              <a:ea typeface="Calibri"/>
              <a:cs typeface="Arial" panose="020B0604020202020204" pitchFamily="34" charset="0"/>
            </a:rPr>
            <a:t>41.1%</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712167</xdr:colOff>
      <xdr:row>7</xdr:row>
      <xdr:rowOff>10166</xdr:rowOff>
    </xdr:from>
    <xdr:to>
      <xdr:col>1</xdr:col>
      <xdr:colOff>907273</xdr:colOff>
      <xdr:row>9</xdr:row>
      <xdr:rowOff>0</xdr:rowOff>
    </xdr:to>
    <xdr:sp macro="" textlink="'Analysis-1'!J7">
      <xdr:nvSpPr>
        <xdr:cNvPr id="42" name="TextBox 41">
          <a:extLst>
            <a:ext uri="{FF2B5EF4-FFF2-40B4-BE49-F238E27FC236}">
              <a16:creationId xmlns:a16="http://schemas.microsoft.com/office/drawing/2014/main" id="{AA10CE63-C137-4766-95BF-02786445D743}"/>
            </a:ext>
          </a:extLst>
        </xdr:cNvPr>
        <xdr:cNvSpPr txBox="1"/>
      </xdr:nvSpPr>
      <xdr:spPr>
        <a:xfrm>
          <a:off x="712167" y="1343666"/>
          <a:ext cx="907410" cy="37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9EF917-6093-42A2-B4C1-70A00CDD49EE}" type="TxLink">
            <a:rPr lang="en-US" sz="1800" b="1" i="0" u="none" strike="noStrike">
              <a:solidFill>
                <a:schemeClr val="bg1"/>
              </a:solidFill>
              <a:latin typeface="Arial" panose="020B0604020202020204" pitchFamily="34" charset="0"/>
              <a:ea typeface="Calibri"/>
              <a:cs typeface="Arial" panose="020B0604020202020204" pitchFamily="34" charset="0"/>
            </a:rPr>
            <a:t>448</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815357</xdr:colOff>
      <xdr:row>7</xdr:row>
      <xdr:rowOff>30043</xdr:rowOff>
    </xdr:from>
    <xdr:to>
      <xdr:col>6</xdr:col>
      <xdr:colOff>347380</xdr:colOff>
      <xdr:row>8</xdr:row>
      <xdr:rowOff>182216</xdr:rowOff>
    </xdr:to>
    <xdr:sp macro="" textlink="'Analysis-1'!C7">
      <xdr:nvSpPr>
        <xdr:cNvPr id="43" name="TextBox 42">
          <a:extLst>
            <a:ext uri="{FF2B5EF4-FFF2-40B4-BE49-F238E27FC236}">
              <a16:creationId xmlns:a16="http://schemas.microsoft.com/office/drawing/2014/main" id="{0DDDDC6E-4AF2-47EA-B892-BC85B5D3FF1B}"/>
            </a:ext>
          </a:extLst>
        </xdr:cNvPr>
        <xdr:cNvSpPr txBox="1"/>
      </xdr:nvSpPr>
      <xdr:spPr>
        <a:xfrm>
          <a:off x="7987122" y="1363543"/>
          <a:ext cx="1246523" cy="342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463EC4-EACA-4E33-833F-3D3D770378DC}" type="TxLink">
            <a:rPr lang="en-US" sz="1800" b="1" i="0" u="none" strike="noStrike">
              <a:solidFill>
                <a:schemeClr val="bg1"/>
              </a:solidFill>
              <a:latin typeface="Arial" panose="020B0604020202020204" pitchFamily="34" charset="0"/>
              <a:ea typeface="Calibri"/>
              <a:cs typeface="Arial" panose="020B0604020202020204" pitchFamily="34" charset="0"/>
            </a:rPr>
            <a:t>60.40 K </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477372</xdr:colOff>
      <xdr:row>0</xdr:row>
      <xdr:rowOff>145676</xdr:rowOff>
    </xdr:from>
    <xdr:to>
      <xdr:col>8</xdr:col>
      <xdr:colOff>687458</xdr:colOff>
      <xdr:row>14</xdr:row>
      <xdr:rowOff>11205</xdr:rowOff>
    </xdr:to>
    <xdr:sp macro="" textlink="">
      <xdr:nvSpPr>
        <xdr:cNvPr id="47" name="Rectangle: Rounded Corners 46">
          <a:extLst>
            <a:ext uri="{FF2B5EF4-FFF2-40B4-BE49-F238E27FC236}">
              <a16:creationId xmlns:a16="http://schemas.microsoft.com/office/drawing/2014/main" id="{B46EA9B5-5C3A-47C5-B305-003910090065}"/>
            </a:ext>
          </a:extLst>
        </xdr:cNvPr>
        <xdr:cNvSpPr/>
      </xdr:nvSpPr>
      <xdr:spPr>
        <a:xfrm>
          <a:off x="9364611" y="145676"/>
          <a:ext cx="3042738" cy="2532529"/>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831477</xdr:colOff>
          <xdr:row>1</xdr:row>
          <xdr:rowOff>187698</xdr:rowOff>
        </xdr:from>
        <xdr:to>
          <xdr:col>6</xdr:col>
          <xdr:colOff>1445559</xdr:colOff>
          <xdr:row>4</xdr:row>
          <xdr:rowOff>33617</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1473014</xdr:colOff>
          <xdr:row>1</xdr:row>
          <xdr:rowOff>187698</xdr:rowOff>
        </xdr:from>
        <xdr:to>
          <xdr:col>7</xdr:col>
          <xdr:colOff>612034</xdr:colOff>
          <xdr:row>4</xdr:row>
          <xdr:rowOff>35298</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3CF5C845-1356-4051-9645-9D89DACEDF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639489</xdr:colOff>
          <xdr:row>1</xdr:row>
          <xdr:rowOff>187698</xdr:rowOff>
        </xdr:from>
        <xdr:to>
          <xdr:col>8</xdr:col>
          <xdr:colOff>381001</xdr:colOff>
          <xdr:row>4</xdr:row>
          <xdr:rowOff>35298</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2CB51EBD-5D34-4990-9BB0-93DE3E5A9E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6</xdr:col>
      <xdr:colOff>521805</xdr:colOff>
      <xdr:row>4</xdr:row>
      <xdr:rowOff>38271</xdr:rowOff>
    </xdr:from>
    <xdr:to>
      <xdr:col>8</xdr:col>
      <xdr:colOff>579783</xdr:colOff>
      <xdr:row>13</xdr:row>
      <xdr:rowOff>16565</xdr:rowOff>
    </xdr:to>
    <xdr:graphicFrame macro="">
      <xdr:nvGraphicFramePr>
        <xdr:cNvPr id="49" name="Chart 48">
          <a:extLst>
            <a:ext uri="{FF2B5EF4-FFF2-40B4-BE49-F238E27FC236}">
              <a16:creationId xmlns:a16="http://schemas.microsoft.com/office/drawing/2014/main" id="{E9A3B44C-ACD8-48D9-A8AB-FDC5BE4BC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538371</xdr:colOff>
      <xdr:row>10</xdr:row>
      <xdr:rowOff>165653</xdr:rowOff>
    </xdr:from>
    <xdr:to>
      <xdr:col>8</xdr:col>
      <xdr:colOff>546654</xdr:colOff>
      <xdr:row>13</xdr:row>
      <xdr:rowOff>8283</xdr:rowOff>
    </xdr:to>
    <mc:AlternateContent xmlns:mc="http://schemas.openxmlformats.org/markup-compatibility/2006">
      <mc:Choice xmlns:a14="http://schemas.microsoft.com/office/drawing/2010/main" Requires="a14">
        <xdr:graphicFrame macro="">
          <xdr:nvGraphicFramePr>
            <xdr:cNvPr id="50" name="Year">
              <a:extLst>
                <a:ext uri="{FF2B5EF4-FFF2-40B4-BE49-F238E27FC236}">
                  <a16:creationId xmlns:a16="http://schemas.microsoft.com/office/drawing/2014/main" id="{747DBBAA-CA3F-43C6-B12B-4B73036DFE1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433256" y="2070653"/>
              <a:ext cx="2851129" cy="4141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290869</xdr:colOff>
      <xdr:row>4</xdr:row>
      <xdr:rowOff>68289</xdr:rowOff>
    </xdr:from>
    <xdr:to>
      <xdr:col>7</xdr:col>
      <xdr:colOff>652096</xdr:colOff>
      <xdr:row>6</xdr:row>
      <xdr:rowOff>80597</xdr:rowOff>
    </xdr:to>
    <xdr:sp macro="" textlink="'Analysis-1'!C30">
      <xdr:nvSpPr>
        <xdr:cNvPr id="51" name="TextBox 50">
          <a:extLst>
            <a:ext uri="{FF2B5EF4-FFF2-40B4-BE49-F238E27FC236}">
              <a16:creationId xmlns:a16="http://schemas.microsoft.com/office/drawing/2014/main" id="{22C30AE5-1B56-4798-987A-D56534AF54C0}"/>
            </a:ext>
          </a:extLst>
        </xdr:cNvPr>
        <xdr:cNvSpPr txBox="1"/>
      </xdr:nvSpPr>
      <xdr:spPr>
        <a:xfrm>
          <a:off x="9185754" y="830289"/>
          <a:ext cx="1848592" cy="393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7EA84BB-DFD7-43F9-8E06-11F302EB7F74}" type="TxLink">
            <a:rPr lang="en-US" sz="1600" b="1" i="0" u="none" strike="noStrike">
              <a:solidFill>
                <a:srgbClr val="6699FF"/>
              </a:solidFill>
              <a:latin typeface="Arial" panose="020B0604020202020204" pitchFamily="34" charset="0"/>
              <a:ea typeface="Calibri"/>
              <a:cs typeface="Arial" panose="020B0604020202020204" pitchFamily="34" charset="0"/>
            </a:rPr>
            <a:t>70444.6%</a:t>
          </a:fld>
          <a:endParaRPr lang="en-US" sz="2800" b="1">
            <a:solidFill>
              <a:srgbClr val="6699FF"/>
            </a:solidFill>
            <a:latin typeface="Arial" panose="020B0604020202020204" pitchFamily="34" charset="0"/>
            <a:cs typeface="Arial" panose="020B0604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an Mahmud" refreshedDate="46207.797926851854" backgroundQuery="1" createdVersion="7" refreshedVersion="7" minRefreshableVersion="3" recordCount="0" supportSubquery="1" supportAdvancedDrill="1" xr:uid="{0B2A1058-E614-4B81-A92F-1308D1FB0E7E}">
  <cacheSource type="external" connectionId="8"/>
  <cacheFields count="4">
    <cacheField name="[Measures].[#Transaction]" caption="#Transaction" numFmtId="0" hierarchy="38" level="32767"/>
    <cacheField name="[Measures].[Sum of Tota Revenue]" caption="Sum of Tota Revenue" numFmtId="0" hierarchy="54" level="32767"/>
    <cacheField name="[Measures].[Sum of Total Profit]" caption="Sum of Total Profit" numFmtId="0" hierarchy="55" level="32767"/>
    <cacheField name="[DimDate].[Year].[Year]" caption="Year" numFmtId="0" hierarchy="7"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 Revenue]" caption="Tota Revenue" attribute="1" defaultMemberUniqueName="[FactInternetSales].[Tota Revenue].[All]" allUniqueName="[FactInternetSales].[Tota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 Revenue]" caption="Sum of Tota Revenue" measure="1" displayFolder="" measureGroup="FactInternetSales" count="0" oneField="1" hidden="1">
      <fieldsUsage count="1">
        <fieldUsage x="1"/>
      </fieldsUsage>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1"/>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an Mahmud" refreshedDate="46207.830556134257" backgroundQuery="1" createdVersion="7" refreshedVersion="7" minRefreshableVersion="3" recordCount="0" supportSubquery="1" supportAdvancedDrill="1" xr:uid="{1E4A022F-4154-442C-AA27-78228F672CD6}">
  <cacheSource type="external" connectionId="8"/>
  <cacheFields count="9">
    <cacheField name="[Measures].[#Transaction]" caption="#Transaction" numFmtId="0" hierarchy="38" level="32767"/>
    <cacheField name="[Measures].[Sum of COGS]" caption="Sum of COGS" numFmtId="0" hierarchy="53" level="32767"/>
    <cacheField name="[Measures].[Sum of Tota Revenue]" caption="Sum of Tota Revenue" numFmtId="0" hierarchy="54" level="32767"/>
    <cacheField name="[Measures].[Sum of Total Profit]" caption="Sum of Total Profit" numFmtId="0" hierarchy="55" level="32767"/>
    <cacheField name="[Measures].[Sum of OrderQuantity]" caption="Sum of OrderQuantity" numFmtId="0" hierarchy="56" level="32767"/>
    <cacheField name="[Measures].[Sold Products]" caption="Sold Products" numFmtId="0" hierarchy="40" level="32767"/>
    <cacheField name="[Measures].[Unsold Products]" caption="Unsold Products" numFmtId="0" hierarchy="41" level="32767"/>
    <cacheField name="[Measures].[% Profit Margin]" caption="% Profit Margin" numFmtId="0" hierarchy="42" level="32767"/>
    <cacheField name="[DimDate].[Year].[Year]" caption="Year" numFmtId="0" hierarchy="7" level="1">
      <sharedItems containsSemiMixedTypes="0" containsNonDate="0" containsString="0"/>
    </cacheField>
  </cacheFields>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 Revenue]" caption="Tota Revenue" attribute="1" defaultMemberUniqueName="[FactInternetSales].[Tota Revenue].[All]" allUniqueName="[FactInternetSales].[Tota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oneField="1">
      <fieldsUsage count="1">
        <fieldUsage x="0"/>
      </fieldsUsage>
    </cacheHierarchy>
    <cacheHierarchy uniqueName="[Measures].[All Product]" caption="All Product" measure="1" displayFolder="" measureGroup="All Measures" count="0"/>
    <cacheHierarchy uniqueName="[Measures].[Sold Products]" caption="Sold Products" measure="1" displayFolder="" measureGroup="All Measures" count="0" oneField="1">
      <fieldsUsage count="1">
        <fieldUsage x="5"/>
      </fieldsUsage>
    </cacheHierarchy>
    <cacheHierarchy uniqueName="[Measures].[Unsold Products]" caption="Unsold Products" measure="1" displayFolder="" measureGroup="All Measures" count="0" oneField="1">
      <fieldsUsage count="1">
        <fieldUsage x="6"/>
      </fieldsUsage>
    </cacheHierarchy>
    <cacheHierarchy uniqueName="[Measures].[% Profit Margin]" caption="% Profit Margin" measure="1" displayFolder="" measureGroup="All Measures" count="0" oneField="1">
      <fieldsUsage count="1">
        <fieldUsage x="7"/>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Tota Revenue]" caption="Sum of Tota Revenue" measure="1" displayFolder="" measureGroup="FactInternetSales" count="0" oneField="1" hidden="1">
      <fieldsUsage count="1">
        <fieldUsage x="2"/>
      </fieldsUsage>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1"/>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7"/>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san Mahmud" refreshedDate="46207.81593449074" backgroundQuery="1" createdVersion="3" refreshedVersion="7" minRefreshableVersion="3" recordCount="0" supportSubquery="1" supportAdvancedDrill="1" xr:uid="{2421CDB3-0E51-431C-A1CC-C28DA6F8AA6E}">
  <cacheSource type="external" connectionId="8">
    <extLst>
      <ext xmlns:x14="http://schemas.microsoft.com/office/spreadsheetml/2009/9/main" uri="{F057638F-6D5F-4e77-A914-E7F072B9BCA8}">
        <x14:sourceConnection name="ThisWorkbookDataModel"/>
      </ext>
    </extLst>
  </cacheSource>
  <cacheFields count="0"/>
  <cacheHierarchies count="5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 Revenue]" caption="Tota Revenue" attribute="1" defaultMemberUniqueName="[FactInternetSales].[Tota Revenue].[All]" allUniqueName="[FactInternetSales].[Tota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8"/>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 Revenue]" caption="Sum of Tota Revenue"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1"/>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21224268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0752F3-D279-44F6-B456-CA0324240ECF}" name="PivotTable2" cacheId="36" applyNumberFormats="0" applyBorderFormats="0" applyFontFormats="0" applyPatternFormats="0" applyAlignmentFormats="0" applyWidthHeightFormats="1" dataCaption="Values" tag="1801855c-2df6-4945-ab5c-dbc3f4529b9c" updatedVersion="7" minRefreshableVersion="3" useAutoFormatting="1" rowGrandTotals="0" colGrandTotals="0" itemPrintTitles="1" createdVersion="7" indent="0" compact="0" compactData="0" multipleFieldFilters="0">
  <location ref="C12:F16"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Tota Revenue" fld="1" baseField="0" baseItem="0" numFmtId="166"/>
    <dataField name="  Profit" fld="2" baseField="0" baseItem="0" numFmtId="166"/>
    <dataField fld="0" subtotal="count" baseField="0" baseItem="0" numFmtId="165"/>
  </dataFields>
  <formats count="8">
    <format dxfId="10">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2">
      <pivotArea outline="0" collapsedLevelsAreSubtotals="1" fieldPosition="0">
        <references count="1">
          <reference field="4294967294" count="1" selected="0">
            <x v="1"/>
          </reference>
        </references>
      </pivotArea>
    </format>
    <format dxfId="6">
      <pivotArea type="all" dataOnly="0" outline="0" fieldPosition="0"/>
    </format>
    <format dxfId="5">
      <pivotArea outline="0" collapsedLevelsAreSubtotals="1" fieldPosition="0"/>
    </format>
    <format dxfId="4">
      <pivotArea field="3" type="button" dataOnly="0" labelOnly="1" outline="0" axis="axisRow" fieldPosition="0"/>
    </format>
    <format dxfId="3">
      <pivotArea dataOnly="0" labelOnly="1" outline="0" fieldPosition="0">
        <references count="1">
          <reference field="3" count="0"/>
        </references>
      </pivotArea>
    </format>
    <format dxfId="2">
      <pivotArea dataOnly="0" labelOnly="1" outline="0" fieldPosition="0">
        <references count="1">
          <reference field="4294967294" count="3">
            <x v="0"/>
            <x v="1"/>
            <x v="2"/>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A3EDA1-8DFA-409F-9821-42D02C2B0E45}" name="PivotTable1" cacheId="196" applyNumberFormats="0" applyBorderFormats="0" applyFontFormats="0" applyPatternFormats="0" applyAlignmentFormats="0" applyWidthHeightFormats="1" dataCaption="Values" tag="1801855c-2df6-4945-ab5c-dbc3f4529b9c" updatedVersion="7" minRefreshableVersion="3" useAutoFormatting="1" itemPrintTitles="1" createdVersion="7" indent="0" outline="1" outlineData="1" multipleFieldFilters="0">
  <location ref="C5:J6"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numFmtId="165"/>
    <dataField name=" COGS" fld="1" baseField="0" baseItem="0" numFmtId="166"/>
    <dataField name=" Tota Revenue" fld="2" baseField="0" baseItem="0" numFmtId="166"/>
    <dataField fld="7" subtotal="count" baseField="0" baseItem="0"/>
    <dataField name=" Total Profit" fld="3" baseField="0" baseItem="0" numFmtId="166"/>
    <dataField name=" OrderQuantity" fld="4" baseField="0" baseItem="0" numFmtId="165"/>
    <dataField fld="5" subtotal="count" baseField="0" baseItem="0"/>
    <dataField fld="6" subtotal="count" baseField="0" baseItem="0"/>
  </dataFields>
  <formats count="8">
    <format dxfId="17">
      <pivotArea outline="0" collapsedLevelsAreSubtotals="1" fieldPosition="0">
        <references count="1">
          <reference field="4294967294" count="1" selected="0">
            <x v="0"/>
          </reference>
        </references>
      </pivotArea>
    </format>
    <format dxfId="16">
      <pivotArea outline="0" collapsedLevelsAreSubtotals="1" fieldPosition="0">
        <references count="1">
          <reference field="4294967294" count="1" selected="0">
            <x v="5"/>
          </reference>
        </references>
      </pivotArea>
    </format>
    <format dxfId="15">
      <pivotArea outline="0" collapsedLevelsAreSubtotals="1" fieldPosition="0">
        <references count="1">
          <reference field="4294967294" count="1" selected="0">
            <x v="1"/>
          </reference>
        </references>
      </pivotArea>
    </format>
    <format dxfId="14">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4"/>
          </reference>
        </references>
      </pivotArea>
    </format>
    <format dxfId="9">
      <pivotArea type="all" dataOnly="0" outline="0" fieldPosition="0"/>
    </format>
    <format dxfId="8">
      <pivotArea outline="0" collapsedLevelsAreSubtotals="1" fieldPosition="0"/>
    </format>
    <format dxfId="7">
      <pivotArea dataOnly="0" labelOnly="1" outline="0" fieldPosition="0">
        <references count="1">
          <reference field="4294967294" count="8">
            <x v="0"/>
            <x v="1"/>
            <x v="2"/>
            <x v="3"/>
            <x v="4"/>
            <x v="5"/>
            <x v="6"/>
            <x v="7"/>
          </reference>
        </references>
      </pivotArea>
    </format>
  </formats>
  <pivotHierarchies count="58">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 Revenue"/>
    <pivotHierarchy dragToData="1" caption=" Total Profit"/>
    <pivotHierarchy dragToData="1" caption=" OrderQuantity"/>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4FA3A77-95C7-465C-8876-316F10307BD2}" sourceName="[DimDate].[Year]">
  <pivotTables>
    <pivotTable tabId="1" name="PivotTable1"/>
  </pivotTables>
  <data>
    <olap pivotCacheId="212242684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F409832E-324F-449D-A615-C5F22DF6A3F7}" cache="Slicer_Year" caption="Year" columnCount="4"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E74E9-9CCD-4285-BD77-D75C77DB1553}">
  <dimension ref="B5:J30"/>
  <sheetViews>
    <sheetView tabSelected="1" workbookViewId="0">
      <selection activeCell="C12" sqref="C12:F12"/>
    </sheetView>
  </sheetViews>
  <sheetFormatPr defaultRowHeight="15" x14ac:dyDescent="0.25"/>
  <cols>
    <col min="3" max="3" width="12.140625" bestFit="1" customWidth="1"/>
    <col min="4" max="4" width="8.28515625" bestFit="1" customWidth="1"/>
    <col min="5" max="5" width="13.7109375" bestFit="1" customWidth="1"/>
    <col min="6" max="6" width="14.85546875" bestFit="1" customWidth="1"/>
    <col min="7" max="7" width="11.28515625" bestFit="1" customWidth="1"/>
    <col min="8" max="8" width="14.42578125" bestFit="1" customWidth="1"/>
    <col min="9" max="9" width="13.140625" bestFit="1" customWidth="1"/>
    <col min="10" max="10" width="15.5703125" bestFit="1" customWidth="1"/>
    <col min="11" max="11" width="11.5703125" bestFit="1" customWidth="1"/>
  </cols>
  <sheetData>
    <row r="5" spans="3:10" x14ac:dyDescent="0.25">
      <c r="C5" s="5" t="s">
        <v>0</v>
      </c>
      <c r="D5" s="5" t="s">
        <v>6</v>
      </c>
      <c r="E5" s="5" t="s">
        <v>7</v>
      </c>
      <c r="F5" s="5" t="s">
        <v>3</v>
      </c>
      <c r="G5" s="5" t="s">
        <v>8</v>
      </c>
      <c r="H5" s="5" t="s">
        <v>9</v>
      </c>
      <c r="I5" s="5" t="s">
        <v>1</v>
      </c>
      <c r="J5" s="5" t="s">
        <v>2</v>
      </c>
    </row>
    <row r="6" spans="3:10" x14ac:dyDescent="0.25">
      <c r="C6" s="6">
        <v>24443</v>
      </c>
      <c r="D6" s="7">
        <v>59832502.452100649</v>
      </c>
      <c r="E6" s="7">
        <v>102379613.11629985</v>
      </c>
      <c r="F6" s="8">
        <v>0.41558186604854741</v>
      </c>
      <c r="G6" s="7">
        <v>42547110.664200231</v>
      </c>
      <c r="H6" s="6">
        <v>255715</v>
      </c>
      <c r="I6" s="9">
        <v>133</v>
      </c>
      <c r="J6" s="9">
        <v>473</v>
      </c>
    </row>
    <row r="7" spans="3:10" x14ac:dyDescent="0.25">
      <c r="C7" s="6">
        <v>60398</v>
      </c>
      <c r="D7" s="7">
        <v>180802367.55209601</v>
      </c>
      <c r="E7" s="7">
        <v>307092945.1980952</v>
      </c>
      <c r="F7" s="8">
        <v>0.41124545392774847</v>
      </c>
      <c r="G7" s="7">
        <v>126290577.64599985</v>
      </c>
      <c r="H7" s="6">
        <v>631920</v>
      </c>
      <c r="I7" s="9">
        <v>158</v>
      </c>
      <c r="J7" s="9">
        <v>448</v>
      </c>
    </row>
    <row r="10" spans="3:10" x14ac:dyDescent="0.25">
      <c r="E10" s="10" t="s">
        <v>12</v>
      </c>
      <c r="F10" s="11">
        <v>2</v>
      </c>
    </row>
    <row r="12" spans="3:10" x14ac:dyDescent="0.25">
      <c r="C12" s="14" t="s">
        <v>10</v>
      </c>
      <c r="D12" s="12" t="s">
        <v>7</v>
      </c>
      <c r="E12" s="12" t="s">
        <v>17</v>
      </c>
      <c r="F12" s="12" t="s">
        <v>0</v>
      </c>
    </row>
    <row r="13" spans="3:10" x14ac:dyDescent="0.25">
      <c r="C13" s="12">
        <v>2005</v>
      </c>
      <c r="D13" s="13">
        <v>33370192.171199914</v>
      </c>
      <c r="E13" s="13">
        <v>13403626.559800046</v>
      </c>
      <c r="F13" s="15">
        <v>1013</v>
      </c>
    </row>
    <row r="14" spans="3:10" x14ac:dyDescent="0.25">
      <c r="C14" s="12">
        <v>2006</v>
      </c>
      <c r="D14" s="13">
        <v>69484523.200600073</v>
      </c>
      <c r="E14" s="13">
        <v>28177776.42630003</v>
      </c>
      <c r="F14" s="15">
        <v>2677</v>
      </c>
    </row>
    <row r="15" spans="3:10" x14ac:dyDescent="0.25">
      <c r="C15" s="12">
        <v>2007</v>
      </c>
      <c r="D15" s="13">
        <v>102379613.11629641</v>
      </c>
      <c r="E15" s="13">
        <v>42547110.664200306</v>
      </c>
      <c r="F15" s="15">
        <v>24443</v>
      </c>
    </row>
    <row r="16" spans="3:10" x14ac:dyDescent="0.25">
      <c r="C16" s="12">
        <v>2008</v>
      </c>
      <c r="D16" s="13">
        <v>101858616.70999517</v>
      </c>
      <c r="E16" s="13">
        <v>42162063.995700456</v>
      </c>
      <c r="F16" s="15">
        <v>32265</v>
      </c>
    </row>
    <row r="18" spans="2:6" x14ac:dyDescent="0.25">
      <c r="D18" s="2"/>
    </row>
    <row r="19" spans="2:6" x14ac:dyDescent="0.25">
      <c r="D19" s="2"/>
    </row>
    <row r="20" spans="2:6" x14ac:dyDescent="0.25">
      <c r="C20" s="12" t="str">
        <f>C12</f>
        <v>Year</v>
      </c>
      <c r="D20" s="13" t="str" cm="1">
        <f t="array" ref="D20">_xlfn.IFS($F$10=1,D12,$F$10=2,E12,$F$10=3,F12)</f>
        <v xml:space="preserve">  Profit</v>
      </c>
      <c r="E20" s="12" t="str">
        <f>"Average" &amp;D20</f>
        <v>Average  Profit</v>
      </c>
      <c r="F20" s="12" t="s">
        <v>13</v>
      </c>
    </row>
    <row r="21" spans="2:6" x14ac:dyDescent="0.25">
      <c r="C21" s="12">
        <f>C13</f>
        <v>2005</v>
      </c>
      <c r="D21" s="13" cm="1">
        <f t="array" ref="D21">_xlfn.IFS($F$10=1,D13,$F$10=2,E13,$F$10=3,F13)</f>
        <v>13403626.559800046</v>
      </c>
      <c r="E21" s="13">
        <f>AVERAGE(D21:D24)</f>
        <v>31572644.411500208</v>
      </c>
      <c r="F21" s="12" t="str">
        <f>IF(D21&gt;E21,D21,"")</f>
        <v/>
      </c>
    </row>
    <row r="22" spans="2:6" x14ac:dyDescent="0.25">
      <c r="C22" s="12">
        <f t="shared" ref="C21:C28" si="0">C14</f>
        <v>2006</v>
      </c>
      <c r="D22" s="13" cm="1">
        <f t="array" ref="D22">_xlfn.IFS($F$10=1,D14,$F$10=2,E14,$F$10=3,F14)</f>
        <v>28177776.42630003</v>
      </c>
      <c r="E22" s="13">
        <f t="shared" ref="E22:E24" si="1">AVERAGE(D22:D25)</f>
        <v>37628983.695400268</v>
      </c>
      <c r="F22" s="12" t="str">
        <f t="shared" ref="F22:F24" si="2">IF(D22&gt;E22,D22,"")</f>
        <v/>
      </c>
    </row>
    <row r="23" spans="2:6" x14ac:dyDescent="0.25">
      <c r="C23" s="12">
        <f t="shared" si="0"/>
        <v>2007</v>
      </c>
      <c r="D23" s="13" cm="1">
        <f t="array" ref="D23">_xlfn.IFS($F$10=1,D15,$F$10=2,E15,$F$10=3,F15)</f>
        <v>42547110.664200306</v>
      </c>
      <c r="E23" s="13">
        <f t="shared" si="1"/>
        <v>42354587.329950377</v>
      </c>
      <c r="F23" s="12">
        <f t="shared" si="2"/>
        <v>42547110.664200306</v>
      </c>
    </row>
    <row r="24" spans="2:6" x14ac:dyDescent="0.25">
      <c r="C24" s="12">
        <f t="shared" si="0"/>
        <v>2008</v>
      </c>
      <c r="D24" s="13" cm="1">
        <f t="array" ref="D24">_xlfn.IFS($F$10=1,D16,$F$10=2,E16,$F$10=3,F16)</f>
        <v>42162063.995700456</v>
      </c>
      <c r="E24" s="13">
        <f t="shared" si="1"/>
        <v>42162063.995700456</v>
      </c>
      <c r="F24" s="12" t="str">
        <f t="shared" si="2"/>
        <v/>
      </c>
    </row>
    <row r="28" spans="2:6" x14ac:dyDescent="0.25">
      <c r="C28" t="s">
        <v>13</v>
      </c>
      <c r="E28" t="s">
        <v>16</v>
      </c>
    </row>
    <row r="29" spans="2:6" x14ac:dyDescent="0.25">
      <c r="B29" t="s">
        <v>14</v>
      </c>
      <c r="C29">
        <f>SUM(F21:F24)</f>
        <v>42547110.664200306</v>
      </c>
      <c r="E29" t="str">
        <f>" of"&amp;D20&amp;"came form the highlighted years"</f>
        <v xml:space="preserve"> of  Profitcame form the highlighted years</v>
      </c>
    </row>
    <row r="30" spans="2:6" x14ac:dyDescent="0.25">
      <c r="B30" t="s">
        <v>15</v>
      </c>
      <c r="C30" s="16">
        <f>C29/SUM(F13:F16)</f>
        <v>704.4456880062304</v>
      </c>
    </row>
  </sheetData>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FAFE3-053D-496A-B291-0AD1BA1D48DA}">
  <dimension ref="B4:H19"/>
  <sheetViews>
    <sheetView showGridLines="0" showRowColHeaders="0" zoomScale="130" zoomScaleNormal="130" workbookViewId="0">
      <selection activeCell="C18" sqref="C18"/>
    </sheetView>
  </sheetViews>
  <sheetFormatPr defaultRowHeight="15" x14ac:dyDescent="0.25"/>
  <cols>
    <col min="1" max="1" width="10.7109375" style="2" bestFit="1" customWidth="1"/>
    <col min="2" max="2" width="22.7109375" style="2" bestFit="1" customWidth="1"/>
    <col min="3" max="3" width="21.5703125" style="2" bestFit="1" customWidth="1"/>
    <col min="4" max="4" width="26" style="2" bestFit="1" customWidth="1"/>
    <col min="5" max="5" width="26.5703125" style="2" bestFit="1" customWidth="1"/>
    <col min="6" max="6" width="25.7109375" style="2" bestFit="1" customWidth="1"/>
    <col min="7" max="7" width="22.28515625" style="2" bestFit="1" customWidth="1"/>
    <col min="8" max="8" width="20.28515625" style="2" bestFit="1" customWidth="1"/>
    <col min="9" max="9" width="22.28515625" style="2" bestFit="1" customWidth="1"/>
    <col min="10" max="10" width="21.140625" style="2" bestFit="1" customWidth="1"/>
    <col min="11" max="11" width="21.7109375" style="2" bestFit="1" customWidth="1"/>
    <col min="12" max="12" width="20.85546875" style="2" bestFit="1" customWidth="1"/>
    <col min="13" max="13" width="23" style="2" bestFit="1" customWidth="1"/>
    <col min="14" max="14" width="18.140625" style="2" bestFit="1" customWidth="1"/>
    <col min="15" max="15" width="15.140625" style="2" bestFit="1" customWidth="1"/>
    <col min="16" max="16" width="19.85546875" style="2" bestFit="1" customWidth="1"/>
    <col min="17" max="17" width="15" style="2" bestFit="1" customWidth="1"/>
    <col min="18" max="18" width="12.140625" style="2" bestFit="1" customWidth="1"/>
    <col min="19" max="19" width="16.7109375" style="2" bestFit="1" customWidth="1"/>
    <col min="20" max="16384" width="9.140625" style="2"/>
  </cols>
  <sheetData>
    <row r="4" spans="6:8" x14ac:dyDescent="0.25">
      <c r="H4" s="4"/>
    </row>
    <row r="8" spans="6:8" x14ac:dyDescent="0.25">
      <c r="H8" s="1"/>
    </row>
    <row r="16" spans="6:8" x14ac:dyDescent="0.25">
      <c r="F16" s="2" t="s">
        <v>4</v>
      </c>
    </row>
    <row r="17" spans="2:7" x14ac:dyDescent="0.25">
      <c r="B17" s="3"/>
      <c r="G17" s="2" t="s">
        <v>11</v>
      </c>
    </row>
    <row r="19" spans="2:7" x14ac:dyDescent="0.25">
      <c r="F19" s="2" t="s">
        <v>5</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6</xdr:col>
                    <xdr:colOff>828675</xdr:colOff>
                    <xdr:row>1</xdr:row>
                    <xdr:rowOff>190500</xdr:rowOff>
                  </from>
                  <to>
                    <xdr:col>6</xdr:col>
                    <xdr:colOff>1447800</xdr:colOff>
                    <xdr:row>4</xdr:row>
                    <xdr:rowOff>38100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6</xdr:col>
                    <xdr:colOff>1476375</xdr:colOff>
                    <xdr:row>1</xdr:row>
                    <xdr:rowOff>190500</xdr:rowOff>
                  </from>
                  <to>
                    <xdr:col>7</xdr:col>
                    <xdr:colOff>609600</xdr:colOff>
                    <xdr:row>4</xdr:row>
                    <xdr:rowOff>38100</xdr:rowOff>
                  </to>
                </anchor>
              </controlPr>
            </control>
          </mc:Choice>
        </mc:AlternateContent>
        <mc:AlternateContent xmlns:mc="http://schemas.openxmlformats.org/markup-compatibility/2006">
          <mc:Choice Requires="x14">
            <control shapeId="1028" r:id="rId6" name="Option Button 4">
              <controlPr defaultSize="0" autoFill="0" autoLine="0" autoPict="0">
                <anchor moveWithCells="1">
                  <from>
                    <xdr:col>7</xdr:col>
                    <xdr:colOff>638175</xdr:colOff>
                    <xdr:row>1</xdr:row>
                    <xdr:rowOff>190500</xdr:rowOff>
                  </from>
                  <to>
                    <xdr:col>8</xdr:col>
                    <xdr:colOff>381000</xdr:colOff>
                    <xdr:row>4</xdr:row>
                    <xdr:rowOff>38100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E9F75C42-5E47-4C91-9904-DB72AB3DD009}">
  <ds:schemaRefs/>
</ds:datastoreItem>
</file>

<file path=customXml/itemProps2.xml><?xml version="1.0" encoding="utf-8"?>
<ds:datastoreItem xmlns:ds="http://schemas.openxmlformats.org/officeDocument/2006/customXml" ds:itemID="{6E8D8DB5-8BFE-4860-8573-393A3F8291F0}">
  <ds:schemaRefs/>
</ds:datastoreItem>
</file>

<file path=customXml/itemProps3.xml><?xml version="1.0" encoding="utf-8"?>
<ds:datastoreItem xmlns:ds="http://schemas.openxmlformats.org/officeDocument/2006/customXml" ds:itemID="{C1D2B477-4404-41BA-8E5B-DD709D360B4A}">
  <ds:schemaRefs/>
</ds:datastoreItem>
</file>

<file path=customXml/itemProps4.xml><?xml version="1.0" encoding="utf-8"?>
<ds:datastoreItem xmlns:ds="http://schemas.openxmlformats.org/officeDocument/2006/customXml" ds:itemID="{DED28B7A-CDD7-49D5-8523-42CBB9B9E757}">
  <ds:schemaRefs/>
</ds:datastoreItem>
</file>

<file path=customXml/itemProps5.xml><?xml version="1.0" encoding="utf-8"?>
<ds:datastoreItem xmlns:ds="http://schemas.openxmlformats.org/officeDocument/2006/customXml" ds:itemID="{08E951FE-7769-4965-8FED-ED6DC052B33B}">
  <ds:schemaRefs/>
</ds:datastoreItem>
</file>

<file path=customXml/itemProps6.xml><?xml version="1.0" encoding="utf-8"?>
<ds:datastoreItem xmlns:ds="http://schemas.openxmlformats.org/officeDocument/2006/customXml" ds:itemID="{74BF838E-BB55-4C3B-8187-C6F1BFF94C47}">
  <ds:schemaRefs/>
</ds:datastoreItem>
</file>

<file path=customXml/itemProps7.xml><?xml version="1.0" encoding="utf-8"?>
<ds:datastoreItem xmlns:ds="http://schemas.openxmlformats.org/officeDocument/2006/customXml" ds:itemID="{EA451D7D-7238-458F-8784-1B941ED69F89}">
  <ds:schemaRefs/>
</ds:datastoreItem>
</file>

<file path=customXml/itemProps8.xml><?xml version="1.0" encoding="utf-8"?>
<ds:datastoreItem xmlns:ds="http://schemas.openxmlformats.org/officeDocument/2006/customXml" ds:itemID="{3F1BFCE5-2086-463B-A5D9-BA2AC2E19F7A}">
  <ds:schemaRefs/>
</ds:datastoreItem>
</file>

<file path=customXml/itemProps9.xml><?xml version="1.0" encoding="utf-8"?>
<ds:datastoreItem xmlns:ds="http://schemas.openxmlformats.org/officeDocument/2006/customXml" ds:itemID="{A9DF82A0-6945-4370-9C4F-6A08DD8BC871}">
  <ds:schemaRefs/>
</ds:datastoreItem>
</file>

<file path=customXml/itemProps10.xml><?xml version="1.0" encoding="utf-8"?>
<ds:datastoreItem xmlns:ds="http://schemas.openxmlformats.org/officeDocument/2006/customXml" ds:itemID="{E8B9470A-106E-4905-AFFF-E6EADA411087}">
  <ds:schemaRefs/>
</ds:datastoreItem>
</file>

<file path=customXml/itemProps11.xml><?xml version="1.0" encoding="utf-8"?>
<ds:datastoreItem xmlns:ds="http://schemas.openxmlformats.org/officeDocument/2006/customXml" ds:itemID="{84626618-952E-4758-AAA8-01048B4163B4}">
  <ds:schemaRefs/>
</ds:datastoreItem>
</file>

<file path=customXml/itemProps12.xml><?xml version="1.0" encoding="utf-8"?>
<ds:datastoreItem xmlns:ds="http://schemas.openxmlformats.org/officeDocument/2006/customXml" ds:itemID="{F99D0F97-4E27-4857-BFF1-F165487297AA}">
  <ds:schemaRefs/>
</ds:datastoreItem>
</file>

<file path=customXml/itemProps13.xml><?xml version="1.0" encoding="utf-8"?>
<ds:datastoreItem xmlns:ds="http://schemas.openxmlformats.org/officeDocument/2006/customXml" ds:itemID="{71C119FE-A4A7-463D-8C63-B9587DA8F33B}">
  <ds:schemaRefs/>
</ds:datastoreItem>
</file>

<file path=customXml/itemProps14.xml><?xml version="1.0" encoding="utf-8"?>
<ds:datastoreItem xmlns:ds="http://schemas.openxmlformats.org/officeDocument/2006/customXml" ds:itemID="{C236CBBE-D2A0-466F-BD10-02CCB1295D46}">
  <ds:schemaRefs/>
</ds:datastoreItem>
</file>

<file path=customXml/itemProps15.xml><?xml version="1.0" encoding="utf-8"?>
<ds:datastoreItem xmlns:ds="http://schemas.openxmlformats.org/officeDocument/2006/customXml" ds:itemID="{9B9D45FC-0C0C-46C3-A776-EC3646876A05}">
  <ds:schemaRefs/>
</ds:datastoreItem>
</file>

<file path=customXml/itemProps16.xml><?xml version="1.0" encoding="utf-8"?>
<ds:datastoreItem xmlns:ds="http://schemas.openxmlformats.org/officeDocument/2006/customXml" ds:itemID="{2B2DB0A0-DD8E-4C6B-BD76-046424CDB903}">
  <ds:schemaRefs/>
</ds:datastoreItem>
</file>

<file path=customXml/itemProps17.xml><?xml version="1.0" encoding="utf-8"?>
<ds:datastoreItem xmlns:ds="http://schemas.openxmlformats.org/officeDocument/2006/customXml" ds:itemID="{BE0FA803-19C1-4573-BB97-52094FD8E253}">
  <ds:schemaRefs/>
</ds:datastoreItem>
</file>

<file path=customXml/itemProps18.xml><?xml version="1.0" encoding="utf-8"?>
<ds:datastoreItem xmlns:ds="http://schemas.openxmlformats.org/officeDocument/2006/customXml" ds:itemID="{CBB259AA-5C48-495E-974C-09919B73BAC5}">
  <ds:schemaRefs/>
</ds:datastoreItem>
</file>

<file path=customXml/itemProps19.xml><?xml version="1.0" encoding="utf-8"?>
<ds:datastoreItem xmlns:ds="http://schemas.openxmlformats.org/officeDocument/2006/customXml" ds:itemID="{ECCD35FE-EAB3-421D-BC83-49FABCBA5ADF}">
  <ds:schemaRefs/>
</ds:datastoreItem>
</file>

<file path=customXml/itemProps20.xml><?xml version="1.0" encoding="utf-8"?>
<ds:datastoreItem xmlns:ds="http://schemas.openxmlformats.org/officeDocument/2006/customXml" ds:itemID="{24816416-BF33-425D-9F53-190BD3B74638}">
  <ds:schemaRefs/>
</ds:datastoreItem>
</file>

<file path=customXml/itemProps21.xml><?xml version="1.0" encoding="utf-8"?>
<ds:datastoreItem xmlns:ds="http://schemas.openxmlformats.org/officeDocument/2006/customXml" ds:itemID="{F8BE2F62-2F4B-4A4A-A272-B99E4612EEE4}">
  <ds:schemaRefs/>
</ds:datastoreItem>
</file>

<file path=customXml/itemProps22.xml><?xml version="1.0" encoding="utf-8"?>
<ds:datastoreItem xmlns:ds="http://schemas.openxmlformats.org/officeDocument/2006/customXml" ds:itemID="{7A330DB1-A2CE-4878-9F96-78C34F016589}">
  <ds:schemaRefs/>
</ds:datastoreItem>
</file>

<file path=customXml/itemProps23.xml><?xml version="1.0" encoding="utf-8"?>
<ds:datastoreItem xmlns:ds="http://schemas.openxmlformats.org/officeDocument/2006/customXml" ds:itemID="{556C18E1-BCFB-465D-B9AE-EE05C8E92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Analysis-1</vt:lpstr>
      <vt:lpstr>Time Series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Hasan Mahmud</dc:creator>
  <cp:lastModifiedBy>Hasan Mahmud</cp:lastModifiedBy>
  <dcterms:created xsi:type="dcterms:W3CDTF">2026-06-24T11:59:39Z</dcterms:created>
  <dcterms:modified xsi:type="dcterms:W3CDTF">2026-07-04T14:01:20Z</dcterms:modified>
</cp:coreProperties>
</file>