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mc:AlternateContent xmlns:mc="http://schemas.openxmlformats.org/markup-compatibility/2006">
    <mc:Choice Requires="x15">
      <x15ac:absPath xmlns:x15ac="http://schemas.microsoft.com/office/spreadsheetml/2010/11/ac" url="/Users/aydanhesenzade/Downloads/"/>
    </mc:Choice>
  </mc:AlternateContent>
  <xr:revisionPtr revIDLastSave="0" documentId="8_{CF7B6FF4-8F91-5445-A29D-6E8A63B9FF55}" xr6:coauthVersionLast="47" xr6:coauthVersionMax="47" xr10:uidLastSave="{00000000-0000-0000-0000-000000000000}"/>
  <bookViews>
    <workbookView xWindow="0" yWindow="500" windowWidth="28800" windowHeight="15740" activeTab="3" xr2:uid="{DB680F4A-CF8C-470A-815A-9D6F6C71E3B3}"/>
  </bookViews>
  <sheets>
    <sheet name="Sales by Rep" sheetId="1" r:id="rId1"/>
    <sheet name="Workig Sheet" sheetId="4" r:id="rId2"/>
    <sheet name="Pivot Table" sheetId="3" r:id="rId3"/>
    <sheet name="Dashboard and General Report" sheetId="5" r:id="rId4"/>
  </sheets>
  <definedNames>
    <definedName name="_xlnm._FilterDatabase" localSheetId="0" hidden="1">'Sales by Rep'!$B$1:$G$59</definedName>
    <definedName name="_xlnm._FilterDatabase" localSheetId="1" hidden="1">'Workig Sheet'!$A$1:$G$1</definedName>
    <definedName name="Slicer_Account">#N/A</definedName>
    <definedName name="Slicer_Sales_Representative">#N/A</definedName>
  </definedNames>
  <calcPr calcId="191029"/>
  <pivotCaches>
    <pivotCache cacheId="1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60" i="4" l="1"/>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J5" i="4"/>
  <c r="J4" i="4"/>
  <c r="J3" i="4"/>
</calcChain>
</file>

<file path=xl/sharedStrings.xml><?xml version="1.0" encoding="utf-8"?>
<sst xmlns="http://schemas.openxmlformats.org/spreadsheetml/2006/main" count="460" uniqueCount="78">
  <si>
    <t>Rep</t>
  </si>
  <si>
    <t>Account</t>
  </si>
  <si>
    <t>Sale Amount</t>
  </si>
  <si>
    <t>Account ID</t>
  </si>
  <si>
    <t>Product Line</t>
  </si>
  <si>
    <t>Transaction Date</t>
  </si>
  <si>
    <t>Giancarlo</t>
  </si>
  <si>
    <t>Candy</t>
  </si>
  <si>
    <t>Tobias</t>
  </si>
  <si>
    <t>Enid</t>
  </si>
  <si>
    <t>Jean-Pierre</t>
  </si>
  <si>
    <t>Norman</t>
  </si>
  <si>
    <t>GGY</t>
  </si>
  <si>
    <t>CHK</t>
  </si>
  <si>
    <t>G G Y</t>
  </si>
  <si>
    <t>FRC</t>
  </si>
  <si>
    <t>TPT</t>
  </si>
  <si>
    <t>TPW</t>
  </si>
  <si>
    <t>CCL</t>
  </si>
  <si>
    <t>MKN</t>
  </si>
  <si>
    <t>DSA</t>
  </si>
  <si>
    <t>D S A</t>
  </si>
  <si>
    <t>LXS</t>
  </si>
  <si>
    <t>ESV</t>
  </si>
  <si>
    <t>Lighting</t>
  </si>
  <si>
    <t>Flooring</t>
  </si>
  <si>
    <t>Home Décor</t>
  </si>
  <si>
    <t>Home Decor</t>
  </si>
  <si>
    <t>Kitchenware</t>
  </si>
  <si>
    <t>Kitchen Ware</t>
  </si>
  <si>
    <t>Kitchnware</t>
  </si>
  <si>
    <t>Sum of Sale Amount</t>
  </si>
  <si>
    <t>Row Labels</t>
  </si>
  <si>
    <t>Grand Total</t>
  </si>
  <si>
    <t>Max Sale</t>
  </si>
  <si>
    <t>Min Sale</t>
  </si>
  <si>
    <t>Avg</t>
  </si>
  <si>
    <t>Sale Amount Bar</t>
  </si>
  <si>
    <t>Column Labels</t>
  </si>
  <si>
    <t>Average of Sale Amount</t>
  </si>
  <si>
    <t>Sales Representative</t>
  </si>
  <si>
    <t>Sales Trends and Representative Performance - October 2022</t>
  </si>
  <si>
    <t>General Report for the Sales Dataset</t>
  </si>
  <si>
    <t>Negative Sales Amounts</t>
  </si>
  <si>
    <t>For example:</t>
  </si>
  <si>
    <t>Sales Representative Performance</t>
  </si>
  <si>
    <t>Customer Insights</t>
  </si>
  <si>
    <t>The average sales amount per customer varies. Calculating the average helps identify high-value customers. For example:</t>
  </si>
  <si>
    <t>Product Line Performance</t>
  </si>
  <si>
    <t>Product Sales by Representatives</t>
  </si>
  <si>
    <t>General Recommendations</t>
  </si>
  <si>
    <r>
      <t>Observation</t>
    </r>
    <r>
      <rPr>
        <sz val="24"/>
        <color theme="1"/>
        <rFont val="Century Gothic"/>
        <family val="2"/>
        <scheme val="minor"/>
      </rPr>
      <t>: A few records show negative sales amounts, which might indicate returns, refunds, or data entry errors.</t>
    </r>
  </si>
  <si>
    <r>
      <t>Candy, on 10/10/2022</t>
    </r>
    <r>
      <rPr>
        <sz val="24"/>
        <color theme="1"/>
        <rFont val="Century Gothic"/>
        <family val="2"/>
        <scheme val="minor"/>
      </rPr>
      <t>: -$419.05 (Home Decor).</t>
    </r>
  </si>
  <si>
    <r>
      <t>Candy, on 25/10/2022</t>
    </r>
    <r>
      <rPr>
        <sz val="24"/>
        <color theme="1"/>
        <rFont val="Century Gothic"/>
        <family val="2"/>
        <scheme val="minor"/>
      </rPr>
      <t>: -$552.12 (Lighting).</t>
    </r>
  </si>
  <si>
    <r>
      <t>Recommendation</t>
    </r>
    <r>
      <rPr>
        <sz val="24"/>
        <color theme="1"/>
        <rFont val="Century Gothic"/>
        <family val="2"/>
        <scheme val="minor"/>
      </rPr>
      <t>: Investigate these transactions further to determine if they were due to refunds or mistakes. Ensure the process for logging returns is consistent.</t>
    </r>
  </si>
  <si>
    <r>
      <t>Top Performers</t>
    </r>
    <r>
      <rPr>
        <sz val="24"/>
        <color theme="1"/>
        <rFont val="Century Gothic"/>
        <family val="2"/>
        <scheme val="minor"/>
      </rPr>
      <t>:</t>
    </r>
  </si>
  <si>
    <r>
      <t>Products Sold</t>
    </r>
    <r>
      <rPr>
        <sz val="24"/>
        <color theme="1"/>
        <rFont val="Century Gothic"/>
        <family val="2"/>
        <scheme val="minor"/>
      </rPr>
      <t>:</t>
    </r>
  </si>
  <si>
    <r>
      <t>Candy</t>
    </r>
    <r>
      <rPr>
        <sz val="24"/>
        <color theme="1"/>
        <rFont val="Century Gothic"/>
        <family val="2"/>
        <scheme val="minor"/>
      </rPr>
      <t xml:space="preserve"> specializes in selling Kitchenware and Flooring.</t>
    </r>
  </si>
  <si>
    <r>
      <t>Enid</t>
    </r>
    <r>
      <rPr>
        <sz val="24"/>
        <color theme="1"/>
        <rFont val="Century Gothic"/>
        <family val="2"/>
        <scheme val="minor"/>
      </rPr>
      <t xml:space="preserve"> has a diverse range, excelling in Flooring, Home Decor, and Kitchenware.</t>
    </r>
  </si>
  <si>
    <r>
      <t>Customer ESV</t>
    </r>
    <r>
      <rPr>
        <sz val="24"/>
        <color theme="1"/>
        <rFont val="Century Gothic"/>
        <family val="2"/>
        <scheme val="minor"/>
      </rPr>
      <t xml:space="preserve"> (Tobias) has consistent Home Decor purchases, showing potential loyalty.</t>
    </r>
  </si>
  <si>
    <r>
      <t>Recommendation</t>
    </r>
    <r>
      <rPr>
        <sz val="24"/>
        <color theme="1"/>
        <rFont val="Century Gothic"/>
        <family val="2"/>
        <scheme val="minor"/>
      </rPr>
      <t>: Target high-value customers with promotional offers to maintain loyalty.</t>
    </r>
  </si>
  <si>
    <r>
      <t>Top Product Lines</t>
    </r>
    <r>
      <rPr>
        <sz val="24"/>
        <color theme="1"/>
        <rFont val="Century Gothic"/>
        <family val="2"/>
        <scheme val="minor"/>
      </rPr>
      <t>:</t>
    </r>
  </si>
  <si>
    <r>
      <t>Improvement Areas</t>
    </r>
    <r>
      <rPr>
        <sz val="24"/>
        <color theme="1"/>
        <rFont val="Century Gothic"/>
        <family val="2"/>
        <scheme val="minor"/>
      </rPr>
      <t>:</t>
    </r>
  </si>
  <si>
    <r>
      <t>Norman</t>
    </r>
    <r>
      <rPr>
        <sz val="24"/>
        <color theme="1"/>
        <rFont val="Century Gothic"/>
        <family val="2"/>
        <scheme val="minor"/>
      </rPr>
      <t xml:space="preserve"> leads in </t>
    </r>
    <r>
      <rPr>
        <b/>
        <sz val="24"/>
        <color theme="1"/>
        <rFont val="Century Gothic"/>
        <family val="2"/>
        <scheme val="minor"/>
      </rPr>
      <t>Flooring</t>
    </r>
    <r>
      <rPr>
        <sz val="24"/>
        <color theme="1"/>
        <rFont val="Century Gothic"/>
        <family val="2"/>
        <scheme val="minor"/>
      </rPr>
      <t>.</t>
    </r>
  </si>
  <si>
    <r>
      <t>Address Refunds/Returns</t>
    </r>
    <r>
      <rPr>
        <sz val="24"/>
        <color theme="1"/>
        <rFont val="Century Gothic"/>
        <family val="2"/>
        <scheme val="minor"/>
      </rPr>
      <t>: Investigate all negative sales and align policies for better tracking.</t>
    </r>
  </si>
  <si>
    <r>
      <t>Customer Segmentation</t>
    </r>
    <r>
      <rPr>
        <sz val="24"/>
        <color theme="1"/>
        <rFont val="Century Gothic"/>
        <family val="2"/>
        <scheme val="minor"/>
      </rPr>
      <t>: Use average purchase values to classify and prioritize customer segments for targeted campaigns.</t>
    </r>
  </si>
  <si>
    <t xml:space="preserve">Total Sales </t>
  </si>
  <si>
    <r>
      <t>Norman</t>
    </r>
    <r>
      <rPr>
        <sz val="24"/>
        <color theme="1"/>
        <rFont val="Century Gothic"/>
        <family val="2"/>
        <scheme val="minor"/>
      </rPr>
      <t xml:space="preserve"> generated the highest total sales amounting to </t>
    </r>
    <r>
      <rPr>
        <b/>
        <sz val="24"/>
        <color theme="1"/>
        <rFont val="Century Gothic"/>
        <family val="2"/>
        <scheme val="minor"/>
      </rPr>
      <t>$9,328.55</t>
    </r>
    <r>
      <rPr>
        <sz val="24"/>
        <color theme="1"/>
        <rFont val="Century Gothic"/>
        <family val="2"/>
        <scheme val="minor"/>
      </rPr>
      <t xml:space="preserve">, with significant contributions from </t>
    </r>
    <r>
      <rPr>
        <b/>
        <sz val="24"/>
        <color theme="1"/>
        <rFont val="Century Gothic"/>
        <family val="2"/>
        <scheme val="minor"/>
      </rPr>
      <t>Flooring</t>
    </r>
    <r>
      <rPr>
        <sz val="24"/>
        <color theme="1"/>
        <rFont val="Century Gothic"/>
        <family val="2"/>
        <scheme val="minor"/>
      </rPr>
      <t xml:space="preserve"> and </t>
    </r>
    <r>
      <rPr>
        <b/>
        <sz val="24"/>
        <color theme="1"/>
        <rFont val="Century Gothic"/>
        <family val="2"/>
        <scheme val="minor"/>
      </rPr>
      <t>Home Decor</t>
    </r>
    <r>
      <rPr>
        <sz val="24"/>
        <color theme="1"/>
        <rFont val="Century Gothic"/>
        <family val="2"/>
        <scheme val="minor"/>
      </rPr>
      <t xml:space="preserve"> product lines.</t>
    </r>
  </si>
  <si>
    <r>
      <t xml:space="preserve">Enid </t>
    </r>
    <r>
      <rPr>
        <sz val="24"/>
        <color theme="1"/>
        <rFont val="Century Gothic"/>
        <family val="1"/>
        <scheme val="minor"/>
      </rPr>
      <t>is r</t>
    </r>
    <r>
      <rPr>
        <sz val="24"/>
        <color theme="1"/>
        <rFont val="Century Gothic"/>
        <family val="2"/>
        <scheme val="minor"/>
      </rPr>
      <t xml:space="preserve">anked second with total sales of </t>
    </r>
    <r>
      <rPr>
        <b/>
        <sz val="24"/>
        <color theme="1"/>
        <rFont val="Century Gothic"/>
        <family val="2"/>
        <scheme val="minor"/>
      </rPr>
      <t>$9,269.15</t>
    </r>
    <r>
      <rPr>
        <sz val="24"/>
        <color theme="1"/>
        <rFont val="Century Gothic"/>
        <family val="2"/>
        <scheme val="minor"/>
      </rPr>
      <t xml:space="preserve">, demonstrating a balanced performance across </t>
    </r>
    <r>
      <rPr>
        <b/>
        <sz val="24"/>
        <color theme="1"/>
        <rFont val="Century Gothic"/>
        <family val="2"/>
        <scheme val="minor"/>
      </rPr>
      <t>Flooring</t>
    </r>
    <r>
      <rPr>
        <sz val="24"/>
        <color theme="1"/>
        <rFont val="Century Gothic"/>
        <family val="2"/>
        <scheme val="minor"/>
      </rPr>
      <t xml:space="preserve">, </t>
    </r>
    <r>
      <rPr>
        <b/>
        <sz val="24"/>
        <color theme="1"/>
        <rFont val="Century Gothic"/>
        <family val="2"/>
        <scheme val="minor"/>
      </rPr>
      <t>Home Decor</t>
    </r>
    <r>
      <rPr>
        <sz val="24"/>
        <color theme="1"/>
        <rFont val="Century Gothic"/>
        <family val="2"/>
        <scheme val="minor"/>
      </rPr>
      <t xml:space="preserve">, and </t>
    </r>
    <r>
      <rPr>
        <b/>
        <sz val="24"/>
        <color theme="1"/>
        <rFont val="Century Gothic"/>
        <family val="2"/>
        <scheme val="minor"/>
      </rPr>
      <t>Kitchenware</t>
    </r>
    <r>
      <rPr>
        <sz val="24"/>
        <color theme="1"/>
        <rFont val="Century Gothic"/>
        <family val="2"/>
        <scheme val="minor"/>
      </rPr>
      <t>.</t>
    </r>
  </si>
  <si>
    <r>
      <t>Average Sales per Account</t>
    </r>
    <r>
      <rPr>
        <sz val="24"/>
        <color theme="1"/>
        <rFont val="Century Gothic"/>
        <family val="2"/>
        <scheme val="minor"/>
      </rPr>
      <t>:</t>
    </r>
  </si>
  <si>
    <r>
      <t>Customer DSA</t>
    </r>
    <r>
      <rPr>
        <sz val="24"/>
        <color theme="1"/>
        <rFont val="Century Gothic"/>
        <family val="2"/>
        <scheme val="minor"/>
      </rPr>
      <t xml:space="preserve"> (Jean-Pierre) averages high with sales across mainly one product.</t>
    </r>
  </si>
  <si>
    <r>
      <t>Home Decor</t>
    </r>
    <r>
      <rPr>
        <sz val="24"/>
        <color theme="1"/>
        <rFont val="Century Gothic"/>
        <family val="2"/>
        <scheme val="minor"/>
      </rPr>
      <t xml:space="preserve"> has the highest sales volume overall, led by Jean-Pierre and Tobias.</t>
    </r>
  </si>
  <si>
    <r>
      <rPr>
        <b/>
        <sz val="24"/>
        <color theme="1"/>
        <rFont val="Century Gothic"/>
        <family val="1"/>
        <scheme val="minor"/>
      </rPr>
      <t>Kitchenware</t>
    </r>
    <r>
      <rPr>
        <sz val="24"/>
        <color theme="1"/>
        <rFont val="Century Gothic"/>
        <family val="2"/>
        <scheme val="minor"/>
      </rPr>
      <t xml:space="preserve"> has fewer sales compared to other categories. Sales representatives focusing on this product might need support, such as marketing efforts or pricing strategies.</t>
    </r>
  </si>
  <si>
    <r>
      <t>Lighting</t>
    </r>
    <r>
      <rPr>
        <sz val="24"/>
        <color theme="1"/>
        <rFont val="Century Gothic"/>
        <family val="2"/>
        <scheme val="minor"/>
      </rPr>
      <t xml:space="preserve"> also performed well, driven by Giancarlo.</t>
    </r>
  </si>
  <si>
    <r>
      <t>Jean-Pierre and Tobias</t>
    </r>
    <r>
      <rPr>
        <sz val="24"/>
        <color theme="1"/>
        <rFont val="Century Gothic"/>
        <family val="2"/>
        <scheme val="minor"/>
      </rPr>
      <t xml:space="preserve"> dominates in </t>
    </r>
    <r>
      <rPr>
        <b/>
        <sz val="24"/>
        <color theme="1"/>
        <rFont val="Century Gothic"/>
        <family val="1"/>
        <scheme val="minor"/>
      </rPr>
      <t>Home Decor</t>
    </r>
    <r>
      <rPr>
        <sz val="24"/>
        <color theme="1"/>
        <rFont val="Century Gothic"/>
        <family val="2"/>
        <scheme val="minor"/>
      </rPr>
      <t>.</t>
    </r>
  </si>
  <si>
    <r>
      <t>Candy</t>
    </r>
    <r>
      <rPr>
        <sz val="24"/>
        <color theme="1"/>
        <rFont val="Century Gothic"/>
        <family val="2"/>
        <scheme val="minor"/>
      </rPr>
      <t xml:space="preserve"> contributes significantly to </t>
    </r>
    <r>
      <rPr>
        <b/>
        <sz val="24"/>
        <color theme="1"/>
        <rFont val="Century Gothic"/>
        <family val="2"/>
        <scheme val="minor"/>
      </rPr>
      <t>Kitchenware and Flooring</t>
    </r>
    <r>
      <rPr>
        <sz val="24"/>
        <color theme="1"/>
        <rFont val="Century Gothic"/>
        <family val="2"/>
        <scheme val="minor"/>
      </rPr>
      <t>.</t>
    </r>
  </si>
  <si>
    <r>
      <t>Promote Low-Performing Products</t>
    </r>
    <r>
      <rPr>
        <sz val="24"/>
        <color theme="1"/>
        <rFont val="Century Gothic"/>
        <family val="2"/>
        <scheme val="minor"/>
      </rPr>
      <t>: Strategize marketing for underperforming categories (e.g., Kitchenware).</t>
    </r>
  </si>
  <si>
    <r>
      <t>Focus on High Performers</t>
    </r>
    <r>
      <rPr>
        <sz val="24"/>
        <color theme="1"/>
        <rFont val="Century Gothic"/>
        <family val="2"/>
        <scheme val="minor"/>
      </rPr>
      <t>: Incentivize top representatives (e.g., Norman, Enid) to maintain their performance.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</si>
</sst>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10" x14ac:knownFonts="1">
    <font>
      <sz val="16"/>
      <color theme="1"/>
      <name val="Century Gothic"/>
      <family val="2"/>
      <scheme val="minor"/>
    </font>
    <font>
      <b/>
      <sz val="16"/>
      <color theme="1"/>
      <name val="Century Gothic"/>
      <family val="2"/>
      <scheme val="minor"/>
    </font>
    <font>
      <b/>
      <sz val="72"/>
      <color theme="0"/>
      <name val="Century Gothic (Body)"/>
    </font>
    <font>
      <b/>
      <sz val="36"/>
      <color theme="4"/>
      <name val="Century Gothic (Body)"/>
    </font>
    <font>
      <b/>
      <sz val="48"/>
      <color theme="4"/>
      <name val="Century Gothic (Body)"/>
    </font>
    <font>
      <b/>
      <sz val="24"/>
      <color theme="1"/>
      <name val="Century Gothic"/>
      <family val="2"/>
      <scheme val="minor"/>
    </font>
    <font>
      <sz val="24"/>
      <color theme="1"/>
      <name val="Century Gothic"/>
      <family val="2"/>
      <scheme val="minor"/>
    </font>
    <font>
      <b/>
      <sz val="16"/>
      <color theme="1"/>
      <name val="Century Gothic"/>
      <family val="1"/>
      <scheme val="minor"/>
    </font>
    <font>
      <sz val="24"/>
      <color theme="1"/>
      <name val="Century Gothic"/>
      <family val="1"/>
      <scheme val="minor"/>
    </font>
    <font>
      <b/>
      <sz val="24"/>
      <color theme="1"/>
      <name val="Century Gothic"/>
      <family val="1"/>
      <scheme val="minor"/>
    </font>
  </fonts>
  <fills count="4">
    <fill>
      <patternFill patternType="none"/>
    </fill>
    <fill>
      <patternFill patternType="gray125"/>
    </fill>
    <fill>
      <patternFill patternType="solid">
        <fgColor theme="4" tint="-0.249977111117893"/>
        <bgColor indexed="64"/>
      </patternFill>
    </fill>
    <fill>
      <patternFill patternType="solid">
        <fgColor theme="9" tint="0.3999755851924192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double">
        <color indexed="64"/>
      </bottom>
      <diagonal/>
    </border>
    <border>
      <left/>
      <right/>
      <top style="thin">
        <color indexed="64"/>
      </top>
      <bottom style="double">
        <color indexed="64"/>
      </bottom>
      <diagonal/>
    </border>
  </borders>
  <cellStyleXfs count="1">
    <xf numFmtId="0" fontId="0" fillId="0" borderId="0"/>
  </cellStyleXfs>
  <cellXfs count="48">
    <xf numFmtId="0" fontId="0" fillId="0" borderId="0" xfId="0"/>
    <xf numFmtId="0" fontId="1" fillId="0" borderId="0" xfId="0" applyFont="1"/>
    <xf numFmtId="15" fontId="0" fillId="0" borderId="0" xfId="0" applyNumberForma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4"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3" borderId="0" xfId="0" applyFont="1" applyFill="1"/>
    <xf numFmtId="164" fontId="1" fillId="3" borderId="0" xfId="0" applyNumberFormat="1" applyFont="1" applyFill="1"/>
    <xf numFmtId="14" fontId="0" fillId="3" borderId="0" xfId="0" applyNumberFormat="1" applyFill="1"/>
    <xf numFmtId="0" fontId="0" fillId="3" borderId="0" xfId="0" applyFill="1"/>
    <xf numFmtId="165" fontId="0" fillId="3" borderId="0" xfId="0" applyNumberFormat="1" applyFill="1"/>
    <xf numFmtId="165" fontId="0" fillId="0" borderId="10" xfId="0" applyNumberFormat="1" applyBorder="1"/>
    <xf numFmtId="0" fontId="0" fillId="0" borderId="11" xfId="0" applyBorder="1"/>
    <xf numFmtId="0" fontId="0" fillId="0" borderId="10" xfId="0" applyBorder="1" applyAlignment="1">
      <alignment horizontal="left"/>
    </xf>
    <xf numFmtId="165" fontId="0" fillId="0" borderId="9" xfId="0" applyNumberFormat="1" applyBorder="1"/>
    <xf numFmtId="0" fontId="0" fillId="0" borderId="11" xfId="0" applyBorder="1" applyAlignment="1">
      <alignment horizontal="left"/>
    </xf>
    <xf numFmtId="14" fontId="0" fillId="0" borderId="10" xfId="0" applyNumberFormat="1" applyBorder="1" applyAlignment="1">
      <alignment horizontal="left"/>
    </xf>
    <xf numFmtId="0" fontId="0" fillId="0" borderId="11" xfId="0" pivotButton="1" applyBorder="1"/>
    <xf numFmtId="14" fontId="0" fillId="0" borderId="9" xfId="0" applyNumberFormat="1" applyBorder="1" applyAlignment="1">
      <alignment horizontal="left"/>
    </xf>
    <xf numFmtId="14" fontId="0" fillId="0" borderId="11" xfId="0" applyNumberFormat="1" applyBorder="1" applyAlignment="1">
      <alignment horizontal="left"/>
    </xf>
    <xf numFmtId="0" fontId="0" fillId="0" borderId="9" xfId="0" applyBorder="1" applyAlignment="1">
      <alignment horizontal="left"/>
    </xf>
    <xf numFmtId="0" fontId="0" fillId="0" borderId="0" xfId="0" applyAlignment="1">
      <alignment horizontal="center" vertical="center"/>
    </xf>
    <xf numFmtId="0" fontId="5" fillId="0" borderId="0" xfId="0" applyFont="1"/>
    <xf numFmtId="0" fontId="6" fillId="0" borderId="0" xfId="0" applyFont="1"/>
    <xf numFmtId="0" fontId="7" fillId="0" borderId="0" xfId="0" applyFont="1"/>
    <xf numFmtId="165" fontId="7" fillId="0" borderId="0" xfId="0" applyNumberFormat="1" applyFont="1"/>
    <xf numFmtId="14" fontId="0" fillId="0" borderId="0" xfId="0" applyNumberFormat="1" applyAlignment="1">
      <alignment horizontal="left"/>
    </xf>
    <xf numFmtId="0" fontId="9" fillId="0" borderId="0" xfId="0" applyFont="1"/>
    <xf numFmtId="0" fontId="0" fillId="0" borderId="9" xfId="0" applyBorder="1" applyAlignment="1">
      <alignment horizont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cellXfs>
  <cellStyles count="1">
    <cellStyle name="Normal" xfId="0" builtinId="0"/>
  </cellStyles>
  <dxfs count="33">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numFmt numFmtId="165" formatCode="[$$-409]#,##0.00"/>
    </dxf>
    <dxf>
      <numFmt numFmtId="165" formatCode="[$$-409]#,##0.00"/>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numFmt numFmtId="165" formatCode="[$$-409]#,##0.00"/>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numFmt numFmtId="165" formatCode="[$$-409]#,##0.00"/>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numFmt numFmtId="165"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Table!PivotTable5</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Per</a:t>
            </a:r>
            <a:r>
              <a:rPr lang="en-US" baseline="0"/>
              <a:t> Sale Representative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Table'!$A$2:$A$8</c:f>
              <c:strCache>
                <c:ptCount val="6"/>
                <c:pt idx="0">
                  <c:v>Candy</c:v>
                </c:pt>
                <c:pt idx="1">
                  <c:v>Enid</c:v>
                </c:pt>
                <c:pt idx="2">
                  <c:v>Giancarlo</c:v>
                </c:pt>
                <c:pt idx="3">
                  <c:v>Jean-Pierre</c:v>
                </c:pt>
                <c:pt idx="4">
                  <c:v>Norman</c:v>
                </c:pt>
                <c:pt idx="5">
                  <c:v>Tobias</c:v>
                </c:pt>
              </c:strCache>
            </c:strRef>
          </c:cat>
          <c:val>
            <c:numRef>
              <c:f>'Pivot Table'!$B$2:$B$8</c:f>
              <c:numCache>
                <c:formatCode>[$$-409]#,##0.00</c:formatCode>
                <c:ptCount val="6"/>
                <c:pt idx="0">
                  <c:v>5294.4700000000012</c:v>
                </c:pt>
                <c:pt idx="1">
                  <c:v>9269.1500000000015</c:v>
                </c:pt>
                <c:pt idx="2">
                  <c:v>5945.3899999999994</c:v>
                </c:pt>
                <c:pt idx="3">
                  <c:v>7342.56</c:v>
                </c:pt>
                <c:pt idx="4">
                  <c:v>9328.5499999999993</c:v>
                </c:pt>
                <c:pt idx="5">
                  <c:v>5473.71</c:v>
                </c:pt>
              </c:numCache>
            </c:numRef>
          </c:val>
          <c:extLst>
            <c:ext xmlns:c16="http://schemas.microsoft.com/office/drawing/2014/chart" uri="{C3380CC4-5D6E-409C-BE32-E72D297353CC}">
              <c16:uniqueId val="{00000000-47BC-0142-AE0C-BFC3C59D8B22}"/>
            </c:ext>
          </c:extLst>
        </c:ser>
        <c:dLbls>
          <c:dLblPos val="inEnd"/>
          <c:showLegendKey val="0"/>
          <c:showVal val="1"/>
          <c:showCatName val="0"/>
          <c:showSerName val="0"/>
          <c:showPercent val="0"/>
          <c:showBubbleSize val="0"/>
        </c:dLbls>
        <c:gapWidth val="100"/>
        <c:overlap val="-24"/>
        <c:axId val="1857624815"/>
        <c:axId val="1857939903"/>
      </c:barChart>
      <c:catAx>
        <c:axId val="1857624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Sales Representatives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39903"/>
        <c:crosses val="autoZero"/>
        <c:auto val="1"/>
        <c:lblAlgn val="ctr"/>
        <c:lblOffset val="100"/>
        <c:noMultiLvlLbl val="0"/>
      </c:catAx>
      <c:valAx>
        <c:axId val="18579399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Sale</a:t>
                </a:r>
                <a:r>
                  <a:rPr lang="en-GB" baseline="0"/>
                  <a:t> Amount</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62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Table!PivotTable5</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Per</a:t>
            </a:r>
            <a:r>
              <a:rPr lang="en-US" baseline="0"/>
              <a:t> Sale Representative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Table'!$A$2:$A$8</c:f>
              <c:strCache>
                <c:ptCount val="6"/>
                <c:pt idx="0">
                  <c:v>Candy</c:v>
                </c:pt>
                <c:pt idx="1">
                  <c:v>Enid</c:v>
                </c:pt>
                <c:pt idx="2">
                  <c:v>Giancarlo</c:v>
                </c:pt>
                <c:pt idx="3">
                  <c:v>Jean-Pierre</c:v>
                </c:pt>
                <c:pt idx="4">
                  <c:v>Norman</c:v>
                </c:pt>
                <c:pt idx="5">
                  <c:v>Tobias</c:v>
                </c:pt>
              </c:strCache>
            </c:strRef>
          </c:cat>
          <c:val>
            <c:numRef>
              <c:f>'Pivot Table'!$B$2:$B$8</c:f>
              <c:numCache>
                <c:formatCode>[$$-409]#,##0.00</c:formatCode>
                <c:ptCount val="6"/>
                <c:pt idx="0">
                  <c:v>5294.4700000000012</c:v>
                </c:pt>
                <c:pt idx="1">
                  <c:v>9269.1500000000015</c:v>
                </c:pt>
                <c:pt idx="2">
                  <c:v>5945.3899999999994</c:v>
                </c:pt>
                <c:pt idx="3">
                  <c:v>7342.56</c:v>
                </c:pt>
                <c:pt idx="4">
                  <c:v>9328.5499999999993</c:v>
                </c:pt>
                <c:pt idx="5">
                  <c:v>5473.71</c:v>
                </c:pt>
              </c:numCache>
            </c:numRef>
          </c:val>
          <c:extLst>
            <c:ext xmlns:c16="http://schemas.microsoft.com/office/drawing/2014/chart" uri="{C3380CC4-5D6E-409C-BE32-E72D297353CC}">
              <c16:uniqueId val="{00000000-5538-C745-882C-35D2331D1F6C}"/>
            </c:ext>
          </c:extLst>
        </c:ser>
        <c:dLbls>
          <c:dLblPos val="inEnd"/>
          <c:showLegendKey val="0"/>
          <c:showVal val="1"/>
          <c:showCatName val="0"/>
          <c:showSerName val="0"/>
          <c:showPercent val="0"/>
          <c:showBubbleSize val="0"/>
        </c:dLbls>
        <c:gapWidth val="100"/>
        <c:overlap val="-24"/>
        <c:axId val="1857624815"/>
        <c:axId val="1857939903"/>
      </c:barChart>
      <c:catAx>
        <c:axId val="1857624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Sales Representatives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39903"/>
        <c:crosses val="autoZero"/>
        <c:auto val="1"/>
        <c:lblAlgn val="ctr"/>
        <c:lblOffset val="100"/>
        <c:noMultiLvlLbl val="0"/>
      </c:catAx>
      <c:valAx>
        <c:axId val="18579399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Sale</a:t>
                </a:r>
                <a:r>
                  <a:rPr lang="en-GB" baseline="0"/>
                  <a:t> Amount</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62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Table!PivotTable10</c:name>
    <c:fmtId val="9"/>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Sales by product for each sales representative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Table'!$U$2:$U$3</c:f>
              <c:strCache>
                <c:ptCount val="1"/>
                <c:pt idx="0">
                  <c:v>Flooring</c:v>
                </c:pt>
              </c:strCache>
            </c:strRef>
          </c:tx>
          <c:spPr>
            <a:solidFill>
              <a:schemeClr val="accent1"/>
            </a:solidFill>
            <a:ln>
              <a:noFill/>
            </a:ln>
            <a:effectLst/>
          </c:spPr>
          <c:invertIfNegative val="0"/>
          <c:cat>
            <c:strRef>
              <c:f>'Pivot Table'!$T$4:$T$10</c:f>
              <c:strCache>
                <c:ptCount val="6"/>
                <c:pt idx="0">
                  <c:v>Candy</c:v>
                </c:pt>
                <c:pt idx="1">
                  <c:v>Enid</c:v>
                </c:pt>
                <c:pt idx="2">
                  <c:v>Giancarlo</c:v>
                </c:pt>
                <c:pt idx="3">
                  <c:v>Jean-Pierre</c:v>
                </c:pt>
                <c:pt idx="4">
                  <c:v>Norman</c:v>
                </c:pt>
                <c:pt idx="5">
                  <c:v>Tobias</c:v>
                </c:pt>
              </c:strCache>
            </c:strRef>
          </c:cat>
          <c:val>
            <c:numRef>
              <c:f>'Pivot Table'!$U$4:$U$10</c:f>
              <c:numCache>
                <c:formatCode>[$$-409]#,##0.00</c:formatCode>
                <c:ptCount val="6"/>
                <c:pt idx="0">
                  <c:v>2321.23</c:v>
                </c:pt>
                <c:pt idx="1">
                  <c:v>2190.84</c:v>
                </c:pt>
                <c:pt idx="2">
                  <c:v>1512.74</c:v>
                </c:pt>
                <c:pt idx="3">
                  <c:v>1280.25</c:v>
                </c:pt>
                <c:pt idx="4">
                  <c:v>3890.88</c:v>
                </c:pt>
                <c:pt idx="5">
                  <c:v>1219.5999999999999</c:v>
                </c:pt>
              </c:numCache>
            </c:numRef>
          </c:val>
          <c:extLst>
            <c:ext xmlns:c16="http://schemas.microsoft.com/office/drawing/2014/chart" uri="{C3380CC4-5D6E-409C-BE32-E72D297353CC}">
              <c16:uniqueId val="{00000000-75C0-EE4C-8233-91A8A41F572D}"/>
            </c:ext>
          </c:extLst>
        </c:ser>
        <c:ser>
          <c:idx val="1"/>
          <c:order val="1"/>
          <c:tx>
            <c:strRef>
              <c:f>'Pivot Table'!$V$2:$V$3</c:f>
              <c:strCache>
                <c:ptCount val="1"/>
                <c:pt idx="0">
                  <c:v>Home Decor</c:v>
                </c:pt>
              </c:strCache>
            </c:strRef>
          </c:tx>
          <c:spPr>
            <a:solidFill>
              <a:schemeClr val="accent2"/>
            </a:solidFill>
            <a:ln>
              <a:noFill/>
            </a:ln>
            <a:effectLst/>
          </c:spPr>
          <c:invertIfNegative val="0"/>
          <c:cat>
            <c:strRef>
              <c:f>'Pivot Table'!$T$4:$T$10</c:f>
              <c:strCache>
                <c:ptCount val="6"/>
                <c:pt idx="0">
                  <c:v>Candy</c:v>
                </c:pt>
                <c:pt idx="1">
                  <c:v>Enid</c:v>
                </c:pt>
                <c:pt idx="2">
                  <c:v>Giancarlo</c:v>
                </c:pt>
                <c:pt idx="3">
                  <c:v>Jean-Pierre</c:v>
                </c:pt>
                <c:pt idx="4">
                  <c:v>Norman</c:v>
                </c:pt>
                <c:pt idx="5">
                  <c:v>Tobias</c:v>
                </c:pt>
              </c:strCache>
            </c:strRef>
          </c:cat>
          <c:val>
            <c:numRef>
              <c:f>'Pivot Table'!$V$4:$V$10</c:f>
              <c:numCache>
                <c:formatCode>[$$-409]#,##0.00</c:formatCode>
                <c:ptCount val="6"/>
                <c:pt idx="0">
                  <c:v>241.82999999999998</c:v>
                </c:pt>
                <c:pt idx="1">
                  <c:v>2676.68</c:v>
                </c:pt>
                <c:pt idx="2">
                  <c:v>266</c:v>
                </c:pt>
                <c:pt idx="3">
                  <c:v>5592.29</c:v>
                </c:pt>
                <c:pt idx="4">
                  <c:v>2920.17</c:v>
                </c:pt>
                <c:pt idx="5">
                  <c:v>3680.65</c:v>
                </c:pt>
              </c:numCache>
            </c:numRef>
          </c:val>
          <c:extLst>
            <c:ext xmlns:c16="http://schemas.microsoft.com/office/drawing/2014/chart" uri="{C3380CC4-5D6E-409C-BE32-E72D297353CC}">
              <c16:uniqueId val="{00000001-E8E8-5C4B-8EE0-6CD313AA1649}"/>
            </c:ext>
          </c:extLst>
        </c:ser>
        <c:ser>
          <c:idx val="2"/>
          <c:order val="2"/>
          <c:tx>
            <c:strRef>
              <c:f>'Pivot Table'!$W$2:$W$3</c:f>
              <c:strCache>
                <c:ptCount val="1"/>
                <c:pt idx="0">
                  <c:v>Kitchenware</c:v>
                </c:pt>
              </c:strCache>
            </c:strRef>
          </c:tx>
          <c:spPr>
            <a:solidFill>
              <a:schemeClr val="accent3"/>
            </a:solidFill>
            <a:ln>
              <a:noFill/>
            </a:ln>
            <a:effectLst/>
          </c:spPr>
          <c:invertIfNegative val="0"/>
          <c:cat>
            <c:strRef>
              <c:f>'Pivot Table'!$T$4:$T$10</c:f>
              <c:strCache>
                <c:ptCount val="6"/>
                <c:pt idx="0">
                  <c:v>Candy</c:v>
                </c:pt>
                <c:pt idx="1">
                  <c:v>Enid</c:v>
                </c:pt>
                <c:pt idx="2">
                  <c:v>Giancarlo</c:v>
                </c:pt>
                <c:pt idx="3">
                  <c:v>Jean-Pierre</c:v>
                </c:pt>
                <c:pt idx="4">
                  <c:v>Norman</c:v>
                </c:pt>
                <c:pt idx="5">
                  <c:v>Tobias</c:v>
                </c:pt>
              </c:strCache>
            </c:strRef>
          </c:cat>
          <c:val>
            <c:numRef>
              <c:f>'Pivot Table'!$W$4:$W$10</c:f>
              <c:numCache>
                <c:formatCode>[$$-409]#,##0.00</c:formatCode>
                <c:ptCount val="6"/>
                <c:pt idx="0">
                  <c:v>2499.75</c:v>
                </c:pt>
                <c:pt idx="1">
                  <c:v>3563.75</c:v>
                </c:pt>
                <c:pt idx="3">
                  <c:v>470.02</c:v>
                </c:pt>
                <c:pt idx="5">
                  <c:v>573.46</c:v>
                </c:pt>
              </c:numCache>
            </c:numRef>
          </c:val>
          <c:extLst>
            <c:ext xmlns:c16="http://schemas.microsoft.com/office/drawing/2014/chart" uri="{C3380CC4-5D6E-409C-BE32-E72D297353CC}">
              <c16:uniqueId val="{00000002-E8E8-5C4B-8EE0-6CD313AA1649}"/>
            </c:ext>
          </c:extLst>
        </c:ser>
        <c:ser>
          <c:idx val="3"/>
          <c:order val="3"/>
          <c:tx>
            <c:strRef>
              <c:f>'Pivot Table'!$X$2:$X$3</c:f>
              <c:strCache>
                <c:ptCount val="1"/>
                <c:pt idx="0">
                  <c:v>Lighting</c:v>
                </c:pt>
              </c:strCache>
            </c:strRef>
          </c:tx>
          <c:spPr>
            <a:solidFill>
              <a:schemeClr val="accent4"/>
            </a:solidFill>
            <a:ln>
              <a:noFill/>
            </a:ln>
            <a:effectLst/>
          </c:spPr>
          <c:invertIfNegative val="0"/>
          <c:cat>
            <c:strRef>
              <c:f>'Pivot Table'!$T$4:$T$10</c:f>
              <c:strCache>
                <c:ptCount val="6"/>
                <c:pt idx="0">
                  <c:v>Candy</c:v>
                </c:pt>
                <c:pt idx="1">
                  <c:v>Enid</c:v>
                </c:pt>
                <c:pt idx="2">
                  <c:v>Giancarlo</c:v>
                </c:pt>
                <c:pt idx="3">
                  <c:v>Jean-Pierre</c:v>
                </c:pt>
                <c:pt idx="4">
                  <c:v>Norman</c:v>
                </c:pt>
                <c:pt idx="5">
                  <c:v>Tobias</c:v>
                </c:pt>
              </c:strCache>
            </c:strRef>
          </c:cat>
          <c:val>
            <c:numRef>
              <c:f>'Pivot Table'!$X$4:$X$10</c:f>
              <c:numCache>
                <c:formatCode>[$$-409]#,##0.00</c:formatCode>
                <c:ptCount val="6"/>
                <c:pt idx="0">
                  <c:v>231.65999999999997</c:v>
                </c:pt>
                <c:pt idx="1">
                  <c:v>837.88</c:v>
                </c:pt>
                <c:pt idx="2">
                  <c:v>4166.6499999999996</c:v>
                </c:pt>
                <c:pt idx="4">
                  <c:v>2517.5</c:v>
                </c:pt>
              </c:numCache>
            </c:numRef>
          </c:val>
          <c:extLst>
            <c:ext xmlns:c16="http://schemas.microsoft.com/office/drawing/2014/chart" uri="{C3380CC4-5D6E-409C-BE32-E72D297353CC}">
              <c16:uniqueId val="{00000003-E8E8-5C4B-8EE0-6CD313AA1649}"/>
            </c:ext>
          </c:extLst>
        </c:ser>
        <c:dLbls>
          <c:showLegendKey val="0"/>
          <c:showVal val="0"/>
          <c:showCatName val="0"/>
          <c:showSerName val="0"/>
          <c:showPercent val="0"/>
          <c:showBubbleSize val="0"/>
        </c:dLbls>
        <c:gapWidth val="95"/>
        <c:overlap val="100"/>
        <c:axId val="883161199"/>
        <c:axId val="1985092079"/>
      </c:barChart>
      <c:catAx>
        <c:axId val="88316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85092079"/>
        <c:crosses val="autoZero"/>
        <c:auto val="1"/>
        <c:lblAlgn val="ctr"/>
        <c:lblOffset val="100"/>
        <c:noMultiLvlLbl val="0"/>
      </c:catAx>
      <c:valAx>
        <c:axId val="198509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Sales</a:t>
                </a:r>
                <a:r>
                  <a:rPr lang="en-GB" baseline="0"/>
                  <a:t> Amount</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611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Table!PivotTable6</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Sales Per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cat>
            <c:strRef>
              <c:f>'Pivot Table'!$A$15:$A$19</c:f>
              <c:strCache>
                <c:ptCount val="4"/>
                <c:pt idx="0">
                  <c:v>Flooring</c:v>
                </c:pt>
                <c:pt idx="1">
                  <c:v>Home Decor</c:v>
                </c:pt>
                <c:pt idx="2">
                  <c:v>Kitchenware</c:v>
                </c:pt>
                <c:pt idx="3">
                  <c:v>Lighting</c:v>
                </c:pt>
              </c:strCache>
            </c:strRef>
          </c:cat>
          <c:val>
            <c:numRef>
              <c:f>'Pivot Table'!$B$15:$B$19</c:f>
              <c:numCache>
                <c:formatCode>[$$-409]#,##0.00</c:formatCode>
                <c:ptCount val="4"/>
                <c:pt idx="0">
                  <c:v>12415.54</c:v>
                </c:pt>
                <c:pt idx="1">
                  <c:v>15377.619999999999</c:v>
                </c:pt>
                <c:pt idx="2">
                  <c:v>7106.9800000000023</c:v>
                </c:pt>
                <c:pt idx="3">
                  <c:v>7753.69</c:v>
                </c:pt>
              </c:numCache>
            </c:numRef>
          </c:val>
          <c:extLst>
            <c:ext xmlns:c16="http://schemas.microsoft.com/office/drawing/2014/chart" uri="{C3380CC4-5D6E-409C-BE32-E72D297353CC}">
              <c16:uniqueId val="{00000000-DF2A-B34A-92FD-C6D69B89E8E4}"/>
            </c:ext>
          </c:extLst>
        </c:ser>
        <c:dLbls>
          <c:showLegendKey val="0"/>
          <c:showVal val="0"/>
          <c:showCatName val="0"/>
          <c:showSerName val="0"/>
          <c:showPercent val="0"/>
          <c:showBubbleSize val="0"/>
        </c:dLbls>
        <c:gapWidth val="100"/>
        <c:overlap val="-24"/>
        <c:axId val="1364074959"/>
        <c:axId val="1392739135"/>
      </c:barChart>
      <c:catAx>
        <c:axId val="1364074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Product</a:t>
                </a:r>
                <a:r>
                  <a:rPr lang="en-GB" baseline="0"/>
                  <a:t> Line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2739135"/>
        <c:crosses val="autoZero"/>
        <c:auto val="1"/>
        <c:lblAlgn val="ctr"/>
        <c:lblOffset val="100"/>
        <c:noMultiLvlLbl val="0"/>
      </c:catAx>
      <c:valAx>
        <c:axId val="139273913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Sale</a:t>
                </a:r>
                <a:r>
                  <a:rPr lang="en-GB" baseline="0"/>
                  <a:t> </a:t>
                </a:r>
                <a:r>
                  <a:rPr lang="en-GB"/>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407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Table!PivotTable11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Trend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c:f>
              <c:strCache>
                <c:ptCount val="1"/>
                <c:pt idx="0">
                  <c:v>Total</c:v>
                </c:pt>
              </c:strCache>
            </c:strRef>
          </c:tx>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cat>
            <c:strRef>
              <c:f>'Pivot Table'!$A$55:$A$82</c:f>
              <c:strCache>
                <c:ptCount val="27"/>
                <c:pt idx="0">
                  <c:v>01/10/2022</c:v>
                </c:pt>
                <c:pt idx="1">
                  <c:v>03/10/2022</c:v>
                </c:pt>
                <c:pt idx="2">
                  <c:v>04/10/2022</c:v>
                </c:pt>
                <c:pt idx="3">
                  <c:v>05/10/2022</c:v>
                </c:pt>
                <c:pt idx="4">
                  <c:v>06/10/2022</c:v>
                </c:pt>
                <c:pt idx="5">
                  <c:v>07/10/2022</c:v>
                </c:pt>
                <c:pt idx="6">
                  <c:v>08/10/2022</c:v>
                </c:pt>
                <c:pt idx="7">
                  <c:v>09/10/2022</c:v>
                </c:pt>
                <c:pt idx="8">
                  <c:v>10/10/2022</c:v>
                </c:pt>
                <c:pt idx="9">
                  <c:v>11/10/2022</c:v>
                </c:pt>
                <c:pt idx="10">
                  <c:v>12/10/2022</c:v>
                </c:pt>
                <c:pt idx="11">
                  <c:v>13/10/2022</c:v>
                </c:pt>
                <c:pt idx="12">
                  <c:v>15/10/2022</c:v>
                </c:pt>
                <c:pt idx="13">
                  <c:v>16/10/2022</c:v>
                </c:pt>
                <c:pt idx="14">
                  <c:v>17/10/2022</c:v>
                </c:pt>
                <c:pt idx="15">
                  <c:v>18/10/2022</c:v>
                </c:pt>
                <c:pt idx="16">
                  <c:v>19/10/2022</c:v>
                </c:pt>
                <c:pt idx="17">
                  <c:v>20/10/2022</c:v>
                </c:pt>
                <c:pt idx="18">
                  <c:v>21/10/2022</c:v>
                </c:pt>
                <c:pt idx="19">
                  <c:v>24/10/2022</c:v>
                </c:pt>
                <c:pt idx="20">
                  <c:v>25/10/2022</c:v>
                </c:pt>
                <c:pt idx="21">
                  <c:v>26/10/2022</c:v>
                </c:pt>
                <c:pt idx="22">
                  <c:v>27/10/2022</c:v>
                </c:pt>
                <c:pt idx="23">
                  <c:v>28/10/2022</c:v>
                </c:pt>
                <c:pt idx="24">
                  <c:v>29/10/2022</c:v>
                </c:pt>
                <c:pt idx="25">
                  <c:v>30/10/2022</c:v>
                </c:pt>
                <c:pt idx="26">
                  <c:v>31/10/2022</c:v>
                </c:pt>
              </c:strCache>
            </c:strRef>
          </c:cat>
          <c:val>
            <c:numRef>
              <c:f>'Pivot Table'!$B$55:$B$82</c:f>
              <c:numCache>
                <c:formatCode>[$$-409]#,##0.00</c:formatCode>
                <c:ptCount val="27"/>
                <c:pt idx="0">
                  <c:v>1280.25</c:v>
                </c:pt>
                <c:pt idx="1">
                  <c:v>3130.2</c:v>
                </c:pt>
                <c:pt idx="2">
                  <c:v>3302.01</c:v>
                </c:pt>
                <c:pt idx="3">
                  <c:v>270.66000000000003</c:v>
                </c:pt>
                <c:pt idx="4">
                  <c:v>1442.78</c:v>
                </c:pt>
                <c:pt idx="5">
                  <c:v>2742.2400000000002</c:v>
                </c:pt>
                <c:pt idx="6">
                  <c:v>2775.0699999999997</c:v>
                </c:pt>
                <c:pt idx="7">
                  <c:v>332.13</c:v>
                </c:pt>
                <c:pt idx="8">
                  <c:v>-282.41000000000003</c:v>
                </c:pt>
                <c:pt idx="9">
                  <c:v>2470.09</c:v>
                </c:pt>
                <c:pt idx="10">
                  <c:v>2142.5</c:v>
                </c:pt>
                <c:pt idx="11">
                  <c:v>1192.67</c:v>
                </c:pt>
                <c:pt idx="12">
                  <c:v>814.91000000000008</c:v>
                </c:pt>
                <c:pt idx="13">
                  <c:v>1251.3599999999999</c:v>
                </c:pt>
                <c:pt idx="14">
                  <c:v>1390.72</c:v>
                </c:pt>
                <c:pt idx="15">
                  <c:v>1333.39</c:v>
                </c:pt>
                <c:pt idx="16">
                  <c:v>910.53</c:v>
                </c:pt>
                <c:pt idx="17">
                  <c:v>1783.8999999999999</c:v>
                </c:pt>
                <c:pt idx="18">
                  <c:v>2103.08</c:v>
                </c:pt>
                <c:pt idx="19">
                  <c:v>888.87</c:v>
                </c:pt>
                <c:pt idx="20">
                  <c:v>4258.6499999999996</c:v>
                </c:pt>
                <c:pt idx="21">
                  <c:v>454.77</c:v>
                </c:pt>
                <c:pt idx="22">
                  <c:v>1088.6400000000001</c:v>
                </c:pt>
                <c:pt idx="23">
                  <c:v>666.18</c:v>
                </c:pt>
                <c:pt idx="24">
                  <c:v>977.04</c:v>
                </c:pt>
                <c:pt idx="25">
                  <c:v>3319.13</c:v>
                </c:pt>
                <c:pt idx="26">
                  <c:v>614.47</c:v>
                </c:pt>
              </c:numCache>
            </c:numRef>
          </c:val>
          <c:smooth val="0"/>
          <c:extLst>
            <c:ext xmlns:c16="http://schemas.microsoft.com/office/drawing/2014/chart" uri="{C3380CC4-5D6E-409C-BE32-E72D297353CC}">
              <c16:uniqueId val="{00000000-F6EF-6847-B2DB-6B675D605812}"/>
            </c:ext>
          </c:extLst>
        </c:ser>
        <c:dLbls>
          <c:showLegendKey val="0"/>
          <c:showVal val="0"/>
          <c:showCatName val="0"/>
          <c:showSerName val="0"/>
          <c:showPercent val="0"/>
          <c:showBubbleSize val="0"/>
        </c:dLbls>
        <c:marker val="1"/>
        <c:smooth val="0"/>
        <c:axId val="1316778367"/>
        <c:axId val="1233634031"/>
      </c:lineChart>
      <c:catAx>
        <c:axId val="131677836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3634031"/>
        <c:crosses val="autoZero"/>
        <c:auto val="1"/>
        <c:lblAlgn val="ctr"/>
        <c:lblOffset val="100"/>
        <c:noMultiLvlLbl val="0"/>
      </c:catAx>
      <c:valAx>
        <c:axId val="1233634031"/>
        <c:scaling>
          <c:orientation val="minMax"/>
        </c:scaling>
        <c:delete val="0"/>
        <c:axPos val="l"/>
        <c:majorGridlines>
          <c:spPr>
            <a:ln w="9525" cap="flat" cmpd="sng" algn="ctr">
              <a:solidFill>
                <a:schemeClr val="tx2">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67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total sales of each product line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59-FF4D-A301-45B25C03C1B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59-FF4D-A301-45B25C03C1B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959-FF4D-A301-45B25C03C1B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959-FF4D-A301-45B25C03C1B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Table'!$A$15:$A$19</c:f>
              <c:strCache>
                <c:ptCount val="4"/>
                <c:pt idx="0">
                  <c:v>Flooring</c:v>
                </c:pt>
                <c:pt idx="1">
                  <c:v>Home Decor</c:v>
                </c:pt>
                <c:pt idx="2">
                  <c:v>Kitchenware</c:v>
                </c:pt>
                <c:pt idx="3">
                  <c:v>Lighting</c:v>
                </c:pt>
              </c:strCache>
            </c:strRef>
          </c:cat>
          <c:val>
            <c:numRef>
              <c:f>'Pivot Table'!$B$15:$B$19</c:f>
              <c:numCache>
                <c:formatCode>[$$-409]#,##0.00</c:formatCode>
                <c:ptCount val="4"/>
                <c:pt idx="0">
                  <c:v>12415.54</c:v>
                </c:pt>
                <c:pt idx="1">
                  <c:v>15377.619999999999</c:v>
                </c:pt>
                <c:pt idx="2">
                  <c:v>7106.9800000000023</c:v>
                </c:pt>
                <c:pt idx="3">
                  <c:v>7753.69</c:v>
                </c:pt>
              </c:numCache>
            </c:numRef>
          </c:val>
          <c:extLst>
            <c:ext xmlns:c16="http://schemas.microsoft.com/office/drawing/2014/chart" uri="{C3380CC4-5D6E-409C-BE32-E72D297353CC}">
              <c16:uniqueId val="{00000000-9A9E-5744-97B2-852EE7BE33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Sale Per Account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Table'!$B$31</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cat>
            <c:strRef>
              <c:f>'Pivot Table'!$A$32:$A$42</c:f>
              <c:strCache>
                <c:ptCount val="10"/>
                <c:pt idx="0">
                  <c:v>CCL</c:v>
                </c:pt>
                <c:pt idx="1">
                  <c:v>CHK</c:v>
                </c:pt>
                <c:pt idx="2">
                  <c:v>DSA</c:v>
                </c:pt>
                <c:pt idx="3">
                  <c:v>ESV</c:v>
                </c:pt>
                <c:pt idx="4">
                  <c:v>FRC</c:v>
                </c:pt>
                <c:pt idx="5">
                  <c:v>GGY</c:v>
                </c:pt>
                <c:pt idx="6">
                  <c:v>LXS</c:v>
                </c:pt>
                <c:pt idx="7">
                  <c:v>MKN</c:v>
                </c:pt>
                <c:pt idx="8">
                  <c:v>TPT</c:v>
                </c:pt>
                <c:pt idx="9">
                  <c:v>TPW</c:v>
                </c:pt>
              </c:strCache>
            </c:strRef>
          </c:cat>
          <c:val>
            <c:numRef>
              <c:f>'Pivot Table'!$B$32:$B$42</c:f>
              <c:numCache>
                <c:formatCode>[$$-409]#,##0.00</c:formatCode>
                <c:ptCount val="10"/>
                <c:pt idx="0">
                  <c:v>697.33</c:v>
                </c:pt>
                <c:pt idx="1">
                  <c:v>655.08111111111111</c:v>
                </c:pt>
                <c:pt idx="2">
                  <c:v>1175.3399999999999</c:v>
                </c:pt>
                <c:pt idx="3">
                  <c:v>773.12333333333333</c:v>
                </c:pt>
                <c:pt idx="4">
                  <c:v>270.66000000000003</c:v>
                </c:pt>
                <c:pt idx="5">
                  <c:v>498.08500000000004</c:v>
                </c:pt>
                <c:pt idx="6">
                  <c:v>1127.4287499999998</c:v>
                </c:pt>
                <c:pt idx="7">
                  <c:v>500.37</c:v>
                </c:pt>
                <c:pt idx="8">
                  <c:v>697.46888888888907</c:v>
                </c:pt>
                <c:pt idx="9">
                  <c:v>662.44749999999999</c:v>
                </c:pt>
              </c:numCache>
            </c:numRef>
          </c:val>
          <c:extLst>
            <c:ext xmlns:c16="http://schemas.microsoft.com/office/drawing/2014/chart" uri="{C3380CC4-5D6E-409C-BE32-E72D297353CC}">
              <c16:uniqueId val="{00000000-EDD9-0440-83D2-629AA5923464}"/>
            </c:ext>
          </c:extLst>
        </c:ser>
        <c:dLbls>
          <c:showLegendKey val="0"/>
          <c:showVal val="0"/>
          <c:showCatName val="0"/>
          <c:showSerName val="0"/>
          <c:showPercent val="0"/>
          <c:showBubbleSize val="0"/>
        </c:dLbls>
        <c:gapWidth val="100"/>
        <c:axId val="1854957487"/>
        <c:axId val="1854960287"/>
      </c:barChart>
      <c:catAx>
        <c:axId val="18549574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4960287"/>
        <c:crosses val="autoZero"/>
        <c:auto val="1"/>
        <c:lblAlgn val="ctr"/>
        <c:lblOffset val="100"/>
        <c:noMultiLvlLbl val="0"/>
      </c:catAx>
      <c:valAx>
        <c:axId val="1854960287"/>
        <c:scaling>
          <c:orientation val="minMax"/>
        </c:scaling>
        <c:delete val="0"/>
        <c:axPos val="b"/>
        <c:majorGridlines>
          <c:spPr>
            <a:ln w="9525" cap="flat" cmpd="sng" algn="ctr">
              <a:solidFill>
                <a:schemeClr val="tx2">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49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Table!PivotTable10</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Sales by product for each sales representative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Table'!$U$2:$U$3</c:f>
              <c:strCache>
                <c:ptCount val="1"/>
                <c:pt idx="0">
                  <c:v>Flooring</c:v>
                </c:pt>
              </c:strCache>
            </c:strRef>
          </c:tx>
          <c:spPr>
            <a:solidFill>
              <a:schemeClr val="accent1"/>
            </a:solidFill>
            <a:ln>
              <a:noFill/>
            </a:ln>
            <a:effectLst/>
          </c:spPr>
          <c:invertIfNegative val="0"/>
          <c:cat>
            <c:strRef>
              <c:f>'Pivot Table'!$T$4:$T$10</c:f>
              <c:strCache>
                <c:ptCount val="6"/>
                <c:pt idx="0">
                  <c:v>Candy</c:v>
                </c:pt>
                <c:pt idx="1">
                  <c:v>Enid</c:v>
                </c:pt>
                <c:pt idx="2">
                  <c:v>Giancarlo</c:v>
                </c:pt>
                <c:pt idx="3">
                  <c:v>Jean-Pierre</c:v>
                </c:pt>
                <c:pt idx="4">
                  <c:v>Norman</c:v>
                </c:pt>
                <c:pt idx="5">
                  <c:v>Tobias</c:v>
                </c:pt>
              </c:strCache>
            </c:strRef>
          </c:cat>
          <c:val>
            <c:numRef>
              <c:f>'Pivot Table'!$U$4:$U$10</c:f>
              <c:numCache>
                <c:formatCode>[$$-409]#,##0.00</c:formatCode>
                <c:ptCount val="6"/>
                <c:pt idx="0">
                  <c:v>2321.23</c:v>
                </c:pt>
                <c:pt idx="1">
                  <c:v>2190.84</c:v>
                </c:pt>
                <c:pt idx="2">
                  <c:v>1512.74</c:v>
                </c:pt>
                <c:pt idx="3">
                  <c:v>1280.25</c:v>
                </c:pt>
                <c:pt idx="4">
                  <c:v>3890.88</c:v>
                </c:pt>
                <c:pt idx="5">
                  <c:v>1219.5999999999999</c:v>
                </c:pt>
              </c:numCache>
            </c:numRef>
          </c:val>
          <c:extLst>
            <c:ext xmlns:c16="http://schemas.microsoft.com/office/drawing/2014/chart" uri="{C3380CC4-5D6E-409C-BE32-E72D297353CC}">
              <c16:uniqueId val="{00000000-DDD9-7347-9197-96FDBE321A32}"/>
            </c:ext>
          </c:extLst>
        </c:ser>
        <c:ser>
          <c:idx val="1"/>
          <c:order val="1"/>
          <c:tx>
            <c:strRef>
              <c:f>'Pivot Table'!$V$2:$V$3</c:f>
              <c:strCache>
                <c:ptCount val="1"/>
                <c:pt idx="0">
                  <c:v>Home Decor</c:v>
                </c:pt>
              </c:strCache>
            </c:strRef>
          </c:tx>
          <c:spPr>
            <a:solidFill>
              <a:schemeClr val="accent2"/>
            </a:solidFill>
            <a:ln>
              <a:noFill/>
            </a:ln>
            <a:effectLst/>
          </c:spPr>
          <c:invertIfNegative val="0"/>
          <c:cat>
            <c:strRef>
              <c:f>'Pivot Table'!$T$4:$T$10</c:f>
              <c:strCache>
                <c:ptCount val="6"/>
                <c:pt idx="0">
                  <c:v>Candy</c:v>
                </c:pt>
                <c:pt idx="1">
                  <c:v>Enid</c:v>
                </c:pt>
                <c:pt idx="2">
                  <c:v>Giancarlo</c:v>
                </c:pt>
                <c:pt idx="3">
                  <c:v>Jean-Pierre</c:v>
                </c:pt>
                <c:pt idx="4">
                  <c:v>Norman</c:v>
                </c:pt>
                <c:pt idx="5">
                  <c:v>Tobias</c:v>
                </c:pt>
              </c:strCache>
            </c:strRef>
          </c:cat>
          <c:val>
            <c:numRef>
              <c:f>'Pivot Table'!$V$4:$V$10</c:f>
              <c:numCache>
                <c:formatCode>[$$-409]#,##0.00</c:formatCode>
                <c:ptCount val="6"/>
                <c:pt idx="0">
                  <c:v>241.82999999999998</c:v>
                </c:pt>
                <c:pt idx="1">
                  <c:v>2676.68</c:v>
                </c:pt>
                <c:pt idx="2">
                  <c:v>266</c:v>
                </c:pt>
                <c:pt idx="3">
                  <c:v>5592.29</c:v>
                </c:pt>
                <c:pt idx="4">
                  <c:v>2920.17</c:v>
                </c:pt>
                <c:pt idx="5">
                  <c:v>3680.65</c:v>
                </c:pt>
              </c:numCache>
            </c:numRef>
          </c:val>
          <c:extLst>
            <c:ext xmlns:c16="http://schemas.microsoft.com/office/drawing/2014/chart" uri="{C3380CC4-5D6E-409C-BE32-E72D297353CC}">
              <c16:uniqueId val="{00000000-B1F0-AE47-9CE0-B5D8D94E83C4}"/>
            </c:ext>
          </c:extLst>
        </c:ser>
        <c:ser>
          <c:idx val="2"/>
          <c:order val="2"/>
          <c:tx>
            <c:strRef>
              <c:f>'Pivot Table'!$W$2:$W$3</c:f>
              <c:strCache>
                <c:ptCount val="1"/>
                <c:pt idx="0">
                  <c:v>Kitchenware</c:v>
                </c:pt>
              </c:strCache>
            </c:strRef>
          </c:tx>
          <c:spPr>
            <a:solidFill>
              <a:schemeClr val="accent3"/>
            </a:solidFill>
            <a:ln>
              <a:noFill/>
            </a:ln>
            <a:effectLst/>
          </c:spPr>
          <c:invertIfNegative val="0"/>
          <c:cat>
            <c:strRef>
              <c:f>'Pivot Table'!$T$4:$T$10</c:f>
              <c:strCache>
                <c:ptCount val="6"/>
                <c:pt idx="0">
                  <c:v>Candy</c:v>
                </c:pt>
                <c:pt idx="1">
                  <c:v>Enid</c:v>
                </c:pt>
                <c:pt idx="2">
                  <c:v>Giancarlo</c:v>
                </c:pt>
                <c:pt idx="3">
                  <c:v>Jean-Pierre</c:v>
                </c:pt>
                <c:pt idx="4">
                  <c:v>Norman</c:v>
                </c:pt>
                <c:pt idx="5">
                  <c:v>Tobias</c:v>
                </c:pt>
              </c:strCache>
            </c:strRef>
          </c:cat>
          <c:val>
            <c:numRef>
              <c:f>'Pivot Table'!$W$4:$W$10</c:f>
              <c:numCache>
                <c:formatCode>[$$-409]#,##0.00</c:formatCode>
                <c:ptCount val="6"/>
                <c:pt idx="0">
                  <c:v>2499.75</c:v>
                </c:pt>
                <c:pt idx="1">
                  <c:v>3563.75</c:v>
                </c:pt>
                <c:pt idx="3">
                  <c:v>470.02</c:v>
                </c:pt>
                <c:pt idx="5">
                  <c:v>573.46</c:v>
                </c:pt>
              </c:numCache>
            </c:numRef>
          </c:val>
          <c:extLst>
            <c:ext xmlns:c16="http://schemas.microsoft.com/office/drawing/2014/chart" uri="{C3380CC4-5D6E-409C-BE32-E72D297353CC}">
              <c16:uniqueId val="{00000001-B1F0-AE47-9CE0-B5D8D94E83C4}"/>
            </c:ext>
          </c:extLst>
        </c:ser>
        <c:ser>
          <c:idx val="3"/>
          <c:order val="3"/>
          <c:tx>
            <c:strRef>
              <c:f>'Pivot Table'!$X$2:$X$3</c:f>
              <c:strCache>
                <c:ptCount val="1"/>
                <c:pt idx="0">
                  <c:v>Lighting</c:v>
                </c:pt>
              </c:strCache>
            </c:strRef>
          </c:tx>
          <c:spPr>
            <a:solidFill>
              <a:schemeClr val="accent4"/>
            </a:solidFill>
            <a:ln>
              <a:noFill/>
            </a:ln>
            <a:effectLst/>
          </c:spPr>
          <c:invertIfNegative val="0"/>
          <c:cat>
            <c:strRef>
              <c:f>'Pivot Table'!$T$4:$T$10</c:f>
              <c:strCache>
                <c:ptCount val="6"/>
                <c:pt idx="0">
                  <c:v>Candy</c:v>
                </c:pt>
                <c:pt idx="1">
                  <c:v>Enid</c:v>
                </c:pt>
                <c:pt idx="2">
                  <c:v>Giancarlo</c:v>
                </c:pt>
                <c:pt idx="3">
                  <c:v>Jean-Pierre</c:v>
                </c:pt>
                <c:pt idx="4">
                  <c:v>Norman</c:v>
                </c:pt>
                <c:pt idx="5">
                  <c:v>Tobias</c:v>
                </c:pt>
              </c:strCache>
            </c:strRef>
          </c:cat>
          <c:val>
            <c:numRef>
              <c:f>'Pivot Table'!$X$4:$X$10</c:f>
              <c:numCache>
                <c:formatCode>[$$-409]#,##0.00</c:formatCode>
                <c:ptCount val="6"/>
                <c:pt idx="0">
                  <c:v>231.65999999999997</c:v>
                </c:pt>
                <c:pt idx="1">
                  <c:v>837.88</c:v>
                </c:pt>
                <c:pt idx="2">
                  <c:v>4166.6499999999996</c:v>
                </c:pt>
                <c:pt idx="4">
                  <c:v>2517.5</c:v>
                </c:pt>
              </c:numCache>
            </c:numRef>
          </c:val>
          <c:extLst>
            <c:ext xmlns:c16="http://schemas.microsoft.com/office/drawing/2014/chart" uri="{C3380CC4-5D6E-409C-BE32-E72D297353CC}">
              <c16:uniqueId val="{00000002-B1F0-AE47-9CE0-B5D8D94E83C4}"/>
            </c:ext>
          </c:extLst>
        </c:ser>
        <c:dLbls>
          <c:showLegendKey val="0"/>
          <c:showVal val="0"/>
          <c:showCatName val="0"/>
          <c:showSerName val="0"/>
          <c:showPercent val="0"/>
          <c:showBubbleSize val="0"/>
        </c:dLbls>
        <c:gapWidth val="95"/>
        <c:overlap val="100"/>
        <c:axId val="883161199"/>
        <c:axId val="1985092079"/>
      </c:barChart>
      <c:catAx>
        <c:axId val="88316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85092079"/>
        <c:crosses val="autoZero"/>
        <c:auto val="1"/>
        <c:lblAlgn val="ctr"/>
        <c:lblOffset val="100"/>
        <c:noMultiLvlLbl val="0"/>
      </c:catAx>
      <c:valAx>
        <c:axId val="198509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Sales</a:t>
                </a:r>
                <a:r>
                  <a:rPr lang="en-GB" baseline="0"/>
                  <a:t> Amount</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611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Table!PivotTable6</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total sales of each product line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01-454B-BFE1-4BD525ED89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01-454B-BFE1-4BD525ED89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01-454B-BFE1-4BD525ED89C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801-454B-BFE1-4BD525ED89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Table'!$A$15:$A$19</c:f>
              <c:strCache>
                <c:ptCount val="4"/>
                <c:pt idx="0">
                  <c:v>Flooring</c:v>
                </c:pt>
                <c:pt idx="1">
                  <c:v>Home Decor</c:v>
                </c:pt>
                <c:pt idx="2">
                  <c:v>Kitchenware</c:v>
                </c:pt>
                <c:pt idx="3">
                  <c:v>Lighting</c:v>
                </c:pt>
              </c:strCache>
            </c:strRef>
          </c:cat>
          <c:val>
            <c:numRef>
              <c:f>'Pivot Table'!$B$15:$B$19</c:f>
              <c:numCache>
                <c:formatCode>[$$-409]#,##0.00</c:formatCode>
                <c:ptCount val="4"/>
                <c:pt idx="0">
                  <c:v>12415.54</c:v>
                </c:pt>
                <c:pt idx="1">
                  <c:v>15377.619999999999</c:v>
                </c:pt>
                <c:pt idx="2">
                  <c:v>7106.9800000000023</c:v>
                </c:pt>
                <c:pt idx="3">
                  <c:v>7753.69</c:v>
                </c:pt>
              </c:numCache>
            </c:numRef>
          </c:val>
          <c:extLst>
            <c:ext xmlns:c16="http://schemas.microsoft.com/office/drawing/2014/chart" uri="{C3380CC4-5D6E-409C-BE32-E72D297353CC}">
              <c16:uniqueId val="{00000008-5801-454B-BFE1-4BD525ED89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Table!PivotTable11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Trend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c:f>
              <c:strCache>
                <c:ptCount val="1"/>
                <c:pt idx="0">
                  <c:v>Total</c:v>
                </c:pt>
              </c:strCache>
            </c:strRef>
          </c:tx>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cat>
            <c:strRef>
              <c:f>'Pivot Table'!$A$55:$A$82</c:f>
              <c:strCache>
                <c:ptCount val="27"/>
                <c:pt idx="0">
                  <c:v>01/10/2022</c:v>
                </c:pt>
                <c:pt idx="1">
                  <c:v>03/10/2022</c:v>
                </c:pt>
                <c:pt idx="2">
                  <c:v>04/10/2022</c:v>
                </c:pt>
                <c:pt idx="3">
                  <c:v>05/10/2022</c:v>
                </c:pt>
                <c:pt idx="4">
                  <c:v>06/10/2022</c:v>
                </c:pt>
                <c:pt idx="5">
                  <c:v>07/10/2022</c:v>
                </c:pt>
                <c:pt idx="6">
                  <c:v>08/10/2022</c:v>
                </c:pt>
                <c:pt idx="7">
                  <c:v>09/10/2022</c:v>
                </c:pt>
                <c:pt idx="8">
                  <c:v>10/10/2022</c:v>
                </c:pt>
                <c:pt idx="9">
                  <c:v>11/10/2022</c:v>
                </c:pt>
                <c:pt idx="10">
                  <c:v>12/10/2022</c:v>
                </c:pt>
                <c:pt idx="11">
                  <c:v>13/10/2022</c:v>
                </c:pt>
                <c:pt idx="12">
                  <c:v>15/10/2022</c:v>
                </c:pt>
                <c:pt idx="13">
                  <c:v>16/10/2022</c:v>
                </c:pt>
                <c:pt idx="14">
                  <c:v>17/10/2022</c:v>
                </c:pt>
                <c:pt idx="15">
                  <c:v>18/10/2022</c:v>
                </c:pt>
                <c:pt idx="16">
                  <c:v>19/10/2022</c:v>
                </c:pt>
                <c:pt idx="17">
                  <c:v>20/10/2022</c:v>
                </c:pt>
                <c:pt idx="18">
                  <c:v>21/10/2022</c:v>
                </c:pt>
                <c:pt idx="19">
                  <c:v>24/10/2022</c:v>
                </c:pt>
                <c:pt idx="20">
                  <c:v>25/10/2022</c:v>
                </c:pt>
                <c:pt idx="21">
                  <c:v>26/10/2022</c:v>
                </c:pt>
                <c:pt idx="22">
                  <c:v>27/10/2022</c:v>
                </c:pt>
                <c:pt idx="23">
                  <c:v>28/10/2022</c:v>
                </c:pt>
                <c:pt idx="24">
                  <c:v>29/10/2022</c:v>
                </c:pt>
                <c:pt idx="25">
                  <c:v>30/10/2022</c:v>
                </c:pt>
                <c:pt idx="26">
                  <c:v>31/10/2022</c:v>
                </c:pt>
              </c:strCache>
            </c:strRef>
          </c:cat>
          <c:val>
            <c:numRef>
              <c:f>'Pivot Table'!$B$55:$B$82</c:f>
              <c:numCache>
                <c:formatCode>[$$-409]#,##0.00</c:formatCode>
                <c:ptCount val="27"/>
                <c:pt idx="0">
                  <c:v>1280.25</c:v>
                </c:pt>
                <c:pt idx="1">
                  <c:v>3130.2</c:v>
                </c:pt>
                <c:pt idx="2">
                  <c:v>3302.01</c:v>
                </c:pt>
                <c:pt idx="3">
                  <c:v>270.66000000000003</c:v>
                </c:pt>
                <c:pt idx="4">
                  <c:v>1442.78</c:v>
                </c:pt>
                <c:pt idx="5">
                  <c:v>2742.2400000000002</c:v>
                </c:pt>
                <c:pt idx="6">
                  <c:v>2775.0699999999997</c:v>
                </c:pt>
                <c:pt idx="7">
                  <c:v>332.13</c:v>
                </c:pt>
                <c:pt idx="8">
                  <c:v>-282.41000000000003</c:v>
                </c:pt>
                <c:pt idx="9">
                  <c:v>2470.09</c:v>
                </c:pt>
                <c:pt idx="10">
                  <c:v>2142.5</c:v>
                </c:pt>
                <c:pt idx="11">
                  <c:v>1192.67</c:v>
                </c:pt>
                <c:pt idx="12">
                  <c:v>814.91000000000008</c:v>
                </c:pt>
                <c:pt idx="13">
                  <c:v>1251.3599999999999</c:v>
                </c:pt>
                <c:pt idx="14">
                  <c:v>1390.72</c:v>
                </c:pt>
                <c:pt idx="15">
                  <c:v>1333.39</c:v>
                </c:pt>
                <c:pt idx="16">
                  <c:v>910.53</c:v>
                </c:pt>
                <c:pt idx="17">
                  <c:v>1783.8999999999999</c:v>
                </c:pt>
                <c:pt idx="18">
                  <c:v>2103.08</c:v>
                </c:pt>
                <c:pt idx="19">
                  <c:v>888.87</c:v>
                </c:pt>
                <c:pt idx="20">
                  <c:v>4258.6499999999996</c:v>
                </c:pt>
                <c:pt idx="21">
                  <c:v>454.77</c:v>
                </c:pt>
                <c:pt idx="22">
                  <c:v>1088.6400000000001</c:v>
                </c:pt>
                <c:pt idx="23">
                  <c:v>666.18</c:v>
                </c:pt>
                <c:pt idx="24">
                  <c:v>977.04</c:v>
                </c:pt>
                <c:pt idx="25">
                  <c:v>3319.13</c:v>
                </c:pt>
                <c:pt idx="26">
                  <c:v>614.47</c:v>
                </c:pt>
              </c:numCache>
            </c:numRef>
          </c:val>
          <c:smooth val="0"/>
          <c:extLst>
            <c:ext xmlns:c16="http://schemas.microsoft.com/office/drawing/2014/chart" uri="{C3380CC4-5D6E-409C-BE32-E72D297353CC}">
              <c16:uniqueId val="{00000000-F161-DE4E-ACEE-30D402DCBEB8}"/>
            </c:ext>
          </c:extLst>
        </c:ser>
        <c:dLbls>
          <c:showLegendKey val="0"/>
          <c:showVal val="0"/>
          <c:showCatName val="0"/>
          <c:showSerName val="0"/>
          <c:showPercent val="0"/>
          <c:showBubbleSize val="0"/>
        </c:dLbls>
        <c:marker val="1"/>
        <c:smooth val="0"/>
        <c:axId val="1316778367"/>
        <c:axId val="1233634031"/>
      </c:lineChart>
      <c:catAx>
        <c:axId val="131677836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3634031"/>
        <c:crosses val="autoZero"/>
        <c:auto val="1"/>
        <c:lblAlgn val="ctr"/>
        <c:lblOffset val="100"/>
        <c:noMultiLvlLbl val="0"/>
      </c:catAx>
      <c:valAx>
        <c:axId val="1233634031"/>
        <c:scaling>
          <c:orientation val="minMax"/>
        </c:scaling>
        <c:delete val="0"/>
        <c:axPos val="l"/>
        <c:majorGridlines>
          <c:spPr>
            <a:ln w="9525" cap="flat" cmpd="sng" algn="ctr">
              <a:solidFill>
                <a:schemeClr val="tx2">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67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[October Sales Dashboard and Report.xlsx]Pivot Table!PivotTable8</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Sale Per Account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Table'!$B$31</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cat>
            <c:strRef>
              <c:f>'Pivot Table'!$A$32:$A$42</c:f>
              <c:strCache>
                <c:ptCount val="10"/>
                <c:pt idx="0">
                  <c:v>CCL</c:v>
                </c:pt>
                <c:pt idx="1">
                  <c:v>CHK</c:v>
                </c:pt>
                <c:pt idx="2">
                  <c:v>DSA</c:v>
                </c:pt>
                <c:pt idx="3">
                  <c:v>ESV</c:v>
                </c:pt>
                <c:pt idx="4">
                  <c:v>FRC</c:v>
                </c:pt>
                <c:pt idx="5">
                  <c:v>GGY</c:v>
                </c:pt>
                <c:pt idx="6">
                  <c:v>LXS</c:v>
                </c:pt>
                <c:pt idx="7">
                  <c:v>MKN</c:v>
                </c:pt>
                <c:pt idx="8">
                  <c:v>TPT</c:v>
                </c:pt>
                <c:pt idx="9">
                  <c:v>TPW</c:v>
                </c:pt>
              </c:strCache>
            </c:strRef>
          </c:cat>
          <c:val>
            <c:numRef>
              <c:f>'Pivot Table'!$B$32:$B$42</c:f>
              <c:numCache>
                <c:formatCode>[$$-409]#,##0.00</c:formatCode>
                <c:ptCount val="10"/>
                <c:pt idx="0">
                  <c:v>697.33</c:v>
                </c:pt>
                <c:pt idx="1">
                  <c:v>655.08111111111111</c:v>
                </c:pt>
                <c:pt idx="2">
                  <c:v>1175.3399999999999</c:v>
                </c:pt>
                <c:pt idx="3">
                  <c:v>773.12333333333333</c:v>
                </c:pt>
                <c:pt idx="4">
                  <c:v>270.66000000000003</c:v>
                </c:pt>
                <c:pt idx="5">
                  <c:v>498.08500000000004</c:v>
                </c:pt>
                <c:pt idx="6">
                  <c:v>1127.4287499999998</c:v>
                </c:pt>
                <c:pt idx="7">
                  <c:v>500.37</c:v>
                </c:pt>
                <c:pt idx="8">
                  <c:v>697.46888888888907</c:v>
                </c:pt>
                <c:pt idx="9">
                  <c:v>662.44749999999999</c:v>
                </c:pt>
              </c:numCache>
            </c:numRef>
          </c:val>
          <c:extLst>
            <c:ext xmlns:c16="http://schemas.microsoft.com/office/drawing/2014/chart" uri="{C3380CC4-5D6E-409C-BE32-E72D297353CC}">
              <c16:uniqueId val="{00000000-F053-614D-BC59-874BB1B76121}"/>
            </c:ext>
          </c:extLst>
        </c:ser>
        <c:dLbls>
          <c:showLegendKey val="0"/>
          <c:showVal val="0"/>
          <c:showCatName val="0"/>
          <c:showSerName val="0"/>
          <c:showPercent val="0"/>
          <c:showBubbleSize val="0"/>
        </c:dLbls>
        <c:gapWidth val="100"/>
        <c:axId val="1854957487"/>
        <c:axId val="1854960287"/>
      </c:barChart>
      <c:catAx>
        <c:axId val="18549574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4960287"/>
        <c:crosses val="autoZero"/>
        <c:auto val="1"/>
        <c:lblAlgn val="ctr"/>
        <c:lblOffset val="100"/>
        <c:noMultiLvlLbl val="0"/>
      </c:catAx>
      <c:valAx>
        <c:axId val="1854960287"/>
        <c:scaling>
          <c:orientation val="minMax"/>
        </c:scaling>
        <c:delete val="0"/>
        <c:axPos val="b"/>
        <c:majorGridlines>
          <c:spPr>
            <a:ln w="9525" cap="flat" cmpd="sng" algn="ctr">
              <a:solidFill>
                <a:schemeClr val="tx2">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49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443551</xdr:colOff>
      <xdr:row>0</xdr:row>
      <xdr:rowOff>211160</xdr:rowOff>
    </xdr:from>
    <xdr:to>
      <xdr:col>11</xdr:col>
      <xdr:colOff>355600</xdr:colOff>
      <xdr:row>10</xdr:row>
      <xdr:rowOff>0</xdr:rowOff>
    </xdr:to>
    <xdr:graphicFrame macro="">
      <xdr:nvGraphicFramePr>
        <xdr:cNvPr id="3" name="Chart 2">
          <a:extLst>
            <a:ext uri="{FF2B5EF4-FFF2-40B4-BE49-F238E27FC236}">
              <a16:creationId xmlns:a16="http://schemas.microsoft.com/office/drawing/2014/main" id="{6BE3451C-0091-C555-7CE7-B722A1B5B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1243935</xdr:colOff>
      <xdr:row>13</xdr:row>
      <xdr:rowOff>2179</xdr:rowOff>
    </xdr:from>
    <xdr:to>
      <xdr:col>9</xdr:col>
      <xdr:colOff>1254836</xdr:colOff>
      <xdr:row>25</xdr:row>
      <xdr:rowOff>18482</xdr:rowOff>
    </xdr:to>
    <xdr:graphicFrame macro="">
      <xdr:nvGraphicFramePr>
        <xdr:cNvPr id="4" name="Chart 3">
          <a:extLst>
            <a:ext uri="{FF2B5EF4-FFF2-40B4-BE49-F238E27FC236}">
              <a16:creationId xmlns:a16="http://schemas.microsoft.com/office/drawing/2014/main" id="{0D690F68-F509-2C6B-A81C-A74772E89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53</xdr:row>
      <xdr:rowOff>139699</xdr:rowOff>
    </xdr:from>
    <xdr:to>
      <xdr:col>16</xdr:col>
      <xdr:colOff>787400</xdr:colOff>
      <xdr:row>78</xdr:row>
      <xdr:rowOff>151642</xdr:rowOff>
    </xdr:to>
    <xdr:graphicFrame macro="">
      <xdr:nvGraphicFramePr>
        <xdr:cNvPr id="7" name="Chart 6">
          <a:extLst>
            <a:ext uri="{FF2B5EF4-FFF2-40B4-BE49-F238E27FC236}">
              <a16:creationId xmlns:a16="http://schemas.microsoft.com/office/drawing/2014/main" id="{08C20C56-99E3-6478-3347-D7EB37677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597599</xdr:colOff>
      <xdr:row>13</xdr:row>
      <xdr:rowOff>6027</xdr:rowOff>
    </xdr:from>
    <xdr:to>
      <xdr:col>15</xdr:col>
      <xdr:colOff>708186</xdr:colOff>
      <xdr:row>25</xdr:row>
      <xdr:rowOff>105833</xdr:rowOff>
    </xdr:to>
    <xdr:graphicFrame macro="">
      <xdr:nvGraphicFramePr>
        <xdr:cNvPr id="8" name="Chart 7">
          <a:extLst>
            <a:ext uri="{FF2B5EF4-FFF2-40B4-BE49-F238E27FC236}">
              <a16:creationId xmlns:a16="http://schemas.microsoft.com/office/drawing/2014/main" id="{6D4D50BE-4C22-0D30-8F53-C05A2C424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1016000</xdr:colOff>
      <xdr:row>29</xdr:row>
      <xdr:rowOff>266700</xdr:rowOff>
    </xdr:from>
    <xdr:to>
      <xdr:col>9</xdr:col>
      <xdr:colOff>254000</xdr:colOff>
      <xdr:row>44</xdr:row>
      <xdr:rowOff>177800</xdr:rowOff>
    </xdr:to>
    <xdr:graphicFrame macro="">
      <xdr:nvGraphicFramePr>
        <xdr:cNvPr id="9" name="Chart 8">
          <a:extLst>
            <a:ext uri="{FF2B5EF4-FFF2-40B4-BE49-F238E27FC236}">
              <a16:creationId xmlns:a16="http://schemas.microsoft.com/office/drawing/2014/main" id="{95AE993A-CB86-AC52-F643-CB1D58C2C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304800</xdr:colOff>
      <xdr:row>12</xdr:row>
      <xdr:rowOff>25400</xdr:rowOff>
    </xdr:from>
    <xdr:to>
      <xdr:col>24</xdr:col>
      <xdr:colOff>1016000</xdr:colOff>
      <xdr:row>28</xdr:row>
      <xdr:rowOff>78154</xdr:rowOff>
    </xdr:to>
    <xdr:graphicFrame macro="">
      <xdr:nvGraphicFramePr>
        <xdr:cNvPr id="11" name="Chart 10">
          <a:extLst>
            <a:ext uri="{FF2B5EF4-FFF2-40B4-BE49-F238E27FC236}">
              <a16:creationId xmlns:a16="http://schemas.microsoft.com/office/drawing/2014/main" id="{9C4C552A-B6AF-D53B-48FF-6B05DAEB3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944359</xdr:colOff>
      <xdr:row>14</xdr:row>
      <xdr:rowOff>0</xdr:rowOff>
    </xdr:from>
    <xdr:to>
      <xdr:col>12</xdr:col>
      <xdr:colOff>131505</xdr:colOff>
      <xdr:row>33</xdr:row>
      <xdr:rowOff>195385</xdr:rowOff>
    </xdr:to>
    <xdr:graphicFrame macro="">
      <xdr:nvGraphicFramePr>
        <xdr:cNvPr id="3" name="Chart 2">
          <a:extLst>
            <a:ext uri="{FF2B5EF4-FFF2-40B4-BE49-F238E27FC236}">
              <a16:creationId xmlns:a16="http://schemas.microsoft.com/office/drawing/2014/main" id="{568ED5A3-8ED1-3B4F-BFB0-279BD8FED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54</xdr:row>
      <xdr:rowOff>201561</xdr:rowOff>
    </xdr:from>
    <xdr:to>
      <xdr:col>20</xdr:col>
      <xdr:colOff>101599</xdr:colOff>
      <xdr:row>78</xdr:row>
      <xdr:rowOff>52042</xdr:rowOff>
    </xdr:to>
    <xdr:graphicFrame macro="">
      <xdr:nvGraphicFramePr>
        <xdr:cNvPr id="4" name="Chart 3">
          <a:extLst>
            <a:ext uri="{FF2B5EF4-FFF2-40B4-BE49-F238E27FC236}">
              <a16:creationId xmlns:a16="http://schemas.microsoft.com/office/drawing/2014/main" id="{26EFEC8B-F096-004D-ACAF-61CC01056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37353</xdr:colOff>
      <xdr:row>33</xdr:row>
      <xdr:rowOff>227949</xdr:rowOff>
    </xdr:from>
    <xdr:to>
      <xdr:col>12</xdr:col>
      <xdr:colOff>76200</xdr:colOff>
      <xdr:row>54</xdr:row>
      <xdr:rowOff>177801</xdr:rowOff>
    </xdr:to>
    <xdr:graphicFrame macro="">
      <xdr:nvGraphicFramePr>
        <xdr:cNvPr id="5" name="Chart 4">
          <a:extLst>
            <a:ext uri="{FF2B5EF4-FFF2-40B4-BE49-F238E27FC236}">
              <a16:creationId xmlns:a16="http://schemas.microsoft.com/office/drawing/2014/main" id="{66F16A9C-2E4E-C245-BE01-AC02DA04A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669</xdr:rowOff>
    </xdr:from>
    <xdr:to>
      <xdr:col>4</xdr:col>
      <xdr:colOff>935788</xdr:colOff>
      <xdr:row>25</xdr:row>
      <xdr:rowOff>0</xdr:rowOff>
    </xdr:to>
    <mc:AlternateContent xmlns:mc="http://schemas.openxmlformats.org/markup-compatibility/2006" xmlns:a14="http://schemas.microsoft.com/office/drawing/2010/main">
      <mc:Choice Requires="a14">
        <xdr:graphicFrame macro="">
          <xdr:nvGraphicFramePr>
            <xdr:cNvPr id="6" name="Sales Representative">
              <a:extLst>
                <a:ext uri="{FF2B5EF4-FFF2-40B4-BE49-F238E27FC236}">
                  <a16:creationId xmlns:a16="http://schemas.microsoft.com/office/drawing/2014/main" id="{F60F529A-B428-3E46-06D5-2868F6F4786C}"/>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0" y="4041578"/>
              <a:ext cx="5784879" cy="56466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100263</xdr:colOff>
      <xdr:row>14</xdr:row>
      <xdr:rowOff>0</xdr:rowOff>
    </xdr:from>
    <xdr:to>
      <xdr:col>20</xdr:col>
      <xdr:colOff>55563</xdr:colOff>
      <xdr:row>33</xdr:row>
      <xdr:rowOff>97693</xdr:rowOff>
    </xdr:to>
    <xdr:graphicFrame macro="">
      <xdr:nvGraphicFramePr>
        <xdr:cNvPr id="7" name="Chart 6">
          <a:extLst>
            <a:ext uri="{FF2B5EF4-FFF2-40B4-BE49-F238E27FC236}">
              <a16:creationId xmlns:a16="http://schemas.microsoft.com/office/drawing/2014/main" id="{504FA13A-2502-D245-8DFB-CE3ADDBC6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101600</xdr:colOff>
      <xdr:row>33</xdr:row>
      <xdr:rowOff>130257</xdr:rowOff>
    </xdr:from>
    <xdr:to>
      <xdr:col>20</xdr:col>
      <xdr:colOff>50800</xdr:colOff>
      <xdr:row>54</xdr:row>
      <xdr:rowOff>165101</xdr:rowOff>
    </xdr:to>
    <xdr:graphicFrame macro="">
      <xdr:nvGraphicFramePr>
        <xdr:cNvPr id="8" name="Chart 7">
          <a:extLst>
            <a:ext uri="{FF2B5EF4-FFF2-40B4-BE49-F238E27FC236}">
              <a16:creationId xmlns:a16="http://schemas.microsoft.com/office/drawing/2014/main" id="{E35DFF34-C02F-D146-8348-4E036C276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25</xdr:row>
      <xdr:rowOff>10095</xdr:rowOff>
    </xdr:from>
    <xdr:to>
      <xdr:col>4</xdr:col>
      <xdr:colOff>927302</xdr:colOff>
      <xdr:row>33</xdr:row>
      <xdr:rowOff>200526</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3E0D8C6C-2304-72C5-C7B4-A5D62F19B130}"/>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0" y="6360095"/>
              <a:ext cx="5862159" cy="3383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2.798473263887" createdVersion="8" refreshedVersion="8" minRefreshableVersion="3" recordCount="58" xr:uid="{3A43F167-F35A-3C4F-9644-63CCC89E8AC0}">
  <cacheSource type="worksheet">
    <worksheetSource ref="A1:F59" sheet="Workig Sheet"/>
  </cacheSource>
  <cacheFields count="6">
    <cacheField name="Transaction Date" numFmtId="14">
      <sharedItems containsSemiMixedTypes="0" containsNonDate="0" containsDate="1" containsString="0" minDate="2022-10-01T00:00:00" maxDate="2022-11-01T00:00:00" count="27">
        <d v="2022-10-01T00:00:00"/>
        <d v="2022-10-03T00:00:00"/>
        <d v="2022-10-04T00:00:00"/>
        <d v="2022-10-05T00:00:00"/>
        <d v="2022-10-06T00:00:00"/>
        <d v="2022-10-07T00:00:00"/>
        <d v="2022-10-08T00:00:00"/>
        <d v="2022-10-09T00:00:00"/>
        <d v="2022-10-10T00:00:00"/>
        <d v="2022-10-11T00:00:00"/>
        <d v="2022-10-12T00:00:00"/>
        <d v="2022-10-13T00:00:00"/>
        <d v="2022-10-15T00:00:00"/>
        <d v="2022-10-16T00:00:00"/>
        <d v="2022-10-17T00:00:00"/>
        <d v="2022-10-18T00:00:00"/>
        <d v="2022-10-19T00:00:00"/>
        <d v="2022-10-20T00:00:00"/>
        <d v="2022-10-21T00:00:00"/>
        <d v="2022-10-24T00:00:00"/>
        <d v="2022-10-25T00:00:00"/>
        <d v="2022-10-26T00:00:00"/>
        <d v="2022-10-27T00:00:00"/>
        <d v="2022-10-28T00:00:00"/>
        <d v="2022-10-29T00:00:00"/>
        <d v="2022-10-30T00:00:00"/>
        <d v="2022-10-31T00:00:00"/>
      </sharedItems>
    </cacheField>
    <cacheField name="Sales Representative" numFmtId="0">
      <sharedItems count="6">
        <s v="Jean-Pierre"/>
        <s v="Norman"/>
        <s v="Enid"/>
        <s v="Candy"/>
        <s v="Tobias"/>
        <s v="Giancarlo"/>
      </sharedItems>
    </cacheField>
    <cacheField name="Account" numFmtId="0">
      <sharedItems count="12">
        <s v="MKN"/>
        <s v="LXS"/>
        <s v="TPT"/>
        <s v="FRC"/>
        <s v="ESV"/>
        <s v="GGY"/>
        <s v="CHK"/>
        <s v="TPW"/>
        <s v="CCL"/>
        <s v="DSA"/>
        <s v="D S A" u="1"/>
        <s v="G G Y" u="1"/>
      </sharedItems>
    </cacheField>
    <cacheField name="Account ID" numFmtId="0">
      <sharedItems containsString="0" containsBlank="1" containsNumber="1" containsInteger="1" minValue="10762" maxValue="31102"/>
    </cacheField>
    <cacheField name="Product Line" numFmtId="0">
      <sharedItems count="7">
        <s v="Flooring"/>
        <s v="Home Decor"/>
        <s v="Lighting"/>
        <s v="Kitchenware"/>
        <s v="Home Décor" u="1"/>
        <s v="Kitchen Ware" u="1"/>
        <s v="Kitchnware" u="1"/>
      </sharedItems>
    </cacheField>
    <cacheField name="Sale Amount" numFmtId="165">
      <sharedItems containsSemiMixedTypes="0" containsString="0" containsNumber="1" minValue="-552.12" maxValue="3302.01"/>
    </cacheField>
  </cacheFields>
  <extLst>
    <ext xmlns:x14="http://schemas.microsoft.com/office/spreadsheetml/2009/9/main" uri="{725AE2AE-9491-48be-B2B4-4EB974FC3084}">
      <x14:pivotCacheDefinition pivotCacheId="1233541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x v="0"/>
    <x v="0"/>
    <n v="22093"/>
    <x v="0"/>
    <n v="1280.25"/>
  </r>
  <r>
    <x v="1"/>
    <x v="1"/>
    <x v="1"/>
    <n v="15558"/>
    <x v="1"/>
    <n v="1252.3599999999999"/>
  </r>
  <r>
    <x v="1"/>
    <x v="1"/>
    <x v="1"/>
    <n v="15558"/>
    <x v="2"/>
    <n v="799.76"/>
  </r>
  <r>
    <x v="1"/>
    <x v="2"/>
    <x v="2"/>
    <n v="18184"/>
    <x v="1"/>
    <n v="1078.08"/>
  </r>
  <r>
    <x v="2"/>
    <x v="1"/>
    <x v="1"/>
    <n v="15558"/>
    <x v="0"/>
    <n v="3302.01"/>
  </r>
  <r>
    <x v="3"/>
    <x v="3"/>
    <x v="3"/>
    <n v="30006"/>
    <x v="3"/>
    <n v="270.66000000000003"/>
  </r>
  <r>
    <x v="4"/>
    <x v="4"/>
    <x v="4"/>
    <n v="26351"/>
    <x v="1"/>
    <n v="1442.78"/>
  </r>
  <r>
    <x v="5"/>
    <x v="3"/>
    <x v="5"/>
    <n v="27931"/>
    <x v="0"/>
    <n v="1243.48"/>
  </r>
  <r>
    <x v="5"/>
    <x v="2"/>
    <x v="2"/>
    <n v="18184"/>
    <x v="2"/>
    <n v="837.88"/>
  </r>
  <r>
    <x v="5"/>
    <x v="3"/>
    <x v="6"/>
    <n v="15200"/>
    <x v="1"/>
    <n v="660.88"/>
  </r>
  <r>
    <x v="6"/>
    <x v="2"/>
    <x v="7"/>
    <n v="10762"/>
    <x v="0"/>
    <n v="780.66"/>
  </r>
  <r>
    <x v="6"/>
    <x v="2"/>
    <x v="7"/>
    <n v="10762"/>
    <x v="3"/>
    <n v="867.84"/>
  </r>
  <r>
    <x v="6"/>
    <x v="2"/>
    <x v="2"/>
    <n v="19766"/>
    <x v="3"/>
    <n v="817.45"/>
  </r>
  <r>
    <x v="6"/>
    <x v="1"/>
    <x v="0"/>
    <n v="22093"/>
    <x v="1"/>
    <n v="309.12"/>
  </r>
  <r>
    <x v="7"/>
    <x v="2"/>
    <x v="7"/>
    <n v="10762"/>
    <x v="0"/>
    <n v="66.13"/>
  </r>
  <r>
    <x v="7"/>
    <x v="5"/>
    <x v="0"/>
    <n v="22093"/>
    <x v="1"/>
    <n v="266"/>
  </r>
  <r>
    <x v="8"/>
    <x v="5"/>
    <x v="8"/>
    <n v="27720"/>
    <x v="2"/>
    <n v="136.63999999999999"/>
  </r>
  <r>
    <x v="8"/>
    <x v="3"/>
    <x v="0"/>
    <n v="22093"/>
    <x v="1"/>
    <n v="-419.05"/>
  </r>
  <r>
    <x v="9"/>
    <x v="1"/>
    <x v="1"/>
    <n v="15558"/>
    <x v="1"/>
    <n v="1358.69"/>
  </r>
  <r>
    <x v="9"/>
    <x v="1"/>
    <x v="1"/>
    <n v="10931"/>
    <x v="2"/>
    <n v="160.9"/>
  </r>
  <r>
    <x v="9"/>
    <x v="2"/>
    <x v="6"/>
    <n v="15200"/>
    <x v="3"/>
    <n v="888.1"/>
  </r>
  <r>
    <x v="9"/>
    <x v="4"/>
    <x v="6"/>
    <n v="15200"/>
    <x v="3"/>
    <n v="62.4"/>
  </r>
  <r>
    <x v="10"/>
    <x v="2"/>
    <x v="2"/>
    <n v="18184"/>
    <x v="1"/>
    <n v="1598.6"/>
  </r>
  <r>
    <x v="10"/>
    <x v="2"/>
    <x v="2"/>
    <n v="18184"/>
    <x v="3"/>
    <n v="73.88"/>
  </r>
  <r>
    <x v="10"/>
    <x v="0"/>
    <x v="5"/>
    <n v="27931"/>
    <x v="3"/>
    <n v="22.99"/>
  </r>
  <r>
    <x v="10"/>
    <x v="0"/>
    <x v="4"/>
    <n v="31102"/>
    <x v="3"/>
    <n v="447.03"/>
  </r>
  <r>
    <x v="11"/>
    <x v="1"/>
    <x v="1"/>
    <n v="10931"/>
    <x v="2"/>
    <n v="942.37"/>
  </r>
  <r>
    <x v="11"/>
    <x v="2"/>
    <x v="2"/>
    <n v="19766"/>
    <x v="3"/>
    <n v="250.3"/>
  </r>
  <r>
    <x v="12"/>
    <x v="0"/>
    <x v="0"/>
    <n v="22093"/>
    <x v="1"/>
    <n v="379.19"/>
  </r>
  <r>
    <x v="12"/>
    <x v="0"/>
    <x v="0"/>
    <n v="22093"/>
    <x v="1"/>
    <n v="435.72"/>
  </r>
  <r>
    <x v="13"/>
    <x v="0"/>
    <x v="0"/>
    <n v="22093"/>
    <x v="1"/>
    <n v="1251.3599999999999"/>
  </r>
  <r>
    <x v="14"/>
    <x v="3"/>
    <x v="6"/>
    <n v="15200"/>
    <x v="3"/>
    <n v="350.55"/>
  </r>
  <r>
    <x v="14"/>
    <x v="3"/>
    <x v="6"/>
    <n v="15200"/>
    <x v="3"/>
    <n v="1040.17"/>
  </r>
  <r>
    <x v="15"/>
    <x v="0"/>
    <x v="9"/>
    <n v="17029"/>
    <x v="1"/>
    <n v="1333.39"/>
  </r>
  <r>
    <x v="16"/>
    <x v="4"/>
    <x v="4"/>
    <m/>
    <x v="1"/>
    <n v="910.53"/>
  </r>
  <r>
    <x v="17"/>
    <x v="0"/>
    <x v="9"/>
    <n v="17029"/>
    <x v="1"/>
    <n v="1433.6"/>
  </r>
  <r>
    <x v="17"/>
    <x v="4"/>
    <x v="4"/>
    <n v="31102"/>
    <x v="1"/>
    <n v="350.3"/>
  </r>
  <r>
    <x v="18"/>
    <x v="0"/>
    <x v="9"/>
    <n v="17029"/>
    <x v="1"/>
    <n v="759.03"/>
  </r>
  <r>
    <x v="18"/>
    <x v="2"/>
    <x v="2"/>
    <n v="18184"/>
    <x v="0"/>
    <n v="654.85"/>
  </r>
  <r>
    <x v="18"/>
    <x v="2"/>
    <x v="8"/>
    <n v="27720"/>
    <x v="0"/>
    <n v="689.2"/>
  </r>
  <r>
    <x v="19"/>
    <x v="1"/>
    <x v="1"/>
    <n v="10931"/>
    <x v="0"/>
    <n v="588.87"/>
  </r>
  <r>
    <x v="19"/>
    <x v="3"/>
    <x v="2"/>
    <n v="18184"/>
    <x v="3"/>
    <n v="300"/>
  </r>
  <r>
    <x v="20"/>
    <x v="5"/>
    <x v="8"/>
    <n v="27720"/>
    <x v="2"/>
    <n v="1601.13"/>
  </r>
  <r>
    <x v="20"/>
    <x v="3"/>
    <x v="6"/>
    <n v="15200"/>
    <x v="2"/>
    <n v="783.78"/>
  </r>
  <r>
    <x v="20"/>
    <x v="3"/>
    <x v="5"/>
    <n v="26005"/>
    <x v="0"/>
    <n v="271.10000000000002"/>
  </r>
  <r>
    <x v="20"/>
    <x v="4"/>
    <x v="6"/>
    <n v="15200"/>
    <x v="0"/>
    <n v="1219.5999999999999"/>
  </r>
  <r>
    <x v="20"/>
    <x v="5"/>
    <x v="7"/>
    <m/>
    <x v="0"/>
    <n v="935.16"/>
  </r>
  <r>
    <x v="20"/>
    <x v="3"/>
    <x v="8"/>
    <n v="27720"/>
    <x v="2"/>
    <n v="-552.12"/>
  </r>
  <r>
    <x v="21"/>
    <x v="3"/>
    <x v="5"/>
    <n v="27931"/>
    <x v="3"/>
    <n v="454.77"/>
  </r>
  <r>
    <x v="22"/>
    <x v="4"/>
    <x v="4"/>
    <n v="31102"/>
    <x v="3"/>
    <n v="511.06"/>
  </r>
  <r>
    <x v="22"/>
    <x v="5"/>
    <x v="8"/>
    <n v="27720"/>
    <x v="0"/>
    <n v="577.58000000000004"/>
  </r>
  <r>
    <x v="23"/>
    <x v="2"/>
    <x v="2"/>
    <n v="18184"/>
    <x v="3"/>
    <n v="666.18"/>
  </r>
  <r>
    <x v="24"/>
    <x v="4"/>
    <x v="4"/>
    <n v="26351"/>
    <x v="1"/>
    <n v="977.04"/>
  </r>
  <r>
    <x v="25"/>
    <x v="3"/>
    <x v="6"/>
    <n v="15200"/>
    <x v="3"/>
    <n v="83.6"/>
  </r>
  <r>
    <x v="25"/>
    <x v="5"/>
    <x v="8"/>
    <n v="28131"/>
    <x v="2"/>
    <n v="933.06"/>
  </r>
  <r>
    <x v="25"/>
    <x v="5"/>
    <x v="8"/>
    <n v="28131"/>
    <x v="2"/>
    <n v="1495.82"/>
  </r>
  <r>
    <x v="25"/>
    <x v="3"/>
    <x v="6"/>
    <n v="15200"/>
    <x v="0"/>
    <n v="806.65"/>
  </r>
  <r>
    <x v="26"/>
    <x v="1"/>
    <x v="1"/>
    <n v="15558"/>
    <x v="2"/>
    <n v="614.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EF4166-2060-F542-A882-47D417BFAE68}" name="PivotTable6"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B19" firstHeaderRow="1" firstDataRow="1" firstDataCol="1"/>
  <pivotFields count="6">
    <pivotField numFmtId="14" showAll="0"/>
    <pivotField showAll="0">
      <items count="7">
        <item x="3"/>
        <item x="2"/>
        <item x="5"/>
        <item x="0"/>
        <item x="1"/>
        <item x="4"/>
        <item t="default"/>
      </items>
    </pivotField>
    <pivotField showAll="0">
      <items count="13">
        <item x="8"/>
        <item x="6"/>
        <item m="1" x="10"/>
        <item x="9"/>
        <item x="4"/>
        <item x="3"/>
        <item m="1" x="11"/>
        <item x="5"/>
        <item x="1"/>
        <item x="0"/>
        <item x="2"/>
        <item x="7"/>
        <item t="default"/>
      </items>
    </pivotField>
    <pivotField showAll="0"/>
    <pivotField axis="axisRow" showAll="0">
      <items count="8">
        <item x="0"/>
        <item x="1"/>
        <item m="1" x="4"/>
        <item m="1" x="5"/>
        <item x="3"/>
        <item m="1" x="6"/>
        <item x="2"/>
        <item t="default"/>
      </items>
    </pivotField>
    <pivotField dataField="1" numFmtId="165" showAll="0"/>
  </pivotFields>
  <rowFields count="1">
    <field x="4"/>
  </rowFields>
  <rowItems count="5">
    <i>
      <x/>
    </i>
    <i>
      <x v="1"/>
    </i>
    <i>
      <x v="4"/>
    </i>
    <i>
      <x v="6"/>
    </i>
    <i t="grand">
      <x/>
    </i>
  </rowItems>
  <colItems count="1">
    <i/>
  </colItems>
  <dataFields count="1">
    <dataField name="Sum of Sale Amount" fld="5" baseField="0" baseItem="0" numFmtId="165"/>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outline="0" axis="axisValues" fieldPosition="0"/>
    </format>
  </formats>
  <chartFormats count="12">
    <chartFormat chart="0" format="6"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8" format="9">
      <pivotArea type="data" outline="0" fieldPosition="0">
        <references count="2">
          <reference field="4294967294" count="1" selected="0">
            <x v="0"/>
          </reference>
          <reference field="4" count="1" selected="0">
            <x v="4"/>
          </reference>
        </references>
      </pivotArea>
    </chartFormat>
    <chartFormat chart="8" format="10">
      <pivotArea type="data" outline="0" fieldPosition="0">
        <references count="2">
          <reference field="4294967294" count="1" selected="0">
            <x v="0"/>
          </reference>
          <reference field="4" count="1" selected="0">
            <x v="6"/>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 chart="4" format="3">
      <pivotArea type="data" outline="0" fieldPosition="0">
        <references count="2">
          <reference field="4294967294" count="1" selected="0">
            <x v="0"/>
          </reference>
          <reference field="4" count="1" selected="0">
            <x v="4"/>
          </reference>
        </references>
      </pivotArea>
    </chartFormat>
    <chartFormat chart="4" format="4">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43D5DE-A673-C848-8120-87E98CC55E3D}" name="PivotTable5"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8" firstHeaderRow="1" firstDataRow="1" firstDataCol="1"/>
  <pivotFields count="6">
    <pivotField numFmtId="14" showAll="0"/>
    <pivotField axis="axisRow" showAll="0">
      <items count="7">
        <item x="3"/>
        <item x="2"/>
        <item x="5"/>
        <item x="0"/>
        <item x="1"/>
        <item x="4"/>
        <item t="default"/>
      </items>
    </pivotField>
    <pivotField showAll="0">
      <items count="13">
        <item x="8"/>
        <item x="6"/>
        <item m="1" x="10"/>
        <item x="9"/>
        <item x="4"/>
        <item x="3"/>
        <item m="1" x="11"/>
        <item x="5"/>
        <item x="1"/>
        <item x="0"/>
        <item x="2"/>
        <item x="7"/>
        <item t="default"/>
      </items>
    </pivotField>
    <pivotField showAll="0"/>
    <pivotField showAll="0"/>
    <pivotField dataField="1" numFmtId="165" showAll="0"/>
  </pivotFields>
  <rowFields count="1">
    <field x="1"/>
  </rowFields>
  <rowItems count="7">
    <i>
      <x/>
    </i>
    <i>
      <x v="1"/>
    </i>
    <i>
      <x v="2"/>
    </i>
    <i>
      <x v="3"/>
    </i>
    <i>
      <x v="4"/>
    </i>
    <i>
      <x v="5"/>
    </i>
    <i t="grand">
      <x/>
    </i>
  </rowItems>
  <colItems count="1">
    <i/>
  </colItems>
  <dataFields count="1">
    <dataField name="Sum of Sale Amount" fld="5" baseField="0" baseItem="0" numFmtId="165"/>
  </dataFields>
  <formats count="1">
    <format dxfId="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87D31-66EB-4E40-B451-43AECB2D42BC}" name="PivotTable11"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4:B82" firstHeaderRow="1" firstDataRow="1" firstDataCol="1"/>
  <pivotFields count="6">
    <pivotField axis="axisRow" numFmtId="14"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items count="7">
        <item x="3"/>
        <item x="2"/>
        <item x="5"/>
        <item x="0"/>
        <item x="1"/>
        <item x="4"/>
        <item t="default"/>
      </items>
    </pivotField>
    <pivotField showAll="0"/>
    <pivotField showAll="0"/>
    <pivotField showAll="0"/>
    <pivotField dataField="1" numFmtId="165"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Sale Amount" fld="5" baseField="0" baseItem="0" numFmtId="165"/>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s>
  <chartFormats count="4">
    <chartFormat chart="0" format="6"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A6F1D0-B572-C44B-9765-E458AB0CE8B8}" name="PivotTable10"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T2:Y10" firstHeaderRow="1" firstDataRow="2" firstDataCol="1"/>
  <pivotFields count="6">
    <pivotField numFmtId="14" showAll="0"/>
    <pivotField axis="axisRow" showAll="0">
      <items count="7">
        <item x="3"/>
        <item x="2"/>
        <item x="5"/>
        <item x="0"/>
        <item x="1"/>
        <item x="4"/>
        <item t="default"/>
      </items>
    </pivotField>
    <pivotField showAll="0"/>
    <pivotField showAll="0"/>
    <pivotField axis="axisCol" showAll="0">
      <items count="8">
        <item x="0"/>
        <item x="1"/>
        <item m="1" x="4"/>
        <item m="1" x="5"/>
        <item x="3"/>
        <item m="1" x="6"/>
        <item x="2"/>
        <item t="default"/>
      </items>
    </pivotField>
    <pivotField dataField="1" numFmtId="165" showAll="0"/>
  </pivotFields>
  <rowFields count="1">
    <field x="1"/>
  </rowFields>
  <rowItems count="7">
    <i>
      <x/>
    </i>
    <i>
      <x v="1"/>
    </i>
    <i>
      <x v="2"/>
    </i>
    <i>
      <x v="3"/>
    </i>
    <i>
      <x v="4"/>
    </i>
    <i>
      <x v="5"/>
    </i>
    <i t="grand">
      <x/>
    </i>
  </rowItems>
  <colFields count="1">
    <field x="4"/>
  </colFields>
  <colItems count="5">
    <i>
      <x/>
    </i>
    <i>
      <x v="1"/>
    </i>
    <i>
      <x v="4"/>
    </i>
    <i>
      <x v="6"/>
    </i>
    <i t="grand">
      <x/>
    </i>
  </colItems>
  <dataFields count="1">
    <dataField name="Sum of Sale Amount" fld="5" baseField="0" baseItem="0" numFmtId="165"/>
  </dataFields>
  <formats count="11">
    <format dxfId="25">
      <pivotArea outline="0" collapsedLevelsAreSubtotals="1" fieldPosition="0"/>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4" type="button" dataOnly="0" labelOnly="1" outline="0" axis="axisCol" fieldPosition="0"/>
    </format>
    <format dxfId="20">
      <pivotArea type="topRight" dataOnly="0" labelOnly="1" outline="0"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fieldPosition="0">
        <references count="1">
          <reference field="4" count="0"/>
        </references>
      </pivotArea>
    </format>
    <format dxfId="15">
      <pivotArea dataOnly="0" labelOnly="1" grandCol="1" outline="0" fieldPosition="0"/>
    </format>
  </formats>
  <chartFormats count="22">
    <chartFormat chart="0" format="6"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4"/>
          </reference>
        </references>
      </pivotArea>
    </chartFormat>
    <chartFormat chart="5" format="3" series="1">
      <pivotArea type="data" outline="0" fieldPosition="0">
        <references count="2">
          <reference field="4294967294" count="1" selected="0">
            <x v="0"/>
          </reference>
          <reference field="4" count="1" selected="0">
            <x v="6"/>
          </reference>
        </references>
      </pivotArea>
    </chartFormat>
    <chartFormat chart="8" format="4" series="1">
      <pivotArea type="data" outline="0" fieldPosition="0">
        <references count="2">
          <reference field="4294967294" count="1" selected="0">
            <x v="0"/>
          </reference>
          <reference field="4" count="1" selected="0">
            <x v="0"/>
          </reference>
        </references>
      </pivotArea>
    </chartFormat>
    <chartFormat chart="8" format="5" series="1">
      <pivotArea type="data" outline="0" fieldPosition="0">
        <references count="2">
          <reference field="4294967294" count="1" selected="0">
            <x v="0"/>
          </reference>
          <reference field="4" count="1" selected="0">
            <x v="1"/>
          </reference>
        </references>
      </pivotArea>
    </chartFormat>
    <chartFormat chart="8" format="6" series="1">
      <pivotArea type="data" outline="0" fieldPosition="0">
        <references count="2">
          <reference field="4294967294" count="1" selected="0">
            <x v="0"/>
          </reference>
          <reference field="4" count="1" selected="0">
            <x v="4"/>
          </reference>
        </references>
      </pivotArea>
    </chartFormat>
    <chartFormat chart="9" format="7" series="1">
      <pivotArea type="data" outline="0" fieldPosition="0">
        <references count="2">
          <reference field="4294967294" count="1" selected="0">
            <x v="0"/>
          </reference>
          <reference field="4" count="1" selected="0">
            <x v="0"/>
          </reference>
        </references>
      </pivotArea>
    </chartFormat>
    <chartFormat chart="9" format="8" series="1">
      <pivotArea type="data" outline="0" fieldPosition="0">
        <references count="2">
          <reference field="4294967294" count="1" selected="0">
            <x v="0"/>
          </reference>
          <reference field="4" count="1" selected="0">
            <x v="1"/>
          </reference>
        </references>
      </pivotArea>
    </chartFormat>
    <chartFormat chart="9" format="9" series="1">
      <pivotArea type="data" outline="0" fieldPosition="0">
        <references count="2">
          <reference field="4294967294" count="1" selected="0">
            <x v="0"/>
          </reference>
          <reference field="4" count="1" selected="0">
            <x v="4"/>
          </reference>
        </references>
      </pivotArea>
    </chartFormat>
    <chartFormat chart="9" format="10" series="1">
      <pivotArea type="data" outline="0" fieldPosition="0">
        <references count="2">
          <reference field="4294967294" count="1" selected="0">
            <x v="0"/>
          </reference>
          <reference field="4" count="1" selected="0">
            <x v="6"/>
          </reference>
        </references>
      </pivotArea>
    </chartFormat>
    <chartFormat chart="8" format="7" series="1">
      <pivotArea type="data" outline="0" fieldPosition="0">
        <references count="2">
          <reference field="4294967294" count="1" selected="0">
            <x v="0"/>
          </reference>
          <reference field="4" count="1" selected="0">
            <x v="6"/>
          </reference>
        </references>
      </pivotArea>
    </chartFormat>
    <chartFormat chart="15" format="11" series="1">
      <pivotArea type="data" outline="0" fieldPosition="0">
        <references count="2">
          <reference field="4294967294" count="1" selected="0">
            <x v="0"/>
          </reference>
          <reference field="4" count="1" selected="0">
            <x v="0"/>
          </reference>
        </references>
      </pivotArea>
    </chartFormat>
    <chartFormat chart="15" format="12" series="1">
      <pivotArea type="data" outline="0" fieldPosition="0">
        <references count="2">
          <reference field="4294967294" count="1" selected="0">
            <x v="0"/>
          </reference>
          <reference field="4" count="1" selected="0">
            <x v="1"/>
          </reference>
        </references>
      </pivotArea>
    </chartFormat>
    <chartFormat chart="15" format="13" series="1">
      <pivotArea type="data" outline="0" fieldPosition="0">
        <references count="2">
          <reference field="4294967294" count="1" selected="0">
            <x v="0"/>
          </reference>
          <reference field="4" count="1" selected="0">
            <x v="4"/>
          </reference>
        </references>
      </pivotArea>
    </chartFormat>
    <chartFormat chart="15" format="14" series="1">
      <pivotArea type="data" outline="0" fieldPosition="0">
        <references count="2">
          <reference field="4294967294" count="1" selected="0">
            <x v="0"/>
          </reference>
          <reference field="4" count="1" selected="0">
            <x v="6"/>
          </reference>
        </references>
      </pivotArea>
    </chartFormat>
    <chartFormat chart="16" format="15" series="1">
      <pivotArea type="data" outline="0" fieldPosition="0">
        <references count="2">
          <reference field="4294967294" count="1" selected="0">
            <x v="0"/>
          </reference>
          <reference field="4" count="1" selected="0">
            <x v="0"/>
          </reference>
        </references>
      </pivotArea>
    </chartFormat>
    <chartFormat chart="16" format="16" series="1">
      <pivotArea type="data" outline="0" fieldPosition="0">
        <references count="2">
          <reference field="4294967294" count="1" selected="0">
            <x v="0"/>
          </reference>
          <reference field="4" count="1" selected="0">
            <x v="1"/>
          </reference>
        </references>
      </pivotArea>
    </chartFormat>
    <chartFormat chart="16" format="17" series="1">
      <pivotArea type="data" outline="0" fieldPosition="0">
        <references count="2">
          <reference field="4294967294" count="1" selected="0">
            <x v="0"/>
          </reference>
          <reference field="4" count="1" selected="0">
            <x v="4"/>
          </reference>
        </references>
      </pivotArea>
    </chartFormat>
    <chartFormat chart="16" format="18"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8F789F-47B9-304B-9E34-9435DFA4374C}" name="PivotTable8"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1:B42" firstHeaderRow="1" firstDataRow="1" firstDataCol="1"/>
  <pivotFields count="6">
    <pivotField numFmtId="14" showAll="0"/>
    <pivotField showAll="0">
      <items count="7">
        <item x="3"/>
        <item x="2"/>
        <item x="5"/>
        <item x="0"/>
        <item x="1"/>
        <item x="4"/>
        <item t="default"/>
      </items>
    </pivotField>
    <pivotField axis="axisRow" showAll="0">
      <items count="13">
        <item x="8"/>
        <item x="6"/>
        <item m="1" x="10"/>
        <item x="9"/>
        <item x="4"/>
        <item x="3"/>
        <item m="1" x="11"/>
        <item x="5"/>
        <item x="1"/>
        <item x="0"/>
        <item x="2"/>
        <item x="7"/>
        <item t="default"/>
      </items>
    </pivotField>
    <pivotField showAll="0"/>
    <pivotField showAll="0"/>
    <pivotField dataField="1" numFmtId="165" showAll="0"/>
  </pivotFields>
  <rowFields count="1">
    <field x="2"/>
  </rowFields>
  <rowItems count="11">
    <i>
      <x/>
    </i>
    <i>
      <x v="1"/>
    </i>
    <i>
      <x v="3"/>
    </i>
    <i>
      <x v="4"/>
    </i>
    <i>
      <x v="5"/>
    </i>
    <i>
      <x v="7"/>
    </i>
    <i>
      <x v="8"/>
    </i>
    <i>
      <x v="9"/>
    </i>
    <i>
      <x v="10"/>
    </i>
    <i>
      <x v="11"/>
    </i>
    <i t="grand">
      <x/>
    </i>
  </rowItems>
  <colItems count="1">
    <i/>
  </colItems>
  <dataFields count="1">
    <dataField name="Average of Sale Amount" fld="5" subtotal="average" baseField="0" baseItem="0"/>
  </dataFields>
  <formats count="7">
    <format dxfId="32">
      <pivotArea outline="0" collapsedLevelsAreSubtotals="1" fieldPosition="0"/>
    </format>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9D47EEA3-A194-704A-9005-8A360D2EEFA1}" sourceName="Sales Representative">
  <pivotTables>
    <pivotTable tabId="3" name="PivotTable11"/>
    <pivotTable tabId="3" name="PivotTable6"/>
    <pivotTable tabId="3" name="PivotTable8"/>
  </pivotTables>
  <data>
    <tabular pivotCacheId="1233541953">
      <items count="6">
        <i x="3" s="1"/>
        <i x="2" s="1"/>
        <i x="5"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4B55BD8C-BD06-1241-BE3E-A4F7ABAAC594}" sourceName="Account">
  <pivotTables>
    <pivotTable tabId="3" name="PivotTable8"/>
    <pivotTable tabId="3" name="PivotTable5"/>
    <pivotTable tabId="3" name="PivotTable6"/>
  </pivotTables>
  <data>
    <tabular pivotCacheId="1233541953">
      <items count="12">
        <i x="8" s="1"/>
        <i x="6" s="1"/>
        <i x="9" s="1"/>
        <i x="4" s="1"/>
        <i x="3" s="1"/>
        <i x="5" s="1"/>
        <i x="1" s="1"/>
        <i x="0" s="1"/>
        <i x="2" s="1"/>
        <i x="7" s="1"/>
        <i x="10"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xr10:uid="{3046A492-E283-4F4D-9743-DEE89BFD5429}" cache="Slicer_Sales_Representative" caption="Sales Representative" style="SlicerStyleDark1" rowHeight="357716"/>
  <slicer name="Account" xr10:uid="{671166F3-F0D7-6A44-AA8D-BD71D2249216}" cache="Slicer_Account" caption="Account" startItem="5" style="SlicerStyleDark1" rowHeight="357716"/>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533AA-5D06-42A8-A78F-9B9A6F393E7D}">
  <dimension ref="A1:G59"/>
  <sheetViews>
    <sheetView showGridLines="0" zoomScale="46" workbookViewId="0">
      <selection activeCell="G5" sqref="G5:G11"/>
    </sheetView>
  </sheetViews>
  <sheetFormatPr baseColWidth="10" defaultColWidth="8.77734375" defaultRowHeight="21" x14ac:dyDescent="0.25"/>
  <cols>
    <col min="1" max="1" width="10.77734375" customWidth="1"/>
    <col min="2" max="2" width="18.77734375" bestFit="1" customWidth="1"/>
    <col min="3" max="3" width="10.5546875" customWidth="1"/>
    <col min="4" max="4" width="9.88671875" customWidth="1"/>
    <col min="5" max="5" width="14.88671875" customWidth="1"/>
    <col min="6" max="6" width="17.5546875" customWidth="1"/>
    <col min="7" max="7" width="16.6640625" style="4" customWidth="1"/>
  </cols>
  <sheetData>
    <row r="1" spans="1:7" x14ac:dyDescent="0.25">
      <c r="B1" s="1" t="s">
        <v>5</v>
      </c>
      <c r="C1" s="1" t="s">
        <v>0</v>
      </c>
      <c r="D1" s="1" t="s">
        <v>1</v>
      </c>
      <c r="E1" s="1" t="s">
        <v>3</v>
      </c>
      <c r="F1" s="1" t="s">
        <v>4</v>
      </c>
      <c r="G1" s="3" t="s">
        <v>2</v>
      </c>
    </row>
    <row r="2" spans="1:7" x14ac:dyDescent="0.25">
      <c r="A2" s="2"/>
      <c r="B2" s="2">
        <v>44835</v>
      </c>
      <c r="C2" t="s">
        <v>10</v>
      </c>
      <c r="D2" t="s">
        <v>19</v>
      </c>
      <c r="E2">
        <v>22093</v>
      </c>
      <c r="F2" t="s">
        <v>25</v>
      </c>
      <c r="G2">
        <v>1280.25</v>
      </c>
    </row>
    <row r="3" spans="1:7" x14ac:dyDescent="0.25">
      <c r="B3" s="2">
        <v>44837</v>
      </c>
      <c r="C3" t="s">
        <v>11</v>
      </c>
      <c r="D3" t="s">
        <v>22</v>
      </c>
      <c r="E3">
        <v>15558</v>
      </c>
      <c r="F3" t="s">
        <v>27</v>
      </c>
      <c r="G3">
        <v>1252.3599999999999</v>
      </c>
    </row>
    <row r="4" spans="1:7" x14ac:dyDescent="0.25">
      <c r="B4" s="2">
        <v>44837</v>
      </c>
      <c r="C4" t="s">
        <v>11</v>
      </c>
      <c r="D4" t="s">
        <v>22</v>
      </c>
      <c r="E4">
        <v>15558</v>
      </c>
      <c r="F4" t="s">
        <v>24</v>
      </c>
      <c r="G4">
        <v>799.76</v>
      </c>
    </row>
    <row r="5" spans="1:7" x14ac:dyDescent="0.25">
      <c r="B5" s="2">
        <v>44837</v>
      </c>
      <c r="C5" t="s">
        <v>9</v>
      </c>
      <c r="D5" t="s">
        <v>16</v>
      </c>
      <c r="E5">
        <v>18184</v>
      </c>
      <c r="F5" t="s">
        <v>27</v>
      </c>
      <c r="G5">
        <v>1078.08</v>
      </c>
    </row>
    <row r="6" spans="1:7" x14ac:dyDescent="0.25">
      <c r="B6" s="2">
        <v>44838</v>
      </c>
      <c r="C6" t="s">
        <v>11</v>
      </c>
      <c r="D6" t="s">
        <v>22</v>
      </c>
      <c r="E6">
        <v>15558</v>
      </c>
      <c r="F6" t="s">
        <v>25</v>
      </c>
      <c r="G6">
        <v>3302.01</v>
      </c>
    </row>
    <row r="7" spans="1:7" x14ac:dyDescent="0.25">
      <c r="B7" s="2">
        <v>44839</v>
      </c>
      <c r="C7" t="s">
        <v>7</v>
      </c>
      <c r="D7" t="s">
        <v>15</v>
      </c>
      <c r="E7">
        <v>30006</v>
      </c>
      <c r="F7" t="s">
        <v>28</v>
      </c>
      <c r="G7">
        <v>270.66000000000003</v>
      </c>
    </row>
    <row r="8" spans="1:7" x14ac:dyDescent="0.25">
      <c r="B8" s="2">
        <v>44840</v>
      </c>
      <c r="C8" t="s">
        <v>8</v>
      </c>
      <c r="D8" t="s">
        <v>23</v>
      </c>
      <c r="E8">
        <v>26351</v>
      </c>
      <c r="F8" t="s">
        <v>26</v>
      </c>
      <c r="G8">
        <v>1442.78</v>
      </c>
    </row>
    <row r="9" spans="1:7" x14ac:dyDescent="0.25">
      <c r="B9" s="2">
        <v>44841</v>
      </c>
      <c r="C9" t="s">
        <v>7</v>
      </c>
      <c r="D9" t="s">
        <v>12</v>
      </c>
      <c r="E9">
        <v>27931</v>
      </c>
      <c r="F9" t="s">
        <v>25</v>
      </c>
      <c r="G9">
        <v>1243.48</v>
      </c>
    </row>
    <row r="10" spans="1:7" x14ac:dyDescent="0.25">
      <c r="B10" s="2">
        <v>44841</v>
      </c>
      <c r="C10" t="s">
        <v>9</v>
      </c>
      <c r="D10" t="s">
        <v>16</v>
      </c>
      <c r="E10">
        <v>18184</v>
      </c>
      <c r="F10" t="s">
        <v>24</v>
      </c>
      <c r="G10">
        <v>837.88</v>
      </c>
    </row>
    <row r="11" spans="1:7" x14ac:dyDescent="0.25">
      <c r="B11" s="2">
        <v>44841</v>
      </c>
      <c r="C11" t="s">
        <v>7</v>
      </c>
      <c r="D11" t="s">
        <v>13</v>
      </c>
      <c r="E11">
        <v>15200</v>
      </c>
      <c r="F11" t="s">
        <v>26</v>
      </c>
      <c r="G11">
        <v>660.88</v>
      </c>
    </row>
    <row r="12" spans="1:7" x14ac:dyDescent="0.25">
      <c r="B12" s="2">
        <v>44842</v>
      </c>
      <c r="C12" t="s">
        <v>9</v>
      </c>
      <c r="D12" t="s">
        <v>17</v>
      </c>
      <c r="E12">
        <v>10762</v>
      </c>
      <c r="F12" t="s">
        <v>25</v>
      </c>
      <c r="G12">
        <v>780.66</v>
      </c>
    </row>
    <row r="13" spans="1:7" x14ac:dyDescent="0.25">
      <c r="B13" s="2">
        <v>44842</v>
      </c>
      <c r="C13" t="s">
        <v>9</v>
      </c>
      <c r="D13" t="s">
        <v>17</v>
      </c>
      <c r="E13">
        <v>10762</v>
      </c>
      <c r="F13" t="s">
        <v>28</v>
      </c>
      <c r="G13">
        <v>867.84</v>
      </c>
    </row>
    <row r="14" spans="1:7" x14ac:dyDescent="0.25">
      <c r="B14" s="2">
        <v>44842</v>
      </c>
      <c r="C14" t="s">
        <v>9</v>
      </c>
      <c r="D14" t="s">
        <v>16</v>
      </c>
      <c r="E14">
        <v>19766</v>
      </c>
      <c r="F14" t="s">
        <v>28</v>
      </c>
      <c r="G14">
        <v>817.45</v>
      </c>
    </row>
    <row r="15" spans="1:7" x14ac:dyDescent="0.25">
      <c r="B15" s="2">
        <v>44842</v>
      </c>
      <c r="C15" t="s">
        <v>11</v>
      </c>
      <c r="D15" t="s">
        <v>19</v>
      </c>
      <c r="E15">
        <v>22093</v>
      </c>
      <c r="F15" t="s">
        <v>26</v>
      </c>
      <c r="G15">
        <v>309.12</v>
      </c>
    </row>
    <row r="16" spans="1:7" x14ac:dyDescent="0.25">
      <c r="B16" s="2">
        <v>44843</v>
      </c>
      <c r="C16" t="s">
        <v>9</v>
      </c>
      <c r="D16" t="s">
        <v>17</v>
      </c>
      <c r="E16">
        <v>10762</v>
      </c>
      <c r="F16" t="s">
        <v>25</v>
      </c>
      <c r="G16">
        <v>66.13</v>
      </c>
    </row>
    <row r="17" spans="2:7" x14ac:dyDescent="0.25">
      <c r="B17" s="2">
        <v>44843</v>
      </c>
      <c r="C17" t="s">
        <v>6</v>
      </c>
      <c r="D17" t="s">
        <v>19</v>
      </c>
      <c r="E17">
        <v>22093</v>
      </c>
      <c r="F17" t="s">
        <v>27</v>
      </c>
      <c r="G17">
        <v>266</v>
      </c>
    </row>
    <row r="18" spans="2:7" x14ac:dyDescent="0.25">
      <c r="B18" s="2">
        <v>44844</v>
      </c>
      <c r="C18" t="s">
        <v>6</v>
      </c>
      <c r="D18" t="s">
        <v>18</v>
      </c>
      <c r="E18">
        <v>27720</v>
      </c>
      <c r="F18" t="s">
        <v>24</v>
      </c>
      <c r="G18">
        <v>136.63999999999999</v>
      </c>
    </row>
    <row r="19" spans="2:7" x14ac:dyDescent="0.25">
      <c r="B19" s="2">
        <v>44844</v>
      </c>
      <c r="C19" t="s">
        <v>7</v>
      </c>
      <c r="D19" t="s">
        <v>19</v>
      </c>
      <c r="E19">
        <v>22093</v>
      </c>
      <c r="F19" t="s">
        <v>26</v>
      </c>
      <c r="G19">
        <v>-419.05</v>
      </c>
    </row>
    <row r="20" spans="2:7" x14ac:dyDescent="0.25">
      <c r="B20" s="2">
        <v>44845</v>
      </c>
      <c r="C20" t="s">
        <v>11</v>
      </c>
      <c r="D20" t="s">
        <v>22</v>
      </c>
      <c r="E20">
        <v>15558</v>
      </c>
      <c r="F20" t="s">
        <v>27</v>
      </c>
      <c r="G20">
        <v>1358.69</v>
      </c>
    </row>
    <row r="21" spans="2:7" x14ac:dyDescent="0.25">
      <c r="B21" s="2">
        <v>44845</v>
      </c>
      <c r="C21" t="s">
        <v>11</v>
      </c>
      <c r="D21" t="s">
        <v>22</v>
      </c>
      <c r="E21">
        <v>10931</v>
      </c>
      <c r="F21" t="s">
        <v>24</v>
      </c>
      <c r="G21">
        <v>160.9</v>
      </c>
    </row>
    <row r="22" spans="2:7" x14ac:dyDescent="0.25">
      <c r="B22" s="2">
        <v>44845</v>
      </c>
      <c r="C22" t="s">
        <v>9</v>
      </c>
      <c r="D22" t="s">
        <v>13</v>
      </c>
      <c r="E22">
        <v>15200</v>
      </c>
      <c r="F22" t="s">
        <v>28</v>
      </c>
      <c r="G22">
        <v>888.1</v>
      </c>
    </row>
    <row r="23" spans="2:7" x14ac:dyDescent="0.25">
      <c r="B23" s="2">
        <v>44845</v>
      </c>
      <c r="C23" t="s">
        <v>8</v>
      </c>
      <c r="D23" t="s">
        <v>13</v>
      </c>
      <c r="E23">
        <v>15200</v>
      </c>
      <c r="F23" t="s">
        <v>28</v>
      </c>
      <c r="G23">
        <v>62.4</v>
      </c>
    </row>
    <row r="24" spans="2:7" x14ac:dyDescent="0.25">
      <c r="B24" s="2">
        <v>44846</v>
      </c>
      <c r="C24" t="s">
        <v>9</v>
      </c>
      <c r="D24" t="s">
        <v>16</v>
      </c>
      <c r="E24">
        <v>18184</v>
      </c>
      <c r="F24" t="s">
        <v>27</v>
      </c>
      <c r="G24">
        <v>1598.6</v>
      </c>
    </row>
    <row r="25" spans="2:7" x14ac:dyDescent="0.25">
      <c r="B25" s="2">
        <v>44846</v>
      </c>
      <c r="C25" t="s">
        <v>9</v>
      </c>
      <c r="D25" t="s">
        <v>16</v>
      </c>
      <c r="E25">
        <v>18184</v>
      </c>
      <c r="F25" t="s">
        <v>28</v>
      </c>
      <c r="G25">
        <v>73.88</v>
      </c>
    </row>
    <row r="26" spans="2:7" x14ac:dyDescent="0.25">
      <c r="B26" s="2">
        <v>44846</v>
      </c>
      <c r="C26" t="s">
        <v>10</v>
      </c>
      <c r="D26" t="s">
        <v>12</v>
      </c>
      <c r="E26">
        <v>27931</v>
      </c>
      <c r="F26" t="s">
        <v>28</v>
      </c>
      <c r="G26">
        <v>22.99</v>
      </c>
    </row>
    <row r="27" spans="2:7" x14ac:dyDescent="0.25">
      <c r="B27" s="2">
        <v>44846</v>
      </c>
      <c r="C27" t="s">
        <v>10</v>
      </c>
      <c r="D27" t="s">
        <v>23</v>
      </c>
      <c r="E27">
        <v>31102</v>
      </c>
      <c r="F27" t="s">
        <v>29</v>
      </c>
      <c r="G27">
        <v>447.03</v>
      </c>
    </row>
    <row r="28" spans="2:7" x14ac:dyDescent="0.25">
      <c r="B28" s="2">
        <v>44847</v>
      </c>
      <c r="C28" t="s">
        <v>11</v>
      </c>
      <c r="D28" t="s">
        <v>22</v>
      </c>
      <c r="E28">
        <v>10931</v>
      </c>
      <c r="F28" t="s">
        <v>24</v>
      </c>
      <c r="G28">
        <v>942.37</v>
      </c>
    </row>
    <row r="29" spans="2:7" x14ac:dyDescent="0.25">
      <c r="B29" s="2">
        <v>44847</v>
      </c>
      <c r="C29" t="s">
        <v>9</v>
      </c>
      <c r="D29" t="s">
        <v>16</v>
      </c>
      <c r="E29">
        <v>19766</v>
      </c>
      <c r="F29" t="s">
        <v>28</v>
      </c>
      <c r="G29">
        <v>250.3</v>
      </c>
    </row>
    <row r="30" spans="2:7" x14ac:dyDescent="0.25">
      <c r="B30" s="2">
        <v>44849</v>
      </c>
      <c r="C30" t="s">
        <v>10</v>
      </c>
      <c r="D30" t="s">
        <v>19</v>
      </c>
      <c r="E30">
        <v>22093</v>
      </c>
      <c r="F30" t="s">
        <v>26</v>
      </c>
      <c r="G30">
        <v>379.19</v>
      </c>
    </row>
    <row r="31" spans="2:7" x14ac:dyDescent="0.25">
      <c r="B31" s="2">
        <v>44849</v>
      </c>
      <c r="C31" t="s">
        <v>10</v>
      </c>
      <c r="D31" t="s">
        <v>19</v>
      </c>
      <c r="E31">
        <v>22093</v>
      </c>
      <c r="F31" t="s">
        <v>27</v>
      </c>
      <c r="G31">
        <v>435.72</v>
      </c>
    </row>
    <row r="32" spans="2:7" x14ac:dyDescent="0.25">
      <c r="B32" s="2">
        <v>44850</v>
      </c>
      <c r="C32" t="s">
        <v>10</v>
      </c>
      <c r="D32" t="s">
        <v>19</v>
      </c>
      <c r="E32">
        <v>22093</v>
      </c>
      <c r="F32" t="s">
        <v>26</v>
      </c>
      <c r="G32">
        <v>1251.3599999999999</v>
      </c>
    </row>
    <row r="33" spans="2:7" x14ac:dyDescent="0.25">
      <c r="B33" s="2">
        <v>44851</v>
      </c>
      <c r="C33" t="s">
        <v>7</v>
      </c>
      <c r="D33" t="s">
        <v>13</v>
      </c>
      <c r="E33">
        <v>15200</v>
      </c>
      <c r="F33" t="s">
        <v>28</v>
      </c>
      <c r="G33">
        <v>350.55</v>
      </c>
    </row>
    <row r="34" spans="2:7" x14ac:dyDescent="0.25">
      <c r="B34" s="2">
        <v>44851</v>
      </c>
      <c r="C34" t="s">
        <v>7</v>
      </c>
      <c r="D34" t="s">
        <v>13</v>
      </c>
      <c r="E34">
        <v>15200</v>
      </c>
      <c r="F34" t="s">
        <v>28</v>
      </c>
      <c r="G34">
        <v>1040.17</v>
      </c>
    </row>
    <row r="35" spans="2:7" x14ac:dyDescent="0.25">
      <c r="B35" s="2">
        <v>44852</v>
      </c>
      <c r="C35" t="s">
        <v>10</v>
      </c>
      <c r="D35" t="s">
        <v>20</v>
      </c>
      <c r="E35">
        <v>17029</v>
      </c>
      <c r="F35" t="s">
        <v>26</v>
      </c>
      <c r="G35">
        <v>1333.39</v>
      </c>
    </row>
    <row r="36" spans="2:7" x14ac:dyDescent="0.25">
      <c r="B36" s="2">
        <v>44853</v>
      </c>
      <c r="C36" t="s">
        <v>8</v>
      </c>
      <c r="D36" t="s">
        <v>23</v>
      </c>
      <c r="F36" t="s">
        <v>26</v>
      </c>
      <c r="G36">
        <v>910.53</v>
      </c>
    </row>
    <row r="37" spans="2:7" x14ac:dyDescent="0.25">
      <c r="B37" s="2">
        <v>44854</v>
      </c>
      <c r="C37" t="s">
        <v>10</v>
      </c>
      <c r="D37" t="s">
        <v>20</v>
      </c>
      <c r="E37">
        <v>17029</v>
      </c>
      <c r="F37" t="s">
        <v>26</v>
      </c>
      <c r="G37">
        <v>1433.6</v>
      </c>
    </row>
    <row r="38" spans="2:7" x14ac:dyDescent="0.25">
      <c r="B38" s="2">
        <v>44854</v>
      </c>
      <c r="C38" t="s">
        <v>8</v>
      </c>
      <c r="D38" t="s">
        <v>23</v>
      </c>
      <c r="E38">
        <v>31102</v>
      </c>
      <c r="F38" t="s">
        <v>26</v>
      </c>
      <c r="G38">
        <v>350.3</v>
      </c>
    </row>
    <row r="39" spans="2:7" x14ac:dyDescent="0.25">
      <c r="B39" s="2">
        <v>44855</v>
      </c>
      <c r="C39" t="s">
        <v>10</v>
      </c>
      <c r="D39" t="s">
        <v>21</v>
      </c>
      <c r="E39">
        <v>17029</v>
      </c>
      <c r="F39" t="s">
        <v>26</v>
      </c>
      <c r="G39">
        <v>759.03</v>
      </c>
    </row>
    <row r="40" spans="2:7" x14ac:dyDescent="0.25">
      <c r="B40" s="2">
        <v>44855</v>
      </c>
      <c r="C40" t="s">
        <v>9</v>
      </c>
      <c r="D40" t="s">
        <v>16</v>
      </c>
      <c r="E40">
        <v>18184</v>
      </c>
      <c r="F40" t="s">
        <v>25</v>
      </c>
      <c r="G40">
        <v>654.85</v>
      </c>
    </row>
    <row r="41" spans="2:7" x14ac:dyDescent="0.25">
      <c r="B41" s="2">
        <v>44855</v>
      </c>
      <c r="C41" t="s">
        <v>9</v>
      </c>
      <c r="D41" t="s">
        <v>18</v>
      </c>
      <c r="E41">
        <v>27720</v>
      </c>
      <c r="F41" t="s">
        <v>25</v>
      </c>
      <c r="G41">
        <v>689.2</v>
      </c>
    </row>
    <row r="42" spans="2:7" x14ac:dyDescent="0.25">
      <c r="B42" s="2">
        <v>44858</v>
      </c>
      <c r="C42" t="s">
        <v>11</v>
      </c>
      <c r="D42" t="s">
        <v>22</v>
      </c>
      <c r="E42">
        <v>10931</v>
      </c>
      <c r="F42" t="s">
        <v>25</v>
      </c>
      <c r="G42">
        <v>588.87</v>
      </c>
    </row>
    <row r="43" spans="2:7" x14ac:dyDescent="0.25">
      <c r="B43" s="2">
        <v>44858</v>
      </c>
      <c r="C43" t="s">
        <v>7</v>
      </c>
      <c r="D43" t="s">
        <v>16</v>
      </c>
      <c r="E43">
        <v>18184</v>
      </c>
      <c r="F43" t="s">
        <v>28</v>
      </c>
      <c r="G43">
        <v>300</v>
      </c>
    </row>
    <row r="44" spans="2:7" x14ac:dyDescent="0.25">
      <c r="B44" s="2">
        <v>44859</v>
      </c>
      <c r="C44" t="s">
        <v>6</v>
      </c>
      <c r="D44" t="s">
        <v>18</v>
      </c>
      <c r="E44">
        <v>27720</v>
      </c>
      <c r="F44" t="s">
        <v>24</v>
      </c>
      <c r="G44">
        <v>1601.13</v>
      </c>
    </row>
    <row r="45" spans="2:7" x14ac:dyDescent="0.25">
      <c r="B45" s="2">
        <v>44859</v>
      </c>
      <c r="C45" t="s">
        <v>7</v>
      </c>
      <c r="D45" t="s">
        <v>13</v>
      </c>
      <c r="E45">
        <v>15200</v>
      </c>
      <c r="F45" t="s">
        <v>24</v>
      </c>
      <c r="G45">
        <v>783.78</v>
      </c>
    </row>
    <row r="46" spans="2:7" x14ac:dyDescent="0.25">
      <c r="B46" s="2">
        <v>44859</v>
      </c>
      <c r="C46" t="s">
        <v>7</v>
      </c>
      <c r="D46" t="s">
        <v>14</v>
      </c>
      <c r="E46">
        <v>26005</v>
      </c>
      <c r="F46" t="s">
        <v>25</v>
      </c>
      <c r="G46">
        <v>271.10000000000002</v>
      </c>
    </row>
    <row r="47" spans="2:7" x14ac:dyDescent="0.25">
      <c r="B47" s="2">
        <v>44859</v>
      </c>
      <c r="C47" t="s">
        <v>8</v>
      </c>
      <c r="D47" t="s">
        <v>13</v>
      </c>
      <c r="E47">
        <v>15200</v>
      </c>
      <c r="F47" t="s">
        <v>25</v>
      </c>
      <c r="G47">
        <v>1219.5999999999999</v>
      </c>
    </row>
    <row r="48" spans="2:7" x14ac:dyDescent="0.25">
      <c r="B48" s="2">
        <v>44859</v>
      </c>
      <c r="C48" t="s">
        <v>6</v>
      </c>
      <c r="D48" t="s">
        <v>17</v>
      </c>
      <c r="F48" t="s">
        <v>25</v>
      </c>
      <c r="G48">
        <v>935.16</v>
      </c>
    </row>
    <row r="49" spans="2:7" x14ac:dyDescent="0.25">
      <c r="B49" s="2">
        <v>44859</v>
      </c>
      <c r="C49" t="s">
        <v>7</v>
      </c>
      <c r="D49" t="s">
        <v>18</v>
      </c>
      <c r="E49">
        <v>27720</v>
      </c>
      <c r="F49" t="s">
        <v>24</v>
      </c>
      <c r="G49">
        <v>-552.12</v>
      </c>
    </row>
    <row r="50" spans="2:7" x14ac:dyDescent="0.25">
      <c r="B50" s="2">
        <v>44860</v>
      </c>
      <c r="C50" t="s">
        <v>7</v>
      </c>
      <c r="D50" t="s">
        <v>12</v>
      </c>
      <c r="E50">
        <v>27931</v>
      </c>
      <c r="F50" t="s">
        <v>28</v>
      </c>
      <c r="G50">
        <v>454.77</v>
      </c>
    </row>
    <row r="51" spans="2:7" x14ac:dyDescent="0.25">
      <c r="B51" s="2">
        <v>44861</v>
      </c>
      <c r="C51" t="s">
        <v>8</v>
      </c>
      <c r="D51" t="s">
        <v>23</v>
      </c>
      <c r="E51">
        <v>31102</v>
      </c>
      <c r="F51" t="s">
        <v>29</v>
      </c>
      <c r="G51">
        <v>511.06</v>
      </c>
    </row>
    <row r="52" spans="2:7" x14ac:dyDescent="0.25">
      <c r="B52" s="2">
        <v>44861</v>
      </c>
      <c r="C52" t="s">
        <v>6</v>
      </c>
      <c r="D52" t="s">
        <v>18</v>
      </c>
      <c r="E52">
        <v>27720</v>
      </c>
      <c r="F52" t="s">
        <v>25</v>
      </c>
      <c r="G52">
        <v>577.58000000000004</v>
      </c>
    </row>
    <row r="53" spans="2:7" x14ac:dyDescent="0.25">
      <c r="B53" s="2">
        <v>44862</v>
      </c>
      <c r="C53" t="s">
        <v>9</v>
      </c>
      <c r="D53" t="s">
        <v>16</v>
      </c>
      <c r="E53">
        <v>18184</v>
      </c>
      <c r="F53" t="s">
        <v>28</v>
      </c>
      <c r="G53">
        <v>666.18</v>
      </c>
    </row>
    <row r="54" spans="2:7" x14ac:dyDescent="0.25">
      <c r="B54" s="2">
        <v>44863</v>
      </c>
      <c r="C54" t="s">
        <v>8</v>
      </c>
      <c r="D54" t="s">
        <v>23</v>
      </c>
      <c r="E54">
        <v>26351</v>
      </c>
      <c r="F54" t="s">
        <v>26</v>
      </c>
      <c r="G54">
        <v>977.04</v>
      </c>
    </row>
    <row r="55" spans="2:7" x14ac:dyDescent="0.25">
      <c r="B55" s="2">
        <v>44864</v>
      </c>
      <c r="C55" t="s">
        <v>7</v>
      </c>
      <c r="D55" t="s">
        <v>13</v>
      </c>
      <c r="E55">
        <v>15200</v>
      </c>
      <c r="F55" t="s">
        <v>30</v>
      </c>
      <c r="G55">
        <v>83.6</v>
      </c>
    </row>
    <row r="56" spans="2:7" x14ac:dyDescent="0.25">
      <c r="B56" s="2">
        <v>44864</v>
      </c>
      <c r="C56" t="s">
        <v>6</v>
      </c>
      <c r="D56" t="s">
        <v>18</v>
      </c>
      <c r="E56">
        <v>28131</v>
      </c>
      <c r="F56" t="s">
        <v>24</v>
      </c>
      <c r="G56">
        <v>933.06</v>
      </c>
    </row>
    <row r="57" spans="2:7" x14ac:dyDescent="0.25">
      <c r="B57" s="2">
        <v>44864</v>
      </c>
      <c r="C57" t="s">
        <v>6</v>
      </c>
      <c r="D57" t="s">
        <v>18</v>
      </c>
      <c r="E57">
        <v>28131</v>
      </c>
      <c r="F57" t="s">
        <v>24</v>
      </c>
      <c r="G57">
        <v>1495.82</v>
      </c>
    </row>
    <row r="58" spans="2:7" x14ac:dyDescent="0.25">
      <c r="B58" s="2">
        <v>44864</v>
      </c>
      <c r="C58" t="s">
        <v>7</v>
      </c>
      <c r="D58" t="s">
        <v>13</v>
      </c>
      <c r="E58">
        <v>15200</v>
      </c>
      <c r="F58" t="s">
        <v>25</v>
      </c>
      <c r="G58">
        <v>806.65</v>
      </c>
    </row>
    <row r="59" spans="2:7" x14ac:dyDescent="0.25">
      <c r="B59" s="2">
        <v>44865</v>
      </c>
      <c r="C59" t="s">
        <v>11</v>
      </c>
      <c r="D59" t="s">
        <v>22</v>
      </c>
      <c r="E59">
        <v>15558</v>
      </c>
      <c r="F59" t="s">
        <v>24</v>
      </c>
      <c r="G59">
        <v>614.47</v>
      </c>
    </row>
  </sheetData>
  <autoFilter ref="B1:G59" xr:uid="{D41533AA-5D06-42A8-A78F-9B9A6F393E7D}"/>
  <sortState xmlns:xlrd2="http://schemas.microsoft.com/office/spreadsheetml/2017/richdata2" ref="B2:G59">
    <sortCondition ref="B5:B5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D87AB-2414-3345-82E3-5855F84C96F0}">
  <dimension ref="A1:Q60"/>
  <sheetViews>
    <sheetView zoomScale="37" workbookViewId="0">
      <selection activeCell="G12" sqref="G12"/>
    </sheetView>
  </sheetViews>
  <sheetFormatPr baseColWidth="10" defaultRowHeight="21" x14ac:dyDescent="0.25"/>
  <cols>
    <col min="1" max="1" width="18.77734375" bestFit="1" customWidth="1"/>
    <col min="2" max="2" width="21.21875" bestFit="1" customWidth="1"/>
    <col min="4" max="4" width="12.5546875" customWidth="1"/>
    <col min="5" max="5" width="14" bestFit="1" customWidth="1"/>
    <col min="6" max="6" width="15.21875" bestFit="1" customWidth="1"/>
    <col min="7" max="7" width="17.77734375" bestFit="1" customWidth="1"/>
    <col min="12" max="12" width="15.77734375" bestFit="1" customWidth="1"/>
    <col min="17" max="17" width="12" bestFit="1" customWidth="1"/>
  </cols>
  <sheetData>
    <row r="1" spans="1:17" x14ac:dyDescent="0.25">
      <c r="A1" s="1" t="s">
        <v>5</v>
      </c>
      <c r="B1" s="1" t="s">
        <v>40</v>
      </c>
      <c r="C1" s="1" t="s">
        <v>1</v>
      </c>
      <c r="D1" s="1" t="s">
        <v>3</v>
      </c>
      <c r="E1" s="1" t="s">
        <v>4</v>
      </c>
      <c r="F1" s="3" t="s">
        <v>2</v>
      </c>
      <c r="G1" s="3" t="s">
        <v>37</v>
      </c>
      <c r="L1" s="16" t="s">
        <v>5</v>
      </c>
      <c r="M1" s="16" t="s">
        <v>40</v>
      </c>
      <c r="N1" s="16" t="s">
        <v>1</v>
      </c>
      <c r="O1" s="16" t="s">
        <v>3</v>
      </c>
      <c r="P1" s="16" t="s">
        <v>4</v>
      </c>
      <c r="Q1" s="17" t="s">
        <v>2</v>
      </c>
    </row>
    <row r="2" spans="1:17" x14ac:dyDescent="0.25">
      <c r="A2" s="8">
        <v>44835</v>
      </c>
      <c r="B2" t="s">
        <v>10</v>
      </c>
      <c r="C2" t="s">
        <v>19</v>
      </c>
      <c r="D2">
        <v>22093</v>
      </c>
      <c r="E2" t="s">
        <v>25</v>
      </c>
      <c r="F2" s="7">
        <v>1280.25</v>
      </c>
      <c r="G2" s="7">
        <f>F2</f>
        <v>1280.25</v>
      </c>
      <c r="L2" s="18">
        <v>44859</v>
      </c>
      <c r="M2" s="19" t="s">
        <v>7</v>
      </c>
      <c r="N2" s="19" t="s">
        <v>18</v>
      </c>
      <c r="O2" s="19">
        <v>27720</v>
      </c>
      <c r="P2" s="19" t="s">
        <v>24</v>
      </c>
      <c r="Q2" s="20">
        <v>-552.12</v>
      </c>
    </row>
    <row r="3" spans="1:17" x14ac:dyDescent="0.25">
      <c r="A3" s="8">
        <v>44837</v>
      </c>
      <c r="B3" t="s">
        <v>11</v>
      </c>
      <c r="C3" t="s">
        <v>22</v>
      </c>
      <c r="D3">
        <v>15558</v>
      </c>
      <c r="E3" t="s">
        <v>27</v>
      </c>
      <c r="F3" s="7">
        <v>1252.3599999999999</v>
      </c>
      <c r="G3" s="7">
        <f t="shared" ref="G3:G59" si="0">F3</f>
        <v>1252.3599999999999</v>
      </c>
      <c r="I3" s="34" t="s">
        <v>34</v>
      </c>
      <c r="J3" s="7">
        <f>MAX(F2:F59)</f>
        <v>3302.01</v>
      </c>
      <c r="L3" s="18">
        <v>44844</v>
      </c>
      <c r="M3" s="19" t="s">
        <v>7</v>
      </c>
      <c r="N3" s="19" t="s">
        <v>19</v>
      </c>
      <c r="O3" s="19">
        <v>22093</v>
      </c>
      <c r="P3" s="19" t="s">
        <v>27</v>
      </c>
      <c r="Q3" s="20">
        <v>-419.05</v>
      </c>
    </row>
    <row r="4" spans="1:17" x14ac:dyDescent="0.25">
      <c r="A4" s="8">
        <v>44837</v>
      </c>
      <c r="B4" t="s">
        <v>11</v>
      </c>
      <c r="C4" t="s">
        <v>22</v>
      </c>
      <c r="D4">
        <v>15558</v>
      </c>
      <c r="E4" t="s">
        <v>24</v>
      </c>
      <c r="F4" s="7">
        <v>799.76</v>
      </c>
      <c r="G4" s="7">
        <f t="shared" si="0"/>
        <v>799.76</v>
      </c>
      <c r="I4" s="34" t="s">
        <v>35</v>
      </c>
      <c r="J4" s="7">
        <f>MIN(F2:F59)</f>
        <v>-552.12</v>
      </c>
    </row>
    <row r="5" spans="1:17" x14ac:dyDescent="0.25">
      <c r="A5" s="8">
        <v>44837</v>
      </c>
      <c r="B5" t="s">
        <v>9</v>
      </c>
      <c r="C5" t="s">
        <v>16</v>
      </c>
      <c r="D5">
        <v>18184</v>
      </c>
      <c r="E5" t="s">
        <v>27</v>
      </c>
      <c r="F5" s="7">
        <v>1078.08</v>
      </c>
      <c r="G5" s="7">
        <f t="shared" si="0"/>
        <v>1078.08</v>
      </c>
      <c r="I5" s="34" t="s">
        <v>36</v>
      </c>
      <c r="J5" s="7">
        <f>AVERAGE(F2:F59)</f>
        <v>735.41086206896534</v>
      </c>
    </row>
    <row r="6" spans="1:17" x14ac:dyDescent="0.25">
      <c r="A6" s="8">
        <v>44838</v>
      </c>
      <c r="B6" t="s">
        <v>11</v>
      </c>
      <c r="C6" t="s">
        <v>22</v>
      </c>
      <c r="D6">
        <v>15558</v>
      </c>
      <c r="E6" t="s">
        <v>25</v>
      </c>
      <c r="F6" s="7">
        <v>3302.01</v>
      </c>
      <c r="G6" s="7">
        <f t="shared" si="0"/>
        <v>3302.01</v>
      </c>
    </row>
    <row r="7" spans="1:17" x14ac:dyDescent="0.25">
      <c r="A7" s="8">
        <v>44839</v>
      </c>
      <c r="B7" t="s">
        <v>7</v>
      </c>
      <c r="C7" t="s">
        <v>15</v>
      </c>
      <c r="D7">
        <v>30006</v>
      </c>
      <c r="E7" t="s">
        <v>28</v>
      </c>
      <c r="F7" s="7">
        <v>270.66000000000003</v>
      </c>
      <c r="G7" s="7">
        <f t="shared" si="0"/>
        <v>270.66000000000003</v>
      </c>
    </row>
    <row r="8" spans="1:17" x14ac:dyDescent="0.25">
      <c r="A8" s="8">
        <v>44840</v>
      </c>
      <c r="B8" t="s">
        <v>8</v>
      </c>
      <c r="C8" t="s">
        <v>23</v>
      </c>
      <c r="D8">
        <v>26351</v>
      </c>
      <c r="E8" t="s">
        <v>27</v>
      </c>
      <c r="F8" s="7">
        <v>1442.78</v>
      </c>
      <c r="G8" s="7">
        <f t="shared" si="0"/>
        <v>1442.78</v>
      </c>
    </row>
    <row r="9" spans="1:17" x14ac:dyDescent="0.25">
      <c r="A9" s="8">
        <v>44841</v>
      </c>
      <c r="B9" t="s">
        <v>7</v>
      </c>
      <c r="C9" t="s">
        <v>12</v>
      </c>
      <c r="D9">
        <v>27931</v>
      </c>
      <c r="E9" t="s">
        <v>25</v>
      </c>
      <c r="F9" s="7">
        <v>1243.48</v>
      </c>
      <c r="G9" s="7">
        <f t="shared" si="0"/>
        <v>1243.48</v>
      </c>
    </row>
    <row r="10" spans="1:17" x14ac:dyDescent="0.25">
      <c r="A10" s="8">
        <v>44841</v>
      </c>
      <c r="B10" t="s">
        <v>9</v>
      </c>
      <c r="C10" t="s">
        <v>16</v>
      </c>
      <c r="D10">
        <v>18184</v>
      </c>
      <c r="E10" t="s">
        <v>24</v>
      </c>
      <c r="F10" s="7">
        <v>837.88</v>
      </c>
      <c r="G10" s="7">
        <f t="shared" si="0"/>
        <v>837.88</v>
      </c>
    </row>
    <row r="11" spans="1:17" x14ac:dyDescent="0.25">
      <c r="A11" s="8">
        <v>44841</v>
      </c>
      <c r="B11" t="s">
        <v>7</v>
      </c>
      <c r="C11" t="s">
        <v>13</v>
      </c>
      <c r="D11">
        <v>15200</v>
      </c>
      <c r="E11" t="s">
        <v>27</v>
      </c>
      <c r="F11" s="7">
        <v>660.88</v>
      </c>
      <c r="G11" s="7">
        <f t="shared" si="0"/>
        <v>660.88</v>
      </c>
    </row>
    <row r="12" spans="1:17" x14ac:dyDescent="0.25">
      <c r="A12" s="8">
        <v>44842</v>
      </c>
      <c r="B12" t="s">
        <v>9</v>
      </c>
      <c r="C12" t="s">
        <v>17</v>
      </c>
      <c r="D12">
        <v>10762</v>
      </c>
      <c r="E12" t="s">
        <v>25</v>
      </c>
      <c r="F12" s="7">
        <v>780.66</v>
      </c>
      <c r="G12" s="7">
        <f t="shared" si="0"/>
        <v>780.66</v>
      </c>
    </row>
    <row r="13" spans="1:17" x14ac:dyDescent="0.25">
      <c r="A13" s="8">
        <v>44842</v>
      </c>
      <c r="B13" t="s">
        <v>9</v>
      </c>
      <c r="C13" t="s">
        <v>17</v>
      </c>
      <c r="D13">
        <v>10762</v>
      </c>
      <c r="E13" t="s">
        <v>28</v>
      </c>
      <c r="F13" s="7">
        <v>867.84</v>
      </c>
      <c r="G13" s="7">
        <f t="shared" si="0"/>
        <v>867.84</v>
      </c>
    </row>
    <row r="14" spans="1:17" x14ac:dyDescent="0.25">
      <c r="A14" s="8">
        <v>44842</v>
      </c>
      <c r="B14" t="s">
        <v>9</v>
      </c>
      <c r="C14" t="s">
        <v>16</v>
      </c>
      <c r="D14">
        <v>19766</v>
      </c>
      <c r="E14" t="s">
        <v>28</v>
      </c>
      <c r="F14" s="7">
        <v>817.45</v>
      </c>
      <c r="G14" s="7">
        <f t="shared" si="0"/>
        <v>817.45</v>
      </c>
    </row>
    <row r="15" spans="1:17" x14ac:dyDescent="0.25">
      <c r="A15" s="8">
        <v>44842</v>
      </c>
      <c r="B15" t="s">
        <v>11</v>
      </c>
      <c r="C15" t="s">
        <v>19</v>
      </c>
      <c r="D15">
        <v>22093</v>
      </c>
      <c r="E15" t="s">
        <v>27</v>
      </c>
      <c r="F15" s="7">
        <v>309.12</v>
      </c>
      <c r="G15" s="7">
        <f t="shared" si="0"/>
        <v>309.12</v>
      </c>
    </row>
    <row r="16" spans="1:17" x14ac:dyDescent="0.25">
      <c r="A16" s="8">
        <v>44843</v>
      </c>
      <c r="B16" t="s">
        <v>9</v>
      </c>
      <c r="C16" t="s">
        <v>17</v>
      </c>
      <c r="D16">
        <v>10762</v>
      </c>
      <c r="E16" t="s">
        <v>25</v>
      </c>
      <c r="F16" s="7">
        <v>66.13</v>
      </c>
      <c r="G16" s="7">
        <f t="shared" si="0"/>
        <v>66.13</v>
      </c>
    </row>
    <row r="17" spans="1:7" x14ac:dyDescent="0.25">
      <c r="A17" s="8">
        <v>44843</v>
      </c>
      <c r="B17" t="s">
        <v>6</v>
      </c>
      <c r="C17" t="s">
        <v>19</v>
      </c>
      <c r="D17">
        <v>22093</v>
      </c>
      <c r="E17" t="s">
        <v>27</v>
      </c>
      <c r="F17" s="7">
        <v>266</v>
      </c>
      <c r="G17" s="7">
        <f t="shared" si="0"/>
        <v>266</v>
      </c>
    </row>
    <row r="18" spans="1:7" x14ac:dyDescent="0.25">
      <c r="A18" s="8">
        <v>44844</v>
      </c>
      <c r="B18" t="s">
        <v>6</v>
      </c>
      <c r="C18" t="s">
        <v>18</v>
      </c>
      <c r="D18">
        <v>27720</v>
      </c>
      <c r="E18" t="s">
        <v>24</v>
      </c>
      <c r="F18" s="7">
        <v>136.63999999999999</v>
      </c>
      <c r="G18" s="7">
        <f t="shared" si="0"/>
        <v>136.63999999999999</v>
      </c>
    </row>
    <row r="19" spans="1:7" x14ac:dyDescent="0.25">
      <c r="A19" s="8">
        <v>44844</v>
      </c>
      <c r="B19" t="s">
        <v>7</v>
      </c>
      <c r="C19" t="s">
        <v>19</v>
      </c>
      <c r="D19">
        <v>22093</v>
      </c>
      <c r="E19" t="s">
        <v>27</v>
      </c>
      <c r="F19" s="7">
        <v>-419.05</v>
      </c>
      <c r="G19" s="7">
        <f t="shared" si="0"/>
        <v>-419.05</v>
      </c>
    </row>
    <row r="20" spans="1:7" x14ac:dyDescent="0.25">
      <c r="A20" s="8">
        <v>44845</v>
      </c>
      <c r="B20" t="s">
        <v>11</v>
      </c>
      <c r="C20" t="s">
        <v>22</v>
      </c>
      <c r="D20">
        <v>15558</v>
      </c>
      <c r="E20" t="s">
        <v>27</v>
      </c>
      <c r="F20" s="7">
        <v>1358.69</v>
      </c>
      <c r="G20" s="7">
        <f t="shared" si="0"/>
        <v>1358.69</v>
      </c>
    </row>
    <row r="21" spans="1:7" x14ac:dyDescent="0.25">
      <c r="A21" s="8">
        <v>44845</v>
      </c>
      <c r="B21" t="s">
        <v>11</v>
      </c>
      <c r="C21" t="s">
        <v>22</v>
      </c>
      <c r="D21">
        <v>10931</v>
      </c>
      <c r="E21" t="s">
        <v>24</v>
      </c>
      <c r="F21" s="7">
        <v>160.9</v>
      </c>
      <c r="G21" s="7">
        <f t="shared" si="0"/>
        <v>160.9</v>
      </c>
    </row>
    <row r="22" spans="1:7" x14ac:dyDescent="0.25">
      <c r="A22" s="8">
        <v>44845</v>
      </c>
      <c r="B22" t="s">
        <v>9</v>
      </c>
      <c r="C22" t="s">
        <v>13</v>
      </c>
      <c r="D22">
        <v>15200</v>
      </c>
      <c r="E22" t="s">
        <v>28</v>
      </c>
      <c r="F22" s="7">
        <v>888.1</v>
      </c>
      <c r="G22" s="7">
        <f t="shared" si="0"/>
        <v>888.1</v>
      </c>
    </row>
    <row r="23" spans="1:7" x14ac:dyDescent="0.25">
      <c r="A23" s="8">
        <v>44845</v>
      </c>
      <c r="B23" t="s">
        <v>8</v>
      </c>
      <c r="C23" t="s">
        <v>13</v>
      </c>
      <c r="D23">
        <v>15200</v>
      </c>
      <c r="E23" t="s">
        <v>28</v>
      </c>
      <c r="F23" s="7">
        <v>62.4</v>
      </c>
      <c r="G23" s="7">
        <f t="shared" si="0"/>
        <v>62.4</v>
      </c>
    </row>
    <row r="24" spans="1:7" x14ac:dyDescent="0.25">
      <c r="A24" s="8">
        <v>44846</v>
      </c>
      <c r="B24" t="s">
        <v>9</v>
      </c>
      <c r="C24" t="s">
        <v>16</v>
      </c>
      <c r="D24">
        <v>18184</v>
      </c>
      <c r="E24" t="s">
        <v>27</v>
      </c>
      <c r="F24" s="7">
        <v>1598.6</v>
      </c>
      <c r="G24" s="7">
        <f t="shared" si="0"/>
        <v>1598.6</v>
      </c>
    </row>
    <row r="25" spans="1:7" x14ac:dyDescent="0.25">
      <c r="A25" s="8">
        <v>44846</v>
      </c>
      <c r="B25" t="s">
        <v>9</v>
      </c>
      <c r="C25" t="s">
        <v>16</v>
      </c>
      <c r="D25">
        <v>18184</v>
      </c>
      <c r="E25" t="s">
        <v>28</v>
      </c>
      <c r="F25" s="7">
        <v>73.88</v>
      </c>
      <c r="G25" s="7">
        <f t="shared" si="0"/>
        <v>73.88</v>
      </c>
    </row>
    <row r="26" spans="1:7" x14ac:dyDescent="0.25">
      <c r="A26" s="8">
        <v>44846</v>
      </c>
      <c r="B26" t="s">
        <v>10</v>
      </c>
      <c r="C26" t="s">
        <v>12</v>
      </c>
      <c r="D26">
        <v>27931</v>
      </c>
      <c r="E26" t="s">
        <v>28</v>
      </c>
      <c r="F26" s="7">
        <v>22.99</v>
      </c>
      <c r="G26" s="7">
        <f t="shared" si="0"/>
        <v>22.99</v>
      </c>
    </row>
    <row r="27" spans="1:7" x14ac:dyDescent="0.25">
      <c r="A27" s="8">
        <v>44846</v>
      </c>
      <c r="B27" t="s">
        <v>10</v>
      </c>
      <c r="C27" t="s">
        <v>23</v>
      </c>
      <c r="D27">
        <v>31102</v>
      </c>
      <c r="E27" t="s">
        <v>28</v>
      </c>
      <c r="F27" s="7">
        <v>447.03</v>
      </c>
      <c r="G27" s="7">
        <f t="shared" si="0"/>
        <v>447.03</v>
      </c>
    </row>
    <row r="28" spans="1:7" x14ac:dyDescent="0.25">
      <c r="A28" s="8">
        <v>44847</v>
      </c>
      <c r="B28" t="s">
        <v>11</v>
      </c>
      <c r="C28" t="s">
        <v>22</v>
      </c>
      <c r="D28">
        <v>10931</v>
      </c>
      <c r="E28" t="s">
        <v>24</v>
      </c>
      <c r="F28" s="7">
        <v>942.37</v>
      </c>
      <c r="G28" s="7">
        <f t="shared" si="0"/>
        <v>942.37</v>
      </c>
    </row>
    <row r="29" spans="1:7" x14ac:dyDescent="0.25">
      <c r="A29" s="8">
        <v>44847</v>
      </c>
      <c r="B29" t="s">
        <v>9</v>
      </c>
      <c r="C29" t="s">
        <v>16</v>
      </c>
      <c r="D29">
        <v>19766</v>
      </c>
      <c r="E29" t="s">
        <v>28</v>
      </c>
      <c r="F29" s="7">
        <v>250.3</v>
      </c>
      <c r="G29" s="7">
        <f t="shared" si="0"/>
        <v>250.3</v>
      </c>
    </row>
    <row r="30" spans="1:7" x14ac:dyDescent="0.25">
      <c r="A30" s="8">
        <v>44849</v>
      </c>
      <c r="B30" t="s">
        <v>10</v>
      </c>
      <c r="C30" t="s">
        <v>19</v>
      </c>
      <c r="D30">
        <v>22093</v>
      </c>
      <c r="E30" t="s">
        <v>27</v>
      </c>
      <c r="F30" s="7">
        <v>379.19</v>
      </c>
      <c r="G30" s="7">
        <f t="shared" si="0"/>
        <v>379.19</v>
      </c>
    </row>
    <row r="31" spans="1:7" x14ac:dyDescent="0.25">
      <c r="A31" s="8">
        <v>44849</v>
      </c>
      <c r="B31" t="s">
        <v>10</v>
      </c>
      <c r="C31" t="s">
        <v>19</v>
      </c>
      <c r="D31">
        <v>22093</v>
      </c>
      <c r="E31" t="s">
        <v>27</v>
      </c>
      <c r="F31" s="7">
        <v>435.72</v>
      </c>
      <c r="G31" s="7">
        <f t="shared" si="0"/>
        <v>435.72</v>
      </c>
    </row>
    <row r="32" spans="1:7" x14ac:dyDescent="0.25">
      <c r="A32" s="8">
        <v>44850</v>
      </c>
      <c r="B32" t="s">
        <v>10</v>
      </c>
      <c r="C32" t="s">
        <v>19</v>
      </c>
      <c r="D32">
        <v>22093</v>
      </c>
      <c r="E32" t="s">
        <v>27</v>
      </c>
      <c r="F32" s="7">
        <v>1251.3599999999999</v>
      </c>
      <c r="G32" s="7">
        <f t="shared" si="0"/>
        <v>1251.3599999999999</v>
      </c>
    </row>
    <row r="33" spans="1:7" x14ac:dyDescent="0.25">
      <c r="A33" s="8">
        <v>44851</v>
      </c>
      <c r="B33" t="s">
        <v>7</v>
      </c>
      <c r="C33" t="s">
        <v>13</v>
      </c>
      <c r="D33">
        <v>15200</v>
      </c>
      <c r="E33" t="s">
        <v>28</v>
      </c>
      <c r="F33" s="7">
        <v>350.55</v>
      </c>
      <c r="G33" s="7">
        <f t="shared" si="0"/>
        <v>350.55</v>
      </c>
    </row>
    <row r="34" spans="1:7" x14ac:dyDescent="0.25">
      <c r="A34" s="8">
        <v>44851</v>
      </c>
      <c r="B34" t="s">
        <v>7</v>
      </c>
      <c r="C34" t="s">
        <v>13</v>
      </c>
      <c r="D34">
        <v>15200</v>
      </c>
      <c r="E34" t="s">
        <v>28</v>
      </c>
      <c r="F34" s="7">
        <v>1040.17</v>
      </c>
      <c r="G34" s="7">
        <f t="shared" si="0"/>
        <v>1040.17</v>
      </c>
    </row>
    <row r="35" spans="1:7" x14ac:dyDescent="0.25">
      <c r="A35" s="8">
        <v>44852</v>
      </c>
      <c r="B35" t="s">
        <v>10</v>
      </c>
      <c r="C35" t="s">
        <v>20</v>
      </c>
      <c r="D35">
        <v>17029</v>
      </c>
      <c r="E35" t="s">
        <v>27</v>
      </c>
      <c r="F35" s="7">
        <v>1333.39</v>
      </c>
      <c r="G35" s="7">
        <f t="shared" si="0"/>
        <v>1333.39</v>
      </c>
    </row>
    <row r="36" spans="1:7" x14ac:dyDescent="0.25">
      <c r="A36" s="8">
        <v>44853</v>
      </c>
      <c r="B36" t="s">
        <v>8</v>
      </c>
      <c r="C36" t="s">
        <v>23</v>
      </c>
      <c r="E36" t="s">
        <v>27</v>
      </c>
      <c r="F36" s="7">
        <v>910.53</v>
      </c>
      <c r="G36" s="7">
        <f t="shared" si="0"/>
        <v>910.53</v>
      </c>
    </row>
    <row r="37" spans="1:7" x14ac:dyDescent="0.25">
      <c r="A37" s="8">
        <v>44854</v>
      </c>
      <c r="B37" t="s">
        <v>10</v>
      </c>
      <c r="C37" t="s">
        <v>20</v>
      </c>
      <c r="D37">
        <v>17029</v>
      </c>
      <c r="E37" t="s">
        <v>27</v>
      </c>
      <c r="F37" s="7">
        <v>1433.6</v>
      </c>
      <c r="G37" s="7">
        <f t="shared" si="0"/>
        <v>1433.6</v>
      </c>
    </row>
    <row r="38" spans="1:7" x14ac:dyDescent="0.25">
      <c r="A38" s="8">
        <v>44854</v>
      </c>
      <c r="B38" t="s">
        <v>8</v>
      </c>
      <c r="C38" t="s">
        <v>23</v>
      </c>
      <c r="D38">
        <v>31102</v>
      </c>
      <c r="E38" t="s">
        <v>27</v>
      </c>
      <c r="F38" s="7">
        <v>350.3</v>
      </c>
      <c r="G38" s="7">
        <f t="shared" si="0"/>
        <v>350.3</v>
      </c>
    </row>
    <row r="39" spans="1:7" x14ac:dyDescent="0.25">
      <c r="A39" s="8">
        <v>44855</v>
      </c>
      <c r="B39" t="s">
        <v>10</v>
      </c>
      <c r="C39" t="s">
        <v>20</v>
      </c>
      <c r="D39">
        <v>17029</v>
      </c>
      <c r="E39" t="s">
        <v>27</v>
      </c>
      <c r="F39" s="7">
        <v>759.03</v>
      </c>
      <c r="G39" s="7">
        <f t="shared" si="0"/>
        <v>759.03</v>
      </c>
    </row>
    <row r="40" spans="1:7" x14ac:dyDescent="0.25">
      <c r="A40" s="8">
        <v>44855</v>
      </c>
      <c r="B40" t="s">
        <v>9</v>
      </c>
      <c r="C40" t="s">
        <v>16</v>
      </c>
      <c r="D40">
        <v>18184</v>
      </c>
      <c r="E40" t="s">
        <v>25</v>
      </c>
      <c r="F40" s="7">
        <v>654.85</v>
      </c>
      <c r="G40" s="7">
        <f t="shared" si="0"/>
        <v>654.85</v>
      </c>
    </row>
    <row r="41" spans="1:7" x14ac:dyDescent="0.25">
      <c r="A41" s="8">
        <v>44855</v>
      </c>
      <c r="B41" t="s">
        <v>9</v>
      </c>
      <c r="C41" t="s">
        <v>18</v>
      </c>
      <c r="D41">
        <v>27720</v>
      </c>
      <c r="E41" t="s">
        <v>25</v>
      </c>
      <c r="F41" s="7">
        <v>689.2</v>
      </c>
      <c r="G41" s="7">
        <f t="shared" si="0"/>
        <v>689.2</v>
      </c>
    </row>
    <row r="42" spans="1:7" x14ac:dyDescent="0.25">
      <c r="A42" s="8">
        <v>44858</v>
      </c>
      <c r="B42" t="s">
        <v>11</v>
      </c>
      <c r="C42" t="s">
        <v>22</v>
      </c>
      <c r="D42">
        <v>10931</v>
      </c>
      <c r="E42" t="s">
        <v>25</v>
      </c>
      <c r="F42" s="7">
        <v>588.87</v>
      </c>
      <c r="G42" s="7">
        <f t="shared" si="0"/>
        <v>588.87</v>
      </c>
    </row>
    <row r="43" spans="1:7" x14ac:dyDescent="0.25">
      <c r="A43" s="8">
        <v>44858</v>
      </c>
      <c r="B43" t="s">
        <v>7</v>
      </c>
      <c r="C43" t="s">
        <v>16</v>
      </c>
      <c r="D43">
        <v>18184</v>
      </c>
      <c r="E43" t="s">
        <v>28</v>
      </c>
      <c r="F43" s="7">
        <v>300</v>
      </c>
      <c r="G43" s="7">
        <f t="shared" si="0"/>
        <v>300</v>
      </c>
    </row>
    <row r="44" spans="1:7" x14ac:dyDescent="0.25">
      <c r="A44" s="8">
        <v>44859</v>
      </c>
      <c r="B44" t="s">
        <v>6</v>
      </c>
      <c r="C44" t="s">
        <v>18</v>
      </c>
      <c r="D44">
        <v>27720</v>
      </c>
      <c r="E44" t="s">
        <v>24</v>
      </c>
      <c r="F44" s="7">
        <v>1601.13</v>
      </c>
      <c r="G44" s="7">
        <f t="shared" si="0"/>
        <v>1601.13</v>
      </c>
    </row>
    <row r="45" spans="1:7" x14ac:dyDescent="0.25">
      <c r="A45" s="8">
        <v>44859</v>
      </c>
      <c r="B45" t="s">
        <v>7</v>
      </c>
      <c r="C45" t="s">
        <v>13</v>
      </c>
      <c r="D45">
        <v>15200</v>
      </c>
      <c r="E45" t="s">
        <v>24</v>
      </c>
      <c r="F45" s="7">
        <v>783.78</v>
      </c>
      <c r="G45" s="7">
        <f t="shared" si="0"/>
        <v>783.78</v>
      </c>
    </row>
    <row r="46" spans="1:7" x14ac:dyDescent="0.25">
      <c r="A46" s="8">
        <v>44859</v>
      </c>
      <c r="B46" t="s">
        <v>7</v>
      </c>
      <c r="C46" t="s">
        <v>12</v>
      </c>
      <c r="D46">
        <v>26005</v>
      </c>
      <c r="E46" t="s">
        <v>25</v>
      </c>
      <c r="F46" s="7">
        <v>271.10000000000002</v>
      </c>
      <c r="G46" s="7">
        <f t="shared" si="0"/>
        <v>271.10000000000002</v>
      </c>
    </row>
    <row r="47" spans="1:7" x14ac:dyDescent="0.25">
      <c r="A47" s="8">
        <v>44859</v>
      </c>
      <c r="B47" t="s">
        <v>8</v>
      </c>
      <c r="C47" t="s">
        <v>13</v>
      </c>
      <c r="D47">
        <v>15200</v>
      </c>
      <c r="E47" t="s">
        <v>25</v>
      </c>
      <c r="F47" s="7">
        <v>1219.5999999999999</v>
      </c>
      <c r="G47" s="7">
        <f t="shared" si="0"/>
        <v>1219.5999999999999</v>
      </c>
    </row>
    <row r="48" spans="1:7" x14ac:dyDescent="0.25">
      <c r="A48" s="8">
        <v>44859</v>
      </c>
      <c r="B48" t="s">
        <v>6</v>
      </c>
      <c r="C48" t="s">
        <v>17</v>
      </c>
      <c r="E48" t="s">
        <v>25</v>
      </c>
      <c r="F48" s="7">
        <v>935.16</v>
      </c>
      <c r="G48" s="7">
        <f t="shared" si="0"/>
        <v>935.16</v>
      </c>
    </row>
    <row r="49" spans="1:7" x14ac:dyDescent="0.25">
      <c r="A49" s="8">
        <v>44859</v>
      </c>
      <c r="B49" t="s">
        <v>7</v>
      </c>
      <c r="C49" t="s">
        <v>18</v>
      </c>
      <c r="D49">
        <v>27720</v>
      </c>
      <c r="E49" t="s">
        <v>24</v>
      </c>
      <c r="F49" s="7">
        <v>-552.12</v>
      </c>
      <c r="G49" s="7">
        <f t="shared" si="0"/>
        <v>-552.12</v>
      </c>
    </row>
    <row r="50" spans="1:7" x14ac:dyDescent="0.25">
      <c r="A50" s="8">
        <v>44860</v>
      </c>
      <c r="B50" t="s">
        <v>7</v>
      </c>
      <c r="C50" t="s">
        <v>12</v>
      </c>
      <c r="D50">
        <v>27931</v>
      </c>
      <c r="E50" t="s">
        <v>28</v>
      </c>
      <c r="F50" s="7">
        <v>454.77</v>
      </c>
      <c r="G50" s="7">
        <f t="shared" si="0"/>
        <v>454.77</v>
      </c>
    </row>
    <row r="51" spans="1:7" x14ac:dyDescent="0.25">
      <c r="A51" s="8">
        <v>44861</v>
      </c>
      <c r="B51" t="s">
        <v>8</v>
      </c>
      <c r="C51" t="s">
        <v>23</v>
      </c>
      <c r="D51">
        <v>31102</v>
      </c>
      <c r="E51" t="s">
        <v>28</v>
      </c>
      <c r="F51" s="7">
        <v>511.06</v>
      </c>
      <c r="G51" s="7">
        <f t="shared" si="0"/>
        <v>511.06</v>
      </c>
    </row>
    <row r="52" spans="1:7" x14ac:dyDescent="0.25">
      <c r="A52" s="8">
        <v>44861</v>
      </c>
      <c r="B52" t="s">
        <v>6</v>
      </c>
      <c r="C52" t="s">
        <v>18</v>
      </c>
      <c r="D52">
        <v>27720</v>
      </c>
      <c r="E52" t="s">
        <v>25</v>
      </c>
      <c r="F52" s="7">
        <v>577.58000000000004</v>
      </c>
      <c r="G52" s="7">
        <f t="shared" si="0"/>
        <v>577.58000000000004</v>
      </c>
    </row>
    <row r="53" spans="1:7" x14ac:dyDescent="0.25">
      <c r="A53" s="8">
        <v>44862</v>
      </c>
      <c r="B53" t="s">
        <v>9</v>
      </c>
      <c r="C53" t="s">
        <v>16</v>
      </c>
      <c r="D53">
        <v>18184</v>
      </c>
      <c r="E53" t="s">
        <v>28</v>
      </c>
      <c r="F53" s="7">
        <v>666.18</v>
      </c>
      <c r="G53" s="7">
        <f t="shared" si="0"/>
        <v>666.18</v>
      </c>
    </row>
    <row r="54" spans="1:7" x14ac:dyDescent="0.25">
      <c r="A54" s="8">
        <v>44863</v>
      </c>
      <c r="B54" t="s">
        <v>8</v>
      </c>
      <c r="C54" t="s">
        <v>23</v>
      </c>
      <c r="D54">
        <v>26351</v>
      </c>
      <c r="E54" t="s">
        <v>27</v>
      </c>
      <c r="F54" s="7">
        <v>977.04</v>
      </c>
      <c r="G54" s="7">
        <f t="shared" si="0"/>
        <v>977.04</v>
      </c>
    </row>
    <row r="55" spans="1:7" x14ac:dyDescent="0.25">
      <c r="A55" s="8">
        <v>44864</v>
      </c>
      <c r="B55" t="s">
        <v>7</v>
      </c>
      <c r="C55" t="s">
        <v>13</v>
      </c>
      <c r="D55">
        <v>15200</v>
      </c>
      <c r="E55" t="s">
        <v>28</v>
      </c>
      <c r="F55" s="7">
        <v>83.6</v>
      </c>
      <c r="G55" s="7">
        <f t="shared" si="0"/>
        <v>83.6</v>
      </c>
    </row>
    <row r="56" spans="1:7" x14ac:dyDescent="0.25">
      <c r="A56" s="8">
        <v>44864</v>
      </c>
      <c r="B56" t="s">
        <v>6</v>
      </c>
      <c r="C56" t="s">
        <v>18</v>
      </c>
      <c r="D56">
        <v>28131</v>
      </c>
      <c r="E56" t="s">
        <v>24</v>
      </c>
      <c r="F56" s="7">
        <v>933.06</v>
      </c>
      <c r="G56" s="7">
        <f t="shared" si="0"/>
        <v>933.06</v>
      </c>
    </row>
    <row r="57" spans="1:7" x14ac:dyDescent="0.25">
      <c r="A57" s="8">
        <v>44864</v>
      </c>
      <c r="B57" t="s">
        <v>6</v>
      </c>
      <c r="C57" t="s">
        <v>18</v>
      </c>
      <c r="D57">
        <v>28131</v>
      </c>
      <c r="E57" t="s">
        <v>24</v>
      </c>
      <c r="F57" s="7">
        <v>1495.82</v>
      </c>
      <c r="G57" s="7">
        <f t="shared" si="0"/>
        <v>1495.82</v>
      </c>
    </row>
    <row r="58" spans="1:7" x14ac:dyDescent="0.25">
      <c r="A58" s="8">
        <v>44864</v>
      </c>
      <c r="B58" t="s">
        <v>7</v>
      </c>
      <c r="C58" t="s">
        <v>13</v>
      </c>
      <c r="D58">
        <v>15200</v>
      </c>
      <c r="E58" t="s">
        <v>25</v>
      </c>
      <c r="F58" s="7">
        <v>806.65</v>
      </c>
      <c r="G58" s="7">
        <f t="shared" si="0"/>
        <v>806.65</v>
      </c>
    </row>
    <row r="59" spans="1:7" x14ac:dyDescent="0.25">
      <c r="A59" s="8">
        <v>44865</v>
      </c>
      <c r="B59" t="s">
        <v>11</v>
      </c>
      <c r="C59" t="s">
        <v>22</v>
      </c>
      <c r="D59">
        <v>15558</v>
      </c>
      <c r="E59" t="s">
        <v>24</v>
      </c>
      <c r="F59" s="7">
        <v>614.47</v>
      </c>
      <c r="G59" s="7">
        <f t="shared" si="0"/>
        <v>614.47</v>
      </c>
    </row>
    <row r="60" spans="1:7" x14ac:dyDescent="0.25">
      <c r="E60" s="34" t="s">
        <v>66</v>
      </c>
      <c r="F60" s="35">
        <f>SUM(F2:F59)</f>
        <v>42653.829999999987</v>
      </c>
    </row>
  </sheetData>
  <autoFilter ref="A1:G1" xr:uid="{8E4D87AB-2414-3345-82E3-5855F84C96F0}"/>
  <conditionalFormatting sqref="G2:G59">
    <cfRule type="dataBar" priority="1">
      <dataBar showValue="0">
        <cfvo type="min"/>
        <cfvo type="max"/>
        <color rgb="FF638EC6"/>
      </dataBar>
      <extLst>
        <ext xmlns:x14="http://schemas.microsoft.com/office/spreadsheetml/2009/9/main" uri="{B025F937-C7B1-47D3-B67F-A62EFF666E3E}">
          <x14:id>{D862B858-FE14-CF49-BFB1-D015D2FB5FAA}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862B858-FE14-CF49-BFB1-D015D2FB5FAA}">
            <x14:dataBar minLength="0" maxLength="100" gradient="0">
              <x14:cfvo type="autoMin"/>
              <x14:cfvo type="autoMax"/>
              <x14:negativeFillColor rgb="FFFF0000"/>
              <x14:axisColor rgb="FF000000"/>
            </x14:dataBar>
          </x14:cfRule>
          <xm:sqref>G2:G59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954FC-0001-6240-B9B9-2053BD2B1932}">
  <dimension ref="A1:Z119"/>
  <sheetViews>
    <sheetView showGridLines="0" zoomScale="35" zoomScaleNormal="33" workbookViewId="0">
      <selection activeCell="R38" sqref="R38"/>
    </sheetView>
  </sheetViews>
  <sheetFormatPr baseColWidth="10" defaultRowHeight="21" x14ac:dyDescent="0.25"/>
  <cols>
    <col min="1" max="1" width="13.88671875" bestFit="1" customWidth="1"/>
    <col min="2" max="2" width="18.33203125" bestFit="1" customWidth="1"/>
    <col min="3" max="4" width="22.21875" bestFit="1" customWidth="1"/>
    <col min="5" max="5" width="8.88671875" bestFit="1" customWidth="1"/>
    <col min="6" max="6" width="11.109375" bestFit="1" customWidth="1"/>
    <col min="7" max="7" width="7.109375" bestFit="1" customWidth="1"/>
    <col min="8" max="8" width="6.21875" bestFit="1" customWidth="1"/>
    <col min="9" max="9" width="12" bestFit="1" customWidth="1"/>
    <col min="10" max="10" width="11.109375" bestFit="1" customWidth="1"/>
    <col min="11" max="11" width="8.109375" bestFit="1" customWidth="1"/>
    <col min="12" max="14" width="12" bestFit="1" customWidth="1"/>
    <col min="15" max="19" width="7.5546875" bestFit="1" customWidth="1"/>
    <col min="20" max="20" width="18.33203125" bestFit="1" customWidth="1"/>
    <col min="21" max="21" width="17.21875" bestFit="1" customWidth="1"/>
    <col min="22" max="23" width="11.88671875" bestFit="1" customWidth="1"/>
    <col min="24" max="24" width="8.88671875" bestFit="1" customWidth="1"/>
    <col min="25" max="25" width="11.109375" bestFit="1" customWidth="1"/>
    <col min="26" max="44" width="7.5546875" bestFit="1" customWidth="1"/>
    <col min="45" max="59" width="9.109375" bestFit="1" customWidth="1"/>
    <col min="60" max="60" width="11.33203125" bestFit="1" customWidth="1"/>
  </cols>
  <sheetData>
    <row r="1" spans="1:26" x14ac:dyDescent="0.25">
      <c r="A1" s="5" t="s">
        <v>32</v>
      </c>
      <c r="B1" t="s">
        <v>31</v>
      </c>
      <c r="T1" s="14"/>
      <c r="U1" s="14"/>
      <c r="V1" s="14"/>
      <c r="W1" s="14"/>
      <c r="X1" s="14"/>
      <c r="Y1" s="14"/>
      <c r="Z1" s="14"/>
    </row>
    <row r="2" spans="1:26" ht="22" thickBot="1" x14ac:dyDescent="0.3">
      <c r="A2" s="6" t="s">
        <v>7</v>
      </c>
      <c r="B2" s="7">
        <v>5294.4700000000012</v>
      </c>
      <c r="T2" s="27" t="s">
        <v>31</v>
      </c>
      <c r="U2" s="27" t="s">
        <v>38</v>
      </c>
      <c r="V2" s="22"/>
      <c r="W2" s="22"/>
      <c r="X2" s="22"/>
      <c r="Y2" s="22"/>
    </row>
    <row r="3" spans="1:26" ht="23" thickTop="1" thickBot="1" x14ac:dyDescent="0.3">
      <c r="A3" s="6" t="s">
        <v>9</v>
      </c>
      <c r="B3" s="7">
        <v>9269.1500000000015</v>
      </c>
      <c r="T3" s="27" t="s">
        <v>32</v>
      </c>
      <c r="U3" s="22" t="s">
        <v>25</v>
      </c>
      <c r="V3" s="22" t="s">
        <v>27</v>
      </c>
      <c r="W3" s="22" t="s">
        <v>28</v>
      </c>
      <c r="X3" s="22" t="s">
        <v>24</v>
      </c>
      <c r="Y3" s="22" t="s">
        <v>33</v>
      </c>
    </row>
    <row r="4" spans="1:26" ht="22" thickTop="1" x14ac:dyDescent="0.25">
      <c r="A4" s="6" t="s">
        <v>6</v>
      </c>
      <c r="B4" s="7">
        <v>5945.3899999999994</v>
      </c>
      <c r="T4" s="30" t="s">
        <v>7</v>
      </c>
      <c r="U4" s="24">
        <v>2321.23</v>
      </c>
      <c r="V4" s="24">
        <v>241.82999999999998</v>
      </c>
      <c r="W4" s="24">
        <v>2499.75</v>
      </c>
      <c r="X4" s="24">
        <v>231.65999999999997</v>
      </c>
      <c r="Y4" s="24">
        <v>5294.4699999999993</v>
      </c>
    </row>
    <row r="5" spans="1:26" x14ac:dyDescent="0.25">
      <c r="A5" s="6" t="s">
        <v>10</v>
      </c>
      <c r="B5" s="7">
        <v>7342.56</v>
      </c>
      <c r="T5" s="6" t="s">
        <v>9</v>
      </c>
      <c r="U5" s="7">
        <v>2190.84</v>
      </c>
      <c r="V5" s="7">
        <v>2676.68</v>
      </c>
      <c r="W5" s="7">
        <v>3563.75</v>
      </c>
      <c r="X5" s="7">
        <v>837.88</v>
      </c>
      <c r="Y5" s="7">
        <v>9269.15</v>
      </c>
    </row>
    <row r="6" spans="1:26" x14ac:dyDescent="0.25">
      <c r="A6" s="6" t="s">
        <v>11</v>
      </c>
      <c r="B6" s="7">
        <v>9328.5499999999993</v>
      </c>
      <c r="T6" s="6" t="s">
        <v>6</v>
      </c>
      <c r="U6" s="7">
        <v>1512.74</v>
      </c>
      <c r="V6" s="7">
        <v>266</v>
      </c>
      <c r="W6" s="7"/>
      <c r="X6" s="7">
        <v>4166.6499999999996</v>
      </c>
      <c r="Y6" s="7">
        <v>5945.3899999999994</v>
      </c>
    </row>
    <row r="7" spans="1:26" x14ac:dyDescent="0.25">
      <c r="A7" s="6" t="s">
        <v>8</v>
      </c>
      <c r="B7" s="7">
        <v>5473.71</v>
      </c>
      <c r="T7" s="6" t="s">
        <v>10</v>
      </c>
      <c r="U7" s="7">
        <v>1280.25</v>
      </c>
      <c r="V7" s="7">
        <v>5592.29</v>
      </c>
      <c r="W7" s="7">
        <v>470.02</v>
      </c>
      <c r="X7" s="7"/>
      <c r="Y7" s="7">
        <v>7342.5599999999995</v>
      </c>
    </row>
    <row r="8" spans="1:26" x14ac:dyDescent="0.25">
      <c r="A8" s="6" t="s">
        <v>33</v>
      </c>
      <c r="B8" s="7">
        <v>42653.83</v>
      </c>
      <c r="T8" s="6" t="s">
        <v>11</v>
      </c>
      <c r="U8" s="7">
        <v>3890.88</v>
      </c>
      <c r="V8" s="7">
        <v>2920.17</v>
      </c>
      <c r="W8" s="7"/>
      <c r="X8" s="7">
        <v>2517.5</v>
      </c>
      <c r="Y8" s="7">
        <v>9328.5499999999993</v>
      </c>
    </row>
    <row r="9" spans="1:26" ht="22" thickBot="1" x14ac:dyDescent="0.3">
      <c r="T9" s="23" t="s">
        <v>8</v>
      </c>
      <c r="U9" s="7">
        <v>1219.5999999999999</v>
      </c>
      <c r="V9" s="7">
        <v>3680.65</v>
      </c>
      <c r="W9" s="7">
        <v>573.46</v>
      </c>
      <c r="X9" s="7"/>
      <c r="Y9" s="7">
        <v>5473.71</v>
      </c>
    </row>
    <row r="10" spans="1:26" ht="23" thickTop="1" thickBot="1" x14ac:dyDescent="0.3">
      <c r="T10" s="25" t="s">
        <v>33</v>
      </c>
      <c r="U10" s="21">
        <v>12415.539999999999</v>
      </c>
      <c r="V10" s="21">
        <v>15377.619999999999</v>
      </c>
      <c r="W10" s="21">
        <v>7106.9800000000005</v>
      </c>
      <c r="X10" s="21">
        <v>7753.69</v>
      </c>
      <c r="Y10" s="21">
        <v>42653.829999999994</v>
      </c>
    </row>
    <row r="11" spans="1:26" ht="22" thickTop="1" x14ac:dyDescent="0.25"/>
    <row r="12" spans="1:26" x14ac:dyDescent="0.25">
      <c r="A12" s="14"/>
      <c r="B12" s="14"/>
      <c r="C12" s="14"/>
      <c r="D12" s="14"/>
      <c r="E12" s="14"/>
      <c r="F12" s="14"/>
      <c r="G12" s="14"/>
      <c r="H12" s="14"/>
      <c r="I12" s="14"/>
      <c r="J12" s="14"/>
      <c r="K12" s="14"/>
      <c r="L12" s="14"/>
      <c r="M12" s="14"/>
      <c r="N12" s="14"/>
      <c r="O12" s="14"/>
      <c r="P12" s="14"/>
    </row>
    <row r="14" spans="1:26" ht="22" thickBot="1" x14ac:dyDescent="0.3">
      <c r="A14" s="27" t="s">
        <v>32</v>
      </c>
      <c r="B14" s="22" t="s">
        <v>31</v>
      </c>
    </row>
    <row r="15" spans="1:26" ht="22" thickTop="1" x14ac:dyDescent="0.25">
      <c r="A15" s="30" t="s">
        <v>25</v>
      </c>
      <c r="B15" s="24">
        <v>12415.54</v>
      </c>
    </row>
    <row r="16" spans="1:26" x14ac:dyDescent="0.25">
      <c r="A16" s="6" t="s">
        <v>27</v>
      </c>
      <c r="B16" s="7">
        <v>15377.619999999999</v>
      </c>
    </row>
    <row r="17" spans="1:26" x14ac:dyDescent="0.25">
      <c r="A17" s="6" t="s">
        <v>28</v>
      </c>
      <c r="B17" s="7">
        <v>7106.9800000000023</v>
      </c>
    </row>
    <row r="18" spans="1:26" ht="22" thickBot="1" x14ac:dyDescent="0.3">
      <c r="A18" s="23" t="s">
        <v>24</v>
      </c>
      <c r="B18" s="7">
        <v>7753.69</v>
      </c>
    </row>
    <row r="19" spans="1:26" ht="23" thickTop="1" thickBot="1" x14ac:dyDescent="0.3">
      <c r="A19" s="25" t="s">
        <v>33</v>
      </c>
      <c r="B19" s="21">
        <v>42653.83</v>
      </c>
    </row>
    <row r="20" spans="1:26" ht="22" thickTop="1" x14ac:dyDescent="0.25"/>
    <row r="27" spans="1:26" ht="22" thickBot="1" x14ac:dyDescent="0.3">
      <c r="A27" s="15"/>
      <c r="B27" s="15"/>
      <c r="C27" s="15"/>
      <c r="D27" s="15"/>
      <c r="E27" s="15"/>
      <c r="F27" s="15"/>
      <c r="G27" s="15"/>
      <c r="H27" s="15"/>
      <c r="I27" s="15"/>
      <c r="J27" s="15"/>
      <c r="K27" s="15"/>
      <c r="L27" s="15"/>
      <c r="M27" s="15"/>
      <c r="N27" s="15"/>
      <c r="O27" s="15"/>
      <c r="P27" s="15"/>
    </row>
    <row r="28" spans="1:26" ht="22" thickTop="1" x14ac:dyDescent="0.25"/>
    <row r="29" spans="1:26" ht="22" thickBot="1" x14ac:dyDescent="0.3">
      <c r="A29" s="38"/>
      <c r="B29" s="38"/>
      <c r="C29" s="38"/>
      <c r="D29" s="14"/>
      <c r="E29" s="14"/>
      <c r="F29" s="14"/>
      <c r="G29" s="14"/>
      <c r="H29" s="14"/>
      <c r="I29" s="14"/>
      <c r="J29" s="14"/>
      <c r="K29" s="14"/>
      <c r="T29" s="15"/>
      <c r="U29" s="15"/>
      <c r="V29" s="15"/>
      <c r="W29" s="15"/>
      <c r="X29" s="15"/>
      <c r="Y29" s="15"/>
      <c r="Z29" s="15"/>
    </row>
    <row r="30" spans="1:26" ht="22" thickTop="1" x14ac:dyDescent="0.25"/>
    <row r="31" spans="1:26" ht="22" thickBot="1" x14ac:dyDescent="0.3">
      <c r="A31" s="27" t="s">
        <v>32</v>
      </c>
      <c r="B31" s="22" t="s">
        <v>39</v>
      </c>
    </row>
    <row r="32" spans="1:26" ht="22" thickTop="1" x14ac:dyDescent="0.25">
      <c r="A32" s="30" t="s">
        <v>18</v>
      </c>
      <c r="B32" s="24">
        <v>697.33</v>
      </c>
    </row>
    <row r="33" spans="1:11" x14ac:dyDescent="0.25">
      <c r="A33" s="6" t="s">
        <v>13</v>
      </c>
      <c r="B33" s="7">
        <v>655.08111111111111</v>
      </c>
    </row>
    <row r="34" spans="1:11" x14ac:dyDescent="0.25">
      <c r="A34" s="6" t="s">
        <v>20</v>
      </c>
      <c r="B34" s="7">
        <v>1175.3399999999999</v>
      </c>
    </row>
    <row r="35" spans="1:11" x14ac:dyDescent="0.25">
      <c r="A35" s="6" t="s">
        <v>23</v>
      </c>
      <c r="B35" s="7">
        <v>773.12333333333333</v>
      </c>
    </row>
    <row r="36" spans="1:11" x14ac:dyDescent="0.25">
      <c r="A36" s="6" t="s">
        <v>15</v>
      </c>
      <c r="B36" s="7">
        <v>270.66000000000003</v>
      </c>
    </row>
    <row r="37" spans="1:11" x14ac:dyDescent="0.25">
      <c r="A37" s="6" t="s">
        <v>12</v>
      </c>
      <c r="B37" s="7">
        <v>498.08500000000004</v>
      </c>
    </row>
    <row r="38" spans="1:11" x14ac:dyDescent="0.25">
      <c r="A38" s="6" t="s">
        <v>22</v>
      </c>
      <c r="B38" s="7">
        <v>1127.4287499999998</v>
      </c>
    </row>
    <row r="39" spans="1:11" x14ac:dyDescent="0.25">
      <c r="A39" s="6" t="s">
        <v>19</v>
      </c>
      <c r="B39" s="7">
        <v>500.37</v>
      </c>
    </row>
    <row r="40" spans="1:11" x14ac:dyDescent="0.25">
      <c r="A40" s="6" t="s">
        <v>16</v>
      </c>
      <c r="B40" s="7">
        <v>697.46888888888907</v>
      </c>
    </row>
    <row r="41" spans="1:11" ht="22" thickBot="1" x14ac:dyDescent="0.3">
      <c r="A41" s="23" t="s">
        <v>17</v>
      </c>
      <c r="B41" s="7">
        <v>662.44749999999999</v>
      </c>
    </row>
    <row r="42" spans="1:11" ht="23" thickTop="1" thickBot="1" x14ac:dyDescent="0.3">
      <c r="A42" s="25" t="s">
        <v>33</v>
      </c>
      <c r="B42" s="21">
        <v>735.41086206896546</v>
      </c>
    </row>
    <row r="43" spans="1:11" ht="22" thickTop="1" x14ac:dyDescent="0.25"/>
    <row r="44" spans="1:11" ht="23" thickTop="1" thickBot="1" x14ac:dyDescent="0.3"/>
    <row r="45" spans="1:11" ht="22" thickTop="1" x14ac:dyDescent="0.25"/>
    <row r="46" spans="1:11" ht="22" thickBot="1" x14ac:dyDescent="0.3">
      <c r="A46" s="15"/>
      <c r="B46" s="15"/>
      <c r="C46" s="15"/>
      <c r="D46" s="15"/>
      <c r="E46" s="15"/>
      <c r="F46" s="15"/>
      <c r="G46" s="15"/>
      <c r="H46" s="15"/>
      <c r="I46" s="15"/>
      <c r="J46" s="15"/>
      <c r="K46" s="15"/>
    </row>
    <row r="47" spans="1:11" ht="22" thickTop="1" x14ac:dyDescent="0.25"/>
    <row r="52" spans="1:19" x14ac:dyDescent="0.25">
      <c r="A52" s="14"/>
      <c r="B52" s="14"/>
      <c r="C52" s="14"/>
      <c r="D52" s="14"/>
      <c r="E52" s="14"/>
      <c r="F52" s="14"/>
      <c r="G52" s="14"/>
      <c r="H52" s="14"/>
      <c r="I52" s="14"/>
      <c r="J52" s="14"/>
      <c r="K52" s="14"/>
      <c r="L52" s="14"/>
      <c r="M52" s="14"/>
      <c r="N52" s="14"/>
      <c r="O52" s="14"/>
      <c r="P52" s="14"/>
      <c r="Q52" s="14"/>
      <c r="R52" s="14"/>
      <c r="S52" s="14"/>
    </row>
    <row r="54" spans="1:19" ht="22" thickBot="1" x14ac:dyDescent="0.3">
      <c r="A54" s="27" t="s">
        <v>32</v>
      </c>
      <c r="B54" s="22" t="s">
        <v>31</v>
      </c>
    </row>
    <row r="55" spans="1:19" ht="22" thickTop="1" x14ac:dyDescent="0.25">
      <c r="A55" s="28">
        <v>44835</v>
      </c>
      <c r="B55" s="24">
        <v>1280.25</v>
      </c>
    </row>
    <row r="56" spans="1:19" x14ac:dyDescent="0.25">
      <c r="A56" s="36">
        <v>44837</v>
      </c>
      <c r="B56" s="7">
        <v>3130.2</v>
      </c>
    </row>
    <row r="57" spans="1:19" x14ac:dyDescent="0.25">
      <c r="A57" s="36">
        <v>44838</v>
      </c>
      <c r="B57" s="7">
        <v>3302.01</v>
      </c>
    </row>
    <row r="58" spans="1:19" x14ac:dyDescent="0.25">
      <c r="A58" s="36">
        <v>44839</v>
      </c>
      <c r="B58" s="7">
        <v>270.66000000000003</v>
      </c>
    </row>
    <row r="59" spans="1:19" x14ac:dyDescent="0.25">
      <c r="A59" s="36">
        <v>44840</v>
      </c>
      <c r="B59" s="7">
        <v>1442.78</v>
      </c>
    </row>
    <row r="60" spans="1:19" x14ac:dyDescent="0.25">
      <c r="A60" s="36">
        <v>44841</v>
      </c>
      <c r="B60" s="7">
        <v>2742.2400000000002</v>
      </c>
    </row>
    <row r="61" spans="1:19" x14ac:dyDescent="0.25">
      <c r="A61" s="36">
        <v>44842</v>
      </c>
      <c r="B61" s="7">
        <v>2775.0699999999997</v>
      </c>
    </row>
    <row r="62" spans="1:19" x14ac:dyDescent="0.25">
      <c r="A62" s="36">
        <v>44843</v>
      </c>
      <c r="B62" s="7">
        <v>332.13</v>
      </c>
    </row>
    <row r="63" spans="1:19" x14ac:dyDescent="0.25">
      <c r="A63" s="36">
        <v>44844</v>
      </c>
      <c r="B63" s="7">
        <v>-282.41000000000003</v>
      </c>
    </row>
    <row r="64" spans="1:19" x14ac:dyDescent="0.25">
      <c r="A64" s="36">
        <v>44845</v>
      </c>
      <c r="B64" s="7">
        <v>2470.09</v>
      </c>
    </row>
    <row r="65" spans="1:2" x14ac:dyDescent="0.25">
      <c r="A65" s="36">
        <v>44846</v>
      </c>
      <c r="B65" s="7">
        <v>2142.5</v>
      </c>
    </row>
    <row r="66" spans="1:2" x14ac:dyDescent="0.25">
      <c r="A66" s="36">
        <v>44847</v>
      </c>
      <c r="B66" s="7">
        <v>1192.67</v>
      </c>
    </row>
    <row r="67" spans="1:2" x14ac:dyDescent="0.25">
      <c r="A67" s="36">
        <v>44849</v>
      </c>
      <c r="B67" s="7">
        <v>814.91000000000008</v>
      </c>
    </row>
    <row r="68" spans="1:2" x14ac:dyDescent="0.25">
      <c r="A68" s="36">
        <v>44850</v>
      </c>
      <c r="B68" s="7">
        <v>1251.3599999999999</v>
      </c>
    </row>
    <row r="69" spans="1:2" x14ac:dyDescent="0.25">
      <c r="A69" s="36">
        <v>44851</v>
      </c>
      <c r="B69" s="7">
        <v>1390.72</v>
      </c>
    </row>
    <row r="70" spans="1:2" x14ac:dyDescent="0.25">
      <c r="A70" s="36">
        <v>44852</v>
      </c>
      <c r="B70" s="7">
        <v>1333.39</v>
      </c>
    </row>
    <row r="71" spans="1:2" x14ac:dyDescent="0.25">
      <c r="A71" s="36">
        <v>44853</v>
      </c>
      <c r="B71" s="7">
        <v>910.53</v>
      </c>
    </row>
    <row r="72" spans="1:2" x14ac:dyDescent="0.25">
      <c r="A72" s="36">
        <v>44854</v>
      </c>
      <c r="B72" s="7">
        <v>1783.8999999999999</v>
      </c>
    </row>
    <row r="73" spans="1:2" x14ac:dyDescent="0.25">
      <c r="A73" s="36">
        <v>44855</v>
      </c>
      <c r="B73" s="7">
        <v>2103.08</v>
      </c>
    </row>
    <row r="74" spans="1:2" x14ac:dyDescent="0.25">
      <c r="A74" s="36">
        <v>44858</v>
      </c>
      <c r="B74" s="7">
        <v>888.87</v>
      </c>
    </row>
    <row r="75" spans="1:2" x14ac:dyDescent="0.25">
      <c r="A75" s="36">
        <v>44859</v>
      </c>
      <c r="B75" s="7">
        <v>4258.6499999999996</v>
      </c>
    </row>
    <row r="76" spans="1:2" x14ac:dyDescent="0.25">
      <c r="A76" s="36">
        <v>44860</v>
      </c>
      <c r="B76" s="7">
        <v>454.77</v>
      </c>
    </row>
    <row r="77" spans="1:2" x14ac:dyDescent="0.25">
      <c r="A77" s="36">
        <v>44861</v>
      </c>
      <c r="B77" s="7">
        <v>1088.6400000000001</v>
      </c>
    </row>
    <row r="78" spans="1:2" x14ac:dyDescent="0.25">
      <c r="A78" s="36">
        <v>44862</v>
      </c>
      <c r="B78" s="7">
        <v>666.18</v>
      </c>
    </row>
    <row r="79" spans="1:2" x14ac:dyDescent="0.25">
      <c r="A79" s="36">
        <v>44863</v>
      </c>
      <c r="B79" s="7">
        <v>977.04</v>
      </c>
    </row>
    <row r="80" spans="1:2" x14ac:dyDescent="0.25">
      <c r="A80" s="36">
        <v>44864</v>
      </c>
      <c r="B80" s="7">
        <v>3319.13</v>
      </c>
    </row>
    <row r="81" spans="1:19" ht="22" thickBot="1" x14ac:dyDescent="0.3">
      <c r="A81" s="26">
        <v>44865</v>
      </c>
      <c r="B81" s="7">
        <v>614.47</v>
      </c>
    </row>
    <row r="82" spans="1:19" ht="23" thickTop="1" thickBot="1" x14ac:dyDescent="0.3">
      <c r="A82" s="29" t="s">
        <v>33</v>
      </c>
      <c r="B82" s="21">
        <v>42653.829999999987</v>
      </c>
    </row>
    <row r="83" spans="1:19" ht="23" thickTop="1" thickBot="1" x14ac:dyDescent="0.3">
      <c r="A83" s="15"/>
      <c r="B83" s="15"/>
      <c r="C83" s="15"/>
      <c r="D83" s="15"/>
      <c r="E83" s="15"/>
      <c r="F83" s="15"/>
      <c r="G83" s="15"/>
      <c r="H83" s="15"/>
      <c r="I83" s="15"/>
      <c r="J83" s="15"/>
      <c r="K83" s="15"/>
      <c r="L83" s="15"/>
      <c r="M83" s="15"/>
      <c r="N83" s="15"/>
      <c r="O83" s="15"/>
      <c r="P83" s="15"/>
      <c r="Q83" s="15"/>
      <c r="R83" s="15"/>
      <c r="S83" s="15"/>
    </row>
    <row r="84" spans="1:19" ht="22" thickTop="1" x14ac:dyDescent="0.25"/>
    <row r="117" ht="22" thickBot="1" x14ac:dyDescent="0.3"/>
    <row r="118" ht="23" thickTop="1" thickBot="1" x14ac:dyDescent="0.3"/>
    <row r="119" ht="22" thickTop="1" x14ac:dyDescent="0.25"/>
  </sheetData>
  <mergeCells count="1">
    <mergeCell ref="A29:C29"/>
  </mergeCell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E437C-184D-5E41-A23B-74D57AF4FA36}">
  <dimension ref="A1:AP79"/>
  <sheetViews>
    <sheetView showGridLines="0" tabSelected="1" zoomScale="25" zoomScaleNormal="57" workbookViewId="0">
      <selection sqref="A1:AP14"/>
    </sheetView>
  </sheetViews>
  <sheetFormatPr baseColWidth="10" defaultRowHeight="21" x14ac:dyDescent="0.25"/>
  <sheetData>
    <row r="1" spans="1:42" ht="21" customHeight="1" x14ac:dyDescent="0.25">
      <c r="A1" s="39" t="s">
        <v>41</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1"/>
    </row>
    <row r="2" spans="1:42" ht="21" customHeight="1" x14ac:dyDescent="0.25">
      <c r="A2" s="42"/>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4"/>
    </row>
    <row r="3" spans="1:42" ht="21" customHeight="1" x14ac:dyDescent="0.25">
      <c r="A3" s="42"/>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4"/>
    </row>
    <row r="4" spans="1:42" ht="21" customHeight="1" x14ac:dyDescent="0.25">
      <c r="A4" s="42"/>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4"/>
    </row>
    <row r="5" spans="1:42" ht="21" customHeight="1" x14ac:dyDescent="0.25">
      <c r="A5" s="42"/>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4"/>
    </row>
    <row r="6" spans="1:42" ht="21" customHeight="1" x14ac:dyDescent="0.25">
      <c r="A6" s="42"/>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4"/>
    </row>
    <row r="7" spans="1:42" ht="21" customHeight="1" x14ac:dyDescent="0.25">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4"/>
    </row>
    <row r="8" spans="1:42" ht="21" customHeight="1" x14ac:dyDescent="0.25">
      <c r="A8" s="42"/>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4"/>
    </row>
    <row r="9" spans="1:42" ht="21" customHeight="1" x14ac:dyDescent="0.25">
      <c r="A9" s="42"/>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4"/>
    </row>
    <row r="10" spans="1:42" ht="21" customHeight="1" x14ac:dyDescent="0.25">
      <c r="A10" s="42"/>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4"/>
    </row>
    <row r="11" spans="1:42" ht="21" customHeight="1" x14ac:dyDescent="0.25">
      <c r="A11" s="42"/>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4"/>
    </row>
    <row r="12" spans="1:42" ht="21" customHeight="1" x14ac:dyDescent="0.25">
      <c r="A12" s="42"/>
      <c r="B12" s="43"/>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4"/>
    </row>
    <row r="13" spans="1:42" ht="21" customHeight="1" x14ac:dyDescent="0.25">
      <c r="A13" s="42"/>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4"/>
    </row>
    <row r="14" spans="1:42" ht="21" customHeight="1" x14ac:dyDescent="0.25">
      <c r="A14" s="4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4"/>
    </row>
    <row r="15" spans="1:42" ht="21" customHeight="1" x14ac:dyDescent="0.25">
      <c r="A15" s="9"/>
      <c r="U15" s="45" t="s">
        <v>42</v>
      </c>
      <c r="V15" s="46"/>
      <c r="W15" s="46"/>
      <c r="X15" s="46"/>
      <c r="Y15" s="46"/>
      <c r="Z15" s="46"/>
      <c r="AA15" s="46"/>
      <c r="AB15" s="46"/>
      <c r="AC15" s="46"/>
      <c r="AD15" s="46"/>
      <c r="AE15" s="46"/>
      <c r="AF15" s="46"/>
      <c r="AG15" s="46"/>
      <c r="AH15" s="46"/>
      <c r="AI15" s="46"/>
      <c r="AJ15" s="46"/>
      <c r="AK15" s="46"/>
      <c r="AL15" s="46"/>
      <c r="AM15" s="46"/>
      <c r="AN15" s="46"/>
      <c r="AO15" s="46"/>
      <c r="AP15" s="47"/>
    </row>
    <row r="16" spans="1:42" x14ac:dyDescent="0.25">
      <c r="A16" s="9"/>
      <c r="U16" s="46"/>
      <c r="V16" s="46"/>
      <c r="W16" s="46"/>
      <c r="X16" s="46"/>
      <c r="Y16" s="46"/>
      <c r="Z16" s="46"/>
      <c r="AA16" s="46"/>
      <c r="AB16" s="46"/>
      <c r="AC16" s="46"/>
      <c r="AD16" s="46"/>
      <c r="AE16" s="46"/>
      <c r="AF16" s="46"/>
      <c r="AG16" s="46"/>
      <c r="AH16" s="46"/>
      <c r="AI16" s="46"/>
      <c r="AJ16" s="46"/>
      <c r="AK16" s="46"/>
      <c r="AL16" s="46"/>
      <c r="AM16" s="46"/>
      <c r="AN16" s="46"/>
      <c r="AO16" s="46"/>
      <c r="AP16" s="47"/>
    </row>
    <row r="17" spans="1:42" x14ac:dyDescent="0.25">
      <c r="A17" s="9"/>
      <c r="U17" s="46"/>
      <c r="V17" s="46"/>
      <c r="W17" s="46"/>
      <c r="X17" s="46"/>
      <c r="Y17" s="46"/>
      <c r="Z17" s="46"/>
      <c r="AA17" s="46"/>
      <c r="AB17" s="46"/>
      <c r="AC17" s="46"/>
      <c r="AD17" s="46"/>
      <c r="AE17" s="46"/>
      <c r="AF17" s="46"/>
      <c r="AG17" s="46"/>
      <c r="AH17" s="46"/>
      <c r="AI17" s="46"/>
      <c r="AJ17" s="46"/>
      <c r="AK17" s="46"/>
      <c r="AL17" s="46"/>
      <c r="AM17" s="46"/>
      <c r="AN17" s="46"/>
      <c r="AO17" s="46"/>
      <c r="AP17" s="47"/>
    </row>
    <row r="18" spans="1:42" x14ac:dyDescent="0.25">
      <c r="A18" s="9"/>
      <c r="U18" s="46"/>
      <c r="V18" s="46"/>
      <c r="W18" s="46"/>
      <c r="X18" s="46"/>
      <c r="Y18" s="46"/>
      <c r="Z18" s="46"/>
      <c r="AA18" s="46"/>
      <c r="AB18" s="46"/>
      <c r="AC18" s="46"/>
      <c r="AD18" s="46"/>
      <c r="AE18" s="46"/>
      <c r="AF18" s="46"/>
      <c r="AG18" s="46"/>
      <c r="AH18" s="46"/>
      <c r="AI18" s="46"/>
      <c r="AJ18" s="46"/>
      <c r="AK18" s="46"/>
      <c r="AL18" s="46"/>
      <c r="AM18" s="46"/>
      <c r="AN18" s="46"/>
      <c r="AO18" s="46"/>
      <c r="AP18" s="47"/>
    </row>
    <row r="19" spans="1:42" x14ac:dyDescent="0.25">
      <c r="A19" s="9"/>
      <c r="U19" s="46"/>
      <c r="V19" s="46"/>
      <c r="W19" s="46"/>
      <c r="X19" s="46"/>
      <c r="Y19" s="46"/>
      <c r="Z19" s="46"/>
      <c r="AA19" s="46"/>
      <c r="AB19" s="46"/>
      <c r="AC19" s="46"/>
      <c r="AD19" s="46"/>
      <c r="AE19" s="46"/>
      <c r="AF19" s="46"/>
      <c r="AG19" s="46"/>
      <c r="AH19" s="46"/>
      <c r="AI19" s="46"/>
      <c r="AJ19" s="46"/>
      <c r="AK19" s="46"/>
      <c r="AL19" s="46"/>
      <c r="AM19" s="46"/>
      <c r="AN19" s="46"/>
      <c r="AO19" s="46"/>
      <c r="AP19" s="47"/>
    </row>
    <row r="20" spans="1:42" x14ac:dyDescent="0.25">
      <c r="A20" s="9"/>
      <c r="U20" s="46"/>
      <c r="V20" s="46"/>
      <c r="W20" s="46"/>
      <c r="X20" s="46"/>
      <c r="Y20" s="46"/>
      <c r="Z20" s="46"/>
      <c r="AA20" s="46"/>
      <c r="AB20" s="46"/>
      <c r="AC20" s="46"/>
      <c r="AD20" s="46"/>
      <c r="AE20" s="46"/>
      <c r="AF20" s="46"/>
      <c r="AG20" s="46"/>
      <c r="AH20" s="46"/>
      <c r="AI20" s="46"/>
      <c r="AJ20" s="46"/>
      <c r="AK20" s="46"/>
      <c r="AL20" s="46"/>
      <c r="AM20" s="46"/>
      <c r="AN20" s="46"/>
      <c r="AO20" s="46"/>
      <c r="AP20" s="47"/>
    </row>
    <row r="21" spans="1:42" x14ac:dyDescent="0.25">
      <c r="A21" s="9"/>
      <c r="H21" s="31"/>
      <c r="U21" s="46"/>
      <c r="V21" s="46"/>
      <c r="W21" s="46"/>
      <c r="X21" s="46"/>
      <c r="Y21" s="46"/>
      <c r="Z21" s="46"/>
      <c r="AA21" s="46"/>
      <c r="AB21" s="46"/>
      <c r="AC21" s="46"/>
      <c r="AD21" s="46"/>
      <c r="AE21" s="46"/>
      <c r="AF21" s="46"/>
      <c r="AG21" s="46"/>
      <c r="AH21" s="46"/>
      <c r="AI21" s="46"/>
      <c r="AJ21" s="46"/>
      <c r="AK21" s="46"/>
      <c r="AL21" s="46"/>
      <c r="AM21" s="46"/>
      <c r="AN21" s="46"/>
      <c r="AO21" s="46"/>
      <c r="AP21" s="47"/>
    </row>
    <row r="22" spans="1:42" x14ac:dyDescent="0.25">
      <c r="A22" s="9"/>
      <c r="U22" s="46"/>
      <c r="V22" s="46"/>
      <c r="W22" s="46"/>
      <c r="X22" s="46"/>
      <c r="Y22" s="46"/>
      <c r="Z22" s="46"/>
      <c r="AA22" s="46"/>
      <c r="AB22" s="46"/>
      <c r="AC22" s="46"/>
      <c r="AD22" s="46"/>
      <c r="AE22" s="46"/>
      <c r="AF22" s="46"/>
      <c r="AG22" s="46"/>
      <c r="AH22" s="46"/>
      <c r="AI22" s="46"/>
      <c r="AJ22" s="46"/>
      <c r="AK22" s="46"/>
      <c r="AL22" s="46"/>
      <c r="AM22" s="46"/>
      <c r="AN22" s="46"/>
      <c r="AO22" s="46"/>
      <c r="AP22" s="47"/>
    </row>
    <row r="23" spans="1:42" x14ac:dyDescent="0.25">
      <c r="A23" s="9"/>
      <c r="U23" s="46"/>
      <c r="V23" s="46"/>
      <c r="W23" s="46"/>
      <c r="X23" s="46"/>
      <c r="Y23" s="46"/>
      <c r="Z23" s="46"/>
      <c r="AA23" s="46"/>
      <c r="AB23" s="46"/>
      <c r="AC23" s="46"/>
      <c r="AD23" s="46"/>
      <c r="AE23" s="46"/>
      <c r="AF23" s="46"/>
      <c r="AG23" s="46"/>
      <c r="AH23" s="46"/>
      <c r="AI23" s="46"/>
      <c r="AJ23" s="46"/>
      <c r="AK23" s="46"/>
      <c r="AL23" s="46"/>
      <c r="AM23" s="46"/>
      <c r="AN23" s="46"/>
      <c r="AO23" s="46"/>
      <c r="AP23" s="47"/>
    </row>
    <row r="24" spans="1:42" x14ac:dyDescent="0.25">
      <c r="A24" s="9"/>
      <c r="U24" s="46"/>
      <c r="V24" s="46"/>
      <c r="W24" s="46"/>
      <c r="X24" s="46"/>
      <c r="Y24" s="46"/>
      <c r="Z24" s="46"/>
      <c r="AA24" s="46"/>
      <c r="AB24" s="46"/>
      <c r="AC24" s="46"/>
      <c r="AD24" s="46"/>
      <c r="AE24" s="46"/>
      <c r="AF24" s="46"/>
      <c r="AG24" s="46"/>
      <c r="AH24" s="46"/>
      <c r="AI24" s="46"/>
      <c r="AJ24" s="46"/>
      <c r="AK24" s="46"/>
      <c r="AL24" s="46"/>
      <c r="AM24" s="46"/>
      <c r="AN24" s="46"/>
      <c r="AO24" s="46"/>
      <c r="AP24" s="47"/>
    </row>
    <row r="25" spans="1:42" ht="21" customHeight="1" x14ac:dyDescent="0.25">
      <c r="A25" s="9"/>
      <c r="AP25" s="10"/>
    </row>
    <row r="26" spans="1:42" ht="30" x14ac:dyDescent="0.3">
      <c r="A26" s="9"/>
      <c r="U26" s="32" t="s">
        <v>43</v>
      </c>
      <c r="AP26" s="10"/>
    </row>
    <row r="27" spans="1:42" ht="30" x14ac:dyDescent="0.3">
      <c r="A27" s="9"/>
      <c r="U27" s="32" t="s">
        <v>51</v>
      </c>
      <c r="AP27" s="10"/>
    </row>
    <row r="28" spans="1:42" ht="30" x14ac:dyDescent="0.3">
      <c r="A28" s="9"/>
      <c r="U28" s="33" t="s">
        <v>44</v>
      </c>
      <c r="AP28" s="10"/>
    </row>
    <row r="29" spans="1:42" ht="30" x14ac:dyDescent="0.3">
      <c r="A29" s="9"/>
      <c r="U29" s="32" t="s">
        <v>52</v>
      </c>
      <c r="AP29" s="10"/>
    </row>
    <row r="30" spans="1:42" ht="30" x14ac:dyDescent="0.3">
      <c r="A30" s="9"/>
      <c r="U30" s="32" t="s">
        <v>53</v>
      </c>
      <c r="AP30" s="10"/>
    </row>
    <row r="31" spans="1:42" ht="30" x14ac:dyDescent="0.3">
      <c r="A31" s="9"/>
      <c r="U31" s="32" t="s">
        <v>54</v>
      </c>
      <c r="AP31" s="10"/>
    </row>
    <row r="32" spans="1:42" ht="30" x14ac:dyDescent="0.3">
      <c r="A32" s="9"/>
      <c r="U32" s="33"/>
      <c r="AP32" s="10"/>
    </row>
    <row r="33" spans="1:42" ht="30" x14ac:dyDescent="0.3">
      <c r="A33" s="9"/>
      <c r="U33" s="33"/>
      <c r="AP33" s="10"/>
    </row>
    <row r="34" spans="1:42" ht="30" x14ac:dyDescent="0.3">
      <c r="A34" s="9"/>
      <c r="U34" s="32" t="s">
        <v>45</v>
      </c>
      <c r="AP34" s="10"/>
    </row>
    <row r="35" spans="1:42" ht="30" x14ac:dyDescent="0.3">
      <c r="A35" s="9"/>
      <c r="U35" s="32" t="s">
        <v>55</v>
      </c>
      <c r="AP35" s="10"/>
    </row>
    <row r="36" spans="1:42" ht="30" x14ac:dyDescent="0.3">
      <c r="A36" s="9"/>
      <c r="U36" s="32" t="s">
        <v>67</v>
      </c>
      <c r="AP36" s="10"/>
    </row>
    <row r="37" spans="1:42" ht="30" x14ac:dyDescent="0.3">
      <c r="A37" s="9"/>
      <c r="U37" s="32" t="s">
        <v>68</v>
      </c>
      <c r="AP37" s="10"/>
    </row>
    <row r="38" spans="1:42" ht="30" x14ac:dyDescent="0.3">
      <c r="A38" s="9"/>
      <c r="U38" s="32" t="s">
        <v>56</v>
      </c>
      <c r="AP38" s="10"/>
    </row>
    <row r="39" spans="1:42" ht="30" x14ac:dyDescent="0.3">
      <c r="A39" s="9"/>
      <c r="U39" s="32" t="s">
        <v>57</v>
      </c>
      <c r="AP39" s="10"/>
    </row>
    <row r="40" spans="1:42" ht="30" x14ac:dyDescent="0.3">
      <c r="A40" s="9"/>
      <c r="U40" s="32" t="s">
        <v>58</v>
      </c>
      <c r="AP40" s="10"/>
    </row>
    <row r="41" spans="1:42" ht="30" x14ac:dyDescent="0.3">
      <c r="A41" s="9"/>
      <c r="U41" s="33"/>
      <c r="AP41" s="10"/>
    </row>
    <row r="42" spans="1:42" ht="30" x14ac:dyDescent="0.3">
      <c r="A42" s="9"/>
      <c r="U42" s="32" t="s">
        <v>46</v>
      </c>
      <c r="AP42" s="10"/>
    </row>
    <row r="43" spans="1:42" ht="30" x14ac:dyDescent="0.3">
      <c r="A43" s="9"/>
      <c r="U43" s="32" t="s">
        <v>69</v>
      </c>
      <c r="AP43" s="10"/>
    </row>
    <row r="44" spans="1:42" ht="30" x14ac:dyDescent="0.3">
      <c r="A44" s="9"/>
      <c r="U44" s="33" t="s">
        <v>47</v>
      </c>
      <c r="AP44" s="10"/>
    </row>
    <row r="45" spans="1:42" ht="30" x14ac:dyDescent="0.3">
      <c r="A45" s="9"/>
      <c r="U45" s="32" t="s">
        <v>70</v>
      </c>
      <c r="AP45" s="10"/>
    </row>
    <row r="46" spans="1:42" ht="30" x14ac:dyDescent="0.3">
      <c r="A46" s="9"/>
      <c r="U46" s="32" t="s">
        <v>59</v>
      </c>
      <c r="AP46" s="10"/>
    </row>
    <row r="47" spans="1:42" ht="30" x14ac:dyDescent="0.3">
      <c r="A47" s="9"/>
      <c r="U47" s="32" t="s">
        <v>60</v>
      </c>
      <c r="AP47" s="10"/>
    </row>
    <row r="48" spans="1:42" ht="30" x14ac:dyDescent="0.3">
      <c r="A48" s="9"/>
      <c r="U48" s="33"/>
      <c r="AP48" s="10"/>
    </row>
    <row r="49" spans="1:42" ht="30" x14ac:dyDescent="0.3">
      <c r="A49" s="9"/>
      <c r="U49" s="32" t="s">
        <v>48</v>
      </c>
      <c r="AP49" s="10"/>
    </row>
    <row r="50" spans="1:42" ht="30" x14ac:dyDescent="0.3">
      <c r="A50" s="9"/>
      <c r="U50" s="32" t="s">
        <v>61</v>
      </c>
      <c r="AP50" s="10"/>
    </row>
    <row r="51" spans="1:42" ht="30" x14ac:dyDescent="0.3">
      <c r="A51" s="9"/>
      <c r="U51" s="32" t="s">
        <v>71</v>
      </c>
      <c r="AP51" s="10"/>
    </row>
    <row r="52" spans="1:42" ht="30" x14ac:dyDescent="0.3">
      <c r="A52" s="9"/>
      <c r="U52" s="32" t="s">
        <v>73</v>
      </c>
      <c r="AP52" s="10"/>
    </row>
    <row r="53" spans="1:42" ht="30" x14ac:dyDescent="0.3">
      <c r="A53" s="9"/>
      <c r="U53" s="32" t="s">
        <v>62</v>
      </c>
      <c r="AP53" s="10"/>
    </row>
    <row r="54" spans="1:42" ht="30" x14ac:dyDescent="0.3">
      <c r="A54" s="9"/>
      <c r="U54" s="37" t="s">
        <v>72</v>
      </c>
      <c r="AP54" s="10"/>
    </row>
    <row r="55" spans="1:42" ht="30" x14ac:dyDescent="0.3">
      <c r="A55" s="9"/>
      <c r="U55" s="33"/>
      <c r="AP55" s="10"/>
    </row>
    <row r="56" spans="1:42" ht="30" x14ac:dyDescent="0.3">
      <c r="A56" s="9"/>
      <c r="U56" s="32" t="s">
        <v>49</v>
      </c>
      <c r="AP56" s="10"/>
    </row>
    <row r="57" spans="1:42" ht="30" x14ac:dyDescent="0.3">
      <c r="A57" s="9"/>
      <c r="U57" s="32" t="s">
        <v>74</v>
      </c>
      <c r="AP57" s="10"/>
    </row>
    <row r="58" spans="1:42" ht="30" x14ac:dyDescent="0.3">
      <c r="A58" s="9"/>
      <c r="U58" s="32" t="s">
        <v>63</v>
      </c>
      <c r="AP58" s="10"/>
    </row>
    <row r="59" spans="1:42" ht="30" x14ac:dyDescent="0.3">
      <c r="A59" s="9"/>
      <c r="U59" s="32" t="s">
        <v>75</v>
      </c>
      <c r="AP59" s="10"/>
    </row>
    <row r="60" spans="1:42" ht="30" x14ac:dyDescent="0.3">
      <c r="A60" s="9"/>
      <c r="U60" s="33"/>
      <c r="AP60" s="10"/>
    </row>
    <row r="61" spans="1:42" ht="30" x14ac:dyDescent="0.3">
      <c r="A61" s="9"/>
      <c r="U61" s="32" t="s">
        <v>50</v>
      </c>
      <c r="AP61" s="10"/>
    </row>
    <row r="62" spans="1:42" ht="30" x14ac:dyDescent="0.3">
      <c r="A62" s="9"/>
      <c r="U62" s="32" t="s">
        <v>64</v>
      </c>
      <c r="AP62" s="10"/>
    </row>
    <row r="63" spans="1:42" ht="30" x14ac:dyDescent="0.3">
      <c r="A63" s="9"/>
      <c r="U63" s="32" t="s">
        <v>77</v>
      </c>
      <c r="AP63" s="10"/>
    </row>
    <row r="64" spans="1:42" ht="30" x14ac:dyDescent="0.3">
      <c r="A64" s="9"/>
      <c r="U64" s="32" t="s">
        <v>76</v>
      </c>
      <c r="AP64" s="10"/>
    </row>
    <row r="65" spans="1:42" ht="30" x14ac:dyDescent="0.3">
      <c r="A65" s="9"/>
      <c r="U65" s="32" t="s">
        <v>65</v>
      </c>
      <c r="AP65" s="10"/>
    </row>
    <row r="66" spans="1:42" x14ac:dyDescent="0.25">
      <c r="A66" s="9"/>
      <c r="AP66" s="10"/>
    </row>
    <row r="67" spans="1:42" x14ac:dyDescent="0.25">
      <c r="A67" s="9"/>
      <c r="AP67" s="10"/>
    </row>
    <row r="68" spans="1:42" x14ac:dyDescent="0.25">
      <c r="A68" s="9"/>
      <c r="AP68" s="10"/>
    </row>
    <row r="69" spans="1:42" x14ac:dyDescent="0.25">
      <c r="A69" s="9"/>
      <c r="AP69" s="10"/>
    </row>
    <row r="70" spans="1:42" x14ac:dyDescent="0.25">
      <c r="A70" s="9"/>
      <c r="AP70" s="10"/>
    </row>
    <row r="71" spans="1:42" x14ac:dyDescent="0.25">
      <c r="A71" s="9"/>
      <c r="AP71" s="10"/>
    </row>
    <row r="72" spans="1:42" x14ac:dyDescent="0.25">
      <c r="A72" s="9"/>
      <c r="AP72" s="10"/>
    </row>
    <row r="73" spans="1:42" x14ac:dyDescent="0.25">
      <c r="A73" s="9"/>
      <c r="AP73" s="10"/>
    </row>
    <row r="74" spans="1:42" x14ac:dyDescent="0.25">
      <c r="A74" s="9"/>
      <c r="AP74" s="10"/>
    </row>
    <row r="75" spans="1:42" x14ac:dyDescent="0.25">
      <c r="A75" s="9"/>
      <c r="AP75" s="10"/>
    </row>
    <row r="76" spans="1:42" x14ac:dyDescent="0.25">
      <c r="A76" s="9"/>
      <c r="AP76" s="10"/>
    </row>
    <row r="77" spans="1:42" x14ac:dyDescent="0.25">
      <c r="A77" s="9"/>
      <c r="AP77" s="10"/>
    </row>
    <row r="78" spans="1:42" x14ac:dyDescent="0.25">
      <c r="A78" s="9"/>
      <c r="AP78" s="10"/>
    </row>
    <row r="79" spans="1:42" ht="22" thickBot="1" x14ac:dyDescent="0.3">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3"/>
    </row>
  </sheetData>
  <mergeCells count="2">
    <mergeCell ref="A1:AP14"/>
    <mergeCell ref="U15:AP2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Sales by Rep</vt:lpstr>
      <vt:lpstr>Workig Sheet</vt:lpstr>
      <vt:lpstr>Pivot Table</vt:lpstr>
      <vt:lpstr>Dashboard and General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du Soleil</dc:creator>
  <cp:lastModifiedBy>Microsoft Office User</cp:lastModifiedBy>
  <dcterms:created xsi:type="dcterms:W3CDTF">2022-07-16T21:33:40Z</dcterms:created>
  <dcterms:modified xsi:type="dcterms:W3CDTF">2024-12-07T15:13:31Z</dcterms:modified>
</cp:coreProperties>
</file>