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15" windowWidth="13470" windowHeight="9870" tabRatio="837" activeTab="1"/>
  </bookViews>
  <sheets>
    <sheet name="GUIDANCE NOTES" sheetId="1" r:id="rId1"/>
    <sheet name="Annual Financial Report" sheetId="2" r:id="rId2"/>
    <sheet name=" Variance Notes (Annual Report)" sheetId="3" r:id="rId3"/>
    <sheet name="Financial Summary " sheetId="4" r:id="rId4"/>
    <sheet name="Sheet1" sheetId="5" state="hidden" r:id="rId5"/>
    <sheet name="sheet" sheetId="6" r:id="rId6"/>
  </sheets>
  <definedNames>
    <definedName name="_xlnm.Print_Area" localSheetId="3">'Financial Summary '!$A$1:$P$69</definedName>
    <definedName name="_xlnm.Print_Area" localSheetId="0">'GUIDANCE NOTES'!$A$1:$A$31</definedName>
    <definedName name="_xlnm.Print_Titles" localSheetId="1">'Annual Financial Report'!$10:$15</definedName>
    <definedName name="Z_0400E481_047A_419F_8CDF_869B518D8B18_.wvu.Cols" localSheetId="3" hidden="1">'Financial Summary '!$N:$N</definedName>
    <definedName name="Z_0400E481_047A_419F_8CDF_869B518D8B18_.wvu.PrintArea" localSheetId="0" hidden="1">'GUIDANCE NOTES'!$A$1:$A$30</definedName>
    <definedName name="Z_BE182365_D3AC_49E8_ADFB_03667406D012_.wvu.Cols" localSheetId="3" hidden="1">'Financial Summary '!$N:$N</definedName>
    <definedName name="Z_BE182365_D3AC_49E8_ADFB_03667406D012_.wvu.PrintArea" localSheetId="0" hidden="1">'GUIDANCE NOTES'!$A$1:$A$30</definedName>
    <definedName name="Z_C841DD0B_0C27_4F51_B1F2_8EBC45803E05_.wvu.Cols" localSheetId="3" hidden="1">'Financial Summary '!$N:$N</definedName>
    <definedName name="Z_C841DD0B_0C27_4F51_B1F2_8EBC45803E05_.wvu.PrintArea" localSheetId="3" hidden="1">'Financial Summary '!$A$1:$P$69</definedName>
    <definedName name="Z_C841DD0B_0C27_4F51_B1F2_8EBC45803E05_.wvu.PrintArea" localSheetId="0" hidden="1">'GUIDANCE NOTES'!$A$1:$A$31</definedName>
    <definedName name="Z_C841DD0B_0C27_4F51_B1F2_8EBC45803E05_.wvu.PrintTitles" localSheetId="1" hidden="1">'Annual Financial Report'!$10:$15</definedName>
    <definedName name="Z_F4C4B563_71D4_4A18_AAC1_DFFD20FE381F_.wvu.Cols" localSheetId="3" hidden="1">'Financial Summary '!$N:$N</definedName>
    <definedName name="Z_F4C4B563_71D4_4A18_AAC1_DFFD20FE381F_.wvu.PrintArea" localSheetId="3" hidden="1">'Financial Summary '!$A$1:$P$69</definedName>
    <definedName name="Z_F4C4B563_71D4_4A18_AAC1_DFFD20FE381F_.wvu.PrintArea" localSheetId="0" hidden="1">'GUIDANCE NOTES'!$A$1:$A$31</definedName>
    <definedName name="Z_F4C4B563_71D4_4A18_AAC1_DFFD20FE381F_.wvu.PrintTitles" localSheetId="1" hidden="1">'Annual Financial Report'!$10:$15</definedName>
  </definedNames>
  <calcPr calcId="145621"/>
  <customWorkbookViews>
    <customWorkbookView name="Mark Brownbridge - Personal View" guid="{F4C4B563-71D4-4A18-AAC1-DFFD20FE381F}" mergeInterval="0" personalView="1" maximized="1" windowWidth="1362" windowHeight="543" tabRatio="837" activeSheetId="2"/>
    <customWorkbookView name="Brenda Dempsey - Personal View" guid="{BE182365-D3AC-49E8-ADFB-03667406D012}" mergeInterval="0" personalView="1" maximized="1" windowWidth="1916" windowHeight="855" tabRatio="837" activeSheetId="1"/>
    <customWorkbookView name="Maku Obuobi - Personal View" guid="{0400E481-047A-419F-8CDF-869B518D8B18}" mergeInterval="0" personalView="1" maximized="1" windowWidth="1916" windowHeight="735" tabRatio="837" activeSheetId="1"/>
    <customWorkbookView name="Mari Everett - Personal View" guid="{C841DD0B-0C27-4F51-B1F2-8EBC45803E05}" mergeInterval="0" personalView="1" maximized="1" windowWidth="1280" windowHeight="838" tabRatio="837" activeSheetId="2"/>
  </customWorkbookViews>
</workbook>
</file>

<file path=xl/calcChain.xml><?xml version="1.0" encoding="utf-8"?>
<calcChain xmlns="http://schemas.openxmlformats.org/spreadsheetml/2006/main">
  <c r="D19" i="4" l="1"/>
  <c r="G19" i="4"/>
  <c r="H19" i="4"/>
  <c r="K19" i="4"/>
  <c r="O19" i="4"/>
  <c r="D20" i="4"/>
  <c r="G20" i="4"/>
  <c r="H20" i="4" s="1"/>
  <c r="K20" i="4"/>
  <c r="O20" i="4"/>
  <c r="P20" i="4" s="1"/>
  <c r="D21" i="4"/>
  <c r="G21" i="4" s="1"/>
  <c r="H21" i="4" s="1"/>
  <c r="K21" i="4"/>
  <c r="D22" i="4"/>
  <c r="G22" i="4"/>
  <c r="H22" i="4"/>
  <c r="K22" i="4"/>
  <c r="O22" i="4" s="1"/>
  <c r="P22" i="4" s="1"/>
  <c r="D23" i="4"/>
  <c r="G23" i="4"/>
  <c r="H23" i="4"/>
  <c r="K23" i="4"/>
  <c r="O23" i="4"/>
  <c r="P23" i="4" s="1"/>
  <c r="D24" i="4"/>
  <c r="G24" i="4"/>
  <c r="H24" i="4" s="1"/>
  <c r="K24" i="4"/>
  <c r="O24" i="4"/>
  <c r="P24" i="4" s="1"/>
  <c r="D25" i="4"/>
  <c r="G25" i="4" s="1"/>
  <c r="H25" i="4" s="1"/>
  <c r="K25" i="4"/>
  <c r="O25" i="4" s="1"/>
  <c r="P25" i="4" s="1"/>
  <c r="D26" i="4"/>
  <c r="G26" i="4"/>
  <c r="H26" i="4"/>
  <c r="K26" i="4"/>
  <c r="O26" i="4" s="1"/>
  <c r="P26" i="4" s="1"/>
  <c r="D27" i="4"/>
  <c r="G27" i="4"/>
  <c r="H27" i="4"/>
  <c r="K27" i="4"/>
  <c r="O27" i="4"/>
  <c r="P27" i="4" s="1"/>
  <c r="B28" i="4"/>
  <c r="C28" i="4"/>
  <c r="E28" i="4"/>
  <c r="F28" i="4"/>
  <c r="I28" i="4"/>
  <c r="J28" i="4"/>
  <c r="L28" i="4"/>
  <c r="M28" i="4"/>
  <c r="N28" i="4"/>
  <c r="D30" i="4"/>
  <c r="G30" i="4"/>
  <c r="H30" i="4" s="1"/>
  <c r="K30" i="4"/>
  <c r="D31" i="4"/>
  <c r="D38" i="4" s="1"/>
  <c r="G31" i="4"/>
  <c r="H31" i="4" s="1"/>
  <c r="K31" i="4"/>
  <c r="O31" i="4" s="1"/>
  <c r="P31" i="4" s="1"/>
  <c r="D32" i="4"/>
  <c r="G32" i="4" s="1"/>
  <c r="H32" i="4" s="1"/>
  <c r="K32" i="4"/>
  <c r="O32" i="4"/>
  <c r="P32" i="4" s="1"/>
  <c r="D33" i="4"/>
  <c r="G33" i="4" s="1"/>
  <c r="H33" i="4" s="1"/>
  <c r="K33" i="4"/>
  <c r="O33" i="4" s="1"/>
  <c r="P33" i="4" s="1"/>
  <c r="D34" i="4"/>
  <c r="G34" i="4"/>
  <c r="H34" i="4" s="1"/>
  <c r="K34" i="4"/>
  <c r="O34" i="4" s="1"/>
  <c r="P34" i="4" s="1"/>
  <c r="D35" i="4"/>
  <c r="G35" i="4" s="1"/>
  <c r="H35" i="4" s="1"/>
  <c r="K35" i="4"/>
  <c r="O35" i="4" s="1"/>
  <c r="P35" i="4"/>
  <c r="D36" i="4"/>
  <c r="G36" i="4" s="1"/>
  <c r="H36" i="4" s="1"/>
  <c r="K36" i="4"/>
  <c r="O36" i="4"/>
  <c r="P36" i="4"/>
  <c r="D37" i="4"/>
  <c r="G37" i="4" s="1"/>
  <c r="H37" i="4" s="1"/>
  <c r="K37" i="4"/>
  <c r="O37" i="4"/>
  <c r="P37" i="4" s="1"/>
  <c r="B38" i="4"/>
  <c r="C38" i="4"/>
  <c r="E38" i="4"/>
  <c r="F38" i="4"/>
  <c r="I38" i="4"/>
  <c r="J38" i="4"/>
  <c r="L38" i="4"/>
  <c r="M38" i="4"/>
  <c r="N38" i="4"/>
  <c r="D40" i="4"/>
  <c r="G40" i="4"/>
  <c r="H40" i="4" s="1"/>
  <c r="K40" i="4"/>
  <c r="O40" i="4"/>
  <c r="D41" i="4"/>
  <c r="G41" i="4"/>
  <c r="H41" i="4" s="1"/>
  <c r="K41" i="4"/>
  <c r="O41" i="4"/>
  <c r="P41" i="4" s="1"/>
  <c r="D42" i="4"/>
  <c r="G42" i="4" s="1"/>
  <c r="H42" i="4" s="1"/>
  <c r="K42" i="4"/>
  <c r="D43" i="4"/>
  <c r="G43" i="4"/>
  <c r="H43" i="4"/>
  <c r="K43" i="4"/>
  <c r="O43" i="4" s="1"/>
  <c r="P43" i="4" s="1"/>
  <c r="D44" i="4"/>
  <c r="G44" i="4"/>
  <c r="H44" i="4"/>
  <c r="K44" i="4"/>
  <c r="O44" i="4"/>
  <c r="P44" i="4" s="1"/>
  <c r="D45" i="4"/>
  <c r="G45" i="4"/>
  <c r="H45" i="4" s="1"/>
  <c r="K45" i="4"/>
  <c r="O45" i="4"/>
  <c r="P45" i="4" s="1"/>
  <c r="D46" i="4"/>
  <c r="G46" i="4" s="1"/>
  <c r="H46" i="4" s="1"/>
  <c r="K46" i="4"/>
  <c r="O46" i="4" s="1"/>
  <c r="P46" i="4" s="1"/>
  <c r="D47" i="4"/>
  <c r="G47" i="4"/>
  <c r="H47" i="4"/>
  <c r="K47" i="4"/>
  <c r="O47" i="4" s="1"/>
  <c r="P47" i="4" s="1"/>
  <c r="D48" i="4"/>
  <c r="G48" i="4"/>
  <c r="H48" i="4"/>
  <c r="K48" i="4"/>
  <c r="O48" i="4"/>
  <c r="P48" i="4" s="1"/>
  <c r="B49" i="4"/>
  <c r="C49" i="4"/>
  <c r="E49" i="4"/>
  <c r="F49" i="4"/>
  <c r="I49" i="4"/>
  <c r="J49" i="4"/>
  <c r="L49" i="4"/>
  <c r="M49" i="4"/>
  <c r="N49" i="4"/>
  <c r="D51" i="4"/>
  <c r="G51" i="4"/>
  <c r="H51" i="4" s="1"/>
  <c r="K51" i="4"/>
  <c r="O51" i="4" s="1"/>
  <c r="P51" i="4" s="1"/>
  <c r="D52" i="4"/>
  <c r="G52" i="4"/>
  <c r="H52" i="4" s="1"/>
  <c r="K52" i="4"/>
  <c r="O52" i="4"/>
  <c r="P52" i="4" s="1"/>
  <c r="D53" i="4"/>
  <c r="G53" i="4" s="1"/>
  <c r="H53" i="4" s="1"/>
  <c r="K53" i="4"/>
  <c r="O53" i="4"/>
  <c r="P53" i="4" s="1"/>
  <c r="D54" i="4"/>
  <c r="G54" i="4"/>
  <c r="H54" i="4" s="1"/>
  <c r="K54" i="4"/>
  <c r="O54" i="4"/>
  <c r="P54" i="4" s="1"/>
  <c r="D55" i="4"/>
  <c r="G55" i="4"/>
  <c r="H55" i="4" s="1"/>
  <c r="K55" i="4"/>
  <c r="O55" i="4" s="1"/>
  <c r="P55" i="4" s="1"/>
  <c r="D56" i="4"/>
  <c r="G56" i="4"/>
  <c r="H56" i="4" s="1"/>
  <c r="K56" i="4"/>
  <c r="O56" i="4"/>
  <c r="P56" i="4" s="1"/>
  <c r="D57" i="4"/>
  <c r="G57" i="4" s="1"/>
  <c r="H57" i="4" s="1"/>
  <c r="K57" i="4"/>
  <c r="O57" i="4"/>
  <c r="P57" i="4" s="1"/>
  <c r="D58" i="4"/>
  <c r="G58" i="4"/>
  <c r="H58" i="4" s="1"/>
  <c r="K58" i="4"/>
  <c r="O58" i="4"/>
  <c r="P58" i="4" s="1"/>
  <c r="D59" i="4"/>
  <c r="G59" i="4"/>
  <c r="H59" i="4" s="1"/>
  <c r="K59" i="4"/>
  <c r="O59" i="4" s="1"/>
  <c r="P59" i="4" s="1"/>
  <c r="B60" i="4"/>
  <c r="C60" i="4"/>
  <c r="C61" i="4" s="1"/>
  <c r="E60" i="4"/>
  <c r="E61" i="4" s="1"/>
  <c r="F60" i="4"/>
  <c r="I60" i="4"/>
  <c r="J60" i="4"/>
  <c r="J61" i="4" s="1"/>
  <c r="K60" i="4"/>
  <c r="L60" i="4"/>
  <c r="L61" i="4" s="1"/>
  <c r="M60" i="4"/>
  <c r="N60" i="4"/>
  <c r="B61" i="4"/>
  <c r="D64" i="4"/>
  <c r="G64" i="4"/>
  <c r="K64" i="4"/>
  <c r="D65" i="4"/>
  <c r="G65" i="4" s="1"/>
  <c r="H65" i="4" s="1"/>
  <c r="K65" i="4"/>
  <c r="O65" i="4"/>
  <c r="P65" i="4" s="1"/>
  <c r="D66" i="4"/>
  <c r="G66" i="4" s="1"/>
  <c r="H66" i="4" s="1"/>
  <c r="K66" i="4"/>
  <c r="O66" i="4"/>
  <c r="P66" i="4" s="1"/>
  <c r="B67" i="4"/>
  <c r="C67" i="4"/>
  <c r="D67" i="4"/>
  <c r="E67" i="4"/>
  <c r="F67" i="4"/>
  <c r="I67" i="4"/>
  <c r="J67" i="4"/>
  <c r="L67" i="4"/>
  <c r="M67" i="4"/>
  <c r="N67" i="4"/>
  <c r="D69" i="4"/>
  <c r="G69" i="4"/>
  <c r="H69" i="4" s="1"/>
  <c r="K69" i="4"/>
  <c r="O69" i="4"/>
  <c r="P69" i="4" s="1"/>
  <c r="D70" i="4"/>
  <c r="G70" i="4" s="1"/>
  <c r="H70" i="4" s="1"/>
  <c r="K70" i="4"/>
  <c r="O70" i="4"/>
  <c r="P70" i="4" s="1"/>
  <c r="D71" i="4"/>
  <c r="G71" i="4" s="1"/>
  <c r="H71" i="4" s="1"/>
  <c r="K71" i="4"/>
  <c r="K72" i="4" s="1"/>
  <c r="O71" i="4"/>
  <c r="P71" i="4" s="1"/>
  <c r="B72" i="4"/>
  <c r="C72" i="4"/>
  <c r="E72" i="4"/>
  <c r="F72" i="4"/>
  <c r="I72" i="4"/>
  <c r="J72" i="4"/>
  <c r="L72" i="4"/>
  <c r="M72" i="4"/>
  <c r="N72" i="4"/>
  <c r="D74" i="4"/>
  <c r="G74" i="4" s="1"/>
  <c r="K74" i="4"/>
  <c r="O74" i="4"/>
  <c r="P74" i="4" s="1"/>
  <c r="D75" i="4"/>
  <c r="G75" i="4"/>
  <c r="H75" i="4" s="1"/>
  <c r="K75" i="4"/>
  <c r="O75" i="4" s="1"/>
  <c r="D76" i="4"/>
  <c r="G76" i="4" s="1"/>
  <c r="H76" i="4" s="1"/>
  <c r="K76" i="4"/>
  <c r="O76" i="4" s="1"/>
  <c r="P76" i="4" s="1"/>
  <c r="D77" i="4"/>
  <c r="G77" i="4" s="1"/>
  <c r="H77" i="4" s="1"/>
  <c r="K77" i="4"/>
  <c r="O77" i="4"/>
  <c r="P77" i="4" s="1"/>
  <c r="B78" i="4"/>
  <c r="C78" i="4"/>
  <c r="E78" i="4"/>
  <c r="F78" i="4"/>
  <c r="I78" i="4"/>
  <c r="J78" i="4"/>
  <c r="L78" i="4"/>
  <c r="M78" i="4"/>
  <c r="D80" i="4"/>
  <c r="K80" i="4"/>
  <c r="O80" i="4"/>
  <c r="P80" i="4" s="1"/>
  <c r="D81" i="4"/>
  <c r="G81" i="4"/>
  <c r="H81" i="4" s="1"/>
  <c r="K81" i="4"/>
  <c r="O81" i="4"/>
  <c r="P81" i="4" s="1"/>
  <c r="D82" i="4"/>
  <c r="G82" i="4"/>
  <c r="H82" i="4" s="1"/>
  <c r="K82" i="4"/>
  <c r="O82" i="4" s="1"/>
  <c r="P82" i="4" s="1"/>
  <c r="D83" i="4"/>
  <c r="G83" i="4" s="1"/>
  <c r="H83" i="4" s="1"/>
  <c r="K83" i="4"/>
  <c r="O83" i="4"/>
  <c r="P83" i="4" s="1"/>
  <c r="B84" i="4"/>
  <c r="C84" i="4"/>
  <c r="E84" i="4"/>
  <c r="F84" i="4"/>
  <c r="I84" i="4"/>
  <c r="J84" i="4"/>
  <c r="K84" i="4"/>
  <c r="L84" i="4"/>
  <c r="M84" i="4"/>
  <c r="N84" i="4"/>
  <c r="D86" i="4"/>
  <c r="K86" i="4"/>
  <c r="O86" i="4" s="1"/>
  <c r="D87" i="4"/>
  <c r="G87" i="4" s="1"/>
  <c r="H87" i="4"/>
  <c r="K87" i="4"/>
  <c r="O87" i="4" s="1"/>
  <c r="P87" i="4" s="1"/>
  <c r="D88" i="4"/>
  <c r="G88" i="4"/>
  <c r="H88" i="4"/>
  <c r="K88" i="4"/>
  <c r="O88" i="4"/>
  <c r="P88" i="4" s="1"/>
  <c r="B89" i="4"/>
  <c r="C89" i="4"/>
  <c r="E89" i="4"/>
  <c r="F89" i="4"/>
  <c r="I89" i="4"/>
  <c r="J89" i="4"/>
  <c r="L89" i="4"/>
  <c r="M89" i="4"/>
  <c r="N89" i="4"/>
  <c r="I90" i="4"/>
  <c r="D93" i="4"/>
  <c r="G93" i="4" s="1"/>
  <c r="H93" i="4" s="1"/>
  <c r="K93" i="4"/>
  <c r="K94" i="4" s="1"/>
  <c r="O93" i="4"/>
  <c r="B94" i="4"/>
  <c r="C94" i="4"/>
  <c r="D94" i="4"/>
  <c r="E94" i="4"/>
  <c r="F94" i="4"/>
  <c r="I94" i="4"/>
  <c r="J94" i="4"/>
  <c r="L94" i="4"/>
  <c r="M94" i="4"/>
  <c r="N94" i="4"/>
  <c r="D96" i="4"/>
  <c r="G96" i="4"/>
  <c r="H96" i="4" s="1"/>
  <c r="K96" i="4"/>
  <c r="O96" i="4" s="1"/>
  <c r="P96" i="4" s="1"/>
  <c r="D97" i="4"/>
  <c r="G97" i="4"/>
  <c r="H97" i="4" s="1"/>
  <c r="K97" i="4"/>
  <c r="O97" i="4"/>
  <c r="P97" i="4"/>
  <c r="D98" i="4"/>
  <c r="G98" i="4" s="1"/>
  <c r="H98" i="4" s="1"/>
  <c r="K98" i="4"/>
  <c r="O98" i="4"/>
  <c r="P98" i="4" s="1"/>
  <c r="B99" i="4"/>
  <c r="C99" i="4"/>
  <c r="D99" i="4"/>
  <c r="E99" i="4"/>
  <c r="F99" i="4"/>
  <c r="I99" i="4"/>
  <c r="J99" i="4"/>
  <c r="L99" i="4"/>
  <c r="M99" i="4"/>
  <c r="N99" i="4"/>
  <c r="D101" i="4"/>
  <c r="G101" i="4"/>
  <c r="H101" i="4"/>
  <c r="K101" i="4"/>
  <c r="O101" i="4" s="1"/>
  <c r="D102" i="4"/>
  <c r="G102" i="4"/>
  <c r="H102" i="4" s="1"/>
  <c r="K102" i="4"/>
  <c r="O102" i="4"/>
  <c r="P102" i="4" s="1"/>
  <c r="D103" i="4"/>
  <c r="D104" i="4" s="1"/>
  <c r="K103" i="4"/>
  <c r="O103" i="4"/>
  <c r="P103" i="4" s="1"/>
  <c r="B104" i="4"/>
  <c r="C104" i="4"/>
  <c r="E104" i="4"/>
  <c r="F104" i="4"/>
  <c r="I104" i="4"/>
  <c r="J104" i="4"/>
  <c r="K104" i="4"/>
  <c r="L104" i="4"/>
  <c r="M104" i="4"/>
  <c r="N104" i="4"/>
  <c r="D106" i="4"/>
  <c r="G106" i="4"/>
  <c r="H106" i="4" s="1"/>
  <c r="K106" i="4"/>
  <c r="O106" i="4" s="1"/>
  <c r="D107" i="4"/>
  <c r="G107" i="4" s="1"/>
  <c r="H107" i="4" s="1"/>
  <c r="K107" i="4"/>
  <c r="O107" i="4"/>
  <c r="P107" i="4" s="1"/>
  <c r="D108" i="4"/>
  <c r="G108" i="4" s="1"/>
  <c r="H108" i="4" s="1"/>
  <c r="K108" i="4"/>
  <c r="K109" i="4" s="1"/>
  <c r="O108" i="4"/>
  <c r="P108" i="4" s="1"/>
  <c r="B109" i="4"/>
  <c r="C109" i="4"/>
  <c r="D109" i="4"/>
  <c r="E109" i="4"/>
  <c r="F109" i="4"/>
  <c r="I109" i="4"/>
  <c r="J109" i="4"/>
  <c r="L109" i="4"/>
  <c r="M109" i="4"/>
  <c r="N109" i="4"/>
  <c r="G111" i="4"/>
  <c r="H111" i="4" s="1"/>
  <c r="O111" i="4"/>
  <c r="D112" i="4"/>
  <c r="G112" i="4" s="1"/>
  <c r="H112" i="4" s="1"/>
  <c r="K112" i="4"/>
  <c r="K114" i="4" s="1"/>
  <c r="O112" i="4"/>
  <c r="P112" i="4" s="1"/>
  <c r="K113" i="4"/>
  <c r="O113" i="4" s="1"/>
  <c r="P113" i="4" s="1"/>
  <c r="B114" i="4"/>
  <c r="C114" i="4"/>
  <c r="E114" i="4"/>
  <c r="F114" i="4"/>
  <c r="F115" i="4" s="1"/>
  <c r="I114" i="4"/>
  <c r="I115" i="4" s="1"/>
  <c r="J114" i="4"/>
  <c r="J115" i="4" s="1"/>
  <c r="L114" i="4"/>
  <c r="M114" i="4"/>
  <c r="N114" i="4"/>
  <c r="D117" i="4"/>
  <c r="G117" i="4"/>
  <c r="H117" i="4" s="1"/>
  <c r="K117" i="4"/>
  <c r="D118" i="4"/>
  <c r="G118" i="4"/>
  <c r="H118" i="4" s="1"/>
  <c r="K118" i="4"/>
  <c r="O118" i="4" s="1"/>
  <c r="P118" i="4" s="1"/>
  <c r="D119" i="4"/>
  <c r="G119" i="4" s="1"/>
  <c r="H119" i="4" s="1"/>
  <c r="K119" i="4"/>
  <c r="O119" i="4"/>
  <c r="P119" i="4" s="1"/>
  <c r="D120" i="4"/>
  <c r="G120" i="4" s="1"/>
  <c r="H120" i="4" s="1"/>
  <c r="K120" i="4"/>
  <c r="O120" i="4"/>
  <c r="P120" i="4" s="1"/>
  <c r="G121" i="4"/>
  <c r="H121" i="4" s="1"/>
  <c r="K121" i="4"/>
  <c r="O121" i="4" s="1"/>
  <c r="P121" i="4" s="1"/>
  <c r="B122" i="4"/>
  <c r="C122" i="4"/>
  <c r="E122" i="4"/>
  <c r="F122" i="4"/>
  <c r="I122" i="4"/>
  <c r="J122" i="4"/>
  <c r="L122" i="4"/>
  <c r="M122" i="4"/>
  <c r="C18" i="2"/>
  <c r="D18" i="2"/>
  <c r="E18" i="2"/>
  <c r="F18" i="2"/>
  <c r="G18" i="2"/>
  <c r="H18" i="2"/>
  <c r="I18" i="2"/>
  <c r="J18" i="2"/>
  <c r="E21" i="2"/>
  <c r="F21" i="2"/>
  <c r="I21" i="2"/>
  <c r="J21" i="2" s="1"/>
  <c r="E22" i="2"/>
  <c r="F22" i="2"/>
  <c r="I22" i="2"/>
  <c r="J22" i="2" s="1"/>
  <c r="E23" i="2"/>
  <c r="F23" i="2"/>
  <c r="I23" i="2"/>
  <c r="J23" i="2" s="1"/>
  <c r="E24" i="2"/>
  <c r="F24" i="2"/>
  <c r="I24" i="2"/>
  <c r="J24" i="2" s="1"/>
  <c r="E25" i="2"/>
  <c r="F25" i="2"/>
  <c r="I25" i="2"/>
  <c r="J25" i="2"/>
  <c r="E26" i="2"/>
  <c r="F26" i="2"/>
  <c r="I26" i="2"/>
  <c r="J26" i="2" s="1"/>
  <c r="E27" i="2"/>
  <c r="F27" i="2"/>
  <c r="I27" i="2"/>
  <c r="J27" i="2" s="1"/>
  <c r="E28" i="2"/>
  <c r="F28" i="2"/>
  <c r="I28" i="2"/>
  <c r="J28" i="2" s="1"/>
  <c r="E29" i="2"/>
  <c r="F29" i="2"/>
  <c r="I29" i="2"/>
  <c r="J29" i="2"/>
  <c r="C30" i="2"/>
  <c r="D30" i="2"/>
  <c r="D63" i="2" s="1"/>
  <c r="E30" i="2"/>
  <c r="F30" i="2" s="1"/>
  <c r="G30" i="2"/>
  <c r="H30" i="2"/>
  <c r="I30" i="2"/>
  <c r="J30" i="2" s="1"/>
  <c r="E32" i="2"/>
  <c r="F32" i="2"/>
  <c r="I32" i="2"/>
  <c r="J32" i="2" s="1"/>
  <c r="E33" i="2"/>
  <c r="F33" i="2"/>
  <c r="I33" i="2"/>
  <c r="J33" i="2" s="1"/>
  <c r="E34" i="2"/>
  <c r="F34" i="2"/>
  <c r="I34" i="2"/>
  <c r="J34" i="2" s="1"/>
  <c r="E35" i="2"/>
  <c r="F35" i="2"/>
  <c r="I35" i="2"/>
  <c r="J35" i="2" s="1"/>
  <c r="E36" i="2"/>
  <c r="F36" i="2"/>
  <c r="I36" i="2"/>
  <c r="J36" i="2" s="1"/>
  <c r="E37" i="2"/>
  <c r="F37" i="2"/>
  <c r="I37" i="2"/>
  <c r="J37" i="2" s="1"/>
  <c r="E38" i="2"/>
  <c r="F38" i="2"/>
  <c r="I38" i="2"/>
  <c r="J38" i="2" s="1"/>
  <c r="E39" i="2"/>
  <c r="F39" i="2"/>
  <c r="I39" i="2"/>
  <c r="J39" i="2" s="1"/>
  <c r="C40" i="2"/>
  <c r="D40" i="2"/>
  <c r="E40" i="2"/>
  <c r="F40" i="2" s="1"/>
  <c r="G40" i="2"/>
  <c r="H40" i="2"/>
  <c r="I40" i="2"/>
  <c r="J40" i="2" s="1"/>
  <c r="E42" i="2"/>
  <c r="F42" i="2"/>
  <c r="I42" i="2"/>
  <c r="J42" i="2" s="1"/>
  <c r="E43" i="2"/>
  <c r="F43" i="2"/>
  <c r="I43" i="2"/>
  <c r="J43" i="2" s="1"/>
  <c r="E44" i="2"/>
  <c r="F44" i="2"/>
  <c r="I44" i="2"/>
  <c r="J44" i="2" s="1"/>
  <c r="E45" i="2"/>
  <c r="F45" i="2"/>
  <c r="I45" i="2"/>
  <c r="J45" i="2" s="1"/>
  <c r="E46" i="2"/>
  <c r="F46" i="2"/>
  <c r="I46" i="2"/>
  <c r="J46" i="2"/>
  <c r="E47" i="2"/>
  <c r="F47" i="2"/>
  <c r="I47" i="2"/>
  <c r="J47" i="2" s="1"/>
  <c r="E48" i="2"/>
  <c r="F48" i="2"/>
  <c r="I48" i="2"/>
  <c r="J48" i="2" s="1"/>
  <c r="E49" i="2"/>
  <c r="F49" i="2"/>
  <c r="I49" i="2"/>
  <c r="J49" i="2" s="1"/>
  <c r="E50" i="2"/>
  <c r="F50" i="2"/>
  <c r="I50" i="2"/>
  <c r="J50" i="2"/>
  <c r="C51" i="2"/>
  <c r="D51" i="2"/>
  <c r="E51" i="2"/>
  <c r="F51" i="2" s="1"/>
  <c r="G51" i="2"/>
  <c r="H51" i="2"/>
  <c r="I51" i="2"/>
  <c r="J51" i="2" s="1"/>
  <c r="E53" i="2"/>
  <c r="F53" i="2"/>
  <c r="I53" i="2"/>
  <c r="J53" i="2"/>
  <c r="E54" i="2"/>
  <c r="F54" i="2"/>
  <c r="I54" i="2"/>
  <c r="J54" i="2" s="1"/>
  <c r="E55" i="2"/>
  <c r="F55" i="2"/>
  <c r="I55" i="2"/>
  <c r="J55" i="2" s="1"/>
  <c r="E56" i="2"/>
  <c r="F56" i="2"/>
  <c r="I56" i="2"/>
  <c r="J56" i="2" s="1"/>
  <c r="E57" i="2"/>
  <c r="F57" i="2"/>
  <c r="I57" i="2"/>
  <c r="J57" i="2" s="1"/>
  <c r="E58" i="2"/>
  <c r="F58" i="2"/>
  <c r="I58" i="2"/>
  <c r="J58" i="2" s="1"/>
  <c r="E59" i="2"/>
  <c r="F59" i="2"/>
  <c r="I59" i="2"/>
  <c r="J59" i="2" s="1"/>
  <c r="E60" i="2"/>
  <c r="F60" i="2"/>
  <c r="I60" i="2"/>
  <c r="J60" i="2"/>
  <c r="E61" i="2"/>
  <c r="F61" i="2"/>
  <c r="I61" i="2"/>
  <c r="J61" i="2"/>
  <c r="C62" i="2"/>
  <c r="D62" i="2"/>
  <c r="E62" i="2"/>
  <c r="F62" i="2" s="1"/>
  <c r="G62" i="2"/>
  <c r="H62" i="2"/>
  <c r="I62" i="2"/>
  <c r="J62" i="2" s="1"/>
  <c r="C63" i="2"/>
  <c r="F63" i="2" s="1"/>
  <c r="E63" i="2"/>
  <c r="G63" i="2"/>
  <c r="J63" i="2" s="1"/>
  <c r="H63" i="2"/>
  <c r="I63" i="2"/>
  <c r="E66" i="2"/>
  <c r="F66" i="2"/>
  <c r="I66" i="2"/>
  <c r="J66" i="2" s="1"/>
  <c r="E67" i="2"/>
  <c r="F67" i="2"/>
  <c r="I67" i="2"/>
  <c r="J67" i="2" s="1"/>
  <c r="E68" i="2"/>
  <c r="F68" i="2"/>
  <c r="I68" i="2"/>
  <c r="J68" i="2" s="1"/>
  <c r="C69" i="2"/>
  <c r="D69" i="2"/>
  <c r="E69" i="2"/>
  <c r="F69" i="2" s="1"/>
  <c r="G69" i="2"/>
  <c r="H69" i="2"/>
  <c r="I69" i="2"/>
  <c r="J69" i="2" s="1"/>
  <c r="E71" i="2"/>
  <c r="F71" i="2"/>
  <c r="I71" i="2"/>
  <c r="J71" i="2" s="1"/>
  <c r="E72" i="2"/>
  <c r="F72" i="2"/>
  <c r="I72" i="2"/>
  <c r="J72" i="2" s="1"/>
  <c r="E73" i="2"/>
  <c r="F73" i="2"/>
  <c r="I73" i="2"/>
  <c r="J73" i="2" s="1"/>
  <c r="C74" i="2"/>
  <c r="D74" i="2"/>
  <c r="E74" i="2"/>
  <c r="F74" i="2" s="1"/>
  <c r="G74" i="2"/>
  <c r="H74" i="2"/>
  <c r="I74" i="2"/>
  <c r="J74" i="2" s="1"/>
  <c r="E76" i="2"/>
  <c r="F76" i="2"/>
  <c r="I76" i="2"/>
  <c r="J76" i="2" s="1"/>
  <c r="E77" i="2"/>
  <c r="F77" i="2"/>
  <c r="I77" i="2"/>
  <c r="J77" i="2" s="1"/>
  <c r="E78" i="2"/>
  <c r="F78" i="2"/>
  <c r="I78" i="2"/>
  <c r="J78" i="2" s="1"/>
  <c r="E79" i="2"/>
  <c r="F79" i="2"/>
  <c r="I79" i="2"/>
  <c r="J79" i="2" s="1"/>
  <c r="C80" i="2"/>
  <c r="F80" i="2" s="1"/>
  <c r="D80" i="2"/>
  <c r="E80" i="2"/>
  <c r="E92" i="2" s="1"/>
  <c r="G80" i="2"/>
  <c r="J80" i="2" s="1"/>
  <c r="H80" i="2"/>
  <c r="I80" i="2"/>
  <c r="F81" i="2"/>
  <c r="I81" i="2"/>
  <c r="J81" i="2"/>
  <c r="E82" i="2"/>
  <c r="F82" i="2"/>
  <c r="I82" i="2"/>
  <c r="J82" i="2"/>
  <c r="E83" i="2"/>
  <c r="F83" i="2"/>
  <c r="I83" i="2"/>
  <c r="J83" i="2"/>
  <c r="E84" i="2"/>
  <c r="F84" i="2"/>
  <c r="I84" i="2"/>
  <c r="J84" i="2"/>
  <c r="E85" i="2"/>
  <c r="F85" i="2"/>
  <c r="I85" i="2"/>
  <c r="J85" i="2"/>
  <c r="C86" i="2"/>
  <c r="D86" i="2"/>
  <c r="E86" i="2"/>
  <c r="F86" i="2"/>
  <c r="G86" i="2"/>
  <c r="H86" i="2"/>
  <c r="I86" i="2" s="1"/>
  <c r="J86" i="2" s="1"/>
  <c r="E88" i="2"/>
  <c r="F88" i="2"/>
  <c r="I88" i="2"/>
  <c r="J88" i="2"/>
  <c r="E89" i="2"/>
  <c r="F89" i="2"/>
  <c r="I89" i="2"/>
  <c r="J89" i="2"/>
  <c r="E90" i="2"/>
  <c r="F90" i="2"/>
  <c r="I90" i="2"/>
  <c r="J90" i="2"/>
  <c r="C91" i="2"/>
  <c r="D91" i="2"/>
  <c r="E91" i="2"/>
  <c r="F91" i="2"/>
  <c r="G91" i="2"/>
  <c r="H91" i="2"/>
  <c r="D92" i="2"/>
  <c r="H92" i="2"/>
  <c r="E95" i="2"/>
  <c r="F95" i="2"/>
  <c r="I95" i="2"/>
  <c r="J95" i="2"/>
  <c r="C96" i="2"/>
  <c r="D96" i="2"/>
  <c r="E96" i="2"/>
  <c r="F96" i="2"/>
  <c r="G96" i="2"/>
  <c r="H96" i="2"/>
  <c r="I96" i="2" s="1"/>
  <c r="J96" i="2" s="1"/>
  <c r="E98" i="2"/>
  <c r="F98" i="2"/>
  <c r="I98" i="2"/>
  <c r="J98" i="2"/>
  <c r="E99" i="2"/>
  <c r="F99" i="2"/>
  <c r="I99" i="2"/>
  <c r="J99" i="2"/>
  <c r="E100" i="2"/>
  <c r="F100" i="2"/>
  <c r="I100" i="2"/>
  <c r="J100" i="2"/>
  <c r="C101" i="2"/>
  <c r="D101" i="2"/>
  <c r="E101" i="2"/>
  <c r="F101" i="2"/>
  <c r="G101" i="2"/>
  <c r="H101" i="2"/>
  <c r="I101" i="2" s="1"/>
  <c r="J101" i="2" s="1"/>
  <c r="E103" i="2"/>
  <c r="F103" i="2"/>
  <c r="I103" i="2"/>
  <c r="J103" i="2"/>
  <c r="E104" i="2"/>
  <c r="F104" i="2"/>
  <c r="I104" i="2"/>
  <c r="J104" i="2"/>
  <c r="E105" i="2"/>
  <c r="F105" i="2"/>
  <c r="I105" i="2"/>
  <c r="J105" i="2"/>
  <c r="C106" i="2"/>
  <c r="D106" i="2"/>
  <c r="E106" i="2"/>
  <c r="F106" i="2"/>
  <c r="G106" i="2"/>
  <c r="H106" i="2"/>
  <c r="I106" i="2" s="1"/>
  <c r="J106" i="2" s="1"/>
  <c r="E108" i="2"/>
  <c r="F108" i="2"/>
  <c r="I108" i="2"/>
  <c r="J108" i="2"/>
  <c r="E109" i="2"/>
  <c r="F109" i="2"/>
  <c r="I109" i="2"/>
  <c r="J109" i="2"/>
  <c r="E110" i="2"/>
  <c r="F110" i="2"/>
  <c r="I110" i="2"/>
  <c r="J110" i="2"/>
  <c r="C111" i="2"/>
  <c r="D111" i="2"/>
  <c r="E111" i="2"/>
  <c r="F111" i="2"/>
  <c r="G111" i="2"/>
  <c r="H111" i="2"/>
  <c r="I111" i="2" s="1"/>
  <c r="J111" i="2" s="1"/>
  <c r="E113" i="2"/>
  <c r="F113" i="2"/>
  <c r="I113" i="2"/>
  <c r="J113" i="2"/>
  <c r="E114" i="2"/>
  <c r="F114" i="2"/>
  <c r="I114" i="2"/>
  <c r="J114" i="2"/>
  <c r="C115" i="2"/>
  <c r="D115" i="2"/>
  <c r="D113" i="4" s="1"/>
  <c r="D114" i="4" s="1"/>
  <c r="E115" i="2"/>
  <c r="F115" i="2"/>
  <c r="G115" i="2"/>
  <c r="H115" i="2"/>
  <c r="H116" i="2" s="1"/>
  <c r="H125" i="2" s="1"/>
  <c r="C116" i="2"/>
  <c r="D116" i="2"/>
  <c r="E116" i="2"/>
  <c r="G116" i="2"/>
  <c r="E118" i="2"/>
  <c r="F118" i="2"/>
  <c r="I118" i="2"/>
  <c r="J118" i="2"/>
  <c r="E119" i="2"/>
  <c r="F119" i="2"/>
  <c r="I119" i="2"/>
  <c r="J119" i="2"/>
  <c r="E120" i="2"/>
  <c r="F120" i="2"/>
  <c r="I120" i="2"/>
  <c r="J120" i="2"/>
  <c r="E121" i="2"/>
  <c r="F121" i="2"/>
  <c r="I121" i="2"/>
  <c r="J121" i="2"/>
  <c r="D121" i="4"/>
  <c r="I122" i="2"/>
  <c r="J122" i="2"/>
  <c r="C123" i="2"/>
  <c r="G123" i="2"/>
  <c r="J123" i="2" s="1"/>
  <c r="H123" i="2"/>
  <c r="I123" i="2"/>
  <c r="E122" i="2" l="1"/>
  <c r="F122" i="2" s="1"/>
  <c r="D115" i="4"/>
  <c r="B90" i="4"/>
  <c r="M90" i="4"/>
  <c r="N61" i="4"/>
  <c r="E90" i="4"/>
  <c r="M115" i="4"/>
  <c r="C115" i="4"/>
  <c r="C126" i="4" s="1"/>
  <c r="N115" i="4"/>
  <c r="N126" i="4" s="1"/>
  <c r="O89" i="4"/>
  <c r="F61" i="4"/>
  <c r="H127" i="2"/>
  <c r="O117" i="4"/>
  <c r="K122" i="4"/>
  <c r="O109" i="4"/>
  <c r="P109" i="4" s="1"/>
  <c r="P93" i="4"/>
  <c r="O94" i="4"/>
  <c r="G86" i="4"/>
  <c r="D89" i="4"/>
  <c r="O64" i="4"/>
  <c r="K67" i="4"/>
  <c r="I115" i="2"/>
  <c r="I91" i="2"/>
  <c r="B115" i="4"/>
  <c r="B126" i="4" s="1"/>
  <c r="K115" i="4"/>
  <c r="L115" i="4"/>
  <c r="O84" i="4"/>
  <c r="P84" i="4" s="1"/>
  <c r="O78" i="4"/>
  <c r="P78" i="4" s="1"/>
  <c r="P75" i="4"/>
  <c r="K78" i="4"/>
  <c r="H64" i="4"/>
  <c r="G67" i="4"/>
  <c r="H67" i="4" s="1"/>
  <c r="G60" i="4"/>
  <c r="H60" i="4" s="1"/>
  <c r="D60" i="4"/>
  <c r="G49" i="4"/>
  <c r="H49" i="4" s="1"/>
  <c r="D49" i="4"/>
  <c r="G28" i="4"/>
  <c r="H28" i="4" s="1"/>
  <c r="D28" i="4"/>
  <c r="E123" i="2"/>
  <c r="E125" i="2" s="1"/>
  <c r="G109" i="4"/>
  <c r="H109" i="4" s="1"/>
  <c r="O104" i="4"/>
  <c r="P104" i="4" s="1"/>
  <c r="O99" i="4"/>
  <c r="P99" i="4" s="1"/>
  <c r="K99" i="4"/>
  <c r="F90" i="4"/>
  <c r="F128" i="4" s="1"/>
  <c r="D78" i="4"/>
  <c r="H74" i="4"/>
  <c r="G78" i="4"/>
  <c r="H78" i="4" s="1"/>
  <c r="J128" i="4"/>
  <c r="D72" i="4"/>
  <c r="O60" i="4"/>
  <c r="O30" i="4"/>
  <c r="K38" i="4"/>
  <c r="K49" i="4"/>
  <c r="K28" i="4"/>
  <c r="D123" i="2"/>
  <c r="G92" i="2"/>
  <c r="C92" i="2"/>
  <c r="D122" i="4"/>
  <c r="G113" i="4"/>
  <c r="H113" i="4" s="1"/>
  <c r="O114" i="4"/>
  <c r="P114" i="4" s="1"/>
  <c r="P106" i="4"/>
  <c r="G103" i="4"/>
  <c r="H103" i="4" s="1"/>
  <c r="L90" i="4"/>
  <c r="L128" i="4" s="1"/>
  <c r="K89" i="4"/>
  <c r="G80" i="4"/>
  <c r="H80" i="4" s="1"/>
  <c r="D84" i="4"/>
  <c r="N128" i="4"/>
  <c r="G72" i="4"/>
  <c r="H72" i="4" s="1"/>
  <c r="O42" i="4"/>
  <c r="P42" i="4" s="1"/>
  <c r="O21" i="4"/>
  <c r="P21" i="4" s="1"/>
  <c r="E115" i="4"/>
  <c r="E128" i="4" s="1"/>
  <c r="C90" i="4"/>
  <c r="J126" i="4"/>
  <c r="J90" i="4"/>
  <c r="M61" i="4"/>
  <c r="I61" i="4"/>
  <c r="I126" i="4" s="1"/>
  <c r="P89" i="4"/>
  <c r="M128" i="4"/>
  <c r="I128" i="4"/>
  <c r="G122" i="4"/>
  <c r="G99" i="4"/>
  <c r="H99" i="4" s="1"/>
  <c r="G94" i="4"/>
  <c r="H94" i="4" s="1"/>
  <c r="G38" i="4"/>
  <c r="H38" i="4" s="1"/>
  <c r="P101" i="4"/>
  <c r="P86" i="4"/>
  <c r="O72" i="4"/>
  <c r="P72" i="4" s="1"/>
  <c r="P60" i="4"/>
  <c r="P40" i="4"/>
  <c r="P19" i="4"/>
  <c r="C128" i="4" l="1"/>
  <c r="F126" i="4"/>
  <c r="G114" i="4"/>
  <c r="H114" i="4" s="1"/>
  <c r="O28" i="4"/>
  <c r="P28" i="4" s="1"/>
  <c r="M126" i="4"/>
  <c r="E126" i="4"/>
  <c r="G104" i="4"/>
  <c r="H104" i="4" s="1"/>
  <c r="K61" i="4"/>
  <c r="O38" i="4"/>
  <c r="P38" i="4" s="1"/>
  <c r="P30" i="4"/>
  <c r="O122" i="4"/>
  <c r="P122" i="4" s="1"/>
  <c r="P117" i="4"/>
  <c r="B128" i="4"/>
  <c r="O115" i="4"/>
  <c r="O49" i="4"/>
  <c r="P49" i="4" s="1"/>
  <c r="C127" i="2"/>
  <c r="F92" i="2"/>
  <c r="C125" i="2"/>
  <c r="F125" i="2" s="1"/>
  <c r="O67" i="4"/>
  <c r="P64" i="4"/>
  <c r="F123" i="2"/>
  <c r="D125" i="2"/>
  <c r="D127" i="2"/>
  <c r="I116" i="2"/>
  <c r="J115" i="2"/>
  <c r="G89" i="4"/>
  <c r="H89" i="4" s="1"/>
  <c r="H86" i="4"/>
  <c r="G84" i="4"/>
  <c r="H84" i="4" s="1"/>
  <c r="G125" i="2"/>
  <c r="G127" i="2"/>
  <c r="O61" i="4"/>
  <c r="P61" i="4" s="1"/>
  <c r="D61" i="4"/>
  <c r="K90" i="4"/>
  <c r="L126" i="4"/>
  <c r="J91" i="2"/>
  <c r="I92" i="2"/>
  <c r="I127" i="2" s="1"/>
  <c r="D90" i="4"/>
  <c r="H122" i="4"/>
  <c r="G90" i="4"/>
  <c r="H90" i="4" s="1"/>
  <c r="P115" i="4"/>
  <c r="G115" i="4"/>
  <c r="H115" i="4" s="1"/>
  <c r="G61" i="4"/>
  <c r="H61" i="4" s="1"/>
  <c r="K128" i="4" l="1"/>
  <c r="K126" i="4"/>
  <c r="J92" i="2"/>
  <c r="D128" i="4"/>
  <c r="D126" i="4"/>
  <c r="G126" i="4"/>
  <c r="H126" i="4" s="1"/>
  <c r="I125" i="2"/>
  <c r="J125" i="2" s="1"/>
  <c r="E127" i="2"/>
  <c r="F127" i="2" s="1"/>
  <c r="J127" i="2"/>
  <c r="P67" i="4"/>
  <c r="O90" i="4"/>
  <c r="O128" i="4" s="1"/>
  <c r="P128" i="4" s="1"/>
  <c r="G128" i="4"/>
  <c r="P90" i="4" l="1"/>
  <c r="O126" i="4"/>
  <c r="P126" i="4" s="1"/>
</calcChain>
</file>

<file path=xl/comments1.xml><?xml version="1.0" encoding="utf-8"?>
<comments xmlns="http://schemas.openxmlformats.org/spreadsheetml/2006/main">
  <authors>
    <author>Mari Everett</author>
  </authors>
  <commentList>
    <comment ref="E32" authorId="0" guid="{733DDF32-EED3-4427-B2D2-E90BA4C38E3E}">
      <text>
        <r>
          <rPr>
            <b/>
            <sz val="9"/>
            <color indexed="81"/>
            <rFont val="Tahoma"/>
            <family val="2"/>
          </rPr>
          <t>Mari Everett:</t>
        </r>
        <r>
          <rPr>
            <sz val="9"/>
            <color indexed="81"/>
            <rFont val="Tahoma"/>
            <family val="2"/>
          </rPr>
          <t xml:space="preserve">
£65 cfwd from year1
</t>
        </r>
      </text>
    </comment>
  </commentList>
</comments>
</file>

<file path=xl/sharedStrings.xml><?xml version="1.0" encoding="utf-8"?>
<sst xmlns="http://schemas.openxmlformats.org/spreadsheetml/2006/main" count="346" uniqueCount="193">
  <si>
    <r>
      <t xml:space="preserve">3.  To delete a row, right click on the row number you wish to remove and choose </t>
    </r>
    <r>
      <rPr>
        <b/>
        <sz val="10"/>
        <rFont val="Arial"/>
        <family val="2"/>
      </rPr>
      <t>DELETE</t>
    </r>
    <r>
      <rPr>
        <sz val="10"/>
        <rFont val="Arial"/>
        <family val="2"/>
      </rPr>
      <t>.</t>
    </r>
  </si>
  <si>
    <r>
      <t xml:space="preserve">4.  The </t>
    </r>
    <r>
      <rPr>
        <b/>
        <sz val="10"/>
        <rFont val="Arial"/>
        <family val="2"/>
      </rPr>
      <t>NOTES ON VARIANCE</t>
    </r>
    <r>
      <rPr>
        <sz val="10"/>
        <rFont val="Arial"/>
        <family val="2"/>
      </rPr>
      <t xml:space="preserve"> column should be used to identify which lines have additional information on the </t>
    </r>
    <r>
      <rPr>
        <b/>
        <sz val="10"/>
        <rFont val="Arial"/>
        <family val="2"/>
      </rPr>
      <t xml:space="preserve"> VARIANCE NOTES</t>
    </r>
    <r>
      <rPr>
        <sz val="10"/>
        <rFont val="Arial"/>
        <family val="2"/>
      </rPr>
      <t xml:space="preserve"> tab.</t>
    </r>
  </si>
  <si>
    <t>TOTAL PROJECT BUDGET                                            (including DFID and Other contributions)</t>
  </si>
  <si>
    <t>DFID CONTRIBUTION                                                          (Only DFID contributions)</t>
  </si>
  <si>
    <t>CAPITAL EXPENDITURE</t>
  </si>
  <si>
    <t>Sub-total</t>
  </si>
  <si>
    <t>GRAND TOTAL</t>
  </si>
  <si>
    <t>PROJECT ACTIVITIES</t>
  </si>
  <si>
    <t>PROJECT TITLE</t>
  </si>
  <si>
    <t>TOTAL COST OF PROJECT</t>
  </si>
  <si>
    <t>Note No.</t>
  </si>
  <si>
    <t>£</t>
  </si>
  <si>
    <t>%</t>
  </si>
  <si>
    <t>AGREED DFID</t>
  </si>
  <si>
    <t>BUDGET FOR</t>
  </si>
  <si>
    <t xml:space="preserve">DFID ACTUAL </t>
  </si>
  <si>
    <t>EXPENDITURE</t>
  </si>
  <si>
    <t>ORGANISATION NAME</t>
  </si>
  <si>
    <t>TOTAL PROJECT BUDGET</t>
  </si>
  <si>
    <t>A</t>
  </si>
  <si>
    <t>B</t>
  </si>
  <si>
    <t>C (A-B)</t>
  </si>
  <si>
    <t>D (C/Ax100)</t>
  </si>
  <si>
    <t>E</t>
  </si>
  <si>
    <t>F</t>
  </si>
  <si>
    <t>G (E-F)</t>
  </si>
  <si>
    <t>H (G/Ex100)</t>
  </si>
  <si>
    <t>NOTES ON VARIANCE OF +/-10%</t>
  </si>
  <si>
    <t>Using This Template</t>
  </si>
  <si>
    <t xml:space="preserve">ANNUAL REPORT FOR FINANCIAL YEAR </t>
  </si>
  <si>
    <t>BUDGET HEADINGS</t>
  </si>
  <si>
    <t>TOTAL ACTUAL PROJECT EXPENDITURE</t>
  </si>
  <si>
    <t>TOTAL VARIANCE IN</t>
  </si>
  <si>
    <t>NOTE No.</t>
  </si>
  <si>
    <t>VARIANCE IN</t>
  </si>
  <si>
    <t>Please complete the headings  following those used in your latest full budget. The headings below are for guidance only. Details are required under each heading.</t>
  </si>
  <si>
    <t>Notes</t>
  </si>
  <si>
    <t>(All Years)</t>
  </si>
  <si>
    <t>REPORT</t>
  </si>
  <si>
    <t>FINANCIAL SUMMARY OVER PROJECT LIFE</t>
  </si>
  <si>
    <t>ORGANISATION NAME:</t>
  </si>
  <si>
    <t xml:space="preserve">PROJECT TITLE: </t>
  </si>
  <si>
    <t>PROJECT START DATE:</t>
  </si>
  <si>
    <t>PROJECT COMPLETION DATE:</t>
  </si>
  <si>
    <t>C</t>
  </si>
  <si>
    <t>D</t>
  </si>
  <si>
    <t>TOTAL AGREED DFID BUDGET</t>
  </si>
  <si>
    <t>DFID ACTUAL EXPENDITURE</t>
  </si>
  <si>
    <t>TOTAL PROJECT BUDGET  (including DFID and Other contributions)</t>
  </si>
  <si>
    <t>DFID CONTRIBUTION</t>
  </si>
  <si>
    <t>G</t>
  </si>
  <si>
    <t>H</t>
  </si>
  <si>
    <t>I</t>
  </si>
  <si>
    <t>J</t>
  </si>
  <si>
    <t>K</t>
  </si>
  <si>
    <t xml:space="preserve">DFID CONTRIBUTION (in GBP) </t>
  </si>
  <si>
    <t>OWN/OTHER CONTRIBUTION (in GBP)</t>
  </si>
  <si>
    <t>L</t>
  </si>
  <si>
    <t>GPAF PROJECT No.:</t>
  </si>
  <si>
    <t>ALL STAFF COSTS</t>
  </si>
  <si>
    <t>OTHER ADMIN COSTS</t>
  </si>
  <si>
    <t>MONITORING EVALUATION AND LESSON LEARNING</t>
  </si>
  <si>
    <t>GPAF PROJECT No.</t>
  </si>
  <si>
    <t xml:space="preserve"> TOTAL ACTUAL PROJECT EXPENDITURE</t>
  </si>
  <si>
    <t>Total Actual DFID Expenditure to date as % of Total Project Budget</t>
  </si>
  <si>
    <t>Total Actual DFID Expenditure to end of this reporting year</t>
  </si>
  <si>
    <r>
      <t>1.  This reporting format asks you to report on expenditure over the last financial year (</t>
    </r>
    <r>
      <rPr>
        <b/>
        <sz val="10"/>
        <rFont val="Arial"/>
        <family val="2"/>
      </rPr>
      <t>Annual Financial Report tab)</t>
    </r>
    <r>
      <rPr>
        <sz val="10"/>
        <rFont val="Arial"/>
        <family val="2"/>
      </rPr>
      <t xml:space="preserve"> as well as summarising expenditure over the life of your project (</t>
    </r>
    <r>
      <rPr>
        <b/>
        <sz val="10"/>
        <rFont val="Arial"/>
        <family val="2"/>
      </rPr>
      <t>Financial Summary ta</t>
    </r>
    <r>
      <rPr>
        <sz val="10"/>
        <rFont val="Arial"/>
        <family val="2"/>
      </rPr>
      <t>b).</t>
    </r>
  </si>
  <si>
    <r>
      <t xml:space="preserve">5.  You can access the notes on variance pages by clicking on the the </t>
    </r>
    <r>
      <rPr>
        <b/>
        <sz val="10"/>
        <rFont val="Arial"/>
        <family val="2"/>
      </rPr>
      <t>NOTES ON VARIANCE</t>
    </r>
    <r>
      <rPr>
        <sz val="10"/>
        <rFont val="Arial"/>
        <family val="2"/>
      </rPr>
      <t xml:space="preserve"> tab below.</t>
    </r>
  </si>
  <si>
    <r>
      <t>Submission Deadlines:</t>
    </r>
    <r>
      <rPr>
        <sz val="10"/>
        <rFont val="Arial"/>
        <family val="2"/>
      </rPr>
      <t xml:space="preserve">
Annual financial reports are required to be submitted with the annual narrative progress reports according to the deadlines identified in your Grant Arrangement or in subsequent guidance.  
</t>
    </r>
  </si>
  <si>
    <r>
      <t>What goes into the Financial Summary?</t>
    </r>
    <r>
      <rPr>
        <sz val="10"/>
        <rFont val="Arial"/>
        <family val="2"/>
      </rPr>
      <t xml:space="preserve">
The Financial Summary report should be presented using the template in the Financial Summary tab. The financial summary includes the following components :  </t>
    </r>
  </si>
  <si>
    <t xml:space="preserve">DATE SENT TO Fund Manager </t>
  </si>
  <si>
    <t>Please add more rows as required</t>
  </si>
  <si>
    <t>GPAF Annual Financial Reporting Guidelines</t>
  </si>
  <si>
    <r>
      <t xml:space="preserve">2.  To insert additional rows to the tabs, right click on the row number below where you wish to insert the new row and choose </t>
    </r>
    <r>
      <rPr>
        <b/>
        <sz val="10"/>
        <rFont val="Arial"/>
        <family val="2"/>
      </rPr>
      <t>INSERT</t>
    </r>
    <r>
      <rPr>
        <sz val="10"/>
        <rFont val="Arial"/>
        <family val="2"/>
      </rPr>
      <t>.</t>
    </r>
  </si>
  <si>
    <r>
      <t xml:space="preserve">6.  The </t>
    </r>
    <r>
      <rPr>
        <b/>
        <sz val="10"/>
        <rFont val="Arial"/>
        <family val="2"/>
      </rPr>
      <t xml:space="preserve"> NOTES ON VARIANCE (Annual report) </t>
    </r>
    <r>
      <rPr>
        <sz val="10"/>
        <rFont val="Arial"/>
        <family val="2"/>
      </rPr>
      <t xml:space="preserve"> tab should be used to explain why there has been a positive or negative variance over 10% of the budgeted amount for each budget lline.  </t>
    </r>
  </si>
  <si>
    <r>
      <t>What goes into the Annual Financial Report?</t>
    </r>
    <r>
      <rPr>
        <sz val="10"/>
        <rFont val="Arial"/>
        <family val="2"/>
      </rPr>
      <t xml:space="preserve">
The Annual Financial Report  must be presented using this GPAF Financial Report template. The Annual Financial Report must include the following components :  </t>
    </r>
  </si>
  <si>
    <r>
      <t xml:space="preserve">(a) Budget Headings &amp; Budget Amounts: </t>
    </r>
    <r>
      <rPr>
        <sz val="10"/>
        <rFont val="Arial"/>
        <family val="2"/>
      </rPr>
      <t>The Annual Financial Report’s budget headings and budget lines should follow the same structure and level of detail as the most up-to-date agreed budget used for the preparation of your current Grant Arrangement (or Revised Grant Arrangement). It is important to NOTE that the Annual Financial Report budget must include a detailed breakdown of all budget items and NOT be based on the summary Budget Sub headings only (which are normally used on quarterly claim forms).</t>
    </r>
  </si>
  <si>
    <r>
      <t>(b) Actual Expenditure for the Financial Year:</t>
    </r>
    <r>
      <rPr>
        <sz val="10"/>
        <rFont val="Arial"/>
        <family val="2"/>
      </rPr>
      <t xml:space="preserve"> This column should capture the actual expenditures incurred over all four quarters of the relevant financial year for every individual budget line. Figures are required for both the total project expenditure against the total project budget and the DFID-only expenditure against the DFID-only budget.  The total of the "DFID Actual Expenditure” should normally equal the sum of all the actual expenditures reported on the quarterly claim forms submitted for the project in the relevant financial year.</t>
    </r>
    <r>
      <rPr>
        <sz val="10"/>
        <rFont val="Arial"/>
        <family val="2"/>
      </rPr>
      <t xml:space="preserve"> Please note that DFID's funding policy defines "Actual Expenditure" as expenditures that have actually been incurred and paid for within the reporting year.</t>
    </r>
    <r>
      <rPr>
        <b/>
        <sz val="10"/>
        <rFont val="Arial"/>
        <family val="2"/>
      </rPr>
      <t xml:space="preserve"> Actual Expenditures should NOT include accruals and/or commitments.</t>
    </r>
  </si>
  <si>
    <r>
      <t>(c) Variances (Amounts and Percentages):</t>
    </r>
    <r>
      <rPr>
        <sz val="10"/>
        <rFont val="Arial"/>
        <family val="2"/>
      </rPr>
      <t xml:space="preserve"> Your report should include a calculation of the differences between the budgeted amounts and actual expenditures for each budget item.  The variance amount is computed for each budget line by subtracting the actual expenditures from the budgeted amounts. A positive result denotes an under-spend and a negative result denotes an over-spend. The report also requires the calculation of the variance as a percentage (i.e. the item variance amount divided by the budget amount and multiplied by 100%).</t>
    </r>
  </si>
  <si>
    <r>
      <t>(d) Variance Explanations:</t>
    </r>
    <r>
      <rPr>
        <sz val="10"/>
        <rFont val="Arial"/>
        <family val="2"/>
      </rPr>
      <t xml:space="preserve"> Once the variances have been calculated, all variances above 10% need to be supported by detailed justification irrespective of whether they are negative or positive. Justifications should include why unit costs have changed and why the total number of units forecasted for each budget item has changed. The explanations should not be generic. Please refer to budget heading numbering and also to logframe outputs and indicators, as applicable, and include explanations of any changes to the total number of units compared to the forecast, or the cost per unit. Please note that the Terms and Conditions of GPAF grants require grant holders to request approval in advance for any transfer of funds between budget sub-headings and any transfers of &gt;10% within budget sub-headings. If the variance has already been approved, please include the date of Fund Manager approval.</t>
    </r>
  </si>
  <si>
    <r>
      <t xml:space="preserve">(a) Budget Headings &amp; Budget Amounts: </t>
    </r>
    <r>
      <rPr>
        <sz val="10"/>
        <rFont val="Arial"/>
        <family val="2"/>
      </rPr>
      <t>The Financial Summary's budget headings and budget items should follow the same structure and level of detail as the most up-to-date agreed budget used for the preparation of your current Grant Arrangement (or Revised Grant Arrangement). It is important to NOTE that the Financial Summary must include a detailed breakdown of budget items and NOT be based on the summary Budget Sub headings only (which are normally used on quarterly claim forms).</t>
    </r>
  </si>
  <si>
    <r>
      <t>(b) Actual Expenditure for the every Financial Year:</t>
    </r>
    <r>
      <rPr>
        <sz val="10"/>
        <rFont val="Arial"/>
        <family val="2"/>
      </rPr>
      <t xml:space="preserve"> These columns should capture the actual expenditures incurred over all four quarters of the relevant financial year for every individual budget item. You are required to report on the expenditure for every financial year of the project to date.  Figures are required for both the total project expenditure against the total project budget and the DFID grant expenditure against the DFID contribution.  The total of the "DFID Actual Expenditure” should equal the sum of all the actual expenditures reported on the quarterly claim forms submitted for the project to date. Please note that DFID's funding policy defines "Actual Expenditure" as expenditures that have actually been incurred and paid for within the reporting year. </t>
    </r>
    <r>
      <rPr>
        <b/>
        <sz val="10"/>
        <rFont val="Arial"/>
        <family val="2"/>
      </rPr>
      <t>Actual Expenditures should NOT include accruals and/or commitments.</t>
    </r>
  </si>
  <si>
    <r>
      <t xml:space="preserve">Please check that the information you are submitting is complete and accurate </t>
    </r>
    <r>
      <rPr>
        <sz val="10"/>
        <rFont val="Arial"/>
        <family val="2"/>
      </rPr>
      <t xml:space="preserve">
• Does the report include a detailed breakdown of the agreed budget for the period 01 April to 31 March, for both the total budget and the DFID contribution?
• Does the total DFID budget for the year correspond to the most recently agreed Grant Arrangement or Revised Grant Arrangement for the period?
• Does the breakdown of expenditure by budget sub-heading agree with the expenditure reported on the cumulative claim forms over the year?
• Have significant budget variances been clearly explained? If there was an approval of these variances, has the date of approval been clearly stated? </t>
    </r>
  </si>
  <si>
    <t>01 April 2013  - 31 March 2014</t>
  </si>
  <si>
    <t>FY 13/14</t>
  </si>
  <si>
    <t>MONITORING, EVALUATION AND LESSON LEARNING</t>
  </si>
  <si>
    <t>ANNUAL FINANCIAL REPORT FY13/14 - VARIANCE NOTES</t>
  </si>
  <si>
    <t xml:space="preserve">
Total Actual Expenditure to end of this reporting year</t>
  </si>
  <si>
    <t xml:space="preserve">
Total Actual Expenditure to date as % of Total Project Budget</t>
  </si>
  <si>
    <t>Please insert all budget lines relating to the sub headings below using your latest approved budget. 
The headings below are for guidance only. Details are required under each sub heading.</t>
  </si>
  <si>
    <t>Scottish Catholic International Aid Fund</t>
  </si>
  <si>
    <t>Livelihoods Programme for Conflict Affected People</t>
  </si>
  <si>
    <t>GPAF-IMP-067</t>
  </si>
  <si>
    <t>No capital expenditure</t>
  </si>
  <si>
    <t>CDJP Uvira.</t>
  </si>
  <si>
    <t>Conduct household livelihood security assessment for 500 beneficiaries to identify livelihood opportunities.</t>
  </si>
  <si>
    <t>Two days framers training on mixed and morden farming for 500 farmers in year one and two.</t>
  </si>
  <si>
    <t>Provision of farming equipments for 500 women farmers in year one.</t>
  </si>
  <si>
    <t>Provision of seeds for 500 women farmers in year one and two.</t>
  </si>
  <si>
    <t>Formation of seeds banks in two villages.</t>
  </si>
  <si>
    <t>Support farmers to acquire small animals.</t>
  </si>
  <si>
    <t>Formation of 41 savings and credit units.</t>
  </si>
  <si>
    <t>One day training of 123 womenleaders on savings and credit unit management.</t>
  </si>
  <si>
    <t>Formation of an association .</t>
  </si>
  <si>
    <t xml:space="preserve">Total CDJP Uvira budget for project activities. </t>
  </si>
  <si>
    <t>CDJP Bukavu.</t>
  </si>
  <si>
    <t>Conduct household livelihood security assessment for 300 beneficiaries (100 in each year) to identify livelihood opportunities.</t>
  </si>
  <si>
    <t>Support 300 beneficiaries (100 each year) to start mocro-business or employment.</t>
  </si>
  <si>
    <t>Formation of 24 (8 per year) savings and credit units.</t>
  </si>
  <si>
    <t>One day training of 72 women leaders on savings and credit unit management.</t>
  </si>
  <si>
    <t>One day workshop per annum for 50 police and army officials on human rights and protection of civilians.</t>
  </si>
  <si>
    <t>Two days training on listening and counselling for 10 catholic priests and 40 justice and peace committee members in year three.</t>
  </si>
  <si>
    <t>Healthcare, psychosocial and legal support to 320 project beneficiaries in three years.</t>
  </si>
  <si>
    <t>One day per annum workshop for 25 tax officials and 25 agricultural officials on better services to citizens.</t>
  </si>
  <si>
    <t>Total CDJP Bukavu budget for project activities.</t>
  </si>
  <si>
    <t>CEJP Rwanda.</t>
  </si>
  <si>
    <t>Conduct household livelihood security assessment for 900 beneficiaries (300 per year) to identify livelihood opportunities.</t>
  </si>
  <si>
    <t>Two days framers training on mixed and modern farming for 900 women farmers.</t>
  </si>
  <si>
    <t>Provision of farming equipments for 900 women farmers (300 per year).</t>
  </si>
  <si>
    <t>Provision of seeds for 900 women farmers (300 per year).</t>
  </si>
  <si>
    <t>Formation of seeds bank in three villages.</t>
  </si>
  <si>
    <t>Formation of 75 (25 per year) savings and credit units.</t>
  </si>
  <si>
    <t>One day training of 225 women leaders on savings and credit unit management.</t>
  </si>
  <si>
    <t>Formation of an association in year two.</t>
  </si>
  <si>
    <t>Total CEJP Rwanda budget for project activities.</t>
  </si>
  <si>
    <t>BDOM CODILUSI.</t>
  </si>
  <si>
    <t>Six days training for 13 staff on community organisation, savings and credit, micro-business management and the sustainable livelihood framework at Bukavu, DRC in year one.</t>
  </si>
  <si>
    <t>Conduct household livelihood security assessment for 1,500 beneficiaries (500 per year) to identify livelihood opportunities.</t>
  </si>
  <si>
    <t>Skill training to 300 beneficiaries (100 each year) if require.</t>
  </si>
  <si>
    <t>Support 600 beneficiaries to start mocro-business or employment.</t>
  </si>
  <si>
    <t>Two days training for 8 staff on market linkages, monitoring and mentoring in Bukavu, DRC in year two.</t>
  </si>
  <si>
    <t>Formation of 123 savings and credit units (41 per year).</t>
  </si>
  <si>
    <t>One day training of 369 women leaders on savings and credit unit management (123 per year).</t>
  </si>
  <si>
    <t>Two days training for 8 staff on networking and advocacy in year three.</t>
  </si>
  <si>
    <t>Total BDOM CODILUSI budget for project activities.</t>
  </si>
  <si>
    <t>SCIAF.</t>
  </si>
  <si>
    <t>SCIAF Programme Officer, Glasgow (0.5 FTE).</t>
  </si>
  <si>
    <t>SCIAF Programme Manager, Glasgow (0.1 FTE).</t>
  </si>
  <si>
    <t>SCIAF International Financial Accountant, Glasgow (0.1 FTE).</t>
  </si>
  <si>
    <t>Total SCIAF staff cost.</t>
  </si>
  <si>
    <t>Project officer (100%) (1 FTE).</t>
  </si>
  <si>
    <t>Assistant accountant (100%) (1 FTE).</t>
  </si>
  <si>
    <t>Head of Logistics (100%) (1 FTE).</t>
  </si>
  <si>
    <t>Total CDJP Uvira staff cost.</t>
  </si>
  <si>
    <t>Director (50%) (0.5 FTE).</t>
  </si>
  <si>
    <t>Project Officer (100%) (1 FTE).</t>
  </si>
  <si>
    <t>Social Assistant (80%) (0.8 FTE).</t>
  </si>
  <si>
    <t>Lawyer (50%) (0.5 FTE).</t>
  </si>
  <si>
    <t>Total CDJP Bukavu staff cost.</t>
  </si>
  <si>
    <t>Project Coordinator 100% (1 FTE).</t>
  </si>
  <si>
    <t>CEJP Programe Coordinator (0.2 FTE).</t>
  </si>
  <si>
    <t>CEJP Accountant (0.3 FTE).</t>
  </si>
  <si>
    <t>CEJP Monitoring Officer (0.5FTE).</t>
  </si>
  <si>
    <t>Total CEJP Rwanda staff cost.</t>
  </si>
  <si>
    <t>Project Supervisor 100% (1 FTE).</t>
  </si>
  <si>
    <t>Financial Supervisor 40% (0.4 FTE).</t>
  </si>
  <si>
    <t>2 Local Project Supervisors 100% each (one for each Area Bukavu and Bweirembe) ( 2 FTE).</t>
  </si>
  <si>
    <t>Total BDOM CODILUSI staff cost.</t>
  </si>
  <si>
    <t>SCIAF Glasgow HQ</t>
  </si>
  <si>
    <t>International Telephone Calls to programme participants from UK to Partners</t>
  </si>
  <si>
    <t>Total SCIAF administration cost.</t>
  </si>
  <si>
    <t>CDJP Uvira HQ, DRC</t>
  </si>
  <si>
    <t>Travel Costs.</t>
  </si>
  <si>
    <t>Communication Cost.</t>
  </si>
  <si>
    <t>Office Cost.</t>
  </si>
  <si>
    <t>Total CDJP Uvira administration cost.</t>
  </si>
  <si>
    <t>CDJP Bukavu HQ DRC</t>
  </si>
  <si>
    <t>Fuel and Vehicle Maintenance.</t>
  </si>
  <si>
    <t>Office Cost (paying papers, pens, other admin materials).</t>
  </si>
  <si>
    <t>Total CDJP Bukavu administration cost.</t>
  </si>
  <si>
    <t>CEJP Rwanda HQ Kigali.</t>
  </si>
  <si>
    <t>Total CEJP Rwanda administration cost.</t>
  </si>
  <si>
    <t>BDOM CODILUSI HQ DRC</t>
  </si>
  <si>
    <t>Communication Cost per month.</t>
  </si>
  <si>
    <t>Total BDOM CODILUSI administration cost.</t>
  </si>
  <si>
    <t>SCIAF Programme Officer Field Visit one per annum.</t>
  </si>
  <si>
    <t>Annual Audit of Project</t>
  </si>
  <si>
    <t>Mid Term Evaluation</t>
  </si>
  <si>
    <t>Final Evaluation</t>
  </si>
  <si>
    <t>Translation Costs</t>
  </si>
  <si>
    <t>FY 1 2012/13</t>
  </si>
  <si>
    <t>FY 2 2013/14</t>
  </si>
  <si>
    <t>FY 3 2014/15</t>
  </si>
  <si>
    <t>FY 4 2015/16</t>
  </si>
  <si>
    <t>Some of the seeds procured were not of sufficient quality and the invoice was therefore discounted.</t>
  </si>
  <si>
    <t>It has been possible to communicate with the overseas partners via Skype.</t>
  </si>
  <si>
    <t>The costs for the Programme Officers visit were shared with another project in the same area.</t>
  </si>
  <si>
    <t>Competitive quotes were sought for the audit and the contract was awarded on the basis of cost and quality.</t>
  </si>
  <si>
    <t>Translations were undertaken by a SCIAF volunteer.</t>
  </si>
  <si>
    <t>Additional funds were allocated to this activity but due to timing and programme priorities, it was not possible to undertake the full survey by the end of the financial year.  The activity will be undertaken as soon as possible using SCIAF funds.</t>
  </si>
  <si>
    <t>Activity was undertaken by trainers provided by other NGOs and no fee was charged.</t>
  </si>
  <si>
    <t>CEJP Rwanda made a saving in communication costs to offset the small overspends in project activities (budget lines 10 and 14)</t>
  </si>
  <si>
    <t>Similarly a saving was made in office costs to offset the same overspends in project activities (budget lines 10 and 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</si>
</sst>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_ * #,##0_ ;_ * \-#,##0_ ;_ * &quot;-&quot;??_ ;_ @_ "/>
    <numFmt numFmtId="166" formatCode="&quot;£&quot;#,##0.00;[Red]&quot;£&quot;\(#,##0.00\)"/>
  </numFmts>
  <fonts count="36" x14ac:knownFonts="1">
    <font>
      <sz val="10"/>
      <name val="Arial"/>
    </font>
    <font>
      <sz val="10"/>
      <name val="Arial"/>
      <family val="2"/>
    </font>
    <font>
      <b/>
      <sz val="12"/>
      <name val="Arial"/>
      <family val="2"/>
    </font>
    <font>
      <sz val="12"/>
      <name val="Arial"/>
      <family val="2"/>
    </font>
    <font>
      <sz val="8"/>
      <name val="Arial"/>
      <family val="2"/>
    </font>
    <font>
      <sz val="12"/>
      <name val="Arial"/>
      <family val="2"/>
    </font>
    <font>
      <sz val="10"/>
      <name val="Arial"/>
      <family val="2"/>
    </font>
    <font>
      <b/>
      <sz val="10"/>
      <name val="Arial"/>
      <family val="2"/>
    </font>
    <font>
      <b/>
      <sz val="13"/>
      <name val="Arial"/>
      <family val="2"/>
    </font>
    <font>
      <b/>
      <sz val="12"/>
      <color indexed="9"/>
      <name val="Arial"/>
      <family val="2"/>
    </font>
    <font>
      <b/>
      <sz val="12"/>
      <color indexed="8"/>
      <name val="Arial"/>
      <family val="2"/>
    </font>
    <font>
      <b/>
      <i/>
      <sz val="12"/>
      <name val="Arial"/>
      <family val="2"/>
    </font>
    <font>
      <b/>
      <sz val="10"/>
      <color indexed="9"/>
      <name val="Arial"/>
      <family val="2"/>
    </font>
    <font>
      <b/>
      <sz val="14"/>
      <color indexed="9"/>
      <name val="Arial"/>
      <family val="2"/>
    </font>
    <font>
      <sz val="11"/>
      <color indexed="13"/>
      <name val="Arial"/>
      <family val="2"/>
    </font>
    <font>
      <b/>
      <sz val="18"/>
      <color indexed="13"/>
      <name val="Arial"/>
      <family val="2"/>
    </font>
    <font>
      <sz val="8"/>
      <name val="Arial"/>
      <family val="2"/>
    </font>
    <font>
      <b/>
      <sz val="12"/>
      <color indexed="12"/>
      <name val="Arial"/>
      <family val="2"/>
    </font>
    <font>
      <b/>
      <i/>
      <sz val="10"/>
      <color indexed="10"/>
      <name val="Arial"/>
      <family val="2"/>
    </font>
    <font>
      <b/>
      <sz val="22"/>
      <color indexed="10"/>
      <name val="Arial"/>
      <family val="2"/>
    </font>
    <font>
      <b/>
      <sz val="14"/>
      <name val="Arial"/>
      <family val="2"/>
    </font>
    <font>
      <sz val="14"/>
      <name val="Arial"/>
      <family val="2"/>
    </font>
    <font>
      <b/>
      <sz val="12"/>
      <color indexed="8"/>
      <name val="Arial"/>
      <family val="2"/>
    </font>
    <font>
      <b/>
      <sz val="11"/>
      <color indexed="9"/>
      <name val="Arial"/>
      <family val="2"/>
    </font>
    <font>
      <sz val="11"/>
      <name val="Arial"/>
      <family val="2"/>
    </font>
    <font>
      <b/>
      <sz val="11"/>
      <color indexed="8"/>
      <name val="Arial"/>
      <family val="2"/>
    </font>
    <font>
      <sz val="11"/>
      <color indexed="8"/>
      <name val="Arial"/>
      <family val="2"/>
    </font>
    <font>
      <b/>
      <sz val="11"/>
      <name val="Arial"/>
      <family val="2"/>
    </font>
    <font>
      <b/>
      <i/>
      <sz val="11"/>
      <name val="Arial"/>
      <family val="2"/>
    </font>
    <font>
      <sz val="8"/>
      <name val="Arial"/>
      <family val="2"/>
    </font>
    <font>
      <b/>
      <sz val="14"/>
      <color indexed="13"/>
      <name val="Arial"/>
      <family val="2"/>
    </font>
    <font>
      <i/>
      <sz val="12"/>
      <name val="Arial"/>
      <family val="2"/>
    </font>
    <font>
      <i/>
      <sz val="10"/>
      <name val="Arial"/>
      <family val="2"/>
    </font>
    <font>
      <sz val="9"/>
      <color indexed="81"/>
      <name val="Tahoma"/>
      <family val="2"/>
    </font>
    <font>
      <b/>
      <sz val="9"/>
      <color indexed="81"/>
      <name val="Tahoma"/>
      <family val="2"/>
    </font>
    <font>
      <sz val="12"/>
      <color rgb="FFFFFF00"/>
      <name val="Arial"/>
      <family val="2"/>
    </font>
  </fonts>
  <fills count="13">
    <fill>
      <patternFill patternType="none"/>
    </fill>
    <fill>
      <patternFill patternType="gray125"/>
    </fill>
    <fill>
      <patternFill patternType="solid">
        <fgColor indexed="21"/>
        <bgColor indexed="64"/>
      </patternFill>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31"/>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2" tint="-0.249977111117893"/>
        <bgColor indexed="64"/>
      </patternFill>
    </fill>
  </fills>
  <borders count="55">
    <border>
      <left/>
      <right/>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s>
  <cellStyleXfs count="3">
    <xf numFmtId="0" fontId="0" fillId="0" borderId="0"/>
    <xf numFmtId="164" fontId="1" fillId="0" borderId="0" applyFont="0" applyFill="0" applyBorder="0" applyAlignment="0" applyProtection="0"/>
    <xf numFmtId="0" fontId="6" fillId="0" borderId="0"/>
  </cellStyleXfs>
  <cellXfs count="328">
    <xf numFmtId="0" fontId="0" fillId="0" borderId="0" xfId="0"/>
    <xf numFmtId="0" fontId="3" fillId="0" borderId="0" xfId="0" applyFont="1" applyBorder="1" applyAlignment="1" applyProtection="1">
      <alignment vertical="center" wrapText="1"/>
      <protection locked="0"/>
    </xf>
    <xf numFmtId="0" fontId="3" fillId="0" borderId="0" xfId="0" applyFont="1" applyAlignment="1" applyProtection="1">
      <alignment vertical="center" wrapText="1"/>
      <protection locked="0"/>
    </xf>
    <xf numFmtId="0" fontId="3" fillId="0" borderId="0" xfId="0" applyFont="1" applyAlignment="1" applyProtection="1">
      <alignment horizontal="center" vertical="center" wrapText="1"/>
      <protection locked="0"/>
    </xf>
    <xf numFmtId="0" fontId="5" fillId="0" borderId="0" xfId="0" applyFont="1" applyBorder="1" applyAlignment="1" applyProtection="1">
      <alignment vertical="center" wrapText="1"/>
      <protection locked="0"/>
    </xf>
    <xf numFmtId="0" fontId="5" fillId="0" borderId="0" xfId="0" applyFont="1" applyFill="1" applyBorder="1" applyAlignment="1" applyProtection="1">
      <alignment vertical="center" wrapText="1"/>
      <protection locked="0"/>
    </xf>
    <xf numFmtId="0" fontId="5" fillId="0" borderId="0" xfId="0" applyFont="1" applyBorder="1" applyAlignment="1" applyProtection="1">
      <alignment horizontal="center" vertical="center" wrapText="1"/>
    </xf>
    <xf numFmtId="0" fontId="2" fillId="0" borderId="1" xfId="0" applyFont="1" applyBorder="1" applyAlignment="1" applyProtection="1">
      <alignment horizontal="center" vertical="center" wrapText="1"/>
      <protection locked="0"/>
    </xf>
    <xf numFmtId="0" fontId="2" fillId="0" borderId="0"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center" wrapText="1"/>
    </xf>
    <xf numFmtId="0" fontId="2" fillId="0" borderId="5" xfId="0" applyFont="1" applyBorder="1" applyAlignment="1" applyProtection="1">
      <alignment horizontal="center" vertical="center" wrapText="1"/>
      <protection locked="0"/>
    </xf>
    <xf numFmtId="0" fontId="2" fillId="0" borderId="0" xfId="0" applyFont="1" applyFill="1" applyBorder="1" applyAlignment="1" applyProtection="1">
      <alignment vertical="center" wrapText="1"/>
      <protection locked="0"/>
    </xf>
    <xf numFmtId="0" fontId="11" fillId="0" borderId="0" xfId="0" applyFont="1" applyBorder="1" applyAlignment="1" applyProtection="1">
      <alignment vertical="center" wrapText="1"/>
      <protection locked="0"/>
    </xf>
    <xf numFmtId="0" fontId="8" fillId="3" borderId="6" xfId="0" applyFont="1" applyFill="1" applyBorder="1" applyAlignment="1" applyProtection="1">
      <alignment vertical="center" wrapText="1"/>
      <protection locked="0"/>
    </xf>
    <xf numFmtId="0" fontId="8" fillId="3" borderId="7" xfId="0" applyFont="1" applyFill="1" applyBorder="1" applyAlignment="1" applyProtection="1">
      <alignment horizontal="center" vertical="center" wrapText="1"/>
      <protection locked="0"/>
    </xf>
    <xf numFmtId="0" fontId="2" fillId="3" borderId="8" xfId="0" applyFont="1" applyFill="1" applyBorder="1" applyAlignment="1" applyProtection="1">
      <alignment vertical="center" wrapText="1"/>
      <protection locked="0"/>
    </xf>
    <xf numFmtId="0" fontId="2" fillId="3" borderId="5" xfId="0" applyFont="1" applyFill="1" applyBorder="1" applyAlignment="1" applyProtection="1">
      <alignment vertical="center" wrapText="1"/>
      <protection locked="0"/>
    </xf>
    <xf numFmtId="0" fontId="11" fillId="4" borderId="9" xfId="0" applyFont="1" applyFill="1" applyBorder="1" applyAlignment="1" applyProtection="1">
      <alignment vertical="center" wrapText="1"/>
      <protection locked="0"/>
    </xf>
    <xf numFmtId="0" fontId="11" fillId="4" borderId="5" xfId="0" applyFont="1" applyFill="1" applyBorder="1" applyAlignment="1" applyProtection="1">
      <alignment horizontal="center" vertical="center" wrapText="1"/>
      <protection locked="0"/>
    </xf>
    <xf numFmtId="0" fontId="2" fillId="2" borderId="6" xfId="0" applyFont="1" applyFill="1" applyBorder="1" applyAlignment="1" applyProtection="1">
      <alignment vertical="center" wrapText="1"/>
      <protection locked="0"/>
    </xf>
    <xf numFmtId="0" fontId="9" fillId="2" borderId="10" xfId="0" applyFont="1" applyFill="1" applyBorder="1" applyAlignment="1" applyProtection="1">
      <alignment horizontal="center" vertical="center" wrapText="1"/>
    </xf>
    <xf numFmtId="0" fontId="9" fillId="2" borderId="9" xfId="0" applyFont="1" applyFill="1" applyBorder="1" applyAlignment="1" applyProtection="1">
      <alignment horizontal="center" vertical="center" wrapText="1"/>
    </xf>
    <xf numFmtId="0" fontId="9" fillId="2" borderId="5" xfId="0" applyFont="1" applyFill="1" applyBorder="1" applyAlignment="1" applyProtection="1">
      <alignment horizontal="center" vertical="center" wrapText="1"/>
    </xf>
    <xf numFmtId="0" fontId="9" fillId="2" borderId="11" xfId="0" applyFont="1" applyFill="1" applyBorder="1" applyAlignment="1" applyProtection="1">
      <alignment horizontal="center" vertical="center" wrapText="1"/>
    </xf>
    <xf numFmtId="0" fontId="9" fillId="2" borderId="12" xfId="0" applyFont="1" applyFill="1" applyBorder="1" applyAlignment="1" applyProtection="1">
      <alignment horizontal="center" vertical="center" wrapText="1"/>
    </xf>
    <xf numFmtId="166" fontId="0" fillId="5" borderId="0" xfId="0" applyNumberFormat="1" applyFill="1" applyBorder="1" applyAlignment="1">
      <alignment vertical="center" wrapText="1"/>
    </xf>
    <xf numFmtId="166" fontId="0" fillId="5" borderId="0" xfId="0" applyNumberFormat="1" applyFill="1" applyBorder="1" applyAlignment="1">
      <alignment horizontal="center" vertical="center" wrapText="1"/>
    </xf>
    <xf numFmtId="0" fontId="3" fillId="5" borderId="0" xfId="0" applyFont="1" applyFill="1" applyAlignment="1" applyProtection="1">
      <alignment vertical="center" wrapText="1"/>
      <protection locked="0"/>
    </xf>
    <xf numFmtId="0" fontId="3" fillId="5" borderId="0" xfId="0" applyFont="1" applyFill="1" applyBorder="1" applyAlignment="1" applyProtection="1">
      <alignment horizontal="center" vertical="center" wrapText="1"/>
      <protection locked="0"/>
    </xf>
    <xf numFmtId="0" fontId="3" fillId="5" borderId="0" xfId="0" applyFont="1" applyFill="1" applyBorder="1" applyAlignment="1" applyProtection="1">
      <alignment horizontal="left" vertical="center" wrapText="1"/>
      <protection locked="0"/>
    </xf>
    <xf numFmtId="0" fontId="0" fillId="5" borderId="0" xfId="0" applyFill="1" applyBorder="1" applyAlignment="1">
      <alignment horizontal="left" wrapText="1"/>
    </xf>
    <xf numFmtId="0" fontId="3" fillId="5" borderId="0" xfId="0" applyFont="1" applyFill="1" applyBorder="1" applyAlignment="1" applyProtection="1">
      <alignment vertical="center" wrapText="1"/>
      <protection locked="0"/>
    </xf>
    <xf numFmtId="0" fontId="3" fillId="5" borderId="0" xfId="0" applyFont="1" applyFill="1" applyAlignment="1" applyProtection="1">
      <alignment horizontal="center" vertical="center" wrapText="1"/>
      <protection locked="0"/>
    </xf>
    <xf numFmtId="0" fontId="3" fillId="5" borderId="0" xfId="0" applyFont="1" applyFill="1" applyAlignment="1" applyProtection="1">
      <alignment horizontal="left" vertical="center" wrapText="1"/>
      <protection locked="0"/>
    </xf>
    <xf numFmtId="0" fontId="0" fillId="5" borderId="0" xfId="0" applyFill="1"/>
    <xf numFmtId="0" fontId="0" fillId="5" borderId="0" xfId="0" applyFill="1" applyAlignment="1">
      <alignment horizontal="justify" wrapText="1"/>
    </xf>
    <xf numFmtId="0" fontId="19" fillId="3" borderId="0" xfId="0" applyFont="1" applyFill="1" applyAlignment="1">
      <alignment horizontal="center" vertical="center"/>
    </xf>
    <xf numFmtId="0" fontId="0" fillId="3" borderId="0" xfId="0" applyFill="1" applyAlignment="1">
      <alignment horizontal="justify" wrapText="1"/>
    </xf>
    <xf numFmtId="0" fontId="17" fillId="3" borderId="0" xfId="0" applyFont="1" applyFill="1" applyAlignment="1">
      <alignment horizontal="left" vertical="center"/>
    </xf>
    <xf numFmtId="0" fontId="6" fillId="3" borderId="0" xfId="0" applyFont="1" applyFill="1" applyAlignment="1">
      <alignment vertical="center"/>
    </xf>
    <xf numFmtId="0" fontId="17" fillId="3" borderId="0" xfId="0" applyFont="1" applyFill="1" applyAlignment="1">
      <alignment horizontal="justify" wrapText="1"/>
    </xf>
    <xf numFmtId="0" fontId="18" fillId="3" borderId="0" xfId="0" applyFont="1" applyFill="1" applyAlignment="1">
      <alignment horizontal="justify" wrapText="1"/>
    </xf>
    <xf numFmtId="0" fontId="9" fillId="2" borderId="2" xfId="0" applyFont="1" applyFill="1" applyBorder="1" applyAlignment="1" applyProtection="1">
      <alignment horizontal="center" vertical="center" wrapText="1"/>
      <protection locked="0"/>
    </xf>
    <xf numFmtId="0" fontId="9" fillId="2" borderId="10"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9" fillId="2" borderId="11" xfId="0" applyFont="1" applyFill="1" applyBorder="1" applyAlignment="1" applyProtection="1">
      <alignment horizontal="right" vertical="center" wrapText="1"/>
    </xf>
    <xf numFmtId="0" fontId="6" fillId="3" borderId="0" xfId="0" applyFont="1" applyFill="1" applyAlignment="1">
      <alignment horizontal="left" vertical="center" wrapText="1"/>
    </xf>
    <xf numFmtId="0" fontId="9" fillId="2" borderId="13" xfId="0" applyFont="1" applyFill="1" applyBorder="1" applyAlignment="1" applyProtection="1">
      <alignment horizontal="center" vertical="center" wrapText="1"/>
      <protection locked="0"/>
    </xf>
    <xf numFmtId="9" fontId="5" fillId="0" borderId="14" xfId="0" applyNumberFormat="1" applyFont="1" applyFill="1" applyBorder="1" applyAlignment="1" applyProtection="1">
      <alignment horizontal="right" vertical="center" wrapText="1"/>
      <protection locked="0"/>
    </xf>
    <xf numFmtId="9" fontId="0" fillId="0" borderId="0" xfId="0" applyNumberFormat="1" applyBorder="1" applyAlignment="1" applyProtection="1">
      <alignment vertical="center" wrapText="1"/>
      <protection locked="0"/>
    </xf>
    <xf numFmtId="9" fontId="0" fillId="5" borderId="0" xfId="0" applyNumberFormat="1" applyFill="1" applyBorder="1" applyAlignment="1">
      <alignment vertical="center" wrapText="1"/>
    </xf>
    <xf numFmtId="9" fontId="0" fillId="5" borderId="0" xfId="0" applyNumberFormat="1" applyFill="1" applyBorder="1" applyAlignment="1">
      <alignment horizontal="center" vertical="center" wrapText="1"/>
    </xf>
    <xf numFmtId="9" fontId="10" fillId="3" borderId="3" xfId="0" applyNumberFormat="1" applyFont="1" applyFill="1" applyBorder="1" applyAlignment="1" applyProtection="1">
      <alignment horizontal="center" vertical="center" wrapText="1"/>
      <protection locked="0"/>
    </xf>
    <xf numFmtId="9" fontId="9" fillId="2" borderId="7" xfId="0" applyNumberFormat="1" applyFont="1" applyFill="1" applyBorder="1" applyAlignment="1" applyProtection="1">
      <alignment horizontal="center" vertical="center" wrapText="1"/>
      <protection locked="0"/>
    </xf>
    <xf numFmtId="9" fontId="5" fillId="0" borderId="15" xfId="0" applyNumberFormat="1" applyFont="1" applyFill="1" applyBorder="1" applyAlignment="1" applyProtection="1">
      <alignment horizontal="right" vertical="center" wrapText="1"/>
      <protection locked="0"/>
    </xf>
    <xf numFmtId="9" fontId="11" fillId="4" borderId="14" xfId="0" applyNumberFormat="1" applyFont="1" applyFill="1" applyBorder="1" applyAlignment="1" applyProtection="1">
      <alignment horizontal="right" vertical="center" wrapText="1"/>
      <protection locked="0"/>
    </xf>
    <xf numFmtId="9" fontId="11" fillId="4" borderId="14" xfId="1" applyNumberFormat="1" applyFont="1" applyFill="1" applyBorder="1" applyAlignment="1" applyProtection="1">
      <alignment horizontal="right" vertical="center" wrapText="1"/>
      <protection locked="0"/>
    </xf>
    <xf numFmtId="9" fontId="3" fillId="0" borderId="1" xfId="0" applyNumberFormat="1" applyFont="1" applyBorder="1" applyAlignment="1" applyProtection="1">
      <alignment vertical="center" wrapText="1"/>
      <protection locked="0"/>
    </xf>
    <xf numFmtId="9" fontId="3" fillId="0" borderId="0" xfId="1" applyNumberFormat="1" applyFont="1" applyBorder="1" applyAlignment="1" applyProtection="1">
      <alignment vertical="center" wrapText="1"/>
      <protection locked="0"/>
    </xf>
    <xf numFmtId="9" fontId="3" fillId="0" borderId="0" xfId="0" applyNumberFormat="1" applyFont="1" applyBorder="1" applyAlignment="1" applyProtection="1">
      <alignment vertical="center" wrapText="1"/>
      <protection locked="0"/>
    </xf>
    <xf numFmtId="166" fontId="0" fillId="0" borderId="0" xfId="0" applyNumberFormat="1" applyBorder="1" applyAlignment="1" applyProtection="1">
      <alignment vertical="center" wrapText="1"/>
      <protection locked="0"/>
    </xf>
    <xf numFmtId="166" fontId="10" fillId="3" borderId="3" xfId="0" applyNumberFormat="1" applyFont="1" applyFill="1" applyBorder="1" applyAlignment="1" applyProtection="1">
      <alignment horizontal="center" vertical="center" wrapText="1"/>
      <protection locked="0"/>
    </xf>
    <xf numFmtId="166" fontId="9" fillId="2" borderId="7" xfId="0" applyNumberFormat="1" applyFont="1" applyFill="1" applyBorder="1" applyAlignment="1" applyProtection="1">
      <alignment horizontal="center" vertical="center" wrapText="1"/>
      <protection locked="0"/>
    </xf>
    <xf numFmtId="166" fontId="5" fillId="0" borderId="16" xfId="0" applyNumberFormat="1" applyFont="1" applyFill="1" applyBorder="1" applyAlignment="1" applyProtection="1">
      <alignment horizontal="right" vertical="center" wrapText="1"/>
      <protection locked="0"/>
    </xf>
    <xf numFmtId="166" fontId="5" fillId="0" borderId="17" xfId="0" applyNumberFormat="1" applyFont="1" applyFill="1" applyBorder="1" applyAlignment="1" applyProtection="1">
      <alignment horizontal="right" vertical="center" wrapText="1"/>
      <protection locked="0"/>
    </xf>
    <xf numFmtId="166" fontId="11" fillId="4" borderId="17" xfId="0" applyNumberFormat="1" applyFont="1" applyFill="1" applyBorder="1" applyAlignment="1" applyProtection="1">
      <alignment horizontal="right" vertical="center" wrapText="1"/>
      <protection locked="0"/>
    </xf>
    <xf numFmtId="166" fontId="11" fillId="4" borderId="17" xfId="1" applyNumberFormat="1" applyFont="1" applyFill="1" applyBorder="1" applyAlignment="1" applyProtection="1">
      <alignment horizontal="right" vertical="center" wrapText="1"/>
      <protection locked="0"/>
    </xf>
    <xf numFmtId="166" fontId="3" fillId="0" borderId="1" xfId="0" applyNumberFormat="1" applyFont="1" applyBorder="1" applyAlignment="1" applyProtection="1">
      <alignment vertical="center" wrapText="1"/>
      <protection locked="0"/>
    </xf>
    <xf numFmtId="166" fontId="3" fillId="0" borderId="0" xfId="1" applyNumberFormat="1" applyFont="1" applyBorder="1" applyAlignment="1" applyProtection="1">
      <alignment vertical="center" wrapText="1"/>
      <protection locked="0"/>
    </xf>
    <xf numFmtId="166" fontId="3" fillId="0" borderId="0" xfId="0" applyNumberFormat="1" applyFont="1" applyBorder="1" applyAlignment="1" applyProtection="1">
      <alignment vertical="center" wrapText="1"/>
      <protection locked="0"/>
    </xf>
    <xf numFmtId="166" fontId="2" fillId="0" borderId="0" xfId="0" applyNumberFormat="1" applyFont="1" applyBorder="1" applyAlignment="1" applyProtection="1">
      <alignment horizontal="center" vertical="center" wrapText="1"/>
    </xf>
    <xf numFmtId="166" fontId="9" fillId="2" borderId="13" xfId="0" applyNumberFormat="1" applyFont="1" applyFill="1" applyBorder="1" applyAlignment="1" applyProtection="1">
      <alignment horizontal="center" wrapText="1"/>
      <protection locked="0"/>
    </xf>
    <xf numFmtId="166" fontId="9" fillId="2" borderId="3" xfId="0" applyNumberFormat="1" applyFont="1" applyFill="1" applyBorder="1" applyAlignment="1" applyProtection="1">
      <alignment horizontal="center" vertical="center" wrapText="1"/>
      <protection locked="0"/>
    </xf>
    <xf numFmtId="166" fontId="5" fillId="0" borderId="18" xfId="0" applyNumberFormat="1" applyFont="1" applyFill="1" applyBorder="1" applyAlignment="1" applyProtection="1">
      <alignment vertical="center" wrapText="1"/>
      <protection locked="0"/>
    </xf>
    <xf numFmtId="166" fontId="5" fillId="0" borderId="15" xfId="0" applyNumberFormat="1" applyFont="1" applyFill="1" applyBorder="1" applyAlignment="1" applyProtection="1">
      <alignment horizontal="right" vertical="center" wrapText="1"/>
      <protection locked="0"/>
    </xf>
    <xf numFmtId="166" fontId="5" fillId="0" borderId="17" xfId="0" applyNumberFormat="1" applyFont="1" applyFill="1" applyBorder="1" applyAlignment="1" applyProtection="1">
      <alignment vertical="center" wrapText="1"/>
      <protection locked="0"/>
    </xf>
    <xf numFmtId="166" fontId="5" fillId="0" borderId="14" xfId="0" applyNumberFormat="1" applyFont="1" applyFill="1" applyBorder="1" applyAlignment="1" applyProtection="1">
      <alignment horizontal="right" vertical="center" wrapText="1"/>
      <protection locked="0"/>
    </xf>
    <xf numFmtId="166" fontId="11" fillId="4" borderId="17" xfId="0" applyNumberFormat="1" applyFont="1" applyFill="1" applyBorder="1" applyAlignment="1" applyProtection="1">
      <alignment vertical="center" wrapText="1"/>
      <protection locked="0"/>
    </xf>
    <xf numFmtId="166" fontId="11" fillId="4" borderId="14" xfId="0" applyNumberFormat="1" applyFont="1" applyFill="1" applyBorder="1" applyAlignment="1" applyProtection="1">
      <alignment horizontal="right" vertical="center" wrapText="1"/>
      <protection locked="0"/>
    </xf>
    <xf numFmtId="166" fontId="11" fillId="4" borderId="14" xfId="1" applyNumberFormat="1" applyFont="1" applyFill="1" applyBorder="1" applyAlignment="1" applyProtection="1">
      <alignment horizontal="right" vertical="center" wrapText="1"/>
      <protection locked="0"/>
    </xf>
    <xf numFmtId="166" fontId="8" fillId="3" borderId="19" xfId="0" applyNumberFormat="1" applyFont="1" applyFill="1" applyBorder="1" applyAlignment="1" applyProtection="1">
      <alignment vertical="center" wrapText="1"/>
      <protection locked="0"/>
    </xf>
    <xf numFmtId="166" fontId="3" fillId="0" borderId="0" xfId="0" applyNumberFormat="1" applyFont="1" applyFill="1" applyBorder="1" applyAlignment="1" applyProtection="1">
      <alignment vertical="center" wrapText="1"/>
      <protection locked="0"/>
    </xf>
    <xf numFmtId="166" fontId="9" fillId="2" borderId="2" xfId="0" applyNumberFormat="1" applyFont="1" applyFill="1" applyBorder="1" applyAlignment="1" applyProtection="1">
      <alignment horizontal="center" vertical="top" wrapText="1"/>
      <protection locked="0"/>
    </xf>
    <xf numFmtId="0" fontId="7" fillId="0" borderId="0" xfId="0" applyFont="1" applyBorder="1" applyAlignment="1" applyProtection="1">
      <alignment horizontal="center" vertical="center" wrapText="1"/>
      <protection locked="0"/>
    </xf>
    <xf numFmtId="166" fontId="7" fillId="5" borderId="0" xfId="0" applyNumberFormat="1" applyFont="1" applyFill="1" applyBorder="1" applyAlignment="1">
      <alignment horizontal="center" vertical="center" wrapText="1"/>
    </xf>
    <xf numFmtId="0" fontId="11" fillId="4" borderId="20" xfId="0" applyFont="1" applyFill="1" applyBorder="1" applyAlignment="1" applyProtection="1">
      <alignment horizontal="right" vertical="center" wrapText="1"/>
      <protection locked="0"/>
    </xf>
    <xf numFmtId="0" fontId="0" fillId="0" borderId="0" xfId="0" applyBorder="1"/>
    <xf numFmtId="0" fontId="22" fillId="6" borderId="3" xfId="0" applyFont="1" applyFill="1" applyBorder="1" applyAlignment="1" applyProtection="1">
      <alignment horizontal="center" vertical="center" wrapText="1"/>
      <protection locked="0"/>
    </xf>
    <xf numFmtId="0" fontId="2" fillId="2" borderId="10" xfId="0" applyFont="1" applyFill="1" applyBorder="1" applyAlignment="1" applyProtection="1">
      <alignment vertical="center" wrapText="1"/>
      <protection locked="0"/>
    </xf>
    <xf numFmtId="0" fontId="9" fillId="2" borderId="21" xfId="0" applyFont="1" applyFill="1" applyBorder="1" applyAlignment="1" applyProtection="1">
      <alignment horizontal="center" vertical="center" wrapText="1"/>
      <protection locked="0"/>
    </xf>
    <xf numFmtId="166" fontId="27" fillId="3" borderId="7" xfId="0" applyNumberFormat="1" applyFont="1" applyFill="1" applyBorder="1" applyAlignment="1" applyProtection="1">
      <alignment vertical="center" wrapText="1"/>
      <protection locked="0"/>
    </xf>
    <xf numFmtId="166" fontId="27" fillId="3" borderId="22" xfId="0" applyNumberFormat="1" applyFont="1" applyFill="1" applyBorder="1" applyAlignment="1" applyProtection="1">
      <alignment vertical="center" wrapText="1"/>
      <protection locked="0"/>
    </xf>
    <xf numFmtId="166" fontId="27" fillId="3" borderId="23" xfId="0" applyNumberFormat="1" applyFont="1" applyFill="1" applyBorder="1" applyAlignment="1" applyProtection="1">
      <alignment vertical="center" wrapText="1"/>
      <protection locked="0"/>
    </xf>
    <xf numFmtId="166" fontId="27" fillId="3" borderId="24" xfId="0" applyNumberFormat="1" applyFont="1" applyFill="1" applyBorder="1" applyAlignment="1" applyProtection="1">
      <alignment vertical="center" wrapText="1"/>
      <protection locked="0"/>
    </xf>
    <xf numFmtId="166" fontId="24" fillId="3" borderId="7" xfId="0" applyNumberFormat="1" applyFont="1" applyFill="1" applyBorder="1" applyAlignment="1" applyProtection="1">
      <alignment horizontal="right" vertical="center" wrapText="1"/>
      <protection locked="0"/>
    </xf>
    <xf numFmtId="166" fontId="24" fillId="3" borderId="19" xfId="0" applyNumberFormat="1" applyFont="1" applyFill="1" applyBorder="1" applyAlignment="1" applyProtection="1">
      <alignment horizontal="right" vertical="center" wrapText="1"/>
      <protection locked="0"/>
    </xf>
    <xf numFmtId="166" fontId="24" fillId="3" borderId="24" xfId="0" applyNumberFormat="1" applyFont="1" applyFill="1" applyBorder="1" applyAlignment="1" applyProtection="1">
      <alignment horizontal="right" vertical="center" wrapText="1"/>
      <protection locked="0"/>
    </xf>
    <xf numFmtId="166" fontId="24" fillId="7" borderId="12" xfId="0" applyNumberFormat="1" applyFont="1" applyFill="1" applyBorder="1" applyAlignment="1" applyProtection="1">
      <alignment vertical="center" wrapText="1"/>
      <protection locked="0"/>
    </xf>
    <xf numFmtId="166" fontId="24" fillId="8" borderId="25" xfId="0" applyNumberFormat="1" applyFont="1" applyFill="1" applyBorder="1" applyAlignment="1" applyProtection="1">
      <alignment horizontal="right" vertical="center" wrapText="1"/>
      <protection locked="0"/>
    </xf>
    <xf numFmtId="166" fontId="24" fillId="8" borderId="26" xfId="0" applyNumberFormat="1" applyFont="1" applyFill="1" applyBorder="1" applyAlignment="1" applyProtection="1">
      <alignment horizontal="right" vertical="center" wrapText="1"/>
      <protection locked="0"/>
    </xf>
    <xf numFmtId="166" fontId="24" fillId="7" borderId="12" xfId="0" applyNumberFormat="1" applyFont="1" applyFill="1" applyBorder="1" applyAlignment="1" applyProtection="1">
      <alignment horizontal="right" vertical="center" wrapText="1"/>
      <protection locked="0"/>
    </xf>
    <xf numFmtId="166" fontId="24" fillId="6" borderId="25" xfId="0" applyNumberFormat="1" applyFont="1" applyFill="1" applyBorder="1" applyAlignment="1" applyProtection="1">
      <alignment horizontal="right" vertical="center" wrapText="1"/>
      <protection locked="0"/>
    </xf>
    <xf numFmtId="166" fontId="24" fillId="6" borderId="26" xfId="0" applyNumberFormat="1" applyFont="1" applyFill="1" applyBorder="1" applyAlignment="1" applyProtection="1">
      <alignment horizontal="right" vertical="center" wrapText="1"/>
      <protection locked="0"/>
    </xf>
    <xf numFmtId="166" fontId="24" fillId="7" borderId="5" xfId="0" applyNumberFormat="1" applyFont="1" applyFill="1" applyBorder="1" applyAlignment="1" applyProtection="1">
      <alignment vertical="center" wrapText="1"/>
      <protection locked="0"/>
    </xf>
    <xf numFmtId="166" fontId="28" fillId="4" borderId="5" xfId="0" applyNumberFormat="1" applyFont="1" applyFill="1" applyBorder="1" applyAlignment="1" applyProtection="1">
      <alignment vertical="center" wrapText="1"/>
      <protection locked="0"/>
    </xf>
    <xf numFmtId="166" fontId="28" fillId="4" borderId="27" xfId="0" applyNumberFormat="1" applyFont="1" applyFill="1" applyBorder="1" applyAlignment="1" applyProtection="1">
      <alignment horizontal="right" vertical="center" wrapText="1"/>
      <protection locked="0"/>
    </xf>
    <xf numFmtId="166" fontId="28" fillId="4" borderId="28" xfId="0" applyNumberFormat="1" applyFont="1" applyFill="1" applyBorder="1" applyAlignment="1" applyProtection="1">
      <alignment horizontal="right" vertical="center" wrapText="1"/>
      <protection locked="0"/>
    </xf>
    <xf numFmtId="166" fontId="28" fillId="4" borderId="5" xfId="0" applyNumberFormat="1" applyFont="1" applyFill="1" applyBorder="1" applyAlignment="1" applyProtection="1">
      <alignment horizontal="right" vertical="center" wrapText="1"/>
      <protection locked="0"/>
    </xf>
    <xf numFmtId="166" fontId="28" fillId="4" borderId="14" xfId="0" applyNumberFormat="1" applyFont="1" applyFill="1" applyBorder="1" applyAlignment="1" applyProtection="1">
      <alignment horizontal="right" vertical="center" wrapText="1"/>
      <protection locked="0"/>
    </xf>
    <xf numFmtId="166" fontId="24" fillId="3" borderId="5" xfId="0" applyNumberFormat="1" applyFont="1" applyFill="1" applyBorder="1" applyAlignment="1" applyProtection="1">
      <alignment vertical="center" wrapText="1"/>
      <protection locked="0"/>
    </xf>
    <xf numFmtId="166" fontId="24" fillId="3" borderId="27" xfId="1" applyNumberFormat="1" applyFont="1" applyFill="1" applyBorder="1" applyAlignment="1" applyProtection="1">
      <alignment horizontal="right" vertical="center" wrapText="1"/>
      <protection locked="0"/>
    </xf>
    <xf numFmtId="166" fontId="24" fillId="3" borderId="28" xfId="1" applyNumberFormat="1" applyFont="1" applyFill="1" applyBorder="1" applyAlignment="1" applyProtection="1">
      <alignment horizontal="right" vertical="center" wrapText="1"/>
      <protection locked="0"/>
    </xf>
    <xf numFmtId="166" fontId="24" fillId="3" borderId="5" xfId="1" applyNumberFormat="1" applyFont="1" applyFill="1" applyBorder="1" applyAlignment="1" applyProtection="1">
      <alignment horizontal="right" vertical="center" wrapText="1"/>
      <protection locked="0"/>
    </xf>
    <xf numFmtId="166" fontId="24" fillId="3" borderId="14" xfId="1" applyNumberFormat="1" applyFont="1" applyFill="1" applyBorder="1" applyAlignment="1" applyProtection="1">
      <alignment horizontal="right" vertical="center" wrapText="1"/>
      <protection locked="0"/>
    </xf>
    <xf numFmtId="166" fontId="24" fillId="8" borderId="27" xfId="1" applyNumberFormat="1" applyFont="1" applyFill="1" applyBorder="1" applyAlignment="1" applyProtection="1">
      <alignment horizontal="right" vertical="center" wrapText="1"/>
      <protection locked="0"/>
    </xf>
    <xf numFmtId="166" fontId="24" fillId="8" borderId="28" xfId="1" applyNumberFormat="1" applyFont="1" applyFill="1" applyBorder="1" applyAlignment="1" applyProtection="1">
      <alignment horizontal="right" vertical="center" wrapText="1"/>
      <protection locked="0"/>
    </xf>
    <xf numFmtId="166" fontId="24" fillId="7" borderId="5" xfId="1" applyNumberFormat="1" applyFont="1" applyFill="1" applyBorder="1" applyAlignment="1" applyProtection="1">
      <alignment horizontal="right" vertical="center" wrapText="1"/>
      <protection locked="0"/>
    </xf>
    <xf numFmtId="166" fontId="24" fillId="6" borderId="27" xfId="1" applyNumberFormat="1" applyFont="1" applyFill="1" applyBorder="1" applyAlignment="1" applyProtection="1">
      <alignment horizontal="right" vertical="center" wrapText="1"/>
      <protection locked="0"/>
    </xf>
    <xf numFmtId="166" fontId="24" fillId="6" borderId="28" xfId="1" applyNumberFormat="1" applyFont="1" applyFill="1" applyBorder="1" applyAlignment="1" applyProtection="1">
      <alignment horizontal="right" vertical="center" wrapText="1"/>
      <protection locked="0"/>
    </xf>
    <xf numFmtId="166" fontId="24" fillId="3" borderId="27" xfId="0" applyNumberFormat="1" applyFont="1" applyFill="1" applyBorder="1" applyAlignment="1" applyProtection="1">
      <alignment horizontal="right" vertical="center" wrapText="1"/>
      <protection locked="0"/>
    </xf>
    <xf numFmtId="166" fontId="24" fillId="3" borderId="28" xfId="0" applyNumberFormat="1" applyFont="1" applyFill="1" applyBorder="1" applyAlignment="1" applyProtection="1">
      <alignment horizontal="right" vertical="center" wrapText="1"/>
      <protection locked="0"/>
    </xf>
    <xf numFmtId="166" fontId="24" fillId="3" borderId="5" xfId="0" applyNumberFormat="1" applyFont="1" applyFill="1" applyBorder="1" applyAlignment="1" applyProtection="1">
      <alignment horizontal="right" vertical="center" wrapText="1"/>
      <protection locked="0"/>
    </xf>
    <xf numFmtId="166" fontId="24" fillId="3" borderId="14" xfId="0" applyNumberFormat="1" applyFont="1" applyFill="1" applyBorder="1" applyAlignment="1" applyProtection="1">
      <alignment horizontal="right" vertical="center" wrapText="1"/>
      <protection locked="0"/>
    </xf>
    <xf numFmtId="166" fontId="28" fillId="4" borderId="27" xfId="1" applyNumberFormat="1" applyFont="1" applyFill="1" applyBorder="1" applyAlignment="1" applyProtection="1">
      <alignment horizontal="right" vertical="center" wrapText="1"/>
      <protection locked="0"/>
    </xf>
    <xf numFmtId="166" fontId="28" fillId="4" borderId="28" xfId="1" applyNumberFormat="1" applyFont="1" applyFill="1" applyBorder="1" applyAlignment="1" applyProtection="1">
      <alignment horizontal="right" vertical="center" wrapText="1"/>
      <protection locked="0"/>
    </xf>
    <xf numFmtId="166" fontId="28" fillId="4" borderId="5" xfId="1" applyNumberFormat="1" applyFont="1" applyFill="1" applyBorder="1" applyAlignment="1" applyProtection="1">
      <alignment horizontal="right" vertical="center" wrapText="1"/>
      <protection locked="0"/>
    </xf>
    <xf numFmtId="166" fontId="28" fillId="4" borderId="14" xfId="1" applyNumberFormat="1" applyFont="1" applyFill="1" applyBorder="1" applyAlignment="1" applyProtection="1">
      <alignment horizontal="right" vertical="center" wrapText="1"/>
      <protection locked="0"/>
    </xf>
    <xf numFmtId="166" fontId="24" fillId="3" borderId="29" xfId="1" applyNumberFormat="1" applyFont="1" applyFill="1" applyBorder="1" applyAlignment="1" applyProtection="1">
      <alignment horizontal="right" vertical="center" wrapText="1"/>
      <protection locked="0"/>
    </xf>
    <xf numFmtId="166" fontId="24" fillId="3" borderId="30" xfId="1" applyNumberFormat="1" applyFont="1" applyFill="1" applyBorder="1" applyAlignment="1" applyProtection="1">
      <alignment horizontal="right" vertical="center" wrapText="1"/>
      <protection locked="0"/>
    </xf>
    <xf numFmtId="166" fontId="24" fillId="3" borderId="31" xfId="1" applyNumberFormat="1" applyFont="1" applyFill="1" applyBorder="1" applyAlignment="1" applyProtection="1">
      <alignment horizontal="right" vertical="center" wrapText="1"/>
      <protection locked="0"/>
    </xf>
    <xf numFmtId="166" fontId="24" fillId="0" borderId="0" xfId="0" applyNumberFormat="1" applyFont="1" applyFill="1" applyBorder="1" applyAlignment="1" applyProtection="1">
      <alignment vertical="center" wrapText="1"/>
      <protection locked="0"/>
    </xf>
    <xf numFmtId="166" fontId="24" fillId="0" borderId="0" xfId="1" applyNumberFormat="1" applyFont="1" applyBorder="1" applyAlignment="1" applyProtection="1">
      <alignment horizontal="right" vertical="center" wrapText="1"/>
      <protection locked="0"/>
    </xf>
    <xf numFmtId="166" fontId="24" fillId="0" borderId="0" xfId="0" applyNumberFormat="1" applyFont="1" applyBorder="1" applyAlignment="1" applyProtection="1">
      <alignment vertical="center" wrapText="1"/>
      <protection locked="0"/>
    </xf>
    <xf numFmtId="166" fontId="27" fillId="3" borderId="22" xfId="1" applyNumberFormat="1" applyFont="1" applyFill="1" applyBorder="1" applyAlignment="1" applyProtection="1">
      <alignment horizontal="right" vertical="center" wrapText="1"/>
      <protection locked="0"/>
    </xf>
    <xf numFmtId="0" fontId="13" fillId="2" borderId="1" xfId="0" applyFont="1" applyFill="1" applyBorder="1" applyAlignment="1" applyProtection="1">
      <alignment horizontal="center" vertical="center" wrapText="1"/>
      <protection locked="0"/>
    </xf>
    <xf numFmtId="0" fontId="13" fillId="2" borderId="0" xfId="0" applyFont="1" applyFill="1" applyBorder="1" applyAlignment="1" applyProtection="1">
      <alignment horizontal="center" vertical="center" wrapText="1"/>
      <protection locked="0"/>
    </xf>
    <xf numFmtId="0" fontId="2" fillId="3" borderId="32" xfId="0" applyFont="1" applyFill="1" applyBorder="1" applyAlignment="1" applyProtection="1">
      <alignment horizontal="left" vertical="center" wrapText="1"/>
    </xf>
    <xf numFmtId="0" fontId="2" fillId="3" borderId="33" xfId="0" applyFont="1" applyFill="1" applyBorder="1" applyAlignment="1" applyProtection="1">
      <alignment horizontal="left" vertical="center" wrapText="1"/>
    </xf>
    <xf numFmtId="166" fontId="3" fillId="0" borderId="16" xfId="0" applyNumberFormat="1" applyFont="1" applyFill="1" applyBorder="1" applyAlignment="1" applyProtection="1">
      <alignment vertical="center" wrapText="1"/>
      <protection locked="0"/>
    </xf>
    <xf numFmtId="166" fontId="3" fillId="0" borderId="15" xfId="1" applyNumberFormat="1" applyFont="1" applyBorder="1" applyAlignment="1" applyProtection="1">
      <alignment horizontal="right" vertical="center" wrapText="1"/>
      <protection locked="0"/>
    </xf>
    <xf numFmtId="166" fontId="3" fillId="0" borderId="16" xfId="1" applyNumberFormat="1" applyFont="1" applyBorder="1" applyAlignment="1" applyProtection="1">
      <alignment horizontal="right" vertical="center" wrapText="1"/>
      <protection locked="0"/>
    </xf>
    <xf numFmtId="9" fontId="3" fillId="0" borderId="15" xfId="1" applyNumberFormat="1" applyFont="1" applyBorder="1" applyAlignment="1" applyProtection="1">
      <alignment horizontal="right" vertical="center" wrapText="1"/>
      <protection locked="0"/>
    </xf>
    <xf numFmtId="0" fontId="3" fillId="0" borderId="9" xfId="0" applyFont="1" applyFill="1" applyBorder="1" applyAlignment="1" applyProtection="1">
      <alignment vertical="center" wrapText="1"/>
      <protection locked="0"/>
    </xf>
    <xf numFmtId="166" fontId="3" fillId="0" borderId="17" xfId="0" applyNumberFormat="1" applyFont="1" applyFill="1" applyBorder="1" applyAlignment="1" applyProtection="1">
      <alignment vertical="center" wrapText="1"/>
      <protection locked="0"/>
    </xf>
    <xf numFmtId="166" fontId="3" fillId="0" borderId="14" xfId="1" applyNumberFormat="1" applyFont="1" applyBorder="1" applyAlignment="1" applyProtection="1">
      <alignment horizontal="right" vertical="center" wrapText="1"/>
      <protection locked="0"/>
    </xf>
    <xf numFmtId="166" fontId="3" fillId="0" borderId="17" xfId="0" applyNumberFormat="1" applyFont="1" applyFill="1" applyBorder="1" applyAlignment="1" applyProtection="1">
      <alignment horizontal="right" vertical="center" wrapText="1"/>
      <protection locked="0"/>
    </xf>
    <xf numFmtId="166" fontId="3" fillId="0" borderId="17" xfId="1" applyNumberFormat="1" applyFont="1" applyBorder="1" applyAlignment="1" applyProtection="1">
      <alignment horizontal="right" vertical="center" wrapText="1"/>
      <protection locked="0"/>
    </xf>
    <xf numFmtId="9" fontId="3" fillId="0" borderId="14" xfId="1" applyNumberFormat="1" applyFont="1" applyBorder="1" applyAlignment="1" applyProtection="1">
      <alignment horizontal="right" vertical="center" wrapText="1"/>
      <protection locked="0"/>
    </xf>
    <xf numFmtId="166" fontId="3" fillId="0" borderId="15" xfId="0" applyNumberFormat="1" applyFont="1" applyBorder="1" applyAlignment="1" applyProtection="1">
      <alignment horizontal="right" vertical="center" wrapText="1"/>
      <protection locked="0"/>
    </xf>
    <xf numFmtId="166" fontId="3" fillId="0" borderId="16" xfId="0" applyNumberFormat="1" applyFont="1" applyBorder="1" applyAlignment="1" applyProtection="1">
      <alignment horizontal="right" vertical="center" wrapText="1"/>
      <protection locked="0"/>
    </xf>
    <xf numFmtId="9" fontId="3" fillId="0" borderId="15" xfId="0" applyNumberFormat="1" applyFont="1" applyBorder="1" applyAlignment="1" applyProtection="1">
      <alignment horizontal="right" vertical="center" wrapText="1"/>
      <protection locked="0"/>
    </xf>
    <xf numFmtId="0" fontId="3" fillId="0" borderId="1" xfId="0" applyFont="1" applyBorder="1" applyAlignment="1" applyProtection="1">
      <alignment vertical="center" wrapText="1"/>
      <protection locked="0"/>
    </xf>
    <xf numFmtId="0" fontId="2" fillId="3" borderId="34" xfId="0" applyFont="1" applyFill="1" applyBorder="1" applyAlignment="1" applyProtection="1">
      <alignment vertical="center" wrapText="1"/>
      <protection locked="0"/>
    </xf>
    <xf numFmtId="166" fontId="24" fillId="3" borderId="11" xfId="0" applyNumberFormat="1" applyFont="1" applyFill="1" applyBorder="1" applyAlignment="1" applyProtection="1">
      <alignment vertical="center" wrapText="1"/>
      <protection locked="0"/>
    </xf>
    <xf numFmtId="166" fontId="24" fillId="3" borderId="11" xfId="1" applyNumberFormat="1" applyFont="1" applyFill="1" applyBorder="1" applyAlignment="1" applyProtection="1">
      <alignment horizontal="right" vertical="center" wrapText="1"/>
      <protection locked="0"/>
    </xf>
    <xf numFmtId="0" fontId="2" fillId="3" borderId="0" xfId="0" applyFont="1" applyFill="1" applyBorder="1" applyAlignment="1" applyProtection="1">
      <alignment horizontal="left" vertical="center" wrapText="1"/>
    </xf>
    <xf numFmtId="166" fontId="24" fillId="3" borderId="35" xfId="1" applyNumberFormat="1" applyFont="1" applyFill="1" applyBorder="1" applyAlignment="1" applyProtection="1">
      <alignment horizontal="right" vertical="center" wrapText="1"/>
      <protection locked="0"/>
    </xf>
    <xf numFmtId="166" fontId="24" fillId="8" borderId="36" xfId="0" applyNumberFormat="1" applyFont="1" applyFill="1" applyBorder="1" applyAlignment="1" applyProtection="1">
      <alignment horizontal="right" vertical="center" wrapText="1"/>
      <protection locked="0"/>
    </xf>
    <xf numFmtId="166" fontId="24" fillId="8" borderId="14" xfId="1" applyNumberFormat="1" applyFont="1" applyFill="1" applyBorder="1" applyAlignment="1" applyProtection="1">
      <alignment horizontal="right" vertical="center" wrapText="1"/>
      <protection locked="0"/>
    </xf>
    <xf numFmtId="166" fontId="24" fillId="10" borderId="37" xfId="0" applyNumberFormat="1" applyFont="1" applyFill="1" applyBorder="1" applyAlignment="1" applyProtection="1">
      <alignment horizontal="right" vertical="center" wrapText="1"/>
      <protection locked="0"/>
    </xf>
    <xf numFmtId="166" fontId="24" fillId="10" borderId="17" xfId="0" applyNumberFormat="1" applyFont="1" applyFill="1" applyBorder="1" applyAlignment="1" applyProtection="1">
      <alignment horizontal="right" vertical="center" wrapText="1"/>
      <protection locked="0"/>
    </xf>
    <xf numFmtId="166" fontId="24" fillId="3" borderId="17" xfId="1" applyNumberFormat="1" applyFont="1" applyFill="1" applyBorder="1" applyAlignment="1" applyProtection="1">
      <alignment horizontal="right" vertical="center" wrapText="1"/>
      <protection locked="0"/>
    </xf>
    <xf numFmtId="166" fontId="24" fillId="3" borderId="17" xfId="0" applyNumberFormat="1" applyFont="1" applyFill="1" applyBorder="1" applyAlignment="1" applyProtection="1">
      <alignment horizontal="right" vertical="center" wrapText="1"/>
      <protection locked="0"/>
    </xf>
    <xf numFmtId="9" fontId="24" fillId="10" borderId="38" xfId="0" applyNumberFormat="1" applyFont="1" applyFill="1" applyBorder="1" applyAlignment="1" applyProtection="1">
      <alignment horizontal="right" vertical="center" wrapText="1"/>
      <protection locked="0"/>
    </xf>
    <xf numFmtId="9" fontId="24" fillId="10" borderId="39" xfId="0" applyNumberFormat="1" applyFont="1" applyFill="1" applyBorder="1" applyAlignment="1" applyProtection="1">
      <alignment horizontal="right" vertical="center" wrapText="1"/>
      <protection locked="0"/>
    </xf>
    <xf numFmtId="9" fontId="28" fillId="4" borderId="39" xfId="0" applyNumberFormat="1" applyFont="1" applyFill="1" applyBorder="1" applyAlignment="1" applyProtection="1">
      <alignment horizontal="right" vertical="center" wrapText="1"/>
      <protection locked="0"/>
    </xf>
    <xf numFmtId="9" fontId="24" fillId="3" borderId="39" xfId="1" applyNumberFormat="1" applyFont="1" applyFill="1" applyBorder="1" applyAlignment="1" applyProtection="1">
      <alignment horizontal="right" vertical="center" wrapText="1"/>
      <protection locked="0"/>
    </xf>
    <xf numFmtId="9" fontId="24" fillId="3" borderId="39" xfId="0" applyNumberFormat="1" applyFont="1" applyFill="1" applyBorder="1" applyAlignment="1" applyProtection="1">
      <alignment horizontal="right" vertical="center" wrapText="1"/>
      <protection locked="0"/>
    </xf>
    <xf numFmtId="9" fontId="28" fillId="4" borderId="14" xfId="1" applyNumberFormat="1" applyFont="1" applyFill="1" applyBorder="1" applyAlignment="1" applyProtection="1">
      <alignment horizontal="right" vertical="center" wrapText="1"/>
      <protection locked="0"/>
    </xf>
    <xf numFmtId="9" fontId="24" fillId="10" borderId="36" xfId="0" applyNumberFormat="1" applyFont="1" applyFill="1" applyBorder="1" applyAlignment="1" applyProtection="1">
      <alignment horizontal="right" vertical="center" wrapText="1"/>
      <protection locked="0"/>
    </xf>
    <xf numFmtId="9" fontId="24" fillId="10" borderId="14" xfId="0" applyNumberFormat="1" applyFont="1" applyFill="1" applyBorder="1" applyAlignment="1" applyProtection="1">
      <alignment horizontal="right" vertical="center" wrapText="1"/>
      <protection locked="0"/>
    </xf>
    <xf numFmtId="9" fontId="28" fillId="4" borderId="14" xfId="0" applyNumberFormat="1" applyFont="1" applyFill="1" applyBorder="1" applyAlignment="1" applyProtection="1">
      <alignment horizontal="right" vertical="center" wrapText="1"/>
      <protection locked="0"/>
    </xf>
    <xf numFmtId="9" fontId="24" fillId="3" borderId="14" xfId="1" applyNumberFormat="1" applyFont="1" applyFill="1" applyBorder="1" applyAlignment="1" applyProtection="1">
      <alignment horizontal="right" vertical="center" wrapText="1"/>
      <protection locked="0"/>
    </xf>
    <xf numFmtId="9" fontId="24" fillId="3" borderId="14" xfId="0" applyNumberFormat="1" applyFont="1" applyFill="1" applyBorder="1" applyAlignment="1" applyProtection="1">
      <alignment horizontal="right" vertical="center" wrapText="1"/>
      <protection locked="0"/>
    </xf>
    <xf numFmtId="166" fontId="24" fillId="3" borderId="23" xfId="0" applyNumberFormat="1" applyFont="1" applyFill="1" applyBorder="1" applyAlignment="1" applyProtection="1">
      <alignment horizontal="right" vertical="center" wrapText="1"/>
      <protection locked="0"/>
    </xf>
    <xf numFmtId="0" fontId="5" fillId="0" borderId="40" xfId="0" applyFont="1" applyFill="1" applyBorder="1" applyAlignment="1" applyProtection="1">
      <alignment horizontal="right" vertical="center" wrapText="1"/>
      <protection locked="0"/>
    </xf>
    <xf numFmtId="166" fontId="27" fillId="3" borderId="19" xfId="0" applyNumberFormat="1" applyFont="1" applyFill="1" applyBorder="1" applyAlignment="1" applyProtection="1">
      <alignment vertical="center" wrapText="1"/>
      <protection locked="0"/>
    </xf>
    <xf numFmtId="166" fontId="27" fillId="3" borderId="19" xfId="1" applyNumberFormat="1" applyFont="1" applyFill="1" applyBorder="1" applyAlignment="1" applyProtection="1">
      <alignment horizontal="right" vertical="center" wrapText="1"/>
      <protection locked="0"/>
    </xf>
    <xf numFmtId="166" fontId="27" fillId="3" borderId="33" xfId="1" applyNumberFormat="1" applyFont="1" applyFill="1" applyBorder="1" applyAlignment="1" applyProtection="1">
      <alignment horizontal="right" vertical="center" wrapText="1"/>
      <protection locked="0"/>
    </xf>
    <xf numFmtId="0" fontId="8" fillId="3" borderId="33" xfId="1" applyNumberFormat="1" applyFont="1" applyFill="1" applyBorder="1" applyAlignment="1" applyProtection="1">
      <alignment horizontal="right" vertical="center" wrapText="1"/>
      <protection locked="0"/>
    </xf>
    <xf numFmtId="9" fontId="27" fillId="3" borderId="41" xfId="1" applyNumberFormat="1" applyFont="1" applyFill="1" applyBorder="1" applyAlignment="1" applyProtection="1">
      <alignment horizontal="right" vertical="center" wrapText="1"/>
      <protection locked="0"/>
    </xf>
    <xf numFmtId="9" fontId="27" fillId="3" borderId="24" xfId="1" applyNumberFormat="1" applyFont="1" applyFill="1" applyBorder="1" applyAlignment="1" applyProtection="1">
      <alignment horizontal="right" vertical="center" wrapText="1"/>
      <protection locked="0"/>
    </xf>
    <xf numFmtId="0" fontId="11" fillId="4" borderId="5" xfId="1" applyNumberFormat="1" applyFont="1" applyFill="1" applyBorder="1" applyAlignment="1" applyProtection="1">
      <alignment horizontal="right" vertical="center" wrapText="1"/>
      <protection locked="0"/>
    </xf>
    <xf numFmtId="166" fontId="24" fillId="3" borderId="42" xfId="1" applyNumberFormat="1" applyFont="1" applyFill="1" applyBorder="1" applyAlignment="1" applyProtection="1">
      <alignment horizontal="right" vertical="center" wrapText="1"/>
      <protection locked="0"/>
    </xf>
    <xf numFmtId="0" fontId="2" fillId="3" borderId="21" xfId="0" applyFont="1" applyFill="1" applyBorder="1" applyAlignment="1" applyProtection="1">
      <alignment horizontal="left" vertical="center" wrapText="1"/>
    </xf>
    <xf numFmtId="0" fontId="6" fillId="3" borderId="0" xfId="0" applyFont="1" applyFill="1" applyAlignment="1">
      <alignment vertical="center" wrapText="1"/>
    </xf>
    <xf numFmtId="0" fontId="3" fillId="0" borderId="28" xfId="0" applyFont="1" applyBorder="1" applyAlignment="1" applyProtection="1">
      <alignment horizontal="center" vertical="center" wrapText="1"/>
      <protection locked="0"/>
    </xf>
    <xf numFmtId="0" fontId="35" fillId="5" borderId="0" xfId="0" applyFont="1" applyFill="1" applyAlignment="1" applyProtection="1">
      <alignment vertical="center" wrapText="1"/>
      <protection locked="0"/>
    </xf>
    <xf numFmtId="0" fontId="15" fillId="2" borderId="0" xfId="0" applyFont="1" applyFill="1" applyBorder="1" applyAlignment="1" applyProtection="1">
      <alignment horizontal="center" vertical="center" wrapText="1"/>
      <protection locked="0"/>
    </xf>
    <xf numFmtId="0" fontId="13" fillId="2" borderId="28" xfId="0" applyFont="1" applyFill="1" applyBorder="1" applyAlignment="1" applyProtection="1">
      <alignment horizontal="center" vertical="center" wrapText="1"/>
      <protection locked="0"/>
    </xf>
    <xf numFmtId="0" fontId="0" fillId="0" borderId="0" xfId="0" applyAlignment="1">
      <alignment vertical="center"/>
    </xf>
    <xf numFmtId="166" fontId="2" fillId="3" borderId="43" xfId="0" applyNumberFormat="1" applyFont="1" applyFill="1" applyBorder="1" applyAlignment="1" applyProtection="1">
      <alignment horizontal="right" vertical="center" wrapText="1"/>
    </xf>
    <xf numFmtId="166" fontId="2" fillId="3" borderId="44" xfId="0" applyNumberFormat="1" applyFont="1" applyFill="1" applyBorder="1" applyAlignment="1" applyProtection="1">
      <alignment horizontal="right" vertical="center" wrapText="1"/>
    </xf>
    <xf numFmtId="166" fontId="2" fillId="3" borderId="9" xfId="0" applyNumberFormat="1" applyFont="1" applyFill="1" applyBorder="1" applyAlignment="1" applyProtection="1">
      <alignment horizontal="right" vertical="center" wrapText="1"/>
    </xf>
    <xf numFmtId="166" fontId="2" fillId="3" borderId="20" xfId="0" applyNumberFormat="1" applyFont="1" applyFill="1" applyBorder="1" applyAlignment="1" applyProtection="1">
      <alignment horizontal="right" vertical="center" wrapText="1"/>
    </xf>
    <xf numFmtId="166" fontId="2" fillId="3" borderId="34" xfId="0" applyNumberFormat="1" applyFont="1" applyFill="1" applyBorder="1" applyAlignment="1" applyProtection="1">
      <alignment horizontal="right" vertical="center" wrapText="1"/>
    </xf>
    <xf numFmtId="166" fontId="2" fillId="3" borderId="45" xfId="0" applyNumberFormat="1" applyFont="1" applyFill="1" applyBorder="1" applyAlignment="1" applyProtection="1">
      <alignment horizontal="right" vertical="center" wrapText="1"/>
    </xf>
    <xf numFmtId="0" fontId="2" fillId="0" borderId="9" xfId="0" applyFont="1" applyFill="1" applyBorder="1" applyAlignment="1" applyProtection="1">
      <alignment vertical="center" wrapText="1"/>
      <protection locked="0"/>
    </xf>
    <xf numFmtId="166" fontId="2" fillId="0" borderId="17" xfId="0" applyNumberFormat="1" applyFont="1" applyFill="1" applyBorder="1" applyAlignment="1" applyProtection="1">
      <alignment vertical="center" wrapText="1"/>
      <protection locked="0"/>
    </xf>
    <xf numFmtId="166" fontId="31" fillId="0" borderId="0" xfId="0" applyNumberFormat="1" applyFont="1" applyFill="1" applyBorder="1" applyAlignment="1" applyProtection="1">
      <alignment vertical="center" wrapText="1"/>
      <protection locked="0"/>
    </xf>
    <xf numFmtId="166" fontId="2" fillId="0" borderId="14" xfId="1" applyNumberFormat="1" applyFont="1" applyBorder="1" applyAlignment="1" applyProtection="1">
      <alignment horizontal="right" vertical="center" wrapText="1"/>
      <protection locked="0"/>
    </xf>
    <xf numFmtId="166" fontId="2" fillId="0" borderId="17" xfId="0" applyNumberFormat="1" applyFont="1" applyFill="1" applyBorder="1" applyAlignment="1" applyProtection="1">
      <alignment horizontal="right" vertical="center" wrapText="1"/>
      <protection locked="0"/>
    </xf>
    <xf numFmtId="166" fontId="2" fillId="0" borderId="17" xfId="1" applyNumberFormat="1" applyFont="1" applyBorder="1" applyAlignment="1" applyProtection="1">
      <alignment horizontal="right" vertical="center" wrapText="1"/>
      <protection locked="0"/>
    </xf>
    <xf numFmtId="9" fontId="2" fillId="0" borderId="14" xfId="1" applyNumberFormat="1" applyFont="1" applyBorder="1" applyAlignment="1" applyProtection="1">
      <alignment horizontal="right" vertical="center" wrapText="1"/>
      <protection locked="0"/>
    </xf>
    <xf numFmtId="0" fontId="2" fillId="0" borderId="0" xfId="0" applyFont="1" applyBorder="1" applyAlignment="1" applyProtection="1">
      <alignment vertical="center" wrapText="1"/>
      <protection locked="0"/>
    </xf>
    <xf numFmtId="166" fontId="2" fillId="0" borderId="14" xfId="0" applyNumberFormat="1" applyFont="1" applyFill="1" applyBorder="1" applyAlignment="1" applyProtection="1">
      <alignment horizontal="right" vertical="center" wrapText="1"/>
      <protection locked="0"/>
    </xf>
    <xf numFmtId="0" fontId="3" fillId="0" borderId="43" xfId="0" applyFont="1" applyFill="1" applyBorder="1" applyAlignment="1" applyProtection="1">
      <alignment vertical="center" wrapText="1"/>
      <protection locked="0"/>
    </xf>
    <xf numFmtId="0" fontId="3" fillId="0" borderId="20" xfId="0" applyFont="1" applyFill="1" applyBorder="1" applyAlignment="1" applyProtection="1">
      <alignment horizontal="right" vertical="center" wrapText="1"/>
      <protection locked="0"/>
    </xf>
    <xf numFmtId="165" fontId="3" fillId="0" borderId="46" xfId="1" applyNumberFormat="1" applyFont="1" applyBorder="1" applyAlignment="1" applyProtection="1">
      <alignment horizontal="right" vertical="center" wrapText="1"/>
      <protection locked="0"/>
    </xf>
    <xf numFmtId="165" fontId="3" fillId="0" borderId="20" xfId="1" applyNumberFormat="1" applyFont="1" applyBorder="1" applyAlignment="1" applyProtection="1">
      <alignment horizontal="right" vertical="center" wrapText="1"/>
      <protection locked="0"/>
    </xf>
    <xf numFmtId="166" fontId="27" fillId="7" borderId="5" xfId="0" applyNumberFormat="1" applyFont="1" applyFill="1" applyBorder="1" applyAlignment="1" applyProtection="1">
      <alignment vertical="center" wrapText="1"/>
      <protection locked="0"/>
    </xf>
    <xf numFmtId="166" fontId="27" fillId="8" borderId="27" xfId="1" applyNumberFormat="1" applyFont="1" applyFill="1" applyBorder="1" applyAlignment="1" applyProtection="1">
      <alignment horizontal="right" vertical="center" wrapText="1"/>
      <protection locked="0"/>
    </xf>
    <xf numFmtId="166" fontId="27" fillId="8" borderId="28" xfId="1" applyNumberFormat="1" applyFont="1" applyFill="1" applyBorder="1" applyAlignment="1" applyProtection="1">
      <alignment horizontal="right" vertical="center" wrapText="1"/>
      <protection locked="0"/>
    </xf>
    <xf numFmtId="166" fontId="27" fillId="8" borderId="14" xfId="1" applyNumberFormat="1" applyFont="1" applyFill="1" applyBorder="1" applyAlignment="1" applyProtection="1">
      <alignment horizontal="right" vertical="center" wrapText="1"/>
      <protection locked="0"/>
    </xf>
    <xf numFmtId="166" fontId="27" fillId="10" borderId="17" xfId="0" applyNumberFormat="1" applyFont="1" applyFill="1" applyBorder="1" applyAlignment="1" applyProtection="1">
      <alignment horizontal="right" vertical="center" wrapText="1"/>
      <protection locked="0"/>
    </xf>
    <xf numFmtId="9" fontId="27" fillId="10" borderId="39" xfId="0" applyNumberFormat="1" applyFont="1" applyFill="1" applyBorder="1" applyAlignment="1" applyProtection="1">
      <alignment horizontal="right" vertical="center" wrapText="1"/>
      <protection locked="0"/>
    </xf>
    <xf numFmtId="166" fontId="27" fillId="7" borderId="5" xfId="1" applyNumberFormat="1" applyFont="1" applyFill="1" applyBorder="1" applyAlignment="1" applyProtection="1">
      <alignment horizontal="right" vertical="center" wrapText="1"/>
      <protection locked="0"/>
    </xf>
    <xf numFmtId="166" fontId="27" fillId="6" borderId="27" xfId="1" applyNumberFormat="1" applyFont="1" applyFill="1" applyBorder="1" applyAlignment="1" applyProtection="1">
      <alignment horizontal="right" vertical="center" wrapText="1"/>
      <protection locked="0"/>
    </xf>
    <xf numFmtId="166" fontId="27" fillId="6" borderId="28" xfId="1" applyNumberFormat="1" applyFont="1" applyFill="1" applyBorder="1" applyAlignment="1" applyProtection="1">
      <alignment horizontal="right" vertical="center" wrapText="1"/>
      <protection locked="0"/>
    </xf>
    <xf numFmtId="165" fontId="2" fillId="0" borderId="20" xfId="1" applyNumberFormat="1" applyFont="1" applyBorder="1" applyAlignment="1" applyProtection="1">
      <alignment horizontal="right" vertical="center" wrapText="1"/>
      <protection locked="0"/>
    </xf>
    <xf numFmtId="9" fontId="27" fillId="10" borderId="14" xfId="0" applyNumberFormat="1" applyFont="1" applyFill="1" applyBorder="1" applyAlignment="1" applyProtection="1">
      <alignment horizontal="right" vertical="center" wrapText="1"/>
      <protection locked="0"/>
    </xf>
    <xf numFmtId="0" fontId="7" fillId="0" borderId="0" xfId="0" applyFont="1"/>
    <xf numFmtId="0" fontId="3" fillId="0" borderId="46" xfId="0" applyFont="1" applyBorder="1" applyAlignment="1" applyProtection="1">
      <alignment horizontal="right" vertical="center" wrapText="1"/>
      <protection locked="0"/>
    </xf>
    <xf numFmtId="0" fontId="6" fillId="0" borderId="0" xfId="0" applyFont="1"/>
    <xf numFmtId="9" fontId="28" fillId="11" borderId="14" xfId="0" applyNumberFormat="1" applyFont="1" applyFill="1" applyBorder="1" applyAlignment="1" applyProtection="1">
      <alignment horizontal="right" vertical="center" wrapText="1"/>
      <protection locked="0"/>
    </xf>
    <xf numFmtId="165" fontId="3" fillId="0" borderId="2" xfId="1" applyNumberFormat="1" applyFont="1" applyBorder="1" applyAlignment="1" applyProtection="1">
      <alignment horizontal="right" vertical="center" wrapText="1"/>
      <protection locked="0"/>
    </xf>
    <xf numFmtId="165" fontId="3" fillId="0" borderId="0" xfId="1" applyNumberFormat="1" applyFont="1" applyBorder="1" applyAlignment="1" applyProtection="1">
      <alignment horizontal="right" vertical="center" wrapText="1"/>
      <protection locked="0"/>
    </xf>
    <xf numFmtId="2" fontId="32" fillId="0" borderId="0" xfId="0" applyNumberFormat="1" applyFont="1"/>
    <xf numFmtId="0" fontId="10" fillId="9" borderId="3" xfId="0" applyFont="1" applyFill="1" applyBorder="1" applyAlignment="1" applyProtection="1">
      <alignment horizontal="center" vertical="center" wrapText="1"/>
      <protection locked="0"/>
    </xf>
    <xf numFmtId="9" fontId="8" fillId="3" borderId="19" xfId="0" applyNumberFormat="1" applyFont="1" applyFill="1" applyBorder="1" applyAlignment="1" applyProtection="1">
      <alignment vertical="center" wrapText="1"/>
      <protection locked="0"/>
    </xf>
    <xf numFmtId="9" fontId="31" fillId="0" borderId="0" xfId="0" applyNumberFormat="1" applyFont="1" applyFill="1" applyBorder="1" applyAlignment="1" applyProtection="1">
      <alignment vertical="center" wrapText="1"/>
      <protection locked="0"/>
    </xf>
    <xf numFmtId="166" fontId="3" fillId="0" borderId="14" xfId="1" applyNumberFormat="1" applyFont="1" applyFill="1" applyBorder="1" applyAlignment="1" applyProtection="1">
      <alignment horizontal="right" vertical="center" wrapText="1"/>
      <protection locked="0"/>
    </xf>
    <xf numFmtId="9" fontId="3" fillId="0" borderId="14" xfId="1" applyNumberFormat="1" applyFont="1" applyFill="1" applyBorder="1" applyAlignment="1" applyProtection="1">
      <alignment horizontal="right" vertical="center" wrapText="1"/>
      <protection locked="0"/>
    </xf>
    <xf numFmtId="166" fontId="3" fillId="0" borderId="17" xfId="1" applyNumberFormat="1" applyFont="1" applyFill="1" applyBorder="1" applyAlignment="1" applyProtection="1">
      <alignment horizontal="right" vertical="center" wrapText="1"/>
      <protection locked="0"/>
    </xf>
    <xf numFmtId="0" fontId="2" fillId="0" borderId="5" xfId="0" applyFont="1" applyFill="1" applyBorder="1" applyAlignment="1" applyProtection="1">
      <alignment horizontal="center" vertical="center" wrapText="1"/>
      <protection locked="0"/>
    </xf>
    <xf numFmtId="0" fontId="3" fillId="0" borderId="0" xfId="0" applyFont="1" applyFill="1" applyBorder="1" applyAlignment="1" applyProtection="1">
      <alignment vertical="center" wrapText="1"/>
      <protection locked="0"/>
    </xf>
    <xf numFmtId="9" fontId="32" fillId="0" borderId="0" xfId="0" applyNumberFormat="1" applyFont="1"/>
    <xf numFmtId="0" fontId="0" fillId="0" borderId="0" xfId="0" applyFill="1" applyBorder="1"/>
    <xf numFmtId="165" fontId="0" fillId="0" borderId="0" xfId="0" applyNumberFormat="1" applyFill="1" applyBorder="1"/>
    <xf numFmtId="164" fontId="0" fillId="0" borderId="0" xfId="0" applyNumberFormat="1" applyFill="1" applyBorder="1"/>
    <xf numFmtId="0" fontId="13" fillId="2" borderId="13" xfId="0" applyFont="1" applyFill="1" applyBorder="1" applyAlignment="1" applyProtection="1">
      <alignment horizontal="center" vertical="center" wrapText="1"/>
      <protection locked="0"/>
    </xf>
    <xf numFmtId="0" fontId="13" fillId="2" borderId="2"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xf>
    <xf numFmtId="0" fontId="0" fillId="0" borderId="4" xfId="0" applyBorder="1" applyAlignment="1">
      <alignment horizontal="center" vertical="center" wrapText="1"/>
    </xf>
    <xf numFmtId="0" fontId="14" fillId="2" borderId="13" xfId="0" applyFont="1" applyFill="1" applyBorder="1" applyAlignment="1" applyProtection="1">
      <alignment horizontal="justify" vertical="center" wrapText="1"/>
      <protection locked="0"/>
    </xf>
    <xf numFmtId="0" fontId="14" fillId="2" borderId="2" xfId="0" applyFont="1" applyFill="1" applyBorder="1" applyAlignment="1" applyProtection="1">
      <alignment horizontal="justify" vertical="center" wrapText="1"/>
      <protection locked="0"/>
    </xf>
    <xf numFmtId="0" fontId="14" fillId="2" borderId="3" xfId="0" applyFont="1" applyFill="1" applyBorder="1" applyAlignment="1" applyProtection="1">
      <alignment horizontal="justify" vertical="center" wrapText="1"/>
      <protection locked="0"/>
    </xf>
    <xf numFmtId="0" fontId="13" fillId="2" borderId="10"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center" vertical="center" wrapText="1"/>
      <protection locked="0"/>
    </xf>
    <xf numFmtId="0" fontId="13" fillId="2" borderId="21" xfId="0" applyFont="1" applyFill="1" applyBorder="1" applyAlignment="1" applyProtection="1">
      <alignment horizontal="center" vertical="center" wrapText="1"/>
      <protection locked="0"/>
    </xf>
    <xf numFmtId="0" fontId="13" fillId="2" borderId="8" xfId="0" applyFont="1" applyFill="1" applyBorder="1" applyAlignment="1" applyProtection="1">
      <alignment horizontal="center" vertical="center" wrapText="1"/>
      <protection locked="0"/>
    </xf>
    <xf numFmtId="0" fontId="13" fillId="2" borderId="0" xfId="0" applyFont="1" applyFill="1" applyBorder="1" applyAlignment="1" applyProtection="1">
      <alignment horizontal="center" vertical="center" wrapText="1"/>
      <protection locked="0"/>
    </xf>
    <xf numFmtId="0" fontId="13" fillId="2" borderId="46" xfId="0" applyFont="1" applyFill="1" applyBorder="1" applyAlignment="1" applyProtection="1">
      <alignment horizontal="center" vertical="center" wrapText="1"/>
      <protection locked="0"/>
    </xf>
    <xf numFmtId="0" fontId="9" fillId="2" borderId="13"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166" fontId="9" fillId="2" borderId="13" xfId="0" applyNumberFormat="1" applyFont="1" applyFill="1" applyBorder="1" applyAlignment="1" applyProtection="1">
      <alignment horizontal="center" wrapText="1"/>
      <protection locked="0"/>
    </xf>
    <xf numFmtId="166" fontId="9" fillId="2" borderId="2" xfId="0" applyNumberFormat="1" applyFont="1" applyFill="1" applyBorder="1" applyAlignment="1" applyProtection="1">
      <alignment horizontal="center" wrapText="1"/>
      <protection locked="0"/>
    </xf>
    <xf numFmtId="166" fontId="10" fillId="3" borderId="13" xfId="0" applyNumberFormat="1" applyFont="1" applyFill="1" applyBorder="1" applyAlignment="1" applyProtection="1">
      <alignment horizontal="center" wrapText="1"/>
      <protection locked="0"/>
    </xf>
    <xf numFmtId="166" fontId="10" fillId="3" borderId="2" xfId="0" applyNumberFormat="1" applyFont="1" applyFill="1" applyBorder="1" applyAlignment="1" applyProtection="1">
      <alignment horizontal="center" wrapText="1"/>
      <protection locked="0"/>
    </xf>
    <xf numFmtId="9" fontId="10" fillId="3" borderId="13" xfId="0" applyNumberFormat="1" applyFont="1" applyFill="1" applyBorder="1" applyAlignment="1" applyProtection="1">
      <alignment horizontal="center" wrapText="1"/>
      <protection locked="0"/>
    </xf>
    <xf numFmtId="9" fontId="10" fillId="3" borderId="2" xfId="0" applyNumberFormat="1" applyFont="1" applyFill="1" applyBorder="1" applyAlignment="1" applyProtection="1">
      <alignment horizontal="center" wrapText="1"/>
      <protection locked="0"/>
    </xf>
    <xf numFmtId="0" fontId="9" fillId="2" borderId="3" xfId="0" applyFont="1" applyFill="1" applyBorder="1" applyAlignment="1" applyProtection="1">
      <alignment horizontal="center" vertical="center" wrapText="1"/>
      <protection locked="0"/>
    </xf>
    <xf numFmtId="0" fontId="2" fillId="3" borderId="43" xfId="0" applyFont="1" applyFill="1" applyBorder="1" applyAlignment="1" applyProtection="1">
      <alignment horizontal="center" vertical="center" wrapText="1"/>
    </xf>
    <xf numFmtId="0" fontId="0" fillId="3" borderId="47" xfId="0" applyFill="1" applyBorder="1" applyAlignment="1">
      <alignment vertical="center" wrapText="1"/>
    </xf>
    <xf numFmtId="0" fontId="0" fillId="3" borderId="44" xfId="0" applyFill="1" applyBorder="1" applyAlignment="1">
      <alignment vertical="center" wrapText="1"/>
    </xf>
    <xf numFmtId="0" fontId="2" fillId="3" borderId="9" xfId="0" applyFont="1" applyFill="1" applyBorder="1" applyAlignment="1" applyProtection="1">
      <alignment horizontal="center" vertical="center" wrapText="1"/>
    </xf>
    <xf numFmtId="0" fontId="0" fillId="3" borderId="48" xfId="0" applyFill="1" applyBorder="1" applyAlignment="1">
      <alignment vertical="center" wrapText="1"/>
    </xf>
    <xf numFmtId="0" fontId="0" fillId="3" borderId="20" xfId="0" applyFill="1" applyBorder="1" applyAlignment="1">
      <alignment vertical="center" wrapText="1"/>
    </xf>
    <xf numFmtId="0" fontId="2" fillId="3" borderId="49" xfId="0" applyFont="1" applyFill="1" applyBorder="1" applyAlignment="1" applyProtection="1">
      <alignment horizontal="center" vertical="center" wrapText="1"/>
    </xf>
    <xf numFmtId="0" fontId="0" fillId="3" borderId="50" xfId="0" applyFill="1" applyBorder="1" applyAlignment="1">
      <alignment vertical="center" wrapText="1"/>
    </xf>
    <xf numFmtId="0" fontId="0" fillId="3" borderId="51" xfId="0" applyFill="1" applyBorder="1" applyAlignment="1">
      <alignment vertical="center" wrapText="1"/>
    </xf>
    <xf numFmtId="0" fontId="2" fillId="3" borderId="6" xfId="0" applyFont="1" applyFill="1" applyBorder="1" applyAlignment="1" applyProtection="1">
      <alignment horizontal="center" vertical="center" wrapText="1"/>
    </xf>
    <xf numFmtId="0" fontId="2" fillId="3" borderId="32" xfId="0" applyFont="1" applyFill="1" applyBorder="1" applyAlignment="1" applyProtection="1">
      <alignment horizontal="center" vertical="center" wrapText="1"/>
    </xf>
    <xf numFmtId="0" fontId="2" fillId="3" borderId="33" xfId="0" applyFont="1" applyFill="1" applyBorder="1" applyAlignment="1" applyProtection="1">
      <alignment horizontal="center" vertical="center" wrapText="1"/>
    </xf>
    <xf numFmtId="166" fontId="12" fillId="2" borderId="6" xfId="0" applyNumberFormat="1" applyFont="1" applyFill="1" applyBorder="1" applyAlignment="1">
      <alignment horizontal="right" vertical="center" wrapText="1"/>
    </xf>
    <xf numFmtId="166" fontId="12" fillId="2" borderId="33" xfId="0" applyNumberFormat="1" applyFont="1" applyFill="1" applyBorder="1" applyAlignment="1">
      <alignment horizontal="right" vertical="center" wrapText="1"/>
    </xf>
    <xf numFmtId="14" fontId="2" fillId="3" borderId="6" xfId="0" applyNumberFormat="1"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15" fillId="2" borderId="0" xfId="0" applyFont="1" applyFill="1" applyBorder="1" applyAlignment="1" applyProtection="1">
      <alignment horizontal="center" vertical="center" wrapText="1"/>
      <protection locked="0"/>
    </xf>
    <xf numFmtId="0" fontId="15" fillId="2" borderId="40" xfId="0" applyFont="1" applyFill="1" applyBorder="1" applyAlignment="1" applyProtection="1">
      <alignment horizontal="center" vertical="center" wrapText="1"/>
      <protection locked="0"/>
    </xf>
    <xf numFmtId="0" fontId="3" fillId="0" borderId="39" xfId="0" applyFont="1" applyBorder="1" applyAlignment="1" applyProtection="1">
      <alignment horizontal="justify" vertical="center" wrapText="1"/>
      <protection locked="0"/>
    </xf>
    <xf numFmtId="0" fontId="3" fillId="0" borderId="48" xfId="0" applyFont="1" applyBorder="1" applyAlignment="1" applyProtection="1">
      <alignment horizontal="justify" vertical="center" wrapText="1"/>
      <protection locked="0"/>
    </xf>
    <xf numFmtId="0" fontId="3" fillId="0" borderId="27" xfId="0" applyFont="1" applyBorder="1" applyAlignment="1" applyProtection="1">
      <alignment horizontal="justify" vertical="center" wrapText="1"/>
      <protection locked="0"/>
    </xf>
    <xf numFmtId="0" fontId="13" fillId="2" borderId="28" xfId="0" applyFont="1" applyFill="1" applyBorder="1" applyAlignment="1" applyProtection="1">
      <alignment horizontal="center" vertical="center" wrapText="1"/>
      <protection locked="0"/>
    </xf>
    <xf numFmtId="0" fontId="30" fillId="2" borderId="52" xfId="0" applyFont="1" applyFill="1" applyBorder="1" applyAlignment="1" applyProtection="1">
      <alignment horizontal="center" vertical="center" wrapText="1"/>
      <protection locked="0"/>
    </xf>
    <xf numFmtId="0" fontId="30" fillId="2" borderId="53" xfId="0" applyFont="1" applyFill="1" applyBorder="1" applyAlignment="1" applyProtection="1">
      <alignment horizontal="center" vertical="center" wrapText="1"/>
      <protection locked="0"/>
    </xf>
    <xf numFmtId="0" fontId="3" fillId="0" borderId="28" xfId="0" applyFont="1" applyBorder="1" applyAlignment="1" applyProtection="1">
      <alignment horizontal="justify" vertical="center" wrapText="1"/>
      <protection locked="0"/>
    </xf>
    <xf numFmtId="0" fontId="0" fillId="0" borderId="28" xfId="0" applyBorder="1" applyAlignment="1">
      <alignment horizontal="justify" vertical="center" wrapText="1"/>
    </xf>
    <xf numFmtId="0" fontId="25" fillId="12" borderId="13" xfId="0" applyFont="1" applyFill="1" applyBorder="1" applyAlignment="1" applyProtection="1">
      <alignment horizontal="center" vertical="top" wrapText="1"/>
      <protection locked="0"/>
    </xf>
    <xf numFmtId="0" fontId="0" fillId="0" borderId="2" xfId="0" applyBorder="1" applyAlignment="1">
      <alignment horizontal="center" vertical="top" wrapText="1"/>
    </xf>
    <xf numFmtId="0" fontId="0" fillId="0" borderId="3" xfId="0" applyBorder="1" applyAlignment="1">
      <alignment horizontal="center" vertical="top" wrapText="1"/>
    </xf>
    <xf numFmtId="0" fontId="25" fillId="12" borderId="13" xfId="0" applyFont="1" applyFill="1" applyBorder="1" applyAlignment="1" applyProtection="1">
      <alignment horizontal="center" vertical="center" wrapText="1"/>
      <protection locked="0"/>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0" fillId="3" borderId="6" xfId="0" applyFont="1" applyFill="1" applyBorder="1" applyAlignment="1" applyProtection="1">
      <alignment horizontal="left" vertical="center" wrapText="1"/>
    </xf>
    <xf numFmtId="0" fontId="21" fillId="3" borderId="32" xfId="0" applyFont="1" applyFill="1" applyBorder="1" applyAlignment="1">
      <alignment horizontal="left" vertical="center" wrapText="1"/>
    </xf>
    <xf numFmtId="0" fontId="0" fillId="0" borderId="32" xfId="0" applyBorder="1" applyAlignment="1"/>
    <xf numFmtId="0" fontId="0" fillId="0" borderId="33" xfId="0" applyBorder="1" applyAlignment="1"/>
    <xf numFmtId="0" fontId="2" fillId="3" borderId="19" xfId="0" applyFont="1" applyFill="1" applyBorder="1" applyAlignment="1" applyProtection="1">
      <alignment horizontal="left" vertical="center" wrapText="1"/>
    </xf>
    <xf numFmtId="0" fontId="2" fillId="3" borderId="23" xfId="0" applyFont="1" applyFill="1" applyBorder="1" applyAlignment="1" applyProtection="1">
      <alignment horizontal="left" vertical="center" wrapText="1"/>
    </xf>
    <xf numFmtId="0" fontId="0" fillId="0" borderId="23" xfId="0" applyBorder="1" applyAlignment="1">
      <alignment horizontal="left" vertical="center" wrapText="1"/>
    </xf>
    <xf numFmtId="0" fontId="2" fillId="3" borderId="32" xfId="0"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2" fillId="3" borderId="54" xfId="0" applyFont="1" applyFill="1" applyBorder="1" applyAlignment="1" applyProtection="1">
      <alignment horizontal="left" vertical="center" wrapText="1"/>
    </xf>
    <xf numFmtId="0" fontId="0" fillId="3" borderId="4" xfId="0" applyFill="1" applyBorder="1" applyAlignment="1">
      <alignment horizontal="left" vertical="center" wrapText="1"/>
    </xf>
    <xf numFmtId="14" fontId="2" fillId="3" borderId="6" xfId="0" applyNumberFormat="1" applyFont="1" applyFill="1" applyBorder="1" applyAlignment="1" applyProtection="1">
      <alignment horizontal="left" vertical="center" wrapText="1"/>
    </xf>
    <xf numFmtId="0" fontId="9" fillId="2" borderId="6" xfId="0" applyFont="1" applyFill="1" applyBorder="1" applyAlignment="1">
      <alignment horizontal="right" vertical="center" wrapText="1"/>
    </xf>
    <xf numFmtId="0" fontId="9" fillId="2" borderId="33" xfId="0" applyFont="1" applyFill="1" applyBorder="1" applyAlignment="1">
      <alignment horizontal="right" vertical="center" wrapText="1"/>
    </xf>
    <xf numFmtId="0" fontId="23" fillId="2" borderId="13" xfId="0" applyFont="1" applyFill="1" applyBorder="1" applyAlignment="1" applyProtection="1">
      <alignment horizontal="center" vertical="center" wrapText="1"/>
      <protection locked="0"/>
    </xf>
    <xf numFmtId="0" fontId="23" fillId="2" borderId="2" xfId="0" applyFont="1" applyFill="1" applyBorder="1" applyAlignment="1" applyProtection="1">
      <alignment horizontal="center" vertical="center" wrapText="1"/>
      <protection locked="0"/>
    </xf>
    <xf numFmtId="0" fontId="25" fillId="9" borderId="13" xfId="0" applyFont="1" applyFill="1" applyBorder="1" applyAlignment="1" applyProtection="1">
      <alignment horizontal="center" vertical="center" wrapText="1"/>
      <protection locked="0"/>
    </xf>
    <xf numFmtId="0" fontId="25" fillId="9" borderId="2" xfId="0" applyFont="1" applyFill="1" applyBorder="1" applyAlignment="1" applyProtection="1">
      <alignment horizontal="center" vertical="center" wrapText="1"/>
      <protection locked="0"/>
    </xf>
    <xf numFmtId="14" fontId="2" fillId="3" borderId="6" xfId="0" applyNumberFormat="1" applyFont="1" applyFill="1" applyBorder="1" applyAlignment="1">
      <alignment horizontal="left" vertical="center" wrapText="1"/>
    </xf>
    <xf numFmtId="0" fontId="2" fillId="3" borderId="32" xfId="0" applyFont="1" applyFill="1" applyBorder="1" applyAlignment="1">
      <alignment horizontal="left" vertical="center" wrapText="1"/>
    </xf>
    <xf numFmtId="0" fontId="9" fillId="2" borderId="23" xfId="0" applyFont="1" applyFill="1" applyBorder="1" applyAlignment="1">
      <alignment horizontal="right" vertical="center" wrapText="1"/>
    </xf>
    <xf numFmtId="0" fontId="2" fillId="3" borderId="41" xfId="0" applyNumberFormat="1" applyFont="1" applyFill="1" applyBorder="1" applyAlignment="1">
      <alignment horizontal="left" vertical="center" wrapText="1"/>
    </xf>
    <xf numFmtId="0" fontId="2" fillId="3" borderId="32" xfId="0" applyNumberFormat="1" applyFont="1" applyFill="1" applyBorder="1" applyAlignment="1">
      <alignment horizontal="left"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0" xfId="0" applyAlignment="1">
      <alignment horizontal="center" vertical="center" wrapText="1"/>
    </xf>
    <xf numFmtId="0" fontId="0" fillId="0" borderId="46" xfId="0" applyBorder="1" applyAlignment="1">
      <alignment horizontal="center" vertical="center" wrapText="1"/>
    </xf>
    <xf numFmtId="0" fontId="25" fillId="6" borderId="13" xfId="0" applyFont="1" applyFill="1" applyBorder="1" applyAlignment="1" applyProtection="1">
      <alignment horizontal="center" vertical="center" wrapText="1"/>
      <protection locked="0"/>
    </xf>
    <xf numFmtId="0" fontId="26" fillId="6" borderId="2" xfId="0" applyFont="1" applyFill="1" applyBorder="1" applyAlignment="1">
      <alignment horizontal="center" vertical="center" wrapText="1"/>
    </xf>
  </cellXfs>
  <cellStyles count="3">
    <cellStyle name="Comma" xfId="1" builtinId="3"/>
    <cellStyle name="Normal" xfId="0" builtinId="0"/>
    <cellStyle name="Normal 2" xfId="2"/>
  </cellStyles>
  <dxfs count="3">
    <dxf>
      <font>
        <condense val="0"/>
        <extend val="0"/>
        <color indexed="9"/>
      </font>
    </dxf>
    <dxf>
      <font>
        <condense val="0"/>
        <extend val="0"/>
        <color indexed="9"/>
      </font>
    </dxf>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D879BDA-60A5-460A-9114-8468B53E71AE}" diskRevisions="1" revisionId="4593" version="5">
  <header guid="{9205990B-C1C3-45C1-8EB9-DC89E5E53513}" dateTime="2014-04-10T10:46:09" maxSheetId="6" userName="Mari Everett" r:id="rId1" minRId="2925" maxRId="2937">
    <sheetIdMap count="5">
      <sheetId val="1"/>
      <sheetId val="2"/>
      <sheetId val="3"/>
      <sheetId val="4"/>
      <sheetId val="5"/>
    </sheetIdMap>
  </header>
  <header guid="{38E3F817-5C78-4C22-8010-B1C9AA19B697}" dateTime="2014-04-22T16:27:12" maxSheetId="6" userName="Mari Everett" r:id="rId2">
    <sheetIdMap count="5">
      <sheetId val="1"/>
      <sheetId val="2"/>
      <sheetId val="3"/>
      <sheetId val="4"/>
      <sheetId val="5"/>
    </sheetIdMap>
  </header>
  <header guid="{D2A2666B-D4FB-4CE5-B8D6-D0F5F26EAB37}" dateTime="2014-04-22T16:46:12" maxSheetId="7" userName="Mari Everett" r:id="rId3" minRId="2938" maxRId="3853">
    <sheetIdMap count="6">
      <sheetId val="1"/>
      <sheetId val="2"/>
      <sheetId val="3"/>
      <sheetId val="4"/>
      <sheetId val="5"/>
      <sheetId val="6"/>
    </sheetIdMap>
  </header>
  <header guid="{AD68DDB3-1729-4ECA-9DB2-6A2B6FA28EA0}" dateTime="2014-04-22T16:48:40" maxSheetId="7" userName="Mari Everett" r:id="rId4">
    <sheetIdMap count="6">
      <sheetId val="1"/>
      <sheetId val="2"/>
      <sheetId val="3"/>
      <sheetId val="4"/>
      <sheetId val="5"/>
      <sheetId val="6"/>
    </sheetIdMap>
  </header>
  <header guid="{77251E76-2BA9-4218-B272-2EBCE247993A}" dateTime="2014-04-22T16:49:55" maxSheetId="7" userName="Mari Everett" r:id="rId5" minRId="3854" maxRId="3855">
    <sheetIdMap count="6">
      <sheetId val="1"/>
      <sheetId val="2"/>
      <sheetId val="3"/>
      <sheetId val="4"/>
      <sheetId val="5"/>
      <sheetId val="6"/>
    </sheetIdMap>
  </header>
  <header guid="{199976B5-0EF0-4443-BB5A-903F63538021}" dateTime="2014-04-22T16:52:11" maxSheetId="7" userName="Mari Everett" r:id="rId6">
    <sheetIdMap count="6">
      <sheetId val="1"/>
      <sheetId val="2"/>
      <sheetId val="3"/>
      <sheetId val="4"/>
      <sheetId val="5"/>
      <sheetId val="6"/>
    </sheetIdMap>
  </header>
  <header guid="{5F0721A7-9E24-4FD0-8B9C-CD35C6DC7EBF}" dateTime="2014-04-22T17:16:52" maxSheetId="7" userName="Mari Everett" r:id="rId7" minRId="3857">
    <sheetIdMap count="6">
      <sheetId val="1"/>
      <sheetId val="2"/>
      <sheetId val="3"/>
      <sheetId val="4"/>
      <sheetId val="5"/>
      <sheetId val="6"/>
    </sheetIdMap>
  </header>
  <header guid="{B0B6A8D1-E9BE-4233-8C97-87CFDBE54284}" dateTime="2014-04-23T11:58:55" maxSheetId="7" userName="Mari Everett" r:id="rId8" minRId="3858" maxRId="3861">
    <sheetIdMap count="6">
      <sheetId val="1"/>
      <sheetId val="2"/>
      <sheetId val="3"/>
      <sheetId val="4"/>
      <sheetId val="5"/>
      <sheetId val="6"/>
    </sheetIdMap>
  </header>
  <header guid="{9506C918-CAAF-4DED-8B68-17397FAE49CB}" dateTime="2014-04-24T09:02:37" maxSheetId="7" userName="Mari Everett" r:id="rId9">
    <sheetIdMap count="6">
      <sheetId val="1"/>
      <sheetId val="2"/>
      <sheetId val="3"/>
      <sheetId val="4"/>
      <sheetId val="5"/>
      <sheetId val="6"/>
    </sheetIdMap>
  </header>
  <header guid="{097D8D52-AADB-4417-BAC5-2C5F63DF4C97}" dateTime="2014-04-25T12:03:37" maxSheetId="7" userName="Mari Everett" r:id="rId10" minRId="3862" maxRId="3863">
    <sheetIdMap count="6">
      <sheetId val="1"/>
      <sheetId val="2"/>
      <sheetId val="3"/>
      <sheetId val="4"/>
      <sheetId val="5"/>
      <sheetId val="6"/>
    </sheetIdMap>
  </header>
  <header guid="{99F8D593-B8F5-4BD1-88C5-BEF409528586}" dateTime="2014-04-29T21:33:23" maxSheetId="7" userName="Mari Everett" r:id="rId11">
    <sheetIdMap count="6">
      <sheetId val="1"/>
      <sheetId val="2"/>
      <sheetId val="3"/>
      <sheetId val="4"/>
      <sheetId val="5"/>
      <sheetId val="6"/>
    </sheetIdMap>
  </header>
  <header guid="{88B5AA10-7A55-4330-9D59-9D183566F130}" dateTime="2014-04-29T21:58:58" maxSheetId="7" userName="Mari Everett" r:id="rId12" minRId="3864" maxRId="3882">
    <sheetIdMap count="6">
      <sheetId val="1"/>
      <sheetId val="2"/>
      <sheetId val="3"/>
      <sheetId val="4"/>
      <sheetId val="5"/>
      <sheetId val="6"/>
    </sheetIdMap>
  </header>
  <header guid="{29271989-3117-4F29-9908-B50AB69DCCAB}" dateTime="2014-04-29T22:00:25" maxSheetId="7" userName="Mari Everett" r:id="rId13" minRId="3883">
    <sheetIdMap count="6">
      <sheetId val="1"/>
      <sheetId val="2"/>
      <sheetId val="3"/>
      <sheetId val="4"/>
      <sheetId val="5"/>
      <sheetId val="6"/>
    </sheetIdMap>
  </header>
  <header guid="{76316770-F9CA-4735-9C37-9282BDA93424}" dateTime="2014-04-29T22:05:30" maxSheetId="7" userName="Mari Everett" r:id="rId14" minRId="3884" maxRId="3889">
    <sheetIdMap count="6">
      <sheetId val="1"/>
      <sheetId val="2"/>
      <sheetId val="3"/>
      <sheetId val="4"/>
      <sheetId val="5"/>
      <sheetId val="6"/>
    </sheetIdMap>
  </header>
  <header guid="{781F645C-314F-4444-B52E-BAEC27A8A0ED}" dateTime="2014-04-30T09:10:42" maxSheetId="7" userName="Mari Everett" r:id="rId15">
    <sheetIdMap count="6">
      <sheetId val="1"/>
      <sheetId val="2"/>
      <sheetId val="3"/>
      <sheetId val="4"/>
      <sheetId val="5"/>
      <sheetId val="6"/>
    </sheetIdMap>
  </header>
  <header guid="{83ED2D53-85C3-4EF0-B6F5-5FBEC155143E}" dateTime="2014-04-30T09:19:17" maxSheetId="7" userName="Mari Everett" r:id="rId16" minRId="3890" maxRId="3907">
    <sheetIdMap count="6">
      <sheetId val="1"/>
      <sheetId val="2"/>
      <sheetId val="3"/>
      <sheetId val="4"/>
      <sheetId val="5"/>
      <sheetId val="6"/>
    </sheetIdMap>
  </header>
  <header guid="{C187265B-FEBD-4467-8D35-27CA2C9FB4A7}" dateTime="2014-04-30T09:25:50" maxSheetId="7" userName="Mari Everett" r:id="rId17" minRId="3908">
    <sheetIdMap count="6">
      <sheetId val="1"/>
      <sheetId val="2"/>
      <sheetId val="3"/>
      <sheetId val="4"/>
      <sheetId val="5"/>
      <sheetId val="6"/>
    </sheetIdMap>
  </header>
  <header guid="{E1A4DA94-AA52-48B7-92B0-B6CE633C3AA0}" dateTime="2014-04-30T09:27:06" maxSheetId="7" userName="Mari Everett" r:id="rId18">
    <sheetIdMap count="6">
      <sheetId val="1"/>
      <sheetId val="2"/>
      <sheetId val="3"/>
      <sheetId val="4"/>
      <sheetId val="5"/>
      <sheetId val="6"/>
    </sheetIdMap>
  </header>
  <header guid="{CBAB5063-B1BB-4B50-ABF9-A7A752F733FC}" dateTime="2014-04-30T09:33:54" maxSheetId="7" userName="Mari Everett" r:id="rId19" minRId="3909" maxRId="3939">
    <sheetIdMap count="6">
      <sheetId val="1"/>
      <sheetId val="2"/>
      <sheetId val="3"/>
      <sheetId val="4"/>
      <sheetId val="5"/>
      <sheetId val="6"/>
    </sheetIdMap>
  </header>
  <header guid="{44ED99AB-BC5B-4BF6-BF62-743B4E496B98}" dateTime="2014-04-30T09:38:48" maxSheetId="7" userName="Mari Everett" r:id="rId20" minRId="3940" maxRId="4077">
    <sheetIdMap count="6">
      <sheetId val="1"/>
      <sheetId val="2"/>
      <sheetId val="3"/>
      <sheetId val="4"/>
      <sheetId val="5"/>
      <sheetId val="6"/>
    </sheetIdMap>
  </header>
  <header guid="{2CD17C9D-2F81-498E-BA6A-138F5E259598}" dateTime="2014-04-30T09:41:49" maxSheetId="7" userName="Mari Everett" r:id="rId21">
    <sheetIdMap count="6">
      <sheetId val="1"/>
      <sheetId val="2"/>
      <sheetId val="3"/>
      <sheetId val="4"/>
      <sheetId val="5"/>
      <sheetId val="6"/>
    </sheetIdMap>
  </header>
  <header guid="{F9C5122B-5DAC-4F16-949A-63DD072480DB}" dateTime="2014-04-30T09:43:34" maxSheetId="7" userName="Mari Everett" r:id="rId22" minRId="4082" maxRId="4582">
    <sheetIdMap count="6">
      <sheetId val="1"/>
      <sheetId val="2"/>
      <sheetId val="3"/>
      <sheetId val="4"/>
      <sheetId val="5"/>
      <sheetId val="6"/>
    </sheetIdMap>
  </header>
  <header guid="{89F65D25-F9D8-4957-B81E-9ED2A6C524F7}" dateTime="2014-04-30T09:58:35" maxSheetId="7" userName="Mari Everett" r:id="rId23">
    <sheetIdMap count="6">
      <sheetId val="1"/>
      <sheetId val="2"/>
      <sheetId val="3"/>
      <sheetId val="4"/>
      <sheetId val="5"/>
      <sheetId val="6"/>
    </sheetIdMap>
  </header>
  <header guid="{1D879BDA-60A5-460A-9114-8468B53E71AE}" dateTime="2014-04-30T10:19:08" maxSheetId="7" userName="Mark Brownbridge" r:id="rId24" minRId="4587" maxRId="4589">
    <sheetIdMap count="6">
      <sheetId val="1"/>
      <sheetId val="2"/>
      <sheetId val="3"/>
      <sheetId val="4"/>
      <sheetId val="5"/>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5" sId="4">
    <oc r="C114">
      <f>SUM(C110:C112)</f>
    </oc>
    <nc r="C114">
      <f>SUM(C110:C113)</f>
    </nc>
  </rcc>
  <rcc rId="2926" sId="4">
    <oc r="B114">
      <f>SUM(B110:B113)</f>
    </oc>
    <nc r="B114">
      <f>SUM(B110:B113)</f>
    </nc>
  </rcc>
  <rcc rId="2927" sId="4">
    <oc r="D114">
      <f>SUM(D110:D112)</f>
    </oc>
    <nc r="D114">
      <f>SUM(D110:D113)</f>
    </nc>
  </rcc>
  <rcc rId="2928" sId="4">
    <oc r="E114">
      <f>SUM(E110:E112)</f>
    </oc>
    <nc r="E114">
      <f>SUM(E110:E113)</f>
    </nc>
  </rcc>
  <rcc rId="2929" sId="4">
    <oc r="F114">
      <f>SUM(F110:F112)</f>
    </oc>
    <nc r="F114">
      <f>SUM(F110:F113)</f>
    </nc>
  </rcc>
  <rcc rId="2930" sId="4">
    <oc r="G114">
      <f>SUM(G110:G112)</f>
    </oc>
    <nc r="G114">
      <f>SUM(G110:G113)</f>
    </nc>
  </rcc>
  <rcc rId="2931" sId="4">
    <oc r="I114">
      <f>SUM(I110:I113)</f>
    </oc>
    <nc r="I114">
      <f>SUM(I110:I113)</f>
    </nc>
  </rcc>
  <rcc rId="2932" sId="4">
    <oc r="J114">
      <f>SUM(J110:J112)</f>
    </oc>
    <nc r="J114">
      <f>SUM(J110:J113)</f>
    </nc>
  </rcc>
  <rcc rId="2933" sId="4">
    <oc r="K114">
      <f>SUM(K110:K112)</f>
    </oc>
    <nc r="K114">
      <f>SUM(K110:K113)</f>
    </nc>
  </rcc>
  <rcc rId="2934" sId="4">
    <oc r="L114">
      <f>SUM(L110:L112)</f>
    </oc>
    <nc r="L114">
      <f>SUM(L110:L113)</f>
    </nc>
  </rcc>
  <rcc rId="2935" sId="4">
    <oc r="M114">
      <f>SUM(M110:M112)</f>
    </oc>
    <nc r="M114">
      <f>SUM(M110:M113)</f>
    </nc>
  </rcc>
  <rcc rId="2936" sId="4">
    <nc r="N114">
      <f>SUM(N110:N113)</f>
    </nc>
  </rcc>
  <rcc rId="2937" sId="4">
    <oc r="O114">
      <f>SUM(O110:O112)</f>
    </oc>
    <nc r="O114">
      <f>SUM(O110:O113)</f>
    </nc>
  </rcc>
  <rcv guid="{C841DD0B-0C27-4F51-B1F2-8EBC45803E05}" action="delete"/>
  <rcv guid="{C841DD0B-0C27-4F51-B1F2-8EBC45803E05}"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2" sId="6" numFmtId="34">
    <oc r="E27">
      <v>0</v>
    </oc>
    <nc r="E27">
      <v>248.21</v>
    </nc>
  </rcc>
  <rcc rId="3863" sId="6" numFmtId="34">
    <oc r="G27">
      <v>0</v>
    </oc>
    <nc r="G27">
      <v>173.75</v>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841DD0B-0C27-4F51-B1F2-8EBC45803E05}" action="delete"/>
  <rcv guid="{C841DD0B-0C27-4F51-B1F2-8EBC45803E05}"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48:K48" start="0" length="0">
    <dxf>
      <fill>
        <patternFill patternType="none">
          <bgColor indexed="65"/>
        </patternFill>
      </fill>
    </dxf>
  </rfmt>
  <rcc rId="3864" sId="2">
    <nc r="K118">
      <v>9</v>
    </nc>
  </rcc>
  <rcc rId="3865" sId="2">
    <nc r="K119">
      <v>10</v>
    </nc>
  </rcc>
  <rcc rId="3866" sId="2">
    <nc r="K122">
      <v>11</v>
    </nc>
  </rcc>
  <rcc rId="3867" sId="6" numFmtId="34">
    <oc r="E15">
      <v>0</v>
    </oc>
    <nc r="E15">
      <v>78.95</v>
    </nc>
  </rcc>
  <rcc rId="3868" sId="6" numFmtId="34">
    <oc r="G15">
      <v>0</v>
    </oc>
    <nc r="G15">
      <f>F15/D15*E15</f>
    </nc>
  </rcc>
  <rfmt sheetId="2" sqref="B34:K34" start="0" length="0">
    <dxf>
      <fill>
        <patternFill patternType="none">
          <bgColor indexed="65"/>
        </patternFill>
      </fill>
    </dxf>
  </rfmt>
  <rcc rId="3869" sId="2">
    <nc r="K35">
      <v>1</v>
    </nc>
  </rcc>
  <rcc rId="3870" sId="3">
    <nc r="B4" t="inlineStr">
      <is>
        <t>Activity was undertaken by the trainers were provided by other NGOs and no fee was charged.</t>
      </is>
    </nc>
  </rcc>
  <rcc rId="3871" sId="2">
    <nc r="K45">
      <v>2</v>
    </nc>
  </rcc>
  <rcc rId="3872" sId="3">
    <nc r="B5" t="inlineStr">
      <is>
        <t>Some of the seeds procured were not of sufficient quality and the invoice was therefore discounted.</t>
      </is>
    </nc>
  </rcc>
  <rcc rId="3873" sId="2">
    <nc r="K54">
      <v>3</v>
    </nc>
  </rcc>
  <rcc rId="3874" sId="2">
    <nc r="K58">
      <v>4</v>
    </nc>
  </rcc>
  <rcc rId="3875" sId="3">
    <nc r="B6" t="inlineStr">
      <is>
        <t>Codilusi</t>
      </is>
    </nc>
  </rcc>
  <rcc rId="3876" sId="3">
    <nc r="B7" t="inlineStr">
      <is>
        <t>Codilusi</t>
      </is>
    </nc>
  </rcc>
  <rcc rId="3877" sId="2">
    <nc r="K95">
      <v>5</v>
    </nc>
  </rcc>
  <rcc rId="3878" sId="3">
    <nc r="B8" t="inlineStr">
      <is>
        <t>It has been possible to communicate with the overseas partners via Skype.</t>
      </is>
    </nc>
  </rcc>
  <rcc rId="3879" sId="2">
    <nc r="K109">
      <v>6</v>
    </nc>
  </rcc>
  <rcc rId="3880" sId="2">
    <nc r="K110">
      <v>7</v>
    </nc>
  </rcc>
  <rcc rId="3881" sId="6" numFmtId="34">
    <oc r="G17">
      <v>812</v>
    </oc>
    <nc r="G17">
      <f>F17/D17*E17</f>
    </nc>
  </rcc>
  <rcc rId="3882" sId="3">
    <nc r="B9" t="inlineStr">
      <is>
        <t>CDJP Bukuva made a saving in communication costs to offset the small overspends in project activities (budget lines 10 and 14)</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83" sId="3">
    <nc r="B10" t="inlineStr">
      <is>
        <t>Similary a saving was made in office costs to offset the same overspends in project activities (budget lines 10 and 14)</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84" sId="2">
    <oc r="K118">
      <v>9</v>
    </oc>
    <nc r="K118">
      <v>8</v>
    </nc>
  </rcc>
  <rcc rId="3885" sId="2">
    <oc r="K119">
      <v>10</v>
    </oc>
    <nc r="K119">
      <v>9</v>
    </nc>
  </rcc>
  <rcc rId="3886" sId="2">
    <oc r="K122">
      <v>11</v>
    </oc>
    <nc r="K122">
      <v>10</v>
    </nc>
  </rcc>
  <rcc rId="3887" sId="3">
    <nc r="B11" t="inlineStr">
      <is>
        <t>The costs for the Programme Officers visit were shared with another project in the same area.</t>
      </is>
    </nc>
  </rcc>
  <rcc rId="3888" sId="3">
    <nc r="B12" t="inlineStr">
      <is>
        <t>Competitive quotes were sought for the audit and the contract was awarded on the basis of cost and quality.</t>
      </is>
    </nc>
  </rcc>
  <rcc rId="3889" sId="3">
    <nc r="B13" t="inlineStr">
      <is>
        <t>Translations were undertaken by a SCIAF volunteer.</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841DD0B-0C27-4F51-B1F2-8EBC45803E05}" action="delete"/>
  <rcv guid="{C841DD0B-0C27-4F51-B1F2-8EBC45803E05}"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0" sId="6" numFmtId="34">
    <oc r="E31">
      <v>0</v>
    </oc>
    <nc r="E31">
      <v>778.92</v>
    </nc>
  </rcc>
  <rcc rId="3891" sId="6" numFmtId="34">
    <oc r="G31">
      <v>0</v>
    </oc>
    <nc r="G31">
      <f>F31/D31*E31</f>
    </nc>
  </rcc>
  <rfmt sheetId="6" sqref="A31:G31" start="0" length="0">
    <dxf>
      <fill>
        <patternFill patternType="solid">
          <bgColor indexed="13"/>
        </patternFill>
      </fill>
    </dxf>
  </rfmt>
  <rfmt sheetId="6" sqref="A35:G35" start="0" length="0">
    <dxf>
      <fill>
        <patternFill patternType="solid">
          <bgColor indexed="13"/>
        </patternFill>
      </fill>
    </dxf>
  </rfmt>
  <rcc rId="3892" sId="6" numFmtId="34">
    <oc r="E35">
      <v>0</v>
    </oc>
    <nc r="E35">
      <v>431.56</v>
    </nc>
  </rcc>
  <rcc rId="3893" sId="6" numFmtId="34">
    <oc r="G35">
      <v>0</v>
    </oc>
    <nc r="G35">
      <f>F35/D35*E35</f>
    </nc>
  </rcc>
  <rfmt sheetId="2" sqref="B58:K58" start="0" length="0">
    <dxf>
      <fill>
        <patternFill patternType="none">
          <bgColor indexed="65"/>
        </patternFill>
      </fill>
    </dxf>
  </rfmt>
  <rcc rId="3894" sId="2">
    <oc r="K58">
      <v>4</v>
    </oc>
    <nc r="K58"/>
  </rcc>
  <rcc rId="3895" sId="2">
    <oc r="K95">
      <v>5</v>
    </oc>
    <nc r="K95">
      <v>4</v>
    </nc>
  </rcc>
  <rcc rId="3896" sId="2">
    <oc r="K109">
      <v>6</v>
    </oc>
    <nc r="K109">
      <v>5</v>
    </nc>
  </rcc>
  <rcc rId="3897" sId="2">
    <oc r="K110">
      <v>7</v>
    </oc>
    <nc r="K110">
      <v>6</v>
    </nc>
  </rcc>
  <rcc rId="3898" sId="2">
    <oc r="K118">
      <v>8</v>
    </oc>
    <nc r="K118">
      <v>7</v>
    </nc>
  </rcc>
  <rcc rId="3899" sId="2">
    <oc r="K119">
      <v>9</v>
    </oc>
    <nc r="K119">
      <v>8</v>
    </nc>
  </rcc>
  <rcc rId="3900" sId="2">
    <oc r="K122">
      <v>10</v>
    </oc>
    <nc r="K122">
      <v>9</v>
    </nc>
  </rcc>
  <rrc rId="3901" sId="3" ref="A7:XFD7" action="deleteRow">
    <rfmt sheetId="3" xfDxf="1" sqref="A7:IV7" start="0" length="0">
      <dxf>
        <font>
          <sz val="12"/>
        </font>
        <alignment vertical="center" wrapText="1" readingOrder="0"/>
        <protection locked="0"/>
      </dxf>
    </rfmt>
    <rcc rId="0" sId="3" dxf="1">
      <nc r="A7">
        <v>4</v>
      </nc>
      <ndxf>
        <alignment horizontal="center" readingOrder="0"/>
        <border outline="0">
          <left style="thin">
            <color indexed="64"/>
          </left>
          <right style="thin">
            <color indexed="64"/>
          </right>
          <top style="thin">
            <color indexed="64"/>
          </top>
          <bottom style="thin">
            <color indexed="64"/>
          </bottom>
        </border>
      </ndxf>
    </rcc>
    <rcc rId="0" sId="3" dxf="1">
      <nc r="B7" t="inlineStr">
        <is>
          <t>Codilusi</t>
        </is>
      </nc>
      <ndxf>
        <alignment horizontal="justify" readingOrder="0"/>
        <border outline="0">
          <left style="thin">
            <color indexed="64"/>
          </left>
          <top style="thin">
            <color indexed="64"/>
          </top>
          <bottom style="thin">
            <color indexed="64"/>
          </bottom>
        </border>
      </ndxf>
    </rcc>
    <rfmt sheetId="3" sqref="C7" start="0" length="0">
      <dxf>
        <alignment horizontal="justify" readingOrder="0"/>
        <border outline="0">
          <top style="thin">
            <color indexed="64"/>
          </top>
          <bottom style="thin">
            <color indexed="64"/>
          </bottom>
        </border>
      </dxf>
    </rfmt>
    <rfmt sheetId="3" sqref="D7" start="0" length="0">
      <dxf>
        <alignment horizontal="justify" readingOrder="0"/>
        <border outline="0">
          <top style="thin">
            <color indexed="64"/>
          </top>
          <bottom style="thin">
            <color indexed="64"/>
          </bottom>
        </border>
      </dxf>
    </rfmt>
    <rfmt sheetId="3" sqref="E7" start="0" length="0">
      <dxf>
        <alignment horizontal="justify" readingOrder="0"/>
        <border outline="0">
          <top style="thin">
            <color indexed="64"/>
          </top>
          <bottom style="thin">
            <color indexed="64"/>
          </bottom>
        </border>
      </dxf>
    </rfmt>
    <rfmt sheetId="3" sqref="F7" start="0" length="0">
      <dxf>
        <alignment horizontal="justify" readingOrder="0"/>
        <border outline="0">
          <top style="thin">
            <color indexed="64"/>
          </top>
          <bottom style="thin">
            <color indexed="64"/>
          </bottom>
        </border>
      </dxf>
    </rfmt>
    <rfmt sheetId="3" sqref="G7" start="0" length="0">
      <dxf>
        <alignment horizontal="justify" readingOrder="0"/>
        <border outline="0">
          <top style="thin">
            <color indexed="64"/>
          </top>
          <bottom style="thin">
            <color indexed="64"/>
          </bottom>
        </border>
      </dxf>
    </rfmt>
    <rfmt sheetId="3" sqref="H7" start="0" length="0">
      <dxf>
        <alignment horizontal="justify" readingOrder="0"/>
        <border outline="0">
          <top style="thin">
            <color indexed="64"/>
          </top>
          <bottom style="thin">
            <color indexed="64"/>
          </bottom>
        </border>
      </dxf>
    </rfmt>
    <rfmt sheetId="3" sqref="I7" start="0" length="0">
      <dxf>
        <alignment horizontal="justify" readingOrder="0"/>
        <border outline="0">
          <top style="thin">
            <color indexed="64"/>
          </top>
          <bottom style="thin">
            <color indexed="64"/>
          </bottom>
        </border>
      </dxf>
    </rfmt>
    <rfmt sheetId="3" sqref="J7" start="0" length="0">
      <dxf>
        <alignment horizontal="justify" readingOrder="0"/>
        <border outline="0">
          <top style="thin">
            <color indexed="64"/>
          </top>
          <bottom style="thin">
            <color indexed="64"/>
          </bottom>
        </border>
      </dxf>
    </rfmt>
    <rfmt sheetId="3" sqref="K7" start="0" length="0">
      <dxf>
        <alignment horizontal="justify" readingOrder="0"/>
        <border outline="0">
          <top style="thin">
            <color indexed="64"/>
          </top>
          <bottom style="thin">
            <color indexed="64"/>
          </bottom>
        </border>
      </dxf>
    </rfmt>
    <rfmt sheetId="3" sqref="L7" start="0" length="0">
      <dxf>
        <alignment horizontal="justify" readingOrder="0"/>
        <border outline="0">
          <top style="thin">
            <color indexed="64"/>
          </top>
          <bottom style="thin">
            <color indexed="64"/>
          </bottom>
        </border>
      </dxf>
    </rfmt>
    <rfmt sheetId="3" sqref="M7" start="0" length="0">
      <dxf>
        <alignment horizontal="justify" readingOrder="0"/>
        <border outline="0">
          <top style="thin">
            <color indexed="64"/>
          </top>
          <bottom style="thin">
            <color indexed="64"/>
          </bottom>
        </border>
      </dxf>
    </rfmt>
    <rfmt sheetId="3" sqref="N7" start="0" length="0">
      <dxf>
        <alignment horizontal="justify" readingOrder="0"/>
        <border outline="0">
          <right style="thin">
            <color indexed="64"/>
          </right>
          <top style="thin">
            <color indexed="64"/>
          </top>
          <bottom style="thin">
            <color indexed="64"/>
          </bottom>
        </border>
      </dxf>
    </rfmt>
    <rfmt sheetId="3" sqref="O7" start="0" length="0">
      <dxf>
        <fill>
          <patternFill patternType="solid">
            <bgColor indexed="9"/>
          </patternFill>
        </fill>
      </dxf>
    </rfmt>
    <rfmt sheetId="3" sqref="P7" start="0" length="0">
      <dxf>
        <fill>
          <patternFill patternType="solid">
            <bgColor indexed="9"/>
          </patternFill>
        </fill>
      </dxf>
    </rfmt>
    <rfmt sheetId="3" sqref="Q7" start="0" length="0">
      <dxf>
        <fill>
          <patternFill patternType="solid">
            <bgColor indexed="9"/>
          </patternFill>
        </fill>
      </dxf>
    </rfmt>
    <rfmt sheetId="3" sqref="R7" start="0" length="0">
      <dxf>
        <fill>
          <patternFill patternType="solid">
            <bgColor indexed="9"/>
          </patternFill>
        </fill>
      </dxf>
    </rfmt>
    <rfmt sheetId="3" sqref="S7" start="0" length="0">
      <dxf>
        <fill>
          <patternFill patternType="solid">
            <bgColor indexed="9"/>
          </patternFill>
        </fill>
      </dxf>
    </rfmt>
    <rfmt sheetId="3" sqref="T7" start="0" length="0">
      <dxf>
        <fill>
          <patternFill patternType="solid">
            <bgColor indexed="9"/>
          </patternFill>
        </fill>
      </dxf>
    </rfmt>
    <rfmt sheetId="3" sqref="U7" start="0" length="0">
      <dxf>
        <fill>
          <patternFill patternType="solid">
            <bgColor indexed="9"/>
          </patternFill>
        </fill>
      </dxf>
    </rfmt>
  </rrc>
  <rcc rId="3902" sId="3">
    <oc r="A7">
      <v>5</v>
    </oc>
    <nc r="A7">
      <v>4</v>
    </nc>
  </rcc>
  <rcc rId="3903" sId="3">
    <oc r="A8">
      <v>6</v>
    </oc>
    <nc r="A8">
      <v>5</v>
    </nc>
  </rcc>
  <rcc rId="3904" sId="3">
    <oc r="A9">
      <v>7</v>
    </oc>
    <nc r="A9">
      <v>6</v>
    </nc>
  </rcc>
  <rcc rId="3905" sId="3">
    <oc r="A10">
      <v>8</v>
    </oc>
    <nc r="A10">
      <v>7</v>
    </nc>
  </rcc>
  <rcc rId="3906" sId="3">
    <oc r="A11">
      <v>9</v>
    </oc>
    <nc r="A11">
      <v>8</v>
    </nc>
  </rcc>
  <rcc rId="3907" sId="3">
    <oc r="A12">
      <v>10</v>
    </oc>
    <nc r="A12">
      <v>9</v>
    </nc>
  </rcc>
  <rfmt sheetId="2" sqref="A67:K68" start="0" length="0">
    <dxf>
      <fill>
        <patternFill patternType="none">
          <bgColor indexed="65"/>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3">
    <oc r="B6" t="inlineStr">
      <is>
        <t>Codilusi</t>
      </is>
    </oc>
    <nc r="B6" t="inlineStr">
      <is>
        <t>Additional funds were allocated to this activity but due to timing and programme priorities, it was not possible to undertake the full survey by the end of the financial year.  The activity will be undertaken as soon as possible using SCIAF funds.</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841DD0B-0C27-4F51-B1F2-8EBC45803E05}" action="delete"/>
  <rcv guid="{C841DD0B-0C27-4F51-B1F2-8EBC45803E05}"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9" sId="4">
    <oc r="B3">
      <f>+'Annual Financial Report'!C1:K1</f>
    </oc>
    <nc r="B3" t="inlineStr">
      <is>
        <t>Scottish Catholic International Aid Fund</t>
      </is>
    </nc>
  </rcc>
  <rcc rId="3910" sId="4">
    <oc r="B4">
      <f>+'Annual Financial Report'!C2:K2</f>
    </oc>
    <nc r="B4" t="inlineStr">
      <is>
        <t>Livelihoods Programme for Conflict Affected People</t>
      </is>
    </nc>
  </rcc>
  <rcc rId="3911" sId="4" odxf="1" dxf="1">
    <oc r="P28">
      <f>O28/J28</f>
    </oc>
    <nc r="P28">
      <f>O28/I28</f>
    </nc>
    <odxf>
      <font>
        <b/>
        <sz val="11"/>
      </font>
    </odxf>
    <ndxf>
      <font>
        <b val="0"/>
        <sz val="11"/>
      </font>
    </ndxf>
  </rcc>
  <rfmt sheetId="4" sqref="P28" start="0" length="2147483647">
    <dxf>
      <font>
        <b/>
      </font>
    </dxf>
  </rfmt>
  <rcc rId="3912" sId="4" odxf="1" dxf="1">
    <oc r="P38">
      <f>O38/J38</f>
    </oc>
    <nc r="P38">
      <f>O38/I38</f>
    </nc>
    <odxf>
      <font>
        <b/>
        <sz val="11"/>
      </font>
    </odxf>
    <ndxf>
      <font>
        <b val="0"/>
        <sz val="11"/>
      </font>
    </ndxf>
  </rcc>
  <rfmt sheetId="4" sqref="P38" start="0" length="2147483647">
    <dxf>
      <font>
        <b/>
      </font>
    </dxf>
  </rfmt>
  <rcc rId="3913" sId="4" odxf="1" dxf="1">
    <oc r="P49">
      <f>O49/J49</f>
    </oc>
    <nc r="P49">
      <f>O49/I49</f>
    </nc>
    <odxf>
      <font>
        <b/>
        <sz val="11"/>
      </font>
    </odxf>
    <ndxf>
      <font>
        <b val="0"/>
        <sz val="11"/>
      </font>
    </ndxf>
  </rcc>
  <rfmt sheetId="4" sqref="P49" start="0" length="2147483647">
    <dxf>
      <font>
        <b/>
      </font>
    </dxf>
  </rfmt>
  <rcc rId="3914" sId="4" odxf="1" dxf="1">
    <oc r="P60">
      <f>O60/J60</f>
    </oc>
    <nc r="P60">
      <f>O60/I60</f>
    </nc>
    <odxf>
      <font>
        <b/>
        <sz val="11"/>
      </font>
    </odxf>
    <ndxf>
      <font>
        <b val="0"/>
        <sz val="11"/>
      </font>
    </ndxf>
  </rcc>
  <rfmt sheetId="4" sqref="P60" start="0" length="2147483647">
    <dxf>
      <font>
        <b/>
      </font>
    </dxf>
  </rfmt>
  <rcc rId="3915" sId="4">
    <oc r="P61">
      <f>O61/J61</f>
    </oc>
    <nc r="P61">
      <f>O61/I61</f>
    </nc>
  </rcc>
  <rcc rId="3916" sId="4" odxf="1" dxf="1">
    <oc r="P67">
      <f>O67/J67</f>
    </oc>
    <nc r="P67">
      <f>O67/I67</f>
    </nc>
    <odxf>
      <font>
        <b/>
        <sz val="11"/>
      </font>
    </odxf>
    <ndxf>
      <font>
        <b val="0"/>
        <sz val="11"/>
      </font>
    </ndxf>
  </rcc>
  <rcc rId="3917" sId="4" odxf="1" dxf="1">
    <oc r="P72">
      <f>O72/J72</f>
    </oc>
    <nc r="P72">
      <f>O72/I72</f>
    </nc>
    <odxf>
      <font>
        <b/>
        <sz val="11"/>
      </font>
    </odxf>
    <ndxf>
      <font>
        <b val="0"/>
        <sz val="11"/>
      </font>
    </ndxf>
  </rcc>
  <rcc rId="3918" sId="4" odxf="1" dxf="1">
    <oc r="P78">
      <f>O78/J78</f>
    </oc>
    <nc r="P78">
      <f>O78/I78</f>
    </nc>
    <odxf>
      <font>
        <b/>
        <sz val="11"/>
      </font>
    </odxf>
    <ndxf>
      <font>
        <b val="0"/>
        <sz val="11"/>
      </font>
    </ndxf>
  </rcc>
  <rfmt sheetId="4" sqref="P67" start="0" length="2147483647">
    <dxf>
      <font>
        <b/>
      </font>
    </dxf>
  </rfmt>
  <rfmt sheetId="4" sqref="P72" start="0" length="2147483647">
    <dxf>
      <font>
        <b/>
      </font>
    </dxf>
  </rfmt>
  <rfmt sheetId="4" sqref="P78" start="0" length="2147483647">
    <dxf>
      <font>
        <b/>
      </font>
    </dxf>
  </rfmt>
  <rcc rId="3919" sId="4" odxf="1" dxf="1">
    <oc r="P84">
      <f>O84/J84</f>
    </oc>
    <nc r="P84">
      <f>O84/I84</f>
    </nc>
    <odxf>
      <font>
        <b/>
        <sz val="11"/>
      </font>
    </odxf>
    <ndxf>
      <font>
        <b val="0"/>
        <sz val="11"/>
      </font>
    </ndxf>
  </rcc>
  <rfmt sheetId="4" sqref="P84" start="0" length="2147483647">
    <dxf>
      <font>
        <b/>
      </font>
    </dxf>
  </rfmt>
  <rcc rId="3920" sId="4" odxf="1" dxf="1">
    <oc r="P89">
      <f>O89/J89</f>
    </oc>
    <nc r="P89">
      <f>O89/I89</f>
    </nc>
    <odxf>
      <font>
        <b/>
        <sz val="11"/>
      </font>
    </odxf>
    <ndxf>
      <font>
        <b val="0"/>
        <sz val="11"/>
      </font>
    </ndxf>
  </rcc>
  <rcc rId="3921" sId="4" odxf="1" dxf="1">
    <oc r="P90">
      <f>O90/J90</f>
    </oc>
    <nc r="P90">
      <f>O90/I90</f>
    </nc>
    <odxf>
      <font>
        <b/>
        <sz val="11"/>
      </font>
    </odxf>
    <ndxf>
      <font>
        <b val="0"/>
        <sz val="11"/>
      </font>
    </ndxf>
  </rcc>
  <rfmt sheetId="4" sqref="P89" start="0" length="2147483647">
    <dxf>
      <font>
        <b/>
      </font>
    </dxf>
  </rfmt>
  <rfmt sheetId="4" sqref="P90" start="0" length="0">
    <dxf>
      <fill>
        <patternFill patternType="none">
          <bgColor indexed="65"/>
        </patternFill>
      </fill>
    </dxf>
  </rfmt>
  <rfmt sheetId="4" sqref="P90" start="0" length="0">
    <dxf>
      <fill>
        <patternFill patternType="solid">
          <bgColor indexed="55"/>
        </patternFill>
      </fill>
    </dxf>
  </rfmt>
  <rfmt sheetId="4" sqref="P90" start="0" length="2147483647">
    <dxf>
      <font>
        <i/>
      </font>
    </dxf>
  </rfmt>
  <rfmt sheetId="4" sqref="P90" start="0" length="2147483647">
    <dxf>
      <font>
        <b/>
      </font>
    </dxf>
  </rfmt>
  <rcc rId="3922" sId="4" numFmtId="13">
    <oc r="P94">
      <f>O94/J94</f>
    </oc>
    <nc r="P94">
      <v>0</v>
    </nc>
  </rcc>
  <rcc rId="3923" sId="4">
    <oc r="P99">
      <f>O99/J99</f>
    </oc>
    <nc r="P99">
      <f>O99/I99</f>
    </nc>
  </rcc>
  <rcc rId="3924" sId="4">
    <oc r="P104">
      <f>O104/J104</f>
    </oc>
    <nc r="P104">
      <f>O104/I104</f>
    </nc>
  </rcc>
  <rcc rId="3925" sId="4">
    <oc r="P109">
      <f>O109/J109</f>
    </oc>
    <nc r="P109">
      <f>O109/I109</f>
    </nc>
  </rcc>
  <rcc rId="3926" sId="4">
    <oc r="P114">
      <f>O114/J114</f>
    </oc>
    <nc r="P114">
      <f>O114/I114</f>
    </nc>
  </rcc>
  <rcc rId="3927" sId="4">
    <oc r="P115">
      <f>O115/J115</f>
    </oc>
    <nc r="P115">
      <f>O115/I115</f>
    </nc>
  </rcc>
  <rcc rId="3928" sId="4" numFmtId="13">
    <oc r="P111">
      <f>O111/I111</f>
    </oc>
    <nc r="P111">
      <v>0</v>
    </nc>
  </rcc>
  <rcc rId="3929" sId="4" numFmtId="11">
    <nc r="J113">
      <v>79</v>
    </nc>
  </rcc>
  <rcc rId="3930" sId="4" numFmtId="11">
    <oc r="J112">
      <v>79</v>
    </oc>
    <nc r="J112">
      <v>247</v>
    </nc>
  </rcc>
  <rcc rId="3931" sId="4" numFmtId="11">
    <oc r="J111">
      <v>247</v>
    </oc>
    <nc r="J111"/>
  </rcc>
  <rcc rId="3932" sId="4">
    <oc r="K111">
      <f>'Annual Financial Report'!H113</f>
    </oc>
    <nc r="K111"/>
  </rcc>
  <rcc rId="3933" sId="4">
    <oc r="K112">
      <f>'Annual Financial Report'!H114</f>
    </oc>
    <nc r="K112">
      <f>'Annual Financial Report'!H113</f>
    </nc>
  </rcc>
  <rcc rId="3934" sId="4">
    <nc r="K113">
      <f>'Annual Financial Report'!H114</f>
    </nc>
  </rcc>
  <rcc rId="3935" sId="4">
    <nc r="O113">
      <f>SUM(J113:M113)</f>
    </nc>
  </rcc>
  <rcc rId="3936" sId="4">
    <nc r="P113">
      <f>O113/I113</f>
    </nc>
  </rcc>
  <rcc rId="3937" sId="4" odxf="1" dxf="1">
    <oc r="P122">
      <f>O122/J122</f>
    </oc>
    <nc r="P122">
      <f>O122/I122</f>
    </nc>
    <odxf>
      <font>
        <b/>
        <i/>
        <strike val="0"/>
        <condense val="0"/>
        <extend val="0"/>
        <outline val="0"/>
        <shadow val="0"/>
        <u val="none"/>
        <vertAlign val="baseline"/>
        <sz val="11"/>
        <color auto="1"/>
        <name val="Arial"/>
        <scheme val="none"/>
      </font>
      <numFmt numFmtId="13" formatCode="0%"/>
      <fill>
        <patternFill patternType="solid">
          <fgColor indexed="64"/>
          <bgColor indexed="22"/>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fill>
        <patternFill>
          <bgColor indexed="55"/>
        </patternFill>
      </fill>
    </ndxf>
  </rcc>
  <rcc rId="3938" sId="4">
    <oc r="P126">
      <f>O126/J126</f>
    </oc>
    <nc r="P126">
      <f>O126/I126</f>
    </nc>
  </rcc>
  <rcc rId="3939" sId="4">
    <nc r="P128">
      <f>O128/I128</f>
    </nc>
  </rcc>
  <rfmt sheetId="4" sqref="P128" start="0" length="0">
    <dxf>
      <numFmt numFmtId="13" formatCode="0%"/>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841DD0B-0C27-4F51-B1F2-8EBC45803E05}" action="delete"/>
  <rcv guid="{C841DD0B-0C27-4F51-B1F2-8EBC45803E05}"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0" sId="2" odxf="1" dxf="1" numFmtId="19">
    <oc r="I4" t="inlineStr">
      <is>
        <t>dd / mm / yyyy</t>
      </is>
    </oc>
    <nc r="I4">
      <v>42003</v>
    </nc>
    <odxf>
      <numFmt numFmtId="0" formatCode="General"/>
    </odxf>
    <ndxf>
      <numFmt numFmtId="19" formatCode="dd/mm/yyyy"/>
    </ndxf>
  </rcc>
  <rcc rId="3941" sId="2" numFmtId="11">
    <oc r="D21">
      <f>VLOOKUP(A21,masterfile!$A$3:$G$74,5,FALSE)</f>
    </oc>
    <nc r="D21">
      <v>460.59</v>
    </nc>
  </rcc>
  <rcc rId="3942" sId="2" numFmtId="11">
    <oc r="D22">
      <f>VLOOKUP(A22,masterfile!$A$3:$G$74,5,FALSE)</f>
    </oc>
    <nc r="D22">
      <v>4005.1204337676027</v>
    </nc>
  </rcc>
  <rcc rId="3943" sId="2" numFmtId="11">
    <oc r="D23">
      <f>VLOOKUP(A23,masterfile!$A$3:$G$74,5,FALSE)</f>
    </oc>
    <nc r="D23">
      <v>5006.3999999999996</v>
    </nc>
  </rcc>
  <rcc rId="3944" sId="2" numFmtId="11">
    <oc r="D24">
      <f>VLOOKUP(A24,masterfile!$A$3:$G$74,5,FALSE)</f>
    </oc>
    <nc r="D24">
      <v>3204.1</v>
    </nc>
  </rcc>
  <rcc rId="3945" sId="2" numFmtId="11">
    <oc r="D25">
      <f>VLOOKUP(A25,masterfile!$A$3:$G$74,5,FALSE)</f>
    </oc>
    <nc r="D25">
      <v>0</v>
    </nc>
  </rcc>
  <rcc rId="3946" sId="2" numFmtId="11">
    <oc r="D26">
      <f>VLOOKUP(A26,masterfile!$A$3:$G$74,5,FALSE)</f>
    </oc>
    <nc r="D26">
      <v>1655.4499585812184</v>
    </nc>
  </rcc>
  <rcc rId="3947" sId="2" numFmtId="11">
    <oc r="D27">
      <f>VLOOKUP(A27,masterfile!$A$3:$G$74,5,FALSE)</f>
    </oc>
    <nc r="D27">
      <v>413.86</v>
    </nc>
  </rcc>
  <rcc rId="3948" sId="2" numFmtId="11">
    <oc r="D28">
      <f>VLOOKUP(A28,masterfile!$A$3:$G$74,5,FALSE)</f>
    </oc>
    <nc r="D28">
      <v>1001.2802168838015</v>
    </nc>
  </rcc>
  <rcc rId="3949" sId="2" numFmtId="11">
    <oc r="D29">
      <f>VLOOKUP(A29,masterfile!$A$3:$G$74,5,FALSE)</f>
    </oc>
    <nc r="D29">
      <v>0</v>
    </nc>
  </rcc>
  <rcc rId="3950" sId="2" numFmtId="11">
    <oc r="D32">
      <f>VLOOKUP(A32,masterfile!$A$3:$G$74,5,FALSE)</f>
    </oc>
    <nc r="D32">
      <v>478.30377566295914</v>
    </nc>
  </rcc>
  <rcc rId="3951" sId="2" numFmtId="11">
    <oc r="D33">
      <f>VLOOKUP(A33,masterfile!$A$3:$G$74,5,FALSE)</f>
    </oc>
    <nc r="D33">
      <v>4967.255081086596</v>
    </nc>
  </rcc>
  <rcc rId="3952" sId="2" numFmtId="11">
    <oc r="D34">
      <f>VLOOKUP(A34,masterfile!$A$3:$G$74,5,FALSE)</f>
    </oc>
    <nc r="D34">
      <v>78.95</v>
    </nc>
  </rcc>
  <rcc rId="3953" sId="2" numFmtId="11">
    <oc r="D35">
      <f>VLOOKUP(A35,masterfile!$A$3:$G$74,5,FALSE)</f>
    </oc>
    <nc r="D35">
      <v>0</v>
    </nc>
  </rcc>
  <rcc rId="3954" sId="2" numFmtId="11">
    <oc r="D36">
      <f>VLOOKUP(A36,masterfile!$A$3:$G$74,5,FALSE)</f>
    </oc>
    <nc r="D36">
      <v>1229.05</v>
    </nc>
  </rcc>
  <rcc rId="3955" sId="2" numFmtId="11">
    <oc r="D37">
      <f>VLOOKUP(A37,masterfile!$A$3:$G$74,5,FALSE)</f>
    </oc>
    <nc r="D37">
      <v>447.05284121455395</v>
    </nc>
  </rcc>
  <rcc rId="3956" sId="2" numFmtId="11">
    <oc r="D38">
      <f>VLOOKUP(A38,masterfile!$A$3:$G$74,5,FALSE)</f>
    </oc>
    <nc r="D38">
      <v>9829.6863018384938</v>
    </nc>
  </rcc>
  <rcc rId="3957" sId="2" numFmtId="11">
    <oc r="D39">
      <f>VLOOKUP(A39,masterfile!$A$3:$G$74,5,FALSE)</f>
    </oc>
    <nc r="D39">
      <v>1151.3499999999999</v>
    </nc>
  </rcc>
  <rcc rId="3958" sId="2" numFmtId="11">
    <oc r="D42">
      <f>VLOOKUP(A42,masterfile!$A$3:$G$74,5,FALSE)</f>
    </oc>
    <nc r="D42">
      <v>842.29090909090905</v>
    </nc>
  </rcc>
  <rcc rId="3959" sId="2" numFmtId="11">
    <oc r="D43">
      <f>VLOOKUP(A43,masterfile!$A$3:$G$74,5,FALSE)</f>
    </oc>
    <nc r="D43">
      <v>5841.7394736842107</v>
    </nc>
  </rcc>
  <rcc rId="3960" sId="2" numFmtId="11">
    <oc r="D44">
      <f>VLOOKUP(A44,masterfile!$A$3:$G$74,5,FALSE)</f>
    </oc>
    <nc r="D44">
      <v>2918.6698564593303</v>
    </nc>
  </rcc>
  <rcc rId="3961" sId="2" numFmtId="11">
    <oc r="D45">
      <f>VLOOKUP(A45,masterfile!$A$3:$G$74,5,FALSE)</f>
    </oc>
    <nc r="D45">
      <v>3984.8918181818181</v>
    </nc>
  </rcc>
  <rcc rId="3962" sId="2" numFmtId="11">
    <oc r="D46">
      <f>VLOOKUP(A46,masterfile!$A$3:$G$74,5,FALSE)</f>
    </oc>
    <nc r="D46">
      <v>0</v>
    </nc>
  </rcc>
  <rcc rId="3963" sId="2" numFmtId="11">
    <oc r="D47">
      <f>VLOOKUP(A47,masterfile!$A$3:$G$74,5,FALSE)</f>
    </oc>
    <nc r="D47">
      <v>5339.1578947368425</v>
    </nc>
  </rcc>
  <rcc rId="3964" sId="2" numFmtId="11">
    <oc r="D48">
      <f>VLOOKUP(A48,masterfile!$A$3:$G$74,5,FALSE)</f>
    </oc>
    <nc r="D48">
      <v>248.21</v>
    </nc>
  </rcc>
  <rcc rId="3965" sId="2" numFmtId="11">
    <oc r="D49">
      <f>VLOOKUP(A49,masterfile!$A$3:$G$74,5,FALSE)</f>
    </oc>
    <nc r="D49">
      <v>724.63157894736844</v>
    </nc>
  </rcc>
  <rcc rId="3966" sId="2" numFmtId="11">
    <oc r="D50">
      <f>VLOOKUP(B50,masterfile!$C$3:$G$74,3,FALSE)</f>
    </oc>
    <nc r="D50">
      <v>0</v>
    </nc>
  </rcc>
  <rcc rId="3967" sId="2" numFmtId="11">
    <oc r="D53">
      <f>VLOOKUP(A53,masterfile!$A$3:$G$74,5,FALSE)</f>
    </oc>
    <nc r="D53">
      <v>6035.9725876323864</v>
    </nc>
  </rcc>
  <rcc rId="3968" sId="2" numFmtId="11">
    <oc r="D54">
      <f>VLOOKUP(A54,masterfile!$A$3:$G$74,5,FALSE)</f>
    </oc>
    <nc r="D54">
      <v>778.92</v>
    </nc>
  </rcc>
  <rcc rId="3969" sId="2" numFmtId="11">
    <oc r="D55">
      <f>VLOOKUP(A55,masterfile!$A$3:$G$74,5,FALSE)</f>
    </oc>
    <nc r="D55">
      <v>8026.0343944539636</v>
    </nc>
  </rcc>
  <rcc rId="3970" sId="2" numFmtId="11">
    <oc r="D56">
      <f>VLOOKUP(A56,masterfile!$A$3:$G$74,5,FALSE)</f>
    </oc>
    <nc r="D56">
      <v>9868.0750751483156</v>
    </nc>
  </rcc>
  <rcc rId="3971" sId="2" numFmtId="11">
    <oc r="D57">
      <f>VLOOKUP(A57,masterfile!$A$3:$G$74,5,FALSE)</f>
    </oc>
    <nc r="D57">
      <v>3024.2360746971203</v>
    </nc>
  </rcc>
  <rcc rId="3972" sId="2" numFmtId="11">
    <oc r="D58">
      <f>VLOOKUP(A58,masterfile!$A$3:$G$74,5,FALSE)</f>
    </oc>
    <nc r="D58">
      <v>431.56</v>
    </nc>
  </rcc>
  <rcc rId="3973" sId="2" numFmtId="11">
    <oc r="D59">
      <f>VLOOKUP(A59,masterfile!$A$3:$G$74,5,FALSE)</f>
    </oc>
    <nc r="D59">
      <v>1045.3580862940448</v>
    </nc>
  </rcc>
  <rcc rId="3974" sId="2" numFmtId="11">
    <oc r="D60">
      <f>VLOOKUP(A60,masterfile!$A$3:$G$74,5,FALSE)</f>
    </oc>
    <nc r="D60">
      <v>0</v>
    </nc>
  </rcc>
  <rcc rId="3975" sId="2" numFmtId="11">
    <oc r="D61">
      <f>VLOOKUP(A61,masterfile!$A$3:$G$74,5,FALSE)</f>
    </oc>
    <nc r="D61">
      <v>0</v>
    </nc>
  </rcc>
  <rcc rId="3976" sId="2" numFmtId="11">
    <oc r="D66">
      <f>VLOOKUP(A66,masterfile!$A$3:$G$74,5,FALSE)</f>
    </oc>
    <nc r="D66">
      <v>18372.538930138289</v>
    </nc>
  </rcc>
  <rcc rId="3977" sId="2" numFmtId="11">
    <oc r="D67">
      <f>VLOOKUP(A67,masterfile!$A$3:$G$74,5,FALSE)</f>
    </oc>
    <nc r="D67">
      <v>4711.5893629653892</v>
    </nc>
  </rcc>
  <rcc rId="3978" sId="2" numFmtId="11">
    <oc r="D68">
      <f>VLOOKUP(A68,masterfile!$A$3:$G$74,5,FALSE)</f>
    </oc>
    <nc r="D68">
      <v>4255.3294974779601</v>
    </nc>
  </rcc>
  <rcc rId="3979" sId="2" numFmtId="11">
    <oc r="D71">
      <f>VLOOKUP(A71,masterfile!$A$3:$G$74,5,FALSE)</f>
    </oc>
    <nc r="D71">
      <v>3652.6751155960537</v>
    </nc>
  </rcc>
  <rcc rId="3980" sId="2" numFmtId="11">
    <oc r="D72">
      <f>VLOOKUP(A72,masterfile!$A$3:$G$74,5,FALSE)</f>
    </oc>
    <nc r="D72">
      <v>2435.1167437307026</v>
    </nc>
  </rcc>
  <rcc rId="3981" sId="2" numFmtId="11">
    <oc r="D73">
      <f>VLOOKUP(A73,masterfile!$A$3:$G$74,5,FALSE)</f>
    </oc>
    <nc r="D73">
      <v>1553.9934483018296</v>
    </nc>
  </rcc>
  <rcc rId="3982" sId="2" numFmtId="11">
    <oc r="D76">
      <f>VLOOKUP(A76,masterfile!$A$3:$G$74,5,FALSE)</f>
    </oc>
    <nc r="D76">
      <v>1788.2085236436619</v>
    </nc>
  </rcc>
  <rcc rId="3983" sId="2" numFmtId="11">
    <oc r="D77">
      <f>VLOOKUP(A77,masterfile!$A$3:$G$74,5,FALSE)</f>
    </oc>
    <nc r="D77">
      <v>4768.5627297164319</v>
    </nc>
  </rcc>
  <rcc rId="3984" sId="2" numFmtId="11">
    <oc r="D78">
      <f>VLOOKUP(A78,masterfile!$A$3:$G$74,5,FALSE)</f>
    </oc>
    <nc r="D78">
      <v>3576.4270472873241</v>
    </nc>
  </rcc>
  <rcc rId="3985" sId="2" numFmtId="11">
    <oc r="D79">
      <f>VLOOKUP(A79,masterfile!$A$3:$G$74,5,FALSE)</f>
    </oc>
    <nc r="D79">
      <v>1341.1556824291079</v>
    </nc>
  </rcc>
  <rcc rId="3986" sId="2" numFmtId="11">
    <oc r="D82">
      <f>VLOOKUP(A82,masterfile!$A$3:$G$74,5,FALSE)</f>
    </oc>
    <nc r="D82">
      <v>4822.5878947368419</v>
    </nc>
  </rcc>
  <rcc rId="3987" sId="2" numFmtId="11">
    <oc r="D83">
      <f>VLOOKUP(A83,masterfile!$A$3:$G$74,5,FALSE)</f>
    </oc>
    <nc r="D83">
      <v>2411.2984688995216</v>
    </nc>
  </rcc>
  <rcc rId="3988" sId="2" numFmtId="11">
    <oc r="D84">
      <f>VLOOKUP(A84,masterfile!$A$3:$G$74,5,FALSE)</f>
    </oc>
    <nc r="D84">
      <v>2411.2984688995216</v>
    </nc>
  </rcc>
  <rcc rId="3989" sId="2" numFmtId="11">
    <oc r="D85">
      <f>VLOOKUP(A85,masterfile!$A$3:$G$74,5,FALSE)</f>
    </oc>
    <nc r="D85">
      <v>3616.9477033492822</v>
    </nc>
  </rcc>
  <rcc rId="3990" sId="2" numFmtId="11">
    <oc r="D88">
      <f>VLOOKUP(A88,masterfile!$A$3:$G$74,5,FALSE)</f>
    </oc>
    <nc r="D88">
      <v>3599.8753405605785</v>
    </nc>
  </rcc>
  <rcc rId="3991" sId="2" numFmtId="11">
    <oc r="D89">
      <f>VLOOKUP(A89,masterfile!$A$3:$G$74,5,FALSE)</f>
    </oc>
    <nc r="D89">
      <v>2399.9168937070526</v>
    </nc>
  </rcc>
  <rcc rId="3992" sId="2" numFmtId="11">
    <oc r="D90">
      <f>VLOOKUP(A90,masterfile!$A$3:$G$74,5,FALSE)</f>
    </oc>
    <nc r="D90">
      <v>3051.2108822991422</v>
    </nc>
  </rcc>
  <rcc rId="3993" sId="2" numFmtId="11">
    <oc r="D95">
      <f>VLOOKUP(A95,masterfile!$A$3:$G$74,5,FALSE)</f>
    </oc>
    <nc r="D95">
      <v>0</v>
    </nc>
  </rcc>
  <rcc rId="3994" sId="2" numFmtId="11">
    <oc r="D98">
      <f>VLOOKUP(A98,masterfile!$A$3:$G$74,5,FALSE)</f>
    </oc>
    <nc r="D98">
      <v>2008.3335130657426</v>
    </nc>
  </rcc>
  <rcc rId="3995" sId="2" numFmtId="11">
    <oc r="D99">
      <f>VLOOKUP(A99,masterfile!$A$3:$G$74,5,FALSE)</f>
    </oc>
    <nc r="D99">
      <v>1519.2771187589426</v>
    </nc>
  </rcc>
  <rcc rId="3996" sId="2" numFmtId="11">
    <oc r="D100">
      <f>VLOOKUP(A100,masterfile!$A$3:$G$74,5,FALSE)</f>
    </oc>
    <nc r="D100">
      <v>2138.7321507643646</v>
    </nc>
  </rcc>
  <rcc rId="3997" sId="2" numFmtId="11">
    <oc r="D103">
      <f>VLOOKUP(A103,masterfile!$A$3:$G$74,5,FALSE)</f>
    </oc>
    <nc r="D103">
      <v>1534.2564028143338</v>
    </nc>
  </rcc>
  <rcc rId="3998" sId="2" numFmtId="11">
    <oc r="D104">
      <f>VLOOKUP(A104,masterfile!$A$3:$G$74,5,FALSE)</f>
    </oc>
    <nc r="D104">
      <v>243.42833149284027</v>
    </nc>
  </rcc>
  <rcc rId="3999" sId="2" numFmtId="11">
    <oc r="D105">
      <f>VLOOKUP(A105,masterfile!$A$3:$G$74,5,FALSE)</f>
    </oc>
    <nc r="D105">
      <v>1227.8525040498864</v>
    </nc>
  </rcc>
  <rcc rId="4000" sId="2" numFmtId="11">
    <oc r="D108">
      <f>VLOOKUP(A108,masterfile!$A$3:$G$74,5,FALSE)</f>
    </oc>
    <nc r="D108">
      <v>1227.3358851674641</v>
    </nc>
  </rcc>
  <rcc rId="4001" sId="2" numFmtId="11">
    <oc r="D109">
      <f>VLOOKUP(A109,masterfile!$A$3:$G$74,5,FALSE)</f>
    </oc>
    <nc r="D109">
      <v>1039.5800956937799</v>
    </nc>
  </rcc>
  <rcc rId="4002" sId="2" numFmtId="11">
    <oc r="D110">
      <f>VLOOKUP(A110,masterfile!$A$3:$G$74,5,FALSE)</f>
    </oc>
    <nc r="D110">
      <v>1085.5505263157895</v>
    </nc>
  </rcc>
  <rcc rId="4003" sId="2" numFmtId="11">
    <oc r="D113">
      <f>VLOOKUP(A113,masterfile!$A$3:$G$74,5,FALSE)</f>
    </oc>
    <nc r="D113">
      <v>1528.3672627111928</v>
    </nc>
  </rcc>
  <rcc rId="4004" sId="2" numFmtId="11">
    <oc r="D114">
      <f>VLOOKUP(A114,masterfile!$A$3:$G$74,5,FALSE)</f>
    </oc>
    <nc r="D114">
      <v>487.40827637507704</v>
    </nc>
  </rcc>
  <rcc rId="4005" sId="2" numFmtId="11">
    <oc r="D118">
      <f>VLOOKUP(A118,masterfile!$A$3:$G$74,5,FALSE)</f>
    </oc>
    <nc r="D118">
      <v>3211.3133170731708</v>
    </nc>
  </rcc>
  <rcc rId="4006" sId="2" numFmtId="11">
    <oc r="D119">
      <f>VLOOKUP(A119,masterfile!$A$3:$G$74,5,FALSE)</f>
    </oc>
    <nc r="D119">
      <v>4500</v>
    </nc>
  </rcc>
  <rcc rId="4007" sId="2" numFmtId="11">
    <oc r="D120">
      <f>VLOOKUP(A120,masterfile!$A$3:$G$74,5,FALSE)</f>
    </oc>
    <nc r="D120">
      <v>0</v>
    </nc>
  </rcc>
  <rcc rId="4008" sId="2" numFmtId="11">
    <oc r="D121">
      <f>VLOOKUP(A121,masterfile!$A$3:$G$74,5,FALSE)</f>
    </oc>
    <nc r="D121">
      <v>0</v>
    </nc>
  </rcc>
  <rcc rId="4009" sId="2" numFmtId="11">
    <oc r="H21">
      <f>VLOOKUP(A21,masterfile!$A$3:$G$74,7,FALSE)</f>
    </oc>
    <nc r="H21">
      <v>322</v>
    </nc>
  </rcc>
  <rcc rId="4010" sId="2" numFmtId="11">
    <oc r="H22">
      <f>VLOOKUP(A22,masterfile!$A$3:$G$74,7,FALSE)</f>
    </oc>
    <nc r="H22">
      <v>2803.5843036373217</v>
    </nc>
  </rcc>
  <rcc rId="4011" sId="2" numFmtId="11">
    <oc r="H23">
      <f>VLOOKUP(A23,masterfile!$A$3:$G$74,7,FALSE)</f>
    </oc>
    <nc r="H23">
      <v>3500</v>
    </nc>
  </rcc>
  <rcc rId="4012" sId="2" numFmtId="11">
    <oc r="H24">
      <f>VLOOKUP(A24,masterfile!$A$3:$G$74,7,FALSE)</f>
    </oc>
    <nc r="H24">
      <v>2240</v>
    </nc>
  </rcc>
  <rcc rId="4013" sId="2" numFmtId="11">
    <oc r="H25">
      <f>VLOOKUP(A25,masterfile!$A$3:$G$74,7,FALSE)</f>
    </oc>
    <nc r="H25">
      <v>0</v>
    </nc>
  </rcc>
  <rcc rId="4014" sId="2" numFmtId="11">
    <oc r="H26">
      <f>VLOOKUP(A26,masterfile!$A$3:$G$74,7,FALSE)</f>
    </oc>
    <nc r="H26">
      <v>1158.8149710068528</v>
    </nc>
  </rcc>
  <rcc rId="4015" sId="2" numFmtId="11">
    <oc r="H27">
      <f>VLOOKUP(A27,masterfile!$A$3:$G$74,7,FALSE)</f>
    </oc>
    <nc r="H27">
      <v>287</v>
    </nc>
  </rcc>
  <rcc rId="4016" sId="2" numFmtId="11">
    <oc r="H28">
      <f>VLOOKUP(A28,masterfile!$A$3:$G$74,7,FALSE)</f>
    </oc>
    <nc r="H28">
      <v>700.896151818661</v>
    </nc>
  </rcc>
  <rcc rId="4017" sId="2" numFmtId="11">
    <oc r="H29">
      <f>VLOOKUP(A29,masterfile!$A$3:$G$74,7,FALSE)</f>
    </oc>
    <nc r="H29">
      <v>0</v>
    </nc>
  </rcc>
  <rcc rId="4018" sId="2" numFmtId="11">
    <oc r="H32">
      <f>VLOOKUP(A32,masterfile!$A$3:$G$74,7,FALSE)</f>
    </oc>
    <nc r="H32">
      <v>334.81264296407142</v>
    </nc>
  </rcc>
  <rcc rId="4019" sId="2" numFmtId="11">
    <oc r="H33">
      <f>VLOOKUP(A33,masterfile!$A$3:$G$74,7,FALSE)</f>
    </oc>
    <nc r="H33">
      <v>3477.0785567606172</v>
    </nc>
  </rcc>
  <rcc rId="4020" sId="2" numFmtId="11">
    <oc r="H34">
      <f>VLOOKUP(A34,masterfile!$A$3:$G$74,7,FALSE)</f>
    </oc>
    <nc r="H34">
      <v>55.265000000000001</v>
    </nc>
  </rcc>
  <rcc rId="4021" sId="2" numFmtId="11">
    <oc r="H35">
      <f>VLOOKUP(A35,masterfile!$A$3:$G$74,7,FALSE)</f>
    </oc>
    <nc r="H35">
      <v>0</v>
    </nc>
  </rcc>
  <rcc rId="4022" sId="2" numFmtId="11">
    <oc r="H36">
      <f>VLOOKUP(A36,masterfile!$A$3:$G$74,7,FALSE)</f>
    </oc>
    <nc r="H36">
      <v>860.33499999999992</v>
    </nc>
  </rcc>
  <rcc rId="4023" sId="2" numFmtId="11">
    <oc r="H37">
      <f>VLOOKUP(A37,masterfile!$A$3:$G$74,7,FALSE)</f>
    </oc>
    <nc r="H37">
      <v>312.93698885018773</v>
    </nc>
  </rcc>
  <rcc rId="4024" sId="2" numFmtId="11">
    <oc r="H38">
      <f>VLOOKUP(A38,masterfile!$A$3:$G$74,7,FALSE)</f>
    </oc>
    <nc r="H38">
      <v>6880.7804112869435</v>
    </nc>
  </rcc>
  <rcc rId="4025" sId="2" numFmtId="11">
    <oc r="H39">
      <f>VLOOKUP(A39,masterfile!$A$3:$G$74,7,FALSE)</f>
    </oc>
    <nc r="H39">
      <v>805.94499999999994</v>
    </nc>
  </rcc>
  <rcc rId="4026" sId="2" numFmtId="11">
    <oc r="H42">
      <f>VLOOKUP(A42,masterfile!$A$3:$G$74,7,FALSE)</f>
    </oc>
    <nc r="H42">
      <v>589.60363636363627</v>
    </nc>
  </rcc>
  <rcc rId="4027" sId="2" numFmtId="11">
    <oc r="H43">
      <f>VLOOKUP(A43,masterfile!$A$3:$G$74,7,FALSE)</f>
    </oc>
    <nc r="H43">
      <v>4089.2176315789461</v>
    </nc>
  </rcc>
  <rcc rId="4028" sId="2" numFmtId="11">
    <oc r="H44">
      <f>VLOOKUP(A44,masterfile!$A$3:$G$74,7,FALSE)</f>
    </oc>
    <nc r="H44">
      <v>2043.0688995215312</v>
    </nc>
  </rcc>
  <rcc rId="4029" sId="2" numFmtId="11">
    <oc r="H45">
      <f>VLOOKUP(A45,masterfile!$A$3:$G$74,7,FALSE)</f>
    </oc>
    <nc r="H45">
      <v>2789.4242727272726</v>
    </nc>
  </rcc>
  <rcc rId="4030" sId="2" numFmtId="11">
    <oc r="H46">
      <f>VLOOKUP(A46,masterfile!$A$3:$G$74,7,FALSE)</f>
    </oc>
    <nc r="H46">
      <v>0</v>
    </nc>
  </rcc>
  <rcc rId="4031" sId="2" numFmtId="11">
    <oc r="H47">
      <f>VLOOKUP(A47,masterfile!$A$3:$G$74,7,FALSE)</f>
    </oc>
    <nc r="H47">
      <v>3498.9569999999999</v>
    </nc>
  </rcc>
  <rcc rId="4032" sId="2" numFmtId="11">
    <oc r="H48">
      <f>VLOOKUP(A48,masterfile!$A$3:$G$74,7,FALSE)</f>
    </oc>
    <nc r="H48">
      <v>173.75</v>
    </nc>
  </rcc>
  <rcc rId="4033" sId="2" numFmtId="11">
    <oc r="H49">
      <f>VLOOKUP(A49,masterfile!$A$3:$G$74,7,FALSE)</f>
    </oc>
    <nc r="H49">
      <v>507.15</v>
    </nc>
  </rcc>
  <rcc rId="4034" sId="2" numFmtId="11">
    <oc r="H50">
      <f>VLOOKUP(A50,masterfile!$A$3:$G$74,7,FALSE)</f>
    </oc>
    <nc r="H50">
      <v>0</v>
    </nc>
  </rcc>
  <rcc rId="4035" sId="2" numFmtId="11">
    <oc r="H53">
      <f>VLOOKUP(A53,masterfile!$A$3:$G$74,7,FALSE)</f>
    </oc>
    <nc r="H53">
      <v>0</v>
    </nc>
  </rcc>
  <rcc rId="4036" sId="2" numFmtId="11">
    <oc r="H54">
      <f>VLOOKUP(A54,masterfile!$A$3:$G$74,7,FALSE)</f>
    </oc>
    <nc r="H54">
      <v>639.47907603464864</v>
    </nc>
  </rcc>
  <rcc rId="4037" sId="2" numFmtId="11">
    <oc r="H55">
      <f>VLOOKUP(A55,masterfile!$A$3:$G$74,7,FALSE)</f>
    </oc>
    <nc r="H55">
      <v>5618.2240761177745</v>
    </nc>
  </rcc>
  <rcc rId="4038" sId="2" numFmtId="11">
    <oc r="H56">
      <f>VLOOKUP(A56,masterfile!$A$3:$G$74,7,FALSE)</f>
    </oc>
    <nc r="H56">
      <v>6907.6525526038204</v>
    </nc>
  </rcc>
  <rcc rId="4039" sId="2" numFmtId="11">
    <oc r="H57">
      <f>VLOOKUP(A57,masterfile!$A$3:$G$74,7,FALSE)</f>
    </oc>
    <nc r="H57">
      <v>2116.9652522879842</v>
    </nc>
  </rcc>
  <rcc rId="4040" sId="2" numFmtId="11">
    <oc r="H58">
      <f>VLOOKUP(A58,masterfile!$A$3:$G$74,7,FALSE)</f>
    </oc>
    <nc r="H58">
      <v>302.09199999999998</v>
    </nc>
  </rcc>
  <rcc rId="4041" sId="2" numFmtId="11">
    <oc r="H59">
      <f>VLOOKUP(A59,masterfile!$A$3:$G$74,7,FALSE)</f>
    </oc>
    <nc r="H59">
      <v>731.75066040583135</v>
    </nc>
  </rcc>
  <rcc rId="4042" sId="2" numFmtId="11">
    <oc r="H60">
      <f>VLOOKUP(A60,masterfile!$A$3:$G$74,7,FALSE)</f>
    </oc>
    <nc r="H60">
      <v>0</v>
    </nc>
  </rcc>
  <rcc rId="4043" sId="2" numFmtId="11">
    <oc r="H61">
      <f>VLOOKUP(A61,masterfile!$A$3:$G$74,7,FALSE)</f>
    </oc>
    <nc r="H61">
      <v>0</v>
    </nc>
  </rcc>
  <rcc rId="4044" sId="2" numFmtId="11">
    <oc r="H66">
      <f>VLOOKUP(A66,masterfile!$A$3:$G$74,7,FALSE)</f>
    </oc>
    <nc r="H66">
      <v>3674.5077860276583</v>
    </nc>
  </rcc>
  <rcc rId="4045" sId="2" numFmtId="11">
    <oc r="H67">
      <f>VLOOKUP(A67,masterfile!$A$3:$G$74,7,FALSE)</f>
    </oc>
    <nc r="H67">
      <v>2230.1916999999994</v>
    </nc>
  </rcc>
  <rcc rId="4046" sId="2" numFmtId="11">
    <oc r="H68">
      <f>VLOOKUP(A68,masterfile!$A$3:$G$74,7,FALSE)</f>
    </oc>
    <nc r="H68">
      <v>2649.2367299999996</v>
    </nc>
  </rcc>
  <rcc rId="4047" sId="2" numFmtId="11">
    <oc r="H71">
      <f>VLOOKUP(A71,masterfile!$A$3:$G$74,7,FALSE)</f>
    </oc>
    <nc r="H71">
      <v>2556.8725809172374</v>
    </nc>
  </rcc>
  <rcc rId="4048" sId="2" numFmtId="11">
    <oc r="H72">
      <f>VLOOKUP(A72,masterfile!$A$3:$G$74,7,FALSE)</f>
    </oc>
    <nc r="H72">
      <v>1704.5817206114916</v>
    </nc>
  </rcc>
  <rcc rId="4049" sId="2" numFmtId="11">
    <oc r="H73">
      <f>VLOOKUP(A73,masterfile!$A$3:$G$74,7,FALSE)</f>
    </oc>
    <nc r="H73">
      <v>1087.7954138112809</v>
    </nc>
  </rcc>
  <rcc rId="4050" sId="2" numFmtId="11">
    <oc r="H76">
      <f>VLOOKUP(A76,masterfile!$A$3:$G$74,7,FALSE)</f>
    </oc>
    <nc r="H76">
      <v>1251.7459665505633</v>
    </nc>
  </rcc>
  <rcc rId="4051" sId="2" numFmtId="11">
    <oc r="H77">
      <f>VLOOKUP(A77,masterfile!$A$3:$G$74,7,FALSE)</f>
    </oc>
    <nc r="H77">
      <v>3337.9939108015019</v>
    </nc>
  </rcc>
  <rcc rId="4052" sId="2" numFmtId="11">
    <oc r="H78">
      <f>VLOOKUP(A78,masterfile!$A$3:$G$74,7,FALSE)</f>
    </oc>
    <nc r="H78">
      <v>2503.4989331011266</v>
    </nc>
  </rcc>
  <rcc rId="4053" sId="2" numFmtId="11">
    <oc r="H79">
      <f>VLOOKUP(A79,masterfile!$A$3:$G$74,7,FALSE)</f>
    </oc>
    <nc r="H79">
      <v>938.96921169364236</v>
    </nc>
  </rcc>
  <rcc rId="4054" sId="2" numFmtId="11">
    <oc r="H82">
      <f>VLOOKUP(A82,masterfile!$A$3:$G$74,7,FALSE)</f>
    </oc>
    <nc r="H82">
      <v>3375.8115263157893</v>
    </nc>
  </rcc>
  <rcc rId="4055" sId="2" numFmtId="11">
    <oc r="H83">
      <f>VLOOKUP(A83,masterfile!$A$3:$G$74,7,FALSE)</f>
    </oc>
    <nc r="H83">
      <v>1687.908928229665</v>
    </nc>
  </rcc>
  <rcc rId="4056" sId="2" numFmtId="11">
    <oc r="H84">
      <f>VLOOKUP(A84,masterfile!$A$3:$G$74,7,FALSE)</f>
    </oc>
    <nc r="H84">
      <v>1687.908928229665</v>
    </nc>
  </rcc>
  <rcc rId="4057" sId="2" numFmtId="11">
    <oc r="H85">
      <f>VLOOKUP(A85,masterfile!$A$3:$G$74,7,FALSE)</f>
    </oc>
    <nc r="H85">
      <v>2531.8633923444972</v>
    </nc>
  </rcc>
  <rcc rId="4058" sId="2" numFmtId="11">
    <oc r="H88">
      <f>VLOOKUP(A88,masterfile!$A$3:$G$74,7,FALSE)</f>
    </oc>
    <nc r="H88">
      <v>2795.1211114805369</v>
    </nc>
  </rcc>
  <rcc rId="4059" sId="2" numFmtId="11">
    <oc r="H89">
      <f>VLOOKUP(A89,masterfile!$A$3:$G$74,7,FALSE)</f>
    </oc>
    <nc r="H89">
      <v>1863.4140743203584</v>
    </nc>
  </rcc>
  <rcc rId="4060" sId="2" numFmtId="11">
    <oc r="H90">
      <f>VLOOKUP(A90,masterfile!$A$3:$G$74,7,FALSE)</f>
    </oc>
    <nc r="H90">
      <v>2352.7792172938061</v>
    </nc>
  </rcc>
  <rcc rId="4061" sId="2" numFmtId="11">
    <oc r="H95">
      <f>VLOOKUP(A95,masterfile!$A$3:$G$74,7,FALSE)</f>
    </oc>
    <nc r="H95">
      <v>0</v>
    </nc>
  </rcc>
  <rcc rId="4062" sId="2" numFmtId="11">
    <oc r="H98">
      <f>VLOOKUP(A98,masterfile!$A$3:$G$74,7,FALSE)</f>
    </oc>
    <nc r="H98">
      <v>1405.83345914602</v>
    </nc>
  </rcc>
  <rcc rId="4063" sId="2" numFmtId="11">
    <oc r="H99">
      <f>VLOOKUP(A99,masterfile!$A$3:$G$74,7,FALSE)</f>
    </oc>
    <nc r="H99">
      <v>1063.4939831312597</v>
    </nc>
  </rcc>
  <rcc rId="4064" sId="2" numFmtId="11">
    <oc r="H100">
      <f>VLOOKUP(A100,masterfile!$A$3:$G$74,7,FALSE)</f>
    </oc>
    <nc r="H100">
      <v>1497.1125055350553</v>
    </nc>
  </rcc>
  <rcc rId="4065" sId="2" numFmtId="11">
    <oc r="H103">
      <f>VLOOKUP(A103,masterfile!$A$3:$G$74,7,FALSE)</f>
    </oc>
    <nc r="H103">
      <v>1073.9794819700337</v>
    </nc>
  </rcc>
  <rcc rId="4066" sId="2" numFmtId="11">
    <oc r="H104">
      <f>VLOOKUP(A104,masterfile!$A$3:$G$74,7,FALSE)</f>
    </oc>
    <nc r="H104">
      <v>170.39983204498816</v>
    </nc>
  </rcc>
  <rcc rId="4067" sId="2" numFmtId="11">
    <oc r="H105">
      <f>VLOOKUP(A105,masterfile!$A$3:$G$74,7,FALSE)</f>
    </oc>
    <nc r="H105">
      <v>859.49675283492036</v>
    </nc>
  </rcc>
  <rcc rId="4068" sId="2" numFmtId="11">
    <oc r="H108">
      <f>VLOOKUP(A108,masterfile!$A$3:$G$74,7,FALSE)</f>
    </oc>
    <nc r="H108">
      <v>859.13511961722475</v>
    </nc>
  </rcc>
  <rcc rId="4069" sId="2" numFmtId="11">
    <oc r="H109">
      <f>VLOOKUP(A109,masterfile!$A$3:$G$74,7,FALSE)</f>
    </oc>
    <nc r="H109">
      <v>727.70606698564598</v>
    </nc>
  </rcc>
  <rcc rId="4070" sId="2" numFmtId="11">
    <oc r="H110">
      <f>VLOOKUP(A110,masterfile!$A$3:$G$74,7,FALSE)</f>
    </oc>
    <nc r="H110">
      <v>759.88536842105259</v>
    </nc>
  </rcc>
  <rcc rId="4071" sId="2" numFmtId="11">
    <oc r="H113">
      <f>VLOOKUP(A113,masterfile!$A$3:$G$74,7,FALSE)</f>
    </oc>
    <nc r="H113">
      <v>1184.5272393512232</v>
    </nc>
  </rcc>
  <rcc rId="4072" sId="2" numFmtId="11">
    <oc r="H114">
      <f>VLOOKUP(A114,masterfile!$A$3:$G$74,7,FALSE)</f>
    </oc>
    <nc r="H114">
      <v>377.20044008481193</v>
    </nc>
  </rcc>
  <rcc rId="4073" sId="2" numFmtId="11">
    <oc r="H118">
      <f>VLOOKUP(A118,masterfile!$A$3:$G$74,7,FALSE)</f>
    </oc>
    <nc r="H118">
      <v>2248.2399999999998</v>
    </nc>
  </rcc>
  <rcc rId="4074" sId="2" numFmtId="11">
    <oc r="H119">
      <f>VLOOKUP(A119,masterfile!$A$3:$G$74,7,FALSE)</f>
    </oc>
    <nc r="H119">
      <v>3073.1707317073174</v>
    </nc>
  </rcc>
  <rcc rId="4075" sId="2" numFmtId="11">
    <oc r="H120">
      <f>VLOOKUP(A120,masterfile!$A$3:$G$74,7,FALSE)</f>
    </oc>
    <nc r="H120">
      <v>0</v>
    </nc>
  </rcc>
  <rcc rId="4076" sId="2" numFmtId="11">
    <oc r="H121">
      <f>VLOOKUP(A121,masterfile!$A$3:$G$74,7,FALSE)</f>
    </oc>
    <nc r="H121">
      <v>0</v>
    </nc>
  </rcc>
  <rcc rId="4077" sId="2" numFmtId="11">
    <oc r="H122">
      <f>VLOOKUP(A122,masterfile!$A$3:$G$74,7,FALSE)</f>
    </oc>
    <nc r="H122">
      <v>0</v>
    </nc>
  </rcc>
  <rfmt sheetId="2" sqref="A35:IV35" start="0" length="0">
    <dxf>
      <fill>
        <patternFill patternType="none">
          <bgColor indexed="65"/>
        </patternFill>
      </fill>
    </dxf>
  </rfmt>
  <rfmt sheetId="2" sqref="A45:IV45" start="0" length="0">
    <dxf>
      <fill>
        <patternFill patternType="none">
          <bgColor indexed="65"/>
        </patternFill>
      </fill>
    </dxf>
  </rfmt>
  <rfmt sheetId="2" sqref="A54:IV54" start="0" length="0">
    <dxf>
      <fill>
        <patternFill patternType="none">
          <bgColor indexed="65"/>
        </patternFill>
      </fill>
    </dxf>
  </rfmt>
  <rfmt sheetId="2" sqref="A109:IV110" start="0" length="0">
    <dxf>
      <fill>
        <patternFill patternType="none">
          <bgColor indexed="65"/>
        </patternFill>
      </fill>
    </dxf>
  </rfmt>
  <rfmt sheetId="2" sqref="A118:IV122" start="0" length="0">
    <dxf>
      <fill>
        <patternFill patternType="none">
          <bgColor indexed="65"/>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841DD0B-0C27-4F51-B1F2-8EBC45803E05}" action="delete"/>
  <rdn rId="0" localSheetId="1" customView="1" name="Z_C841DD0B_0C27_4F51_B1F2_8EBC45803E05_.wvu.PrintArea" hidden="1" oldHidden="1">
    <formula>'GUIDANCE NOTES'!$A$1:$A$31</formula>
    <oldFormula>'GUIDANCE NOTES'!$A$1:$A$31</oldFormula>
  </rdn>
  <rdn rId="0" localSheetId="2" customView="1" name="Z_C841DD0B_0C27_4F51_B1F2_8EBC45803E05_.wvu.PrintTitles" hidden="1" oldHidden="1">
    <formula>'Annual Financial Report'!$10:$15</formula>
    <oldFormula>'Annual Financial Report'!$10:$15</oldFormula>
  </rdn>
  <rdn rId="0" localSheetId="4" customView="1" name="Z_C841DD0B_0C27_4F51_B1F2_8EBC45803E05_.wvu.PrintArea" hidden="1" oldHidden="1">
    <formula>'Financial Summary '!$A$1:$P$69</formula>
    <oldFormula>'Financial Summary '!$A$1:$P$69</oldFormula>
  </rdn>
  <rdn rId="0" localSheetId="4" customView="1" name="Z_C841DD0B_0C27_4F51_B1F2_8EBC45803E05_.wvu.Cols" hidden="1" oldHidden="1">
    <formula>'Financial Summary '!$N:$N</formula>
    <oldFormula>'Financial Summary '!$N:$N</oldFormula>
  </rdn>
  <rcv guid="{C841DD0B-0C27-4F51-B1F2-8EBC45803E05}"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6">
    <oc r="A3" t="inlineStr">
      <is>
        <t>Line number</t>
      </is>
    </oc>
    <nc r="A3"/>
  </rcc>
  <rcc rId="4083" sId="6">
    <oc r="B3" t="inlineStr">
      <is>
        <t>Category</t>
      </is>
    </oc>
    <nc r="B3"/>
  </rcc>
  <rcc rId="4084" sId="6">
    <oc r="C3" t="inlineStr">
      <is>
        <t>Budget Line</t>
      </is>
    </oc>
    <nc r="C3"/>
  </rcc>
  <rcc rId="4085" sId="6">
    <oc r="D3" t="inlineStr">
      <is>
        <t>Sum of FULL yr2</t>
      </is>
    </oc>
    <nc r="D3"/>
  </rcc>
  <rcc rId="4086" sId="6">
    <oc r="E3" t="inlineStr">
      <is>
        <t>Sum of Actual to Date ALL</t>
      </is>
    </oc>
    <nc r="E3"/>
  </rcc>
  <rcc rId="4087" sId="6">
    <oc r="F3" t="inlineStr">
      <is>
        <t>Sum of DFID yr2</t>
      </is>
    </oc>
    <nc r="F3"/>
  </rcc>
  <rcc rId="4088" sId="6">
    <oc r="G3" t="inlineStr">
      <is>
        <t>Sum of Actual to Date DFID</t>
      </is>
    </oc>
    <nc r="G3"/>
  </rcc>
  <rcc rId="4089" sId="6">
    <oc r="A4">
      <v>1</v>
    </oc>
    <nc r="A4"/>
  </rcc>
  <rcc rId="4090" sId="6">
    <oc r="B4" t="inlineStr">
      <is>
        <t>2. project</t>
      </is>
    </oc>
    <nc r="B4"/>
  </rcc>
  <rcc rId="4091" sId="6">
    <oc r="C4" t="inlineStr">
      <is>
        <t>Conduct household livelihood security assessment for 500 beneficiaries to identify livelihood opportunities.</t>
      </is>
    </oc>
    <nc r="C4"/>
  </rcc>
  <rcc rId="4092" sId="6" numFmtId="34">
    <oc r="D4">
      <v>460</v>
    </oc>
    <nc r="D4"/>
  </rcc>
  <rcc rId="4093" sId="6" numFmtId="34">
    <oc r="E4">
      <v>460.59</v>
    </oc>
    <nc r="E4"/>
  </rcc>
  <rcc rId="4094" sId="6" numFmtId="34">
    <oc r="F4">
      <v>322</v>
    </oc>
    <nc r="F4"/>
  </rcc>
  <rcc rId="4095" sId="6" numFmtId="34">
    <oc r="G4">
      <v>322</v>
    </oc>
    <nc r="G4"/>
  </rcc>
  <rcc rId="4096" sId="6">
    <oc r="A5">
      <v>2</v>
    </oc>
    <nc r="A5"/>
  </rcc>
  <rcc rId="4097" sId="6">
    <oc r="B5" t="inlineStr">
      <is>
        <t>2. project</t>
      </is>
    </oc>
    <nc r="B5"/>
  </rcc>
  <rcc rId="4098" sId="6">
    <oc r="C5" t="inlineStr">
      <is>
        <t>Two days framers training on mixed and morden farming for 500 farmers in year one and two.</t>
      </is>
    </oc>
    <nc r="C5"/>
  </rcc>
  <rcc rId="4099" sId="6" numFmtId="34">
    <oc r="D5">
      <v>4000</v>
    </oc>
    <nc r="D5"/>
  </rcc>
  <rcc rId="4100" sId="6" numFmtId="34">
    <oc r="E5">
      <v>4005.1204337676027</v>
    </oc>
    <nc r="E5"/>
  </rcc>
  <rcc rId="4101" sId="6" numFmtId="34">
    <oc r="F5">
      <v>2800</v>
    </oc>
    <nc r="F5"/>
  </rcc>
  <rcc rId="4102" sId="6" numFmtId="34">
    <oc r="G5">
      <v>2803.5843036373217</v>
    </oc>
    <nc r="G5"/>
  </rcc>
  <rcc rId="4103" sId="6">
    <oc r="A6">
      <v>3</v>
    </oc>
    <nc r="A6"/>
  </rcc>
  <rcc rId="4104" sId="6">
    <oc r="B6" t="inlineStr">
      <is>
        <t>2. project</t>
      </is>
    </oc>
    <nc r="B6"/>
  </rcc>
  <rcc rId="4105" sId="6">
    <oc r="C6" t="inlineStr">
      <is>
        <t>Provision of farming equipments for 500 women farmers in year one.</t>
      </is>
    </oc>
    <nc r="C6"/>
  </rcc>
  <rcc rId="4106" sId="6" numFmtId="34">
    <oc r="D6">
      <v>5000</v>
    </oc>
    <nc r="D6"/>
  </rcc>
  <rcc rId="4107" sId="6" numFmtId="34">
    <oc r="E6">
      <v>5006.3999999999996</v>
    </oc>
    <nc r="E6"/>
  </rcc>
  <rcc rId="4108" sId="6" numFmtId="34">
    <oc r="F6">
      <v>3500</v>
    </oc>
    <nc r="F6"/>
  </rcc>
  <rcc rId="4109" sId="6" numFmtId="34">
    <oc r="G6">
      <v>3500</v>
    </oc>
    <nc r="G6"/>
  </rcc>
  <rcc rId="4110" sId="6">
    <oc r="A7">
      <v>4</v>
    </oc>
    <nc r="A7"/>
  </rcc>
  <rcc rId="4111" sId="6">
    <oc r="B7" t="inlineStr">
      <is>
        <t>2. project</t>
      </is>
    </oc>
    <nc r="B7"/>
  </rcc>
  <rcc rId="4112" sId="6">
    <oc r="C7" t="inlineStr">
      <is>
        <t>Provision of seeds for 500 women farmers in year one and two.</t>
      </is>
    </oc>
    <nc r="C7"/>
  </rcc>
  <rcc rId="4113" sId="6" numFmtId="34">
    <oc r="D7">
      <v>3200</v>
    </oc>
    <nc r="D7"/>
  </rcc>
  <rcc rId="4114" sId="6" numFmtId="34">
    <oc r="E7">
      <v>3204.1</v>
    </oc>
    <nc r="E7"/>
  </rcc>
  <rcc rId="4115" sId="6" numFmtId="34">
    <oc r="F7">
      <v>2240</v>
    </oc>
    <nc r="F7"/>
  </rcc>
  <rcc rId="4116" sId="6" numFmtId="34">
    <oc r="G7">
      <v>2240</v>
    </oc>
    <nc r="G7"/>
  </rcc>
  <rcc rId="4117" sId="6">
    <oc r="A8">
      <v>5</v>
    </oc>
    <nc r="A8"/>
  </rcc>
  <rcc rId="4118" sId="6">
    <oc r="B8" t="inlineStr">
      <is>
        <t>2. project</t>
      </is>
    </oc>
    <nc r="B8"/>
  </rcc>
  <rcc rId="4119" sId="6">
    <oc r="C8" t="inlineStr">
      <is>
        <t>Formation of seeds banks in two villages.</t>
      </is>
    </oc>
    <nc r="C8"/>
  </rcc>
  <rcc rId="4120" sId="6" numFmtId="34">
    <oc r="E8">
      <v>0</v>
    </oc>
    <nc r="E8"/>
  </rcc>
  <rcc rId="4121" sId="6" numFmtId="34">
    <oc r="F8">
      <v>0</v>
    </oc>
    <nc r="F8"/>
  </rcc>
  <rcc rId="4122" sId="6" numFmtId="34">
    <oc r="G8">
      <v>0</v>
    </oc>
    <nc r="G8"/>
  </rcc>
  <rcc rId="4123" sId="6">
    <oc r="A9">
      <v>6</v>
    </oc>
    <nc r="A9"/>
  </rcc>
  <rcc rId="4124" sId="6">
    <oc r="B9" t="inlineStr">
      <is>
        <t>2. project</t>
      </is>
    </oc>
    <nc r="B9"/>
  </rcc>
  <rcc rId="4125" sId="6">
    <oc r="C9" t="inlineStr">
      <is>
        <t>Support farmers to acquire small animals.</t>
      </is>
    </oc>
    <nc r="C9"/>
  </rcc>
  <rcc rId="4126" sId="6" numFmtId="34">
    <oc r="D9">
      <v>1666.56</v>
    </oc>
    <nc r="D9"/>
  </rcc>
  <rcc rId="4127" sId="6" numFmtId="34">
    <oc r="E9">
      <v>1655.4499585812184</v>
    </oc>
    <nc r="E9"/>
  </rcc>
  <rcc rId="4128" sId="6" numFmtId="34">
    <oc r="F9">
      <v>1166.5919999999999</v>
    </oc>
    <nc r="F9"/>
  </rcc>
  <rcc rId="4129" sId="6" numFmtId="34">
    <oc r="G9">
      <v>1158.8149710068528</v>
    </oc>
    <nc r="G9"/>
  </rcc>
  <rcc rId="4130" sId="6">
    <oc r="A10">
      <v>7</v>
    </oc>
    <nc r="A10"/>
  </rcc>
  <rcc rId="4131" sId="6">
    <oc r="B10" t="inlineStr">
      <is>
        <t>2. project</t>
      </is>
    </oc>
    <nc r="B10"/>
  </rcc>
  <rcc rId="4132" sId="6">
    <oc r="C10" t="inlineStr">
      <is>
        <t>Formation of 41 savings and credit units.</t>
      </is>
    </oc>
    <nc r="C10"/>
  </rcc>
  <rcc rId="4133" sId="6" numFmtId="34">
    <oc r="D10">
      <v>410</v>
    </oc>
    <nc r="D10"/>
  </rcc>
  <rcc rId="4134" sId="6" numFmtId="34">
    <oc r="E10">
      <v>413.86</v>
    </oc>
    <nc r="E10"/>
  </rcc>
  <rcc rId="4135" sId="6" numFmtId="34">
    <oc r="F10">
      <v>287</v>
    </oc>
    <nc r="F10"/>
  </rcc>
  <rcc rId="4136" sId="6" numFmtId="34">
    <oc r="G10">
      <v>287</v>
    </oc>
    <nc r="G10"/>
  </rcc>
  <rcc rId="4137" sId="6">
    <oc r="A11">
      <v>8</v>
    </oc>
    <nc r="A11"/>
  </rcc>
  <rcc rId="4138" sId="6">
    <oc r="B11" t="inlineStr">
      <is>
        <t>2. project</t>
      </is>
    </oc>
    <nc r="B11"/>
  </rcc>
  <rcc rId="4139" sId="6">
    <oc r="C11" t="inlineStr">
      <is>
        <t>One day training of 123 womenleaders on savings and credit unit management.</t>
      </is>
    </oc>
    <nc r="C11"/>
  </rcc>
  <rcc rId="4140" sId="6" numFmtId="34">
    <oc r="D11">
      <v>1052.25</v>
    </oc>
    <nc r="D11"/>
  </rcc>
  <rcc rId="4141" sId="6" numFmtId="34">
    <oc r="E11">
      <v>1001.2802168838015</v>
    </oc>
    <nc r="E11"/>
  </rcc>
  <rcc rId="4142" sId="6" numFmtId="34">
    <oc r="F11">
      <v>736.57499999999993</v>
    </oc>
    <nc r="F11"/>
  </rcc>
  <rcc rId="4143" sId="6" numFmtId="34">
    <oc r="G11">
      <v>700.896151818661</v>
    </oc>
    <nc r="G11"/>
  </rcc>
  <rcc rId="4144" sId="6">
    <oc r="A12">
      <v>9</v>
    </oc>
    <nc r="A12"/>
  </rcc>
  <rcc rId="4145" sId="6">
    <oc r="B12" t="inlineStr">
      <is>
        <t>2. project</t>
      </is>
    </oc>
    <nc r="B12"/>
  </rcc>
  <rcc rId="4146" sId="6">
    <oc r="C12" t="inlineStr">
      <is>
        <t>Formation of an association .</t>
      </is>
    </oc>
    <nc r="C12"/>
  </rcc>
  <rcc rId="4147" sId="6" numFmtId="34">
    <oc r="E12">
      <v>0</v>
    </oc>
    <nc r="E12"/>
  </rcc>
  <rcc rId="4148" sId="6" numFmtId="34">
    <oc r="F12">
      <v>0</v>
    </oc>
    <nc r="F12"/>
  </rcc>
  <rcc rId="4149" sId="6" numFmtId="34">
    <oc r="G12">
      <v>0</v>
    </oc>
    <nc r="G12"/>
  </rcc>
  <rcc rId="4150" sId="6">
    <oc r="A13">
      <v>10</v>
    </oc>
    <nc r="A13"/>
  </rcc>
  <rcc rId="4151" sId="6">
    <oc r="B13" t="inlineStr">
      <is>
        <t>2. project</t>
      </is>
    </oc>
    <nc r="B13"/>
  </rcc>
  <rcc rId="4152" sId="6">
    <oc r="C13" t="inlineStr">
      <is>
        <t>Conduct household livelihood security assessment for 300 beneficiaries (100 in each year) to identify livelihood opportunities.</t>
      </is>
    </oc>
    <nc r="C13"/>
  </rcc>
  <rcc rId="4153" sId="6" numFmtId="34">
    <oc r="D13">
      <v>435</v>
    </oc>
    <nc r="D13"/>
  </rcc>
  <rcc rId="4154" sId="6" numFmtId="34">
    <oc r="E13">
      <v>478.30377566295914</v>
    </oc>
    <nc r="E13"/>
  </rcc>
  <rcc rId="4155" sId="6" numFmtId="34">
    <oc r="F13">
      <v>304.5</v>
    </oc>
    <nc r="F13"/>
  </rcc>
  <rcc rId="4156" sId="6" numFmtId="34">
    <oc r="G13">
      <v>334.81264296407142</v>
    </oc>
    <nc r="G13"/>
  </rcc>
  <rcc rId="4157" sId="6">
    <oc r="A14">
      <v>11</v>
    </oc>
    <nc r="A14"/>
  </rcc>
  <rcc rId="4158" sId="6">
    <oc r="B14" t="inlineStr">
      <is>
        <t>2. project</t>
      </is>
    </oc>
    <nc r="B14"/>
  </rcc>
  <rcc rId="4159" sId="6">
    <oc r="C14" t="inlineStr">
      <is>
        <t>Support 300 beneficiaries (100 each year) to start mocro-business or employment.</t>
      </is>
    </oc>
    <nc r="C14"/>
  </rcc>
  <rcc rId="4160" sId="6" numFmtId="34">
    <oc r="D14">
      <v>5000</v>
    </oc>
    <nc r="D14"/>
  </rcc>
  <rcc rId="4161" sId="6" numFmtId="34">
    <oc r="E14">
      <v>4967.255081086596</v>
    </oc>
    <nc r="E14"/>
  </rcc>
  <rcc rId="4162" sId="6" numFmtId="34">
    <oc r="F14">
      <v>3500</v>
    </oc>
    <nc r="F14"/>
  </rcc>
  <rcc rId="4163" sId="6" numFmtId="34">
    <oc r="G14">
      <v>3477.0785567606172</v>
    </oc>
    <nc r="G14"/>
  </rcc>
  <rcc rId="4164" sId="6">
    <oc r="A15">
      <v>12</v>
    </oc>
    <nc r="A15"/>
  </rcc>
  <rcc rId="4165" sId="6">
    <oc r="B15" t="inlineStr">
      <is>
        <t>2. project</t>
      </is>
    </oc>
    <nc r="B15"/>
  </rcc>
  <rcc rId="4166" sId="6">
    <oc r="C15" t="inlineStr">
      <is>
        <t>Formation of 24 (8 per year) savings and credit units.</t>
      </is>
    </oc>
    <nc r="C15"/>
  </rcc>
  <rcc rId="4167" sId="6" numFmtId="34">
    <oc r="D15">
      <v>80</v>
    </oc>
    <nc r="D15"/>
  </rcc>
  <rcc rId="4168" sId="6" numFmtId="34">
    <oc r="E15">
      <v>78.95</v>
    </oc>
    <nc r="E15"/>
  </rcc>
  <rcc rId="4169" sId="6" numFmtId="34">
    <oc r="F15">
      <v>56</v>
    </oc>
    <nc r="F15"/>
  </rcc>
  <rcc rId="4170" sId="6">
    <oc r="G15">
      <f>F15/D15*E15</f>
    </oc>
    <nc r="G15"/>
  </rcc>
  <rcc rId="4171" sId="6">
    <oc r="A16">
      <v>13</v>
    </oc>
    <nc r="A16"/>
  </rcc>
  <rcc rId="4172" sId="6">
    <oc r="B16" t="inlineStr">
      <is>
        <t>2. project</t>
      </is>
    </oc>
    <nc r="B16"/>
  </rcc>
  <rcc rId="4173" sId="6">
    <oc r="C16" t="inlineStr">
      <is>
        <t>One day training of 72 women leaders on savings and credit unit management.</t>
      </is>
    </oc>
    <nc r="C16"/>
  </rcc>
  <rcc rId="4174" sId="6" numFmtId="34">
    <oc r="D16">
      <v>367.92</v>
    </oc>
    <nc r="D16"/>
  </rcc>
  <rcc rId="4175" sId="6" numFmtId="34">
    <oc r="E16">
      <v>0</v>
    </oc>
    <nc r="E16"/>
  </rcc>
  <rcc rId="4176" sId="6" numFmtId="34">
    <oc r="F16">
      <v>257.54399999999998</v>
    </oc>
    <nc r="F16"/>
  </rcc>
  <rcc rId="4177" sId="6" numFmtId="34">
    <oc r="G16">
      <v>0</v>
    </oc>
    <nc r="G16"/>
  </rcc>
  <rcc rId="4178" sId="6">
    <oc r="A17">
      <v>14</v>
    </oc>
    <nc r="A17"/>
  </rcc>
  <rcc rId="4179" sId="6">
    <oc r="B17" t="inlineStr">
      <is>
        <t>2. project</t>
      </is>
    </oc>
    <nc r="B17"/>
  </rcc>
  <rcc rId="4180" sId="6">
    <oc r="C17" t="inlineStr">
      <is>
        <t>One day workshop per annum for 50 police and army officials on human rights and protection of civilians.</t>
      </is>
    </oc>
    <nc r="C17"/>
  </rcc>
  <rcc rId="4181" sId="6" numFmtId="34">
    <oc r="D17">
      <v>1160</v>
    </oc>
    <nc r="D17"/>
  </rcc>
  <rcc rId="4182" sId="6" numFmtId="34">
    <oc r="E17">
      <v>1229.05</v>
    </oc>
    <nc r="E17"/>
  </rcc>
  <rcc rId="4183" sId="6" numFmtId="34">
    <oc r="F17">
      <v>812</v>
    </oc>
    <nc r="F17"/>
  </rcc>
  <rcc rId="4184" sId="6">
    <oc r="G17">
      <f>F17/D17*E17</f>
    </oc>
    <nc r="G17"/>
  </rcc>
  <rcc rId="4185" sId="6">
    <oc r="A18">
      <v>15</v>
    </oc>
    <nc r="A18"/>
  </rcc>
  <rcc rId="4186" sId="6">
    <oc r="B18" t="inlineStr">
      <is>
        <t>2. project</t>
      </is>
    </oc>
    <nc r="B18"/>
  </rcc>
  <rcc rId="4187" sId="6">
    <oc r="C18" t="inlineStr">
      <is>
        <t>Two days training on listening and counselling for 10 catholic priests and 40 justice and peace committee members in year three.</t>
      </is>
    </oc>
    <nc r="C18"/>
  </rcc>
  <rcc rId="4188" sId="6" numFmtId="34">
    <oc r="D18">
      <v>450</v>
    </oc>
    <nc r="D18"/>
  </rcc>
  <rcc rId="4189" sId="6" numFmtId="34">
    <oc r="E18">
      <v>447.05284121455395</v>
    </oc>
    <nc r="E18"/>
  </rcc>
  <rcc rId="4190" sId="6" numFmtId="34">
    <oc r="F18">
      <v>315</v>
    </oc>
    <nc r="F18"/>
  </rcc>
  <rcc rId="4191" sId="6" numFmtId="34">
    <oc r="G18">
      <v>312.93698885018773</v>
    </oc>
    <nc r="G18"/>
  </rcc>
  <rcc rId="4192" sId="6">
    <oc r="A19">
      <v>16</v>
    </oc>
    <nc r="A19"/>
  </rcc>
  <rcc rId="4193" sId="6">
    <oc r="B19" t="inlineStr">
      <is>
        <t>2. project</t>
      </is>
    </oc>
    <nc r="B19"/>
  </rcc>
  <rcc rId="4194" sId="6">
    <oc r="C19" t="inlineStr">
      <is>
        <t>Healthcare, psychosocial and legal support to 320 project beneficiaries in three years.</t>
      </is>
    </oc>
    <nc r="C19"/>
  </rcc>
  <rcc rId="4195" sId="6" numFmtId="34">
    <oc r="D19">
      <v>9843.75</v>
    </oc>
    <nc r="D19"/>
  </rcc>
  <rcc rId="4196" sId="6" numFmtId="34">
    <oc r="E19">
      <v>9829.6863018384938</v>
    </oc>
    <nc r="E19"/>
  </rcc>
  <rcc rId="4197" sId="6" numFmtId="34">
    <oc r="F19">
      <v>6890.625</v>
    </oc>
    <nc r="F19"/>
  </rcc>
  <rcc rId="4198" sId="6" numFmtId="34">
    <oc r="G19">
      <v>6880.7804112869435</v>
    </oc>
    <nc r="G19"/>
  </rcc>
  <rcc rId="4199" sId="6">
    <oc r="A20">
      <v>17</v>
    </oc>
    <nc r="A20"/>
  </rcc>
  <rcc rId="4200" sId="6">
    <oc r="B20" t="inlineStr">
      <is>
        <t>2. project</t>
      </is>
    </oc>
    <nc r="B20"/>
  </rcc>
  <rcc rId="4201" sId="6">
    <oc r="C20" t="inlineStr">
      <is>
        <t>One day per annum workshop for 25 tax officials and 25 agricultural officials on better services to citizens.</t>
      </is>
    </oc>
    <nc r="C20"/>
  </rcc>
  <rcc rId="4202" sId="6" numFmtId="34">
    <oc r="D20">
      <v>1160</v>
    </oc>
    <nc r="D20"/>
  </rcc>
  <rcc rId="4203" sId="6" numFmtId="34">
    <oc r="E20">
      <v>1151.3499999999999</v>
    </oc>
    <nc r="E20"/>
  </rcc>
  <rcc rId="4204" sId="6" numFmtId="34">
    <oc r="F20">
      <v>812</v>
    </oc>
    <nc r="F20"/>
  </rcc>
  <rcc rId="4205" sId="6" numFmtId="34">
    <oc r="G20">
      <v>805.94499999999994</v>
    </oc>
    <nc r="G20"/>
  </rcc>
  <rcc rId="4206" sId="6">
    <oc r="A21">
      <v>18</v>
    </oc>
    <nc r="A21"/>
  </rcc>
  <rcc rId="4207" sId="6">
    <oc r="B21" t="inlineStr">
      <is>
        <t>2. project</t>
      </is>
    </oc>
    <nc r="B21"/>
  </rcc>
  <rcc rId="4208" sId="6">
    <oc r="C21" t="inlineStr">
      <is>
        <t>Conduct household livelihood security assessment for 900 beneficiaries (300 per year) to identify livelihood opportunities.</t>
      </is>
    </oc>
    <nc r="C21"/>
  </rcc>
  <rcc rId="4209" sId="6" numFmtId="34">
    <oc r="D21">
      <v>805</v>
    </oc>
    <nc r="D21"/>
  </rcc>
  <rcc rId="4210" sId="6" numFmtId="34">
    <oc r="E21">
      <v>842.29090909090905</v>
    </oc>
    <nc r="E21"/>
  </rcc>
  <rcc rId="4211" sId="6" numFmtId="34">
    <oc r="F21">
      <v>563.5</v>
    </oc>
    <nc r="F21"/>
  </rcc>
  <rcc rId="4212" sId="6" numFmtId="34">
    <oc r="G21">
      <v>589.60363636363627</v>
    </oc>
    <nc r="G21"/>
  </rcc>
  <rcc rId="4213" sId="6">
    <oc r="A22">
      <v>19</v>
    </oc>
    <nc r="A22"/>
  </rcc>
  <rcc rId="4214" sId="6">
    <oc r="B22" t="inlineStr">
      <is>
        <t>2. project</t>
      </is>
    </oc>
    <nc r="B22"/>
  </rcc>
  <rcc rId="4215" sId="6">
    <oc r="C22" t="inlineStr">
      <is>
        <t>Two days framers training on mixed and modern farming for 900 women farmers.</t>
      </is>
    </oc>
    <nc r="C22"/>
  </rcc>
  <rcc rId="4216" sId="6" numFmtId="34">
    <oc r="D22">
      <v>6000</v>
    </oc>
    <nc r="D22"/>
  </rcc>
  <rcc rId="4217" sId="6" numFmtId="34">
    <oc r="E22">
      <v>5841.7394736842107</v>
    </oc>
    <nc r="E22"/>
  </rcc>
  <rcc rId="4218" sId="6" numFmtId="34">
    <oc r="F22">
      <v>4200</v>
    </oc>
    <nc r="F22"/>
  </rcc>
  <rcc rId="4219" sId="6" numFmtId="34">
    <oc r="G22">
      <v>4089.2176315789461</v>
    </oc>
    <nc r="G22"/>
  </rcc>
  <rcc rId="4220" sId="6">
    <oc r="A23">
      <v>20</v>
    </oc>
    <nc r="A23"/>
  </rcc>
  <rcc rId="4221" sId="6">
    <oc r="B23" t="inlineStr">
      <is>
        <t>2. project</t>
      </is>
    </oc>
    <nc r="B23"/>
  </rcc>
  <rcc rId="4222" sId="6">
    <oc r="C23" t="inlineStr">
      <is>
        <t>Provision of farming equipments for 900 women farmers (300 per year).</t>
      </is>
    </oc>
    <nc r="C23"/>
  </rcc>
  <rcc rId="4223" sId="6" numFmtId="34">
    <oc r="D23">
      <v>3000</v>
    </oc>
    <nc r="D23"/>
  </rcc>
  <rcc rId="4224" sId="6" numFmtId="34">
    <oc r="E23">
      <v>2918.6698564593303</v>
    </oc>
    <nc r="E23"/>
  </rcc>
  <rcc rId="4225" sId="6" numFmtId="34">
    <oc r="F23">
      <v>2100</v>
    </oc>
    <nc r="F23"/>
  </rcc>
  <rcc rId="4226" sId="6" numFmtId="34">
    <oc r="G23">
      <v>2043.0688995215312</v>
    </oc>
    <nc r="G23"/>
  </rcc>
  <rcc rId="4227" sId="6">
    <oc r="A24">
      <v>21</v>
    </oc>
    <nc r="A24"/>
  </rcc>
  <rcc rId="4228" sId="6">
    <oc r="B24" t="inlineStr">
      <is>
        <t>2. project</t>
      </is>
    </oc>
    <nc r="B24"/>
  </rcc>
  <rcc rId="4229" sId="6">
    <oc r="C24" t="inlineStr">
      <is>
        <t>Provision of seeds for 900 women farmers (300 per year).</t>
      </is>
    </oc>
    <nc r="C24"/>
  </rcc>
  <rcc rId="4230" sId="6" numFmtId="34">
    <oc r="D24">
      <v>4680</v>
    </oc>
    <nc r="D24"/>
  </rcc>
  <rcc rId="4231" sId="6" numFmtId="34">
    <oc r="E24">
      <v>3984.8918181818181</v>
    </oc>
    <nc r="E24"/>
  </rcc>
  <rcc rId="4232" sId="6" numFmtId="34">
    <oc r="F24">
      <v>3276</v>
    </oc>
    <nc r="F24"/>
  </rcc>
  <rcc rId="4233" sId="6" numFmtId="34">
    <oc r="G24">
      <v>2789.4242727272726</v>
    </oc>
    <nc r="G24"/>
  </rcc>
  <rcc rId="4234" sId="6">
    <oc r="A25">
      <v>22</v>
    </oc>
    <nc r="A25"/>
  </rcc>
  <rcc rId="4235" sId="6">
    <oc r="B25" t="inlineStr">
      <is>
        <t>2. project</t>
      </is>
    </oc>
    <nc r="B25"/>
  </rcc>
  <rcc rId="4236" sId="6">
    <oc r="C25" t="inlineStr">
      <is>
        <t>Formation of seeds bank in three villages.</t>
      </is>
    </oc>
    <nc r="C25"/>
  </rcc>
  <rcc rId="4237" sId="6" numFmtId="34">
    <oc r="E25">
      <v>0</v>
    </oc>
    <nc r="E25"/>
  </rcc>
  <rcc rId="4238" sId="6" numFmtId="34">
    <oc r="F25">
      <v>0</v>
    </oc>
    <nc r="F25"/>
  </rcc>
  <rcc rId="4239" sId="6" numFmtId="34">
    <oc r="G25">
      <v>0</v>
    </oc>
    <nc r="G25"/>
  </rcc>
  <rcc rId="4240" sId="6">
    <oc r="A26">
      <v>23</v>
    </oc>
    <nc r="A26"/>
  </rcc>
  <rcc rId="4241" sId="6">
    <oc r="B26" t="inlineStr">
      <is>
        <t>2. project</t>
      </is>
    </oc>
    <nc r="B26"/>
  </rcc>
  <rcc rId="4242" sId="6">
    <oc r="C26" t="inlineStr">
      <is>
        <t>Support farmers to acquire small animals.</t>
      </is>
    </oc>
    <nc r="C26"/>
  </rcc>
  <rcc rId="4243" sId="6" numFmtId="34">
    <oc r="D26">
      <v>4998.51</v>
    </oc>
    <nc r="D26"/>
  </rcc>
  <rcc rId="4244" sId="6" numFmtId="34">
    <oc r="E26">
      <v>5339.1578947368425</v>
    </oc>
    <nc r="E26"/>
  </rcc>
  <rcc rId="4245" sId="6" numFmtId="34">
    <oc r="F26">
      <v>3498.9569999999999</v>
    </oc>
    <nc r="F26"/>
  </rcc>
  <rcc rId="4246" sId="6" numFmtId="34">
    <oc r="G26">
      <v>3498.9569999999999</v>
    </oc>
    <nc r="G26"/>
  </rcc>
  <rcc rId="4247" sId="6">
    <oc r="A27">
      <v>24</v>
    </oc>
    <nc r="A27"/>
  </rcc>
  <rcc rId="4248" sId="6">
    <oc r="B27" t="inlineStr">
      <is>
        <t>2. project</t>
      </is>
    </oc>
    <nc r="B27"/>
  </rcc>
  <rcc rId="4249" sId="6">
    <oc r="C27" t="inlineStr">
      <is>
        <t>Formation of 75 (25 per year) savings and credit units.</t>
      </is>
    </oc>
    <nc r="C27"/>
  </rcc>
  <rcc rId="4250" sId="6" numFmtId="34">
    <oc r="D27">
      <v>250</v>
    </oc>
    <nc r="D27"/>
  </rcc>
  <rcc rId="4251" sId="6" numFmtId="34">
    <oc r="E27">
      <v>248.21</v>
    </oc>
    <nc r="E27"/>
  </rcc>
  <rcc rId="4252" sId="6" numFmtId="34">
    <oc r="F27">
      <v>175</v>
    </oc>
    <nc r="F27"/>
  </rcc>
  <rcc rId="4253" sId="6" numFmtId="34">
    <oc r="G27">
      <v>173.75</v>
    </oc>
    <nc r="G27"/>
  </rcc>
  <rcc rId="4254" sId="6">
    <oc r="A28">
      <v>25</v>
    </oc>
    <nc r="A28"/>
  </rcc>
  <rcc rId="4255" sId="6">
    <oc r="B28" t="inlineStr">
      <is>
        <t>2. project</t>
      </is>
    </oc>
    <nc r="B28"/>
  </rcc>
  <rcc rId="4256" sId="6">
    <oc r="C28" t="inlineStr">
      <is>
        <t>One day training of 225 women leaders on savings and credit unit management.</t>
      </is>
    </oc>
    <nc r="C28"/>
  </rcc>
  <rcc rId="4257" sId="6" numFmtId="34">
    <oc r="D28">
      <v>724.5</v>
    </oc>
    <nc r="D28"/>
  </rcc>
  <rcc rId="4258" sId="6" numFmtId="34">
    <oc r="E28">
      <v>724.63157894736844</v>
    </oc>
    <nc r="E28"/>
  </rcc>
  <rcc rId="4259" sId="6" numFmtId="34">
    <oc r="F28">
      <v>507.15</v>
    </oc>
    <nc r="F28"/>
  </rcc>
  <rcc rId="4260" sId="6" numFmtId="34">
    <oc r="G28">
      <v>507.15</v>
    </oc>
    <nc r="G28"/>
  </rcc>
  <rcc rId="4261" sId="6">
    <oc r="A29">
      <v>26</v>
    </oc>
    <nc r="A29"/>
  </rcc>
  <rcc rId="4262" sId="6">
    <oc r="B29" t="inlineStr">
      <is>
        <t>2. project</t>
      </is>
    </oc>
    <nc r="B29"/>
  </rcc>
  <rcc rId="4263" sId="6">
    <oc r="C29" t="inlineStr">
      <is>
        <t>Formation of an association in year two.</t>
      </is>
    </oc>
    <nc r="C29"/>
  </rcc>
  <rcc rId="4264" sId="6" numFmtId="34">
    <oc r="E29">
      <v>0</v>
    </oc>
    <nc r="E29"/>
  </rcc>
  <rcc rId="4265" sId="6" numFmtId="34">
    <oc r="F29">
      <v>0</v>
    </oc>
    <nc r="F29"/>
  </rcc>
  <rcc rId="4266" sId="6" numFmtId="34">
    <oc r="G29">
      <v>0</v>
    </oc>
    <nc r="G29"/>
  </rcc>
  <rcc rId="4267" sId="6">
    <oc r="A30">
      <v>27</v>
    </oc>
    <nc r="A30"/>
  </rcc>
  <rcc rId="4268" sId="6">
    <oc r="B30" t="inlineStr">
      <is>
        <t>2. project</t>
      </is>
    </oc>
    <nc r="B30"/>
  </rcc>
  <rcc rId="4269" sId="6">
    <oc r="C30" t="inlineStr">
      <is>
        <t>Six days training for 13 staff on community organisation, savings and credit, micro-business management and the sustainable livelihood framework at Bukavu, DRC in year one.</t>
      </is>
    </oc>
    <nc r="C30"/>
  </rcc>
  <rcc rId="4270" sId="6" numFmtId="34">
    <oc r="D30">
      <v>6036</v>
    </oc>
    <nc r="D30"/>
  </rcc>
  <rcc rId="4271" sId="6" numFmtId="34">
    <oc r="E30">
      <v>6035.9725876323864</v>
    </oc>
    <nc r="E30"/>
  </rcc>
  <rcc rId="4272" sId="6" numFmtId="34">
    <oc r="F30">
      <v>0</v>
    </oc>
    <nc r="F30"/>
  </rcc>
  <rcc rId="4273" sId="6" numFmtId="34">
    <oc r="G30">
      <v>0</v>
    </oc>
    <nc r="G30"/>
  </rcc>
  <rcc rId="4274" sId="6">
    <oc r="A31">
      <v>28</v>
    </oc>
    <nc r="A31"/>
  </rcc>
  <rcc rId="4275" sId="6">
    <oc r="B31" t="inlineStr">
      <is>
        <t>2. project</t>
      </is>
    </oc>
    <nc r="B31"/>
  </rcc>
  <rcc rId="4276" sId="6">
    <oc r="C31" t="inlineStr">
      <is>
        <t>Conduct household livelihood security assessment for 1,500 beneficiaries (500 per year) to identify livelihood opportunities.</t>
      </is>
    </oc>
    <nc r="C31"/>
  </rcc>
  <rcc rId="4277" sId="6" numFmtId="34">
    <oc r="D31">
      <v>2078</v>
    </oc>
    <nc r="D31"/>
  </rcc>
  <rcc rId="4278" sId="6" numFmtId="34">
    <oc r="E31">
      <v>778.92</v>
    </oc>
    <nc r="E31"/>
  </rcc>
  <rcc rId="4279" sId="6" numFmtId="34">
    <oc r="F31">
      <v>1706</v>
    </oc>
    <nc r="F31"/>
  </rcc>
  <rcc rId="4280" sId="6">
    <oc r="G31">
      <f>F31/D31*E31</f>
    </oc>
    <nc r="G31"/>
  </rcc>
  <rcc rId="4281" sId="6">
    <oc r="A32">
      <v>29</v>
    </oc>
    <nc r="A32"/>
  </rcc>
  <rcc rId="4282" sId="6">
    <oc r="B32" t="inlineStr">
      <is>
        <t>2. project</t>
      </is>
    </oc>
    <nc r="B32"/>
  </rcc>
  <rcc rId="4283" sId="6">
    <oc r="C32" t="inlineStr">
      <is>
        <t>Skill training to 300 beneficiaries (100 each year) if require.</t>
      </is>
    </oc>
    <nc r="C32"/>
  </rcc>
  <rcc rId="4284" sId="6" numFmtId="34">
    <oc r="D32">
      <v>8125</v>
    </oc>
    <nc r="D32"/>
  </rcc>
  <rcc rId="4285" sId="6" numFmtId="34">
    <oc r="E32">
      <v>8026.0343944539636</v>
    </oc>
    <nc r="E32"/>
  </rcc>
  <rcc rId="4286" sId="6" numFmtId="34">
    <oc r="F32">
      <v>5687.5</v>
    </oc>
    <nc r="F32"/>
  </rcc>
  <rcc rId="4287" sId="6" numFmtId="34">
    <oc r="G32">
      <v>5618.2240761177745</v>
    </oc>
    <nc r="G32"/>
  </rcc>
  <rcc rId="4288" sId="6">
    <oc r="A33">
      <v>30</v>
    </oc>
    <nc r="A33"/>
  </rcc>
  <rcc rId="4289" sId="6">
    <oc r="B33" t="inlineStr">
      <is>
        <t>2. project</t>
      </is>
    </oc>
    <nc r="B33"/>
  </rcc>
  <rcc rId="4290" sId="6">
    <oc r="C33" t="inlineStr">
      <is>
        <t>Support 600 beneficiaries to start mocro-business or employment.</t>
      </is>
    </oc>
    <nc r="C33"/>
  </rcc>
  <rcc rId="4291" sId="6" numFmtId="34">
    <oc r="D33">
      <v>10000</v>
    </oc>
    <nc r="D33"/>
  </rcc>
  <rcc rId="4292" sId="6" numFmtId="34">
    <oc r="E33">
      <v>9868.0750751483156</v>
    </oc>
    <nc r="E33"/>
  </rcc>
  <rcc rId="4293" sId="6" numFmtId="34">
    <oc r="F33">
      <v>7000</v>
    </oc>
    <nc r="F33"/>
  </rcc>
  <rcc rId="4294" sId="6" numFmtId="34">
    <oc r="G33">
      <v>6907.6525526038204</v>
    </oc>
    <nc r="G33"/>
  </rcc>
  <rcc rId="4295" sId="6">
    <oc r="A34">
      <v>31</v>
    </oc>
    <nc r="A34"/>
  </rcc>
  <rcc rId="4296" sId="6">
    <oc r="B34" t="inlineStr">
      <is>
        <t>2. project</t>
      </is>
    </oc>
    <nc r="B34"/>
  </rcc>
  <rcc rId="4297" sId="6">
    <oc r="C34" t="inlineStr">
      <is>
        <t>Two days training for 8 staff on market linkages, monitoring and mentoring in Bukavu, DRC in year two.</t>
      </is>
    </oc>
    <nc r="C34"/>
  </rcc>
  <rcc rId="4298" sId="6" numFmtId="34">
    <oc r="D34">
      <v>3034.9800000000005</v>
    </oc>
    <nc r="D34"/>
  </rcc>
  <rcc rId="4299" sId="6" numFmtId="34">
    <oc r="E34">
      <v>3024.2360746971203</v>
    </oc>
    <nc r="E34"/>
  </rcc>
  <rcc rId="4300" sId="6" numFmtId="34">
    <oc r="F34">
      <v>2124.4860000000003</v>
    </oc>
    <nc r="F34"/>
  </rcc>
  <rcc rId="4301" sId="6" numFmtId="34">
    <oc r="G34">
      <v>2116.9652522879842</v>
    </oc>
    <nc r="G34"/>
  </rcc>
  <rcc rId="4302" sId="6">
    <oc r="A35">
      <v>32</v>
    </oc>
    <nc r="A35"/>
  </rcc>
  <rcc rId="4303" sId="6">
    <oc r="B35" t="inlineStr">
      <is>
        <t>2. project</t>
      </is>
    </oc>
    <nc r="B35"/>
  </rcc>
  <rcc rId="4304" sId="6">
    <oc r="C35" t="inlineStr">
      <is>
        <t>Formation of 123 savings and credit units (41 per year).</t>
      </is>
    </oc>
    <nc r="C35"/>
  </rcc>
  <rcc rId="4305" sId="6" numFmtId="34">
    <oc r="D35">
      <v>410</v>
    </oc>
    <nc r="D35"/>
  </rcc>
  <rcc rId="4306" sId="6" numFmtId="34">
    <oc r="E35">
      <v>431.56</v>
    </oc>
    <nc r="E35"/>
  </rcc>
  <rcc rId="4307" sId="6" numFmtId="34">
    <oc r="F35">
      <v>287</v>
    </oc>
    <nc r="F35"/>
  </rcc>
  <rcc rId="4308" sId="6">
    <oc r="G35">
      <f>F35/D35*E35</f>
    </oc>
    <nc r="G35"/>
  </rcc>
  <rcc rId="4309" sId="6">
    <oc r="A36">
      <v>33</v>
    </oc>
    <nc r="A36"/>
  </rcc>
  <rcc rId="4310" sId="6">
    <oc r="B36" t="inlineStr">
      <is>
        <t>2. project</t>
      </is>
    </oc>
    <nc r="B36"/>
  </rcc>
  <rcc rId="4311" sId="6">
    <oc r="C36" t="inlineStr">
      <is>
        <t>One day training of 369 women leaders on savings and credit unit management (123 per year).</t>
      </is>
    </oc>
    <nc r="C36"/>
  </rcc>
  <rcc rId="4312" sId="6" numFmtId="34">
    <oc r="D36">
      <v>1060.26</v>
    </oc>
    <nc r="D36"/>
  </rcc>
  <rcc rId="4313" sId="6" numFmtId="34">
    <oc r="E36">
      <v>1045.3580862940448</v>
    </oc>
    <nc r="E36"/>
  </rcc>
  <rcc rId="4314" sId="6" numFmtId="34">
    <oc r="F36">
      <v>742.1819999999999</v>
    </oc>
    <nc r="F36"/>
  </rcc>
  <rcc rId="4315" sId="6" numFmtId="34">
    <oc r="G36">
      <v>731.75066040583135</v>
    </oc>
    <nc r="G36"/>
  </rcc>
  <rcc rId="4316" sId="6">
    <oc r="A37">
      <v>34</v>
    </oc>
    <nc r="A37"/>
  </rcc>
  <rcc rId="4317" sId="6">
    <oc r="B37" t="inlineStr">
      <is>
        <t>2. project</t>
      </is>
    </oc>
    <nc r="B37"/>
  </rcc>
  <rcc rId="4318" sId="6">
    <oc r="C37" t="inlineStr">
      <is>
        <t>Formation of an association in year two.</t>
      </is>
    </oc>
    <nc r="C37"/>
  </rcc>
  <rcc rId="4319" sId="6" numFmtId="34">
    <oc r="E37">
      <v>0</v>
    </oc>
    <nc r="E37"/>
  </rcc>
  <rcc rId="4320" sId="6" numFmtId="34">
    <oc r="F37">
      <v>0</v>
    </oc>
    <nc r="F37"/>
  </rcc>
  <rcc rId="4321" sId="6" numFmtId="34">
    <oc r="G37">
      <v>0</v>
    </oc>
    <nc r="G37"/>
  </rcc>
  <rcc rId="4322" sId="6">
    <oc r="A38">
      <v>35</v>
    </oc>
    <nc r="A38"/>
  </rcc>
  <rcc rId="4323" sId="6">
    <oc r="B38" t="inlineStr">
      <is>
        <t>2. project</t>
      </is>
    </oc>
    <nc r="B38"/>
  </rcc>
  <rcc rId="4324" sId="6">
    <oc r="C38" t="inlineStr">
      <is>
        <t>Two days training for 8 staff on networking and advocacy in year three.</t>
      </is>
    </oc>
    <nc r="C38"/>
  </rcc>
  <rcc rId="4325" sId="6" numFmtId="34">
    <oc r="E38">
      <v>0</v>
    </oc>
    <nc r="E38"/>
  </rcc>
  <rcc rId="4326" sId="6" numFmtId="34">
    <oc r="G38">
      <v>0</v>
    </oc>
    <nc r="G38"/>
  </rcc>
  <rcc rId="4327" sId="6">
    <oc r="I38">
      <f>SUM(E4:E38)</f>
    </oc>
    <nc r="I38"/>
  </rcc>
  <rcc rId="4328" sId="6">
    <oc r="A39">
      <v>36</v>
    </oc>
    <nc r="A39"/>
  </rcc>
  <rcc rId="4329" sId="6">
    <oc r="B39" t="inlineStr">
      <is>
        <t>3. staff</t>
      </is>
    </oc>
    <nc r="B39"/>
  </rcc>
  <rcc rId="4330" sId="6">
    <oc r="C39" t="inlineStr">
      <is>
        <t>SCIAF Programme Officer, Glasgow (0.5 FTE).</t>
      </is>
    </oc>
    <nc r="C39"/>
  </rcc>
  <rcc rId="4331" sId="6" numFmtId="34">
    <oc r="D39">
      <v>19077.3</v>
    </oc>
    <nc r="D39"/>
  </rcc>
  <rcc rId="4332" sId="6" numFmtId="34">
    <oc r="E39">
      <v>18372.538930138289</v>
    </oc>
    <nc r="E39"/>
  </rcc>
  <rcc rId="4333" sId="6" numFmtId="34">
    <oc r="F39">
      <v>3815.46</v>
    </oc>
    <nc r="F39"/>
  </rcc>
  <rcc rId="4334" sId="6" numFmtId="34">
    <oc r="G39">
      <v>3674.5077860276583</v>
    </oc>
    <nc r="G39"/>
  </rcc>
  <rcc rId="4335" sId="6">
    <oc r="A40">
      <v>37</v>
    </oc>
    <nc r="A40"/>
  </rcc>
  <rcc rId="4336" sId="6">
    <oc r="B40" t="inlineStr">
      <is>
        <t>3. staff</t>
      </is>
    </oc>
    <nc r="B40"/>
  </rcc>
  <rcc rId="4337" sId="6">
    <oc r="C40" t="inlineStr">
      <is>
        <t>SCIAF Programme Manager, Glasgow (0.1 FTE).</t>
      </is>
    </oc>
    <nc r="C40"/>
  </rcc>
  <rcc rId="4338" sId="6" numFmtId="34">
    <oc r="D40">
      <v>2927.0309999999995</v>
    </oc>
    <nc r="D40"/>
  </rcc>
  <rcc rId="4339" sId="6" numFmtId="34">
    <oc r="E40">
      <v>4711.5893629653892</v>
    </oc>
    <nc r="E40"/>
  </rcc>
  <rcc rId="4340" sId="6" numFmtId="34">
    <oc r="F40">
      <v>2048.9216999999994</v>
    </oc>
    <nc r="F40"/>
  </rcc>
  <rcc rId="4341" sId="6">
    <oc r="G40">
      <f>F40+181.27</f>
    </oc>
    <nc r="G40"/>
  </rcc>
  <rcc rId="4342" sId="6">
    <oc r="I40" t="inlineStr">
      <is>
        <t>claim budgeted amount plus sub-head underspend</t>
      </is>
    </oc>
    <nc r="I40"/>
  </rcc>
  <rcc rId="4343" sId="6">
    <oc r="A41">
      <v>38</v>
    </oc>
    <nc r="A41"/>
  </rcc>
  <rcc rId="4344" sId="6">
    <oc r="B41" t="inlineStr">
      <is>
        <t>3. staff</t>
      </is>
    </oc>
    <nc r="B41"/>
  </rcc>
  <rcc rId="4345" sId="6">
    <oc r="C41" t="inlineStr">
      <is>
        <t>SCIAF International Financial Accountant, Glasgow (0.1 FTE).</t>
      </is>
    </oc>
    <nc r="C41"/>
  </rcc>
  <rcc rId="4346" sId="6" numFmtId="34">
    <oc r="D41">
      <v>3784.6238999999996</v>
    </oc>
    <nc r="D41"/>
  </rcc>
  <rcc rId="4347" sId="6" numFmtId="34">
    <oc r="E41">
      <v>4255.3294974779601</v>
    </oc>
    <nc r="E41"/>
  </rcc>
  <rcc rId="4348" sId="6" numFmtId="34">
    <oc r="F41">
      <v>2649.2367299999996</v>
    </oc>
    <nc r="F41"/>
  </rcc>
  <rcc rId="4349" sId="6">
    <oc r="G41">
      <f>F41</f>
    </oc>
    <nc r="G41"/>
  </rcc>
  <rcc rId="4350" sId="6">
    <oc r="I41" t="inlineStr">
      <is>
        <t>claim budgeted amount</t>
      </is>
    </oc>
    <nc r="I41"/>
  </rcc>
  <rcc rId="4351" sId="6">
    <oc r="A42">
      <v>39</v>
    </oc>
    <nc r="A42"/>
  </rcc>
  <rcc rId="4352" sId="6">
    <oc r="B42" t="inlineStr">
      <is>
        <t>3. staff</t>
      </is>
    </oc>
    <nc r="B42"/>
  </rcc>
  <rcc rId="4353" sId="6">
    <oc r="C42" t="inlineStr">
      <is>
        <t>Project officer (100%) (1 FTE).</t>
      </is>
    </oc>
    <nc r="C42"/>
  </rcc>
  <rcc rId="4354" sId="6" numFmtId="34">
    <oc r="D42">
      <v>3689.9999999999995</v>
    </oc>
    <nc r="D42"/>
  </rcc>
  <rcc rId="4355" sId="6" numFmtId="34">
    <oc r="E42">
      <v>3652.6751155960537</v>
    </oc>
    <nc r="E42"/>
  </rcc>
  <rcc rId="4356" sId="6" numFmtId="34">
    <oc r="F42">
      <v>2582.9999999999995</v>
    </oc>
    <nc r="F42"/>
  </rcc>
  <rcc rId="4357" sId="6" numFmtId="34">
    <oc r="G42">
      <v>2556.8725809172374</v>
    </oc>
    <nc r="G42"/>
  </rcc>
  <rcc rId="4358" sId="6">
    <oc r="A43">
      <v>40</v>
    </oc>
    <nc r="A43"/>
  </rcc>
  <rcc rId="4359" sId="6">
    <oc r="B43" t="inlineStr">
      <is>
        <t>3. staff</t>
      </is>
    </oc>
    <nc r="B43"/>
  </rcc>
  <rcc rId="4360" sId="6">
    <oc r="C43" t="inlineStr">
      <is>
        <t>Assistant accountant (100%) (1 FTE).</t>
      </is>
    </oc>
    <nc r="C43"/>
  </rcc>
  <rcc rId="4361" sId="6" numFmtId="34">
    <oc r="D43">
      <v>2460</v>
    </oc>
    <nc r="D43"/>
  </rcc>
  <rcc rId="4362" sId="6" numFmtId="34">
    <oc r="E43">
      <v>2435.1167437307026</v>
    </oc>
    <nc r="E43"/>
  </rcc>
  <rcc rId="4363" sId="6" numFmtId="34">
    <oc r="F43">
      <v>1722</v>
    </oc>
    <nc r="F43"/>
  </rcc>
  <rcc rId="4364" sId="6" numFmtId="34">
    <oc r="G43">
      <v>1704.5817206114916</v>
    </oc>
    <nc r="G43"/>
  </rcc>
  <rcc rId="4365" sId="6">
    <oc r="A44">
      <v>41</v>
    </oc>
    <nc r="A44"/>
  </rcc>
  <rcc rId="4366" sId="6">
    <oc r="B44" t="inlineStr">
      <is>
        <t>3. staff</t>
      </is>
    </oc>
    <nc r="B44"/>
  </rcc>
  <rcc rId="4367" sId="6">
    <oc r="C44" t="inlineStr">
      <is>
        <t>Head of Logistics (100%) (1 FTE).</t>
      </is>
    </oc>
    <nc r="C44"/>
  </rcc>
  <rcc rId="4368" sId="6" numFmtId="34">
    <oc r="D44">
      <v>1574.3999999999999</v>
    </oc>
    <nc r="D44"/>
  </rcc>
  <rcc rId="4369" sId="6" numFmtId="34">
    <oc r="E44">
      <v>1553.9934483018296</v>
    </oc>
    <nc r="E44"/>
  </rcc>
  <rcc rId="4370" sId="6" numFmtId="34">
    <oc r="F44">
      <v>1102.08</v>
    </oc>
    <nc r="F44"/>
  </rcc>
  <rcc rId="4371" sId="6" numFmtId="34">
    <oc r="G44">
      <v>1087.7954138112809</v>
    </oc>
    <nc r="G44"/>
  </rcc>
  <rcc rId="4372" sId="6">
    <oc r="A45">
      <v>42</v>
    </oc>
    <nc r="A45"/>
  </rcc>
  <rcc rId="4373" sId="6">
    <oc r="B45" t="inlineStr">
      <is>
        <t>3. staff</t>
      </is>
    </oc>
    <nc r="B45"/>
  </rcc>
  <rcc rId="4374" sId="6">
    <oc r="C45" t="inlineStr">
      <is>
        <t>Director (50%) (0.5 FTE).</t>
      </is>
    </oc>
    <nc r="C45"/>
  </rcc>
  <rcc rId="4375" sId="6" numFmtId="34">
    <oc r="D45">
      <v>1844.9999999999998</v>
    </oc>
    <nc r="D45"/>
  </rcc>
  <rcc rId="4376" sId="6" numFmtId="34">
    <oc r="E45">
      <v>1788.2085236436619</v>
    </oc>
    <nc r="E45"/>
  </rcc>
  <rcc rId="4377" sId="6" numFmtId="34">
    <oc r="F45">
      <v>1291.4999999999998</v>
    </oc>
    <nc r="F45"/>
  </rcc>
  <rcc rId="4378" sId="6" numFmtId="34">
    <oc r="G45">
      <v>1251.7459665505633</v>
    </oc>
    <nc r="G45"/>
  </rcc>
  <rcc rId="4379" sId="6">
    <oc r="A46">
      <v>43</v>
    </oc>
    <nc r="A46"/>
  </rcc>
  <rcc rId="4380" sId="6">
    <oc r="B46" t="inlineStr">
      <is>
        <t>3. staff</t>
      </is>
    </oc>
    <nc r="B46"/>
  </rcc>
  <rcc rId="4381" sId="6">
    <oc r="C46" t="inlineStr">
      <is>
        <t>Project officer (100%) (1 FTE).</t>
      </is>
    </oc>
    <nc r="C46"/>
  </rcc>
  <rcc rId="4382" sId="6" numFmtId="34">
    <oc r="D46">
      <v>4920</v>
    </oc>
    <nc r="D46"/>
  </rcc>
  <rcc rId="4383" sId="6" numFmtId="34">
    <oc r="E46">
      <v>4768.5627297164319</v>
    </oc>
    <nc r="E46"/>
  </rcc>
  <rcc rId="4384" sId="6" numFmtId="34">
    <oc r="F46">
      <v>3444</v>
    </oc>
    <nc r="F46"/>
  </rcc>
  <rcc rId="4385" sId="6" numFmtId="34">
    <oc r="G46">
      <v>3337.9939108015019</v>
    </oc>
    <nc r="G46"/>
  </rcc>
  <rcc rId="4386" sId="6">
    <oc r="A47">
      <v>44</v>
    </oc>
    <nc r="A47"/>
  </rcc>
  <rcc rId="4387" sId="6">
    <oc r="B47" t="inlineStr">
      <is>
        <t>3. staff</t>
      </is>
    </oc>
    <nc r="B47"/>
  </rcc>
  <rcc rId="4388" sId="6">
    <oc r="C47" t="inlineStr">
      <is>
        <t>Social Assistant (80%) (0.8 FTE).</t>
      </is>
    </oc>
    <nc r="C47"/>
  </rcc>
  <rcc rId="4389" sId="6" numFmtId="34">
    <oc r="D47">
      <v>3689.9999999999995</v>
    </oc>
    <nc r="D47"/>
  </rcc>
  <rcc rId="4390" sId="6" numFmtId="34">
    <oc r="E47">
      <v>3576.4270472873241</v>
    </oc>
    <nc r="E47"/>
  </rcc>
  <rcc rId="4391" sId="6" numFmtId="34">
    <oc r="F47">
      <v>2582.9999999999995</v>
    </oc>
    <nc r="F47"/>
  </rcc>
  <rcc rId="4392" sId="6" numFmtId="34">
    <oc r="G47">
      <v>2503.4989331011266</v>
    </oc>
    <nc r="G47"/>
  </rcc>
  <rcc rId="4393" sId="6">
    <oc r="A48">
      <v>45</v>
    </oc>
    <nc r="A48"/>
  </rcc>
  <rcc rId="4394" sId="6">
    <oc r="B48" t="inlineStr">
      <is>
        <t>3. staff</t>
      </is>
    </oc>
    <nc r="B48"/>
  </rcc>
  <rcc rId="4395" sId="6">
    <oc r="C48" t="inlineStr">
      <is>
        <t>Lawyer (50%) (0.5 FTE).</t>
      </is>
    </oc>
    <nc r="C48"/>
  </rcc>
  <rcc rId="4396" sId="6" numFmtId="34">
    <oc r="D48">
      <v>1395</v>
    </oc>
    <nc r="D48"/>
  </rcc>
  <rcc rId="4397" sId="6" numFmtId="34">
    <oc r="E48">
      <v>1341.1556824291079</v>
    </oc>
    <nc r="E48"/>
  </rcc>
  <rcc rId="4398" sId="6" numFmtId="34">
    <oc r="F48">
      <v>977</v>
    </oc>
    <nc r="F48"/>
  </rcc>
  <rcc rId="4399" sId="6" numFmtId="34">
    <oc r="G48">
      <v>938.96921169364236</v>
    </oc>
    <nc r="G48"/>
  </rcc>
  <rcc rId="4400" sId="6">
    <oc r="A49">
      <v>46</v>
    </oc>
    <nc r="A49"/>
  </rcc>
  <rcc rId="4401" sId="6">
    <oc r="B49" t="inlineStr">
      <is>
        <t>3. staff</t>
      </is>
    </oc>
    <nc r="B49"/>
  </rcc>
  <rcc rId="4402" sId="6">
    <oc r="C49" t="inlineStr">
      <is>
        <t>Project Coordinator 100% (1 FTE).</t>
      </is>
    </oc>
    <nc r="C49"/>
  </rcc>
  <rcc rId="4403" sId="6" numFmtId="34">
    <oc r="D49">
      <v>4920</v>
    </oc>
    <nc r="D49"/>
  </rcc>
  <rcc rId="4404" sId="6" numFmtId="34">
    <oc r="E49">
      <v>4822.5878947368419</v>
    </oc>
    <nc r="E49"/>
  </rcc>
  <rcc rId="4405" sId="6" numFmtId="34">
    <oc r="F49">
      <v>3444</v>
    </oc>
    <nc r="F49"/>
  </rcc>
  <rcc rId="4406" sId="6" numFmtId="34">
    <oc r="G49">
      <v>3375.8115263157893</v>
    </oc>
    <nc r="G49"/>
  </rcc>
  <rcc rId="4407" sId="6">
    <oc r="A50">
      <v>47</v>
    </oc>
    <nc r="A50"/>
  </rcc>
  <rcc rId="4408" sId="6">
    <oc r="B50" t="inlineStr">
      <is>
        <t>3. staff</t>
      </is>
    </oc>
    <nc r="B50"/>
  </rcc>
  <rcc rId="4409" sId="6">
    <oc r="C50" t="inlineStr">
      <is>
        <t>CEJP Programe Coordinator (0.2 FTE).</t>
      </is>
    </oc>
    <nc r="C50"/>
  </rcc>
  <rcc rId="4410" sId="6" numFmtId="34">
    <oc r="D50">
      <v>2460</v>
    </oc>
    <nc r="D50"/>
  </rcc>
  <rcc rId="4411" sId="6" numFmtId="34">
    <oc r="E50">
      <v>2411.2984688995216</v>
    </oc>
    <nc r="E50"/>
  </rcc>
  <rcc rId="4412" sId="6" numFmtId="34">
    <oc r="F50">
      <v>1722</v>
    </oc>
    <nc r="F50"/>
  </rcc>
  <rcc rId="4413" sId="6" numFmtId="34">
    <oc r="G50">
      <v>1687.908928229665</v>
    </oc>
    <nc r="G50"/>
  </rcc>
  <rcc rId="4414" sId="6">
    <oc r="A51">
      <v>48</v>
    </oc>
    <nc r="A51"/>
  </rcc>
  <rcc rId="4415" sId="6">
    <oc r="B51" t="inlineStr">
      <is>
        <t>3. staff</t>
      </is>
    </oc>
    <nc r="B51"/>
  </rcc>
  <rcc rId="4416" sId="6">
    <oc r="C51" t="inlineStr">
      <is>
        <t>CEJP Accountant (0.3 FTE).</t>
      </is>
    </oc>
    <nc r="C51"/>
  </rcc>
  <rcc rId="4417" sId="6" numFmtId="34">
    <oc r="D51">
      <v>2460</v>
    </oc>
    <nc r="D51"/>
  </rcc>
  <rcc rId="4418" sId="6" numFmtId="34">
    <oc r="E51">
      <v>2411.2984688995216</v>
    </oc>
    <nc r="E51"/>
  </rcc>
  <rcc rId="4419" sId="6" numFmtId="34">
    <oc r="F51">
      <v>1722</v>
    </oc>
    <nc r="F51"/>
  </rcc>
  <rcc rId="4420" sId="6" numFmtId="34">
    <oc r="G51">
      <v>1687.908928229665</v>
    </oc>
    <nc r="G51"/>
  </rcc>
  <rcc rId="4421" sId="6">
    <oc r="A52">
      <v>49</v>
    </oc>
    <nc r="A52"/>
  </rcc>
  <rcc rId="4422" sId="6">
    <oc r="B52" t="inlineStr">
      <is>
        <t>3. staff</t>
      </is>
    </oc>
    <nc r="B52"/>
  </rcc>
  <rcc rId="4423" sId="6">
    <oc r="C52" t="inlineStr">
      <is>
        <t>CEJP Monitoring Officer (0.5FTE).</t>
      </is>
    </oc>
    <nc r="C52"/>
  </rcc>
  <rcc rId="4424" sId="6" numFmtId="34">
    <oc r="D52">
      <v>3689.9999999999995</v>
    </oc>
    <nc r="D52"/>
  </rcc>
  <rcc rId="4425" sId="6" numFmtId="34">
    <oc r="E52">
      <v>3616.9477033492822</v>
    </oc>
    <nc r="E52"/>
  </rcc>
  <rcc rId="4426" sId="6" numFmtId="34">
    <oc r="F52">
      <v>2582.9999999999995</v>
    </oc>
    <nc r="F52"/>
  </rcc>
  <rcc rId="4427" sId="6" numFmtId="34">
    <oc r="G52">
      <v>2531.8633923444972</v>
    </oc>
    <nc r="G52"/>
  </rcc>
  <rcc rId="4428" sId="6">
    <oc r="A53">
      <v>50</v>
    </oc>
    <nc r="A53"/>
  </rcc>
  <rcc rId="4429" sId="6">
    <oc r="B53" t="inlineStr">
      <is>
        <t>3. staff</t>
      </is>
    </oc>
    <nc r="B53"/>
  </rcc>
  <rcc rId="4430" sId="6">
    <oc r="C53" t="inlineStr">
      <is>
        <t>Project Supervisor 100% (1 FTE).</t>
      </is>
    </oc>
    <nc r="C53"/>
  </rcc>
  <rcc rId="4431" sId="6" numFmtId="34">
    <oc r="D53">
      <v>3689.9999999999995</v>
    </oc>
    <nc r="D53"/>
  </rcc>
  <rcc rId="4432" sId="6" numFmtId="34">
    <oc r="E53">
      <v>3599.8753405605785</v>
    </oc>
    <nc r="E53"/>
  </rcc>
  <rcc rId="4433" sId="6" numFmtId="34">
    <oc r="F53">
      <v>2582.9999999999995</v>
    </oc>
    <nc r="F53"/>
  </rcc>
  <rcc rId="4434" sId="6" numFmtId="34">
    <oc r="G53">
      <v>2795.1211114805369</v>
    </oc>
    <nc r="G53"/>
  </rcc>
  <rcc rId="4435" sId="6">
    <oc r="A54">
      <v>51</v>
    </oc>
    <nc r="A54"/>
  </rcc>
  <rcc rId="4436" sId="6">
    <oc r="B54" t="inlineStr">
      <is>
        <t>3. staff</t>
      </is>
    </oc>
    <nc r="B54"/>
  </rcc>
  <rcc rId="4437" sId="6">
    <oc r="C54" t="inlineStr">
      <is>
        <t>Financial Supervisor 40% (0.4 FTE).</t>
      </is>
    </oc>
    <nc r="C54"/>
  </rcc>
  <rcc rId="4438" sId="6" numFmtId="34">
    <oc r="D54">
      <v>2460</v>
    </oc>
    <nc r="D54"/>
  </rcc>
  <rcc rId="4439" sId="6" numFmtId="34">
    <oc r="E54">
      <v>2399.9168937070526</v>
    </oc>
    <nc r="E54"/>
  </rcc>
  <rcc rId="4440" sId="6" numFmtId="34">
    <oc r="F54">
      <v>1722</v>
    </oc>
    <nc r="F54"/>
  </rcc>
  <rcc rId="4441" sId="6" numFmtId="34">
    <oc r="G54">
      <v>1863.4140743203584</v>
    </oc>
    <nc r="G54"/>
  </rcc>
  <rcc rId="4442" sId="6">
    <oc r="A55">
      <v>52</v>
    </oc>
    <nc r="A55"/>
  </rcc>
  <rcc rId="4443" sId="6">
    <oc r="B55" t="inlineStr">
      <is>
        <t>3. staff</t>
      </is>
    </oc>
    <nc r="B55"/>
  </rcc>
  <rcc rId="4444" sId="6">
    <oc r="C55" t="inlineStr">
      <is>
        <t>2 Local Project Supervisors 100% each (one for each Area Bukavu and Bweirembe) ( 2 FTE).</t>
      </is>
    </oc>
    <nc r="C55"/>
  </rcc>
  <rcc rId="4445" sId="6" numFmtId="34">
    <oc r="D55">
      <v>3198</v>
    </oc>
    <nc r="D55"/>
  </rcc>
  <rcc rId="4446" sId="6" numFmtId="34">
    <oc r="E55">
      <v>3051.2108822991422</v>
    </oc>
    <nc r="E55"/>
  </rcc>
  <rcc rId="4447" sId="6" numFmtId="34">
    <oc r="F55">
      <v>2238</v>
    </oc>
    <nc r="F55"/>
  </rcc>
  <rcc rId="4448" sId="6" numFmtId="34">
    <oc r="G55">
      <v>2352.7792172938061</v>
    </oc>
    <nc r="G55"/>
  </rcc>
  <rcc rId="4449" sId="6">
    <oc r="I55">
      <f>SUM(E39:E55)</f>
    </oc>
    <nc r="I55"/>
  </rcc>
  <rcc rId="4450" sId="6">
    <oc r="A56">
      <v>53</v>
    </oc>
    <nc r="A56"/>
  </rcc>
  <rcc rId="4451" sId="6">
    <oc r="B56" t="inlineStr">
      <is>
        <t>4. admin</t>
      </is>
    </oc>
    <nc r="B56"/>
  </rcc>
  <rcc rId="4452" sId="6">
    <oc r="C56" t="inlineStr">
      <is>
        <t>International Telephone Calls to programme participants from UK to Partners</t>
      </is>
    </oc>
    <nc r="C56"/>
  </rcc>
  <rcc rId="4453" sId="6" numFmtId="34">
    <oc r="D56">
      <v>491.99999999999994</v>
    </oc>
    <nc r="D56"/>
  </rcc>
  <rcc rId="4454" sId="6" numFmtId="34">
    <oc r="E56">
      <v>0</v>
    </oc>
    <nc r="E56"/>
  </rcc>
  <rcc rId="4455" sId="6" numFmtId="34">
    <oc r="F56">
      <v>344.39999999999992</v>
    </oc>
    <nc r="F56"/>
  </rcc>
  <rcc rId="4456" sId="6" numFmtId="34">
    <oc r="G56">
      <v>0</v>
    </oc>
    <nc r="G56"/>
  </rcc>
  <rcc rId="4457" sId="6">
    <oc r="A57">
      <v>54</v>
    </oc>
    <nc r="A57"/>
  </rcc>
  <rcc rId="4458" sId="6">
    <oc r="B57" t="inlineStr">
      <is>
        <t>4. admin</t>
      </is>
    </oc>
    <nc r="B57"/>
  </rcc>
  <rcc rId="4459" sId="6">
    <oc r="C57" t="inlineStr">
      <is>
        <t>Travel Costs.</t>
      </is>
    </oc>
    <nc r="C57"/>
  </rcc>
  <rcc rId="4460" sId="6" numFmtId="34">
    <oc r="D57">
      <v>2152.5</v>
    </oc>
    <nc r="D57"/>
  </rcc>
  <rcc rId="4461" sId="6" numFmtId="34">
    <oc r="E57">
      <v>2008.3335130657426</v>
    </oc>
    <nc r="E57"/>
  </rcc>
  <rcc rId="4462" sId="6" numFmtId="34">
    <oc r="F57">
      <v>1506.75</v>
    </oc>
    <nc r="F57"/>
  </rcc>
  <rcc rId="4463" sId="6" numFmtId="34">
    <oc r="G57">
      <v>1405.83345914602</v>
    </oc>
    <nc r="G57"/>
  </rcc>
  <rcc rId="4464" sId="6">
    <oc r="A58">
      <v>55</v>
    </oc>
    <nc r="A58"/>
  </rcc>
  <rcc rId="4465" sId="6">
    <oc r="B58" t="inlineStr">
      <is>
        <t>4. admin</t>
      </is>
    </oc>
    <nc r="B58"/>
  </rcc>
  <rcc rId="4466" sId="6">
    <oc r="C58" t="inlineStr">
      <is>
        <t>Communication Cost.</t>
      </is>
    </oc>
    <nc r="C58"/>
  </rcc>
  <rcc rId="4467" sId="6" numFmtId="34">
    <oc r="D58">
      <v>1475.9999999999998</v>
    </oc>
    <nc r="D58"/>
  </rcc>
  <rcc rId="4468" sId="6" numFmtId="34">
    <oc r="E58">
      <v>1519.2771187589426</v>
    </oc>
    <nc r="E58"/>
  </rcc>
  <rcc rId="4469" sId="6" numFmtId="34">
    <oc r="F58">
      <v>1033.1999999999998</v>
    </oc>
    <nc r="F58"/>
  </rcc>
  <rcc rId="4470" sId="6" numFmtId="34">
    <oc r="G58">
      <v>1063.4939831312597</v>
    </oc>
    <nc r="G58"/>
  </rcc>
  <rcc rId="4471" sId="6">
    <oc r="A59">
      <v>56</v>
    </oc>
    <nc r="A59"/>
  </rcc>
  <rcc rId="4472" sId="6">
    <oc r="B59" t="inlineStr">
      <is>
        <t>4. admin</t>
      </is>
    </oc>
    <nc r="B59"/>
  </rcc>
  <rcc rId="4473" sId="6">
    <oc r="C59" t="inlineStr">
      <is>
        <t>Office Cost.</t>
      </is>
    </oc>
    <nc r="C59"/>
  </rcc>
  <rcc rId="4474" sId="6" numFmtId="34">
    <oc r="D59">
      <v>2214</v>
    </oc>
    <nc r="D59"/>
  </rcc>
  <rcc rId="4475" sId="6" numFmtId="34">
    <oc r="E59">
      <v>2138.7321507643646</v>
    </oc>
    <nc r="E59"/>
  </rcc>
  <rcc rId="4476" sId="6" numFmtId="34">
    <oc r="F59">
      <v>1549.8</v>
    </oc>
    <nc r="F59"/>
  </rcc>
  <rcc rId="4477" sId="6" numFmtId="34">
    <oc r="G59">
      <v>1497.1125055350553</v>
    </oc>
    <nc r="G59"/>
  </rcc>
  <rcc rId="4478" sId="6">
    <oc r="A60">
      <v>57</v>
    </oc>
    <nc r="A60"/>
  </rcc>
  <rcc rId="4479" sId="6">
    <oc r="B60" t="inlineStr">
      <is>
        <t>4. admin</t>
      </is>
    </oc>
    <nc r="B60"/>
  </rcc>
  <rcc rId="4480" sId="6">
    <oc r="C60" t="inlineStr">
      <is>
        <t>Fuel and Vehicle Maintenance.</t>
      </is>
    </oc>
    <nc r="C60"/>
  </rcc>
  <rcc rId="4481" sId="6" numFmtId="34">
    <oc r="D60">
      <v>1537.4999999999998</v>
    </oc>
    <nc r="D60"/>
  </rcc>
  <rcc rId="4482" sId="6" numFmtId="34">
    <oc r="E60">
      <v>1534.2564028143338</v>
    </oc>
    <nc r="E60"/>
  </rcc>
  <rcc rId="4483" sId="6" numFmtId="34">
    <oc r="F60">
      <v>1076.2499999999998</v>
    </oc>
    <nc r="F60"/>
  </rcc>
  <rcc rId="4484" sId="6" numFmtId="34">
    <oc r="G60">
      <v>1073.9794819700337</v>
    </oc>
    <nc r="G60"/>
  </rcc>
  <rcc rId="4485" sId="6">
    <oc r="A61">
      <v>58</v>
    </oc>
    <nc r="A61"/>
  </rcc>
  <rcc rId="4486" sId="6">
    <oc r="B61" t="inlineStr">
      <is>
        <t>4. admin</t>
      </is>
    </oc>
    <nc r="B61"/>
  </rcc>
  <rcc rId="4487" sId="6">
    <oc r="C61" t="inlineStr">
      <is>
        <t>Communication Cost.</t>
      </is>
    </oc>
    <nc r="C61"/>
  </rcc>
  <rcc rId="4488" sId="6" numFmtId="34">
    <oc r="D61">
      <v>245.99999999999997</v>
    </oc>
    <nc r="D61"/>
  </rcc>
  <rcc rId="4489" sId="6" numFmtId="34">
    <oc r="E61">
      <v>243.42833149284027</v>
    </oc>
    <nc r="E61"/>
  </rcc>
  <rcc rId="4490" sId="6" numFmtId="34">
    <oc r="F61">
      <v>172.19999999999996</v>
    </oc>
    <nc r="F61"/>
  </rcc>
  <rcc rId="4491" sId="6" numFmtId="34">
    <oc r="G61">
      <v>170.39983204498816</v>
    </oc>
    <nc r="G61"/>
  </rcc>
  <rcc rId="4492" sId="6">
    <oc r="A62">
      <v>59</v>
    </oc>
    <nc r="A62"/>
  </rcc>
  <rcc rId="4493" sId="6">
    <oc r="B62" t="inlineStr">
      <is>
        <t>4. admin</t>
      </is>
    </oc>
    <nc r="B62"/>
  </rcc>
  <rcc rId="4494" sId="6">
    <oc r="C62" t="inlineStr">
      <is>
        <t>Office Cost (paying papers, pens, other admin materials).</t>
      </is>
    </oc>
    <nc r="C62"/>
  </rcc>
  <rcc rId="4495" sId="6" numFmtId="34">
    <oc r="D62">
      <v>1230</v>
    </oc>
    <nc r="D62"/>
  </rcc>
  <rcc rId="4496" sId="6" numFmtId="34">
    <oc r="E62">
      <v>1227.8525040498864</v>
    </oc>
    <nc r="E62"/>
  </rcc>
  <rcc rId="4497" sId="6" numFmtId="34">
    <oc r="F62">
      <v>861</v>
    </oc>
    <nc r="F62"/>
  </rcc>
  <rcc rId="4498" sId="6" numFmtId="34">
    <oc r="G62">
      <v>859.49675283492036</v>
    </oc>
    <nc r="G62"/>
  </rcc>
  <rcc rId="4499" sId="6">
    <oc r="A63">
      <v>60</v>
    </oc>
    <nc r="A63"/>
  </rcc>
  <rcc rId="4500" sId="6">
    <oc r="B63" t="inlineStr">
      <is>
        <t>4. admin</t>
      </is>
    </oc>
    <nc r="B63"/>
  </rcc>
  <rcc rId="4501" sId="6">
    <oc r="C63" t="inlineStr">
      <is>
        <t>Travel Costs.</t>
      </is>
    </oc>
    <nc r="C63"/>
  </rcc>
  <rcc rId="4502" sId="6" numFmtId="34">
    <oc r="D63">
      <v>1120</v>
    </oc>
    <nc r="D63"/>
  </rcc>
  <rcc rId="4503" sId="6" numFmtId="34">
    <oc r="E63">
      <v>1227.3358851674641</v>
    </oc>
    <nc r="E63"/>
  </rcc>
  <rcc rId="4504" sId="6" numFmtId="34">
    <oc r="F63">
      <v>784</v>
    </oc>
    <nc r="F63"/>
  </rcc>
  <rcc rId="4505" sId="6" numFmtId="34">
    <oc r="G63">
      <v>859.13511961722475</v>
    </oc>
    <nc r="G63"/>
  </rcc>
  <rcc rId="4506" sId="6">
    <oc r="A64">
      <v>61</v>
    </oc>
    <nc r="A64"/>
  </rcc>
  <rcc rId="4507" sId="6">
    <oc r="B64" t="inlineStr">
      <is>
        <t>4. admin</t>
      </is>
    </oc>
    <nc r="B64"/>
  </rcc>
  <rcc rId="4508" sId="6">
    <oc r="C64" t="inlineStr">
      <is>
        <t>Communication Cost.</t>
      </is>
    </oc>
    <nc r="C64"/>
  </rcc>
  <rcc rId="4509" sId="6" numFmtId="34">
    <oc r="D64">
      <v>1230</v>
    </oc>
    <nc r="D64"/>
  </rcc>
  <rcc rId="4510" sId="6" numFmtId="34">
    <oc r="E64">
      <v>1039.5800956937799</v>
    </oc>
    <nc r="E64"/>
  </rcc>
  <rcc rId="4511" sId="6" numFmtId="34">
    <oc r="F64">
      <v>861</v>
    </oc>
    <nc r="F64"/>
  </rcc>
  <rcc rId="4512" sId="6" numFmtId="34">
    <oc r="G64">
      <v>727.70606698564598</v>
    </oc>
    <nc r="G64"/>
  </rcc>
  <rcc rId="4513" sId="6">
    <oc r="A65">
      <v>62</v>
    </oc>
    <nc r="A65"/>
  </rcc>
  <rcc rId="4514" sId="6">
    <oc r="B65" t="inlineStr">
      <is>
        <t>4. admin</t>
      </is>
    </oc>
    <nc r="B65"/>
  </rcc>
  <rcc rId="4515" sId="6">
    <oc r="C65" t="inlineStr">
      <is>
        <t>Office Cost.</t>
      </is>
    </oc>
    <nc r="C65"/>
  </rcc>
  <rcc rId="4516" sId="6" numFmtId="34">
    <oc r="D65">
      <v>1230</v>
    </oc>
    <nc r="D65"/>
  </rcc>
  <rcc rId="4517" sId="6" numFmtId="34">
    <oc r="E65">
      <v>1085.5505263157895</v>
    </oc>
    <nc r="E65"/>
  </rcc>
  <rcc rId="4518" sId="6" numFmtId="34">
    <oc r="F65">
      <v>861</v>
    </oc>
    <nc r="F65"/>
  </rcc>
  <rcc rId="4519" sId="6" numFmtId="34">
    <oc r="G65">
      <v>759.88536842105259</v>
    </oc>
    <nc r="G65"/>
  </rcc>
  <rcc rId="4520" sId="6">
    <oc r="A66">
      <v>63</v>
    </oc>
    <nc r="A66"/>
  </rcc>
  <rcc rId="4521" sId="6">
    <oc r="B66" t="inlineStr">
      <is>
        <t>4. admin</t>
      </is>
    </oc>
    <nc r="B66"/>
  </rcc>
  <rcc rId="4522" sId="6">
    <oc r="C66" t="inlineStr">
      <is>
        <t>Communication Cost per month.</t>
      </is>
    </oc>
    <nc r="C66"/>
  </rcc>
  <rcc rId="4523" sId="6" numFmtId="34">
    <oc r="D66">
      <v>1537.4999999999998</v>
    </oc>
    <nc r="D66"/>
  </rcc>
  <rcc rId="4524" sId="6" numFmtId="34">
    <oc r="E66">
      <v>1528.3672627111928</v>
    </oc>
    <nc r="E66"/>
  </rcc>
  <rcc rId="4525" sId="6" numFmtId="34">
    <oc r="F66">
      <v>1076.2499999999998</v>
    </oc>
    <nc r="F66"/>
  </rcc>
  <rcc rId="4526" sId="6" numFmtId="34">
    <oc r="G66">
      <v>1184.5272393512232</v>
    </oc>
    <nc r="G66"/>
  </rcc>
  <rcc rId="4527" sId="6">
    <oc r="A67">
      <v>64</v>
    </oc>
    <nc r="A67"/>
  </rcc>
  <rcc rId="4528" sId="6">
    <oc r="B67" t="inlineStr">
      <is>
        <t>4. admin</t>
      </is>
    </oc>
    <nc r="B67"/>
  </rcc>
  <rcc rId="4529" sId="6">
    <oc r="C67" t="inlineStr">
      <is>
        <t>Office Cost.</t>
      </is>
    </oc>
    <nc r="C67"/>
  </rcc>
  <rcc rId="4530" sId="6" numFmtId="34">
    <oc r="D67">
      <v>491.99999999999994</v>
    </oc>
    <nc r="D67"/>
  </rcc>
  <rcc rId="4531" sId="6" numFmtId="34">
    <oc r="E67">
      <v>487.40827637507704</v>
    </oc>
    <nc r="E67"/>
  </rcc>
  <rcc rId="4532" sId="6" numFmtId="34">
    <oc r="F67">
      <v>344.39999999999992</v>
    </oc>
    <nc r="F67"/>
  </rcc>
  <rcc rId="4533" sId="6" numFmtId="34">
    <oc r="G67">
      <v>377.20044008481193</v>
    </oc>
    <nc r="G67"/>
  </rcc>
  <rcc rId="4534" sId="6">
    <oc r="I67">
      <f>SUM(E57:E67)</f>
    </oc>
    <nc r="I67"/>
  </rcc>
  <rcc rId="4535" sId="6">
    <oc r="A68">
      <v>65</v>
    </oc>
    <nc r="A68"/>
  </rcc>
  <rcc rId="4536" sId="6">
    <oc r="B68" t="inlineStr">
      <is>
        <t>5. M&amp;E</t>
      </is>
    </oc>
    <nc r="B68"/>
  </rcc>
  <rcc rId="4537" sId="6">
    <oc r="C68" t="inlineStr">
      <is>
        <t>SCIAF Programme Officer Field Visit one per annum.</t>
      </is>
    </oc>
    <nc r="C68"/>
  </rcc>
  <rcc rId="4538" sId="6" numFmtId="34">
    <oc r="D68">
      <v>4050</v>
    </oc>
    <nc r="D68"/>
  </rcc>
  <rcc rId="4539" sId="6" numFmtId="34">
    <oc r="E68">
      <v>3211.3133170731708</v>
    </oc>
    <nc r="E68"/>
  </rcc>
  <rcc rId="4540" sId="6" numFmtId="34">
    <oc r="F68">
      <v>2835</v>
    </oc>
    <nc r="F68"/>
  </rcc>
  <rcc rId="4541" sId="6" numFmtId="34">
    <oc r="G68">
      <v>2248.2399999999998</v>
    </oc>
    <nc r="G68"/>
  </rcc>
  <rcc rId="4542" sId="6">
    <oc r="A69">
      <v>66</v>
    </oc>
    <nc r="A69"/>
  </rcc>
  <rcc rId="4543" sId="6">
    <oc r="B69" t="inlineStr">
      <is>
        <t>5. M&amp;E</t>
      </is>
    </oc>
    <nc r="B69"/>
  </rcc>
  <rcc rId="4544" sId="6">
    <oc r="C69" t="inlineStr">
      <is>
        <t>Annual Audit of Project</t>
      </is>
    </oc>
    <nc r="C69"/>
  </rcc>
  <rcc rId="4545" sId="6" numFmtId="34">
    <oc r="D69">
      <v>5125</v>
    </oc>
    <nc r="D69"/>
  </rcc>
  <rcc rId="4546" sId="6" numFmtId="34">
    <oc r="E69">
      <v>4500</v>
    </oc>
    <nc r="E69"/>
  </rcc>
  <rcc rId="4547" sId="6" numFmtId="34">
    <oc r="F69">
      <v>3500</v>
    </oc>
    <nc r="F69"/>
  </rcc>
  <rcc rId="4548" sId="6" numFmtId="34">
    <oc r="G69">
      <v>3073.1707317073174</v>
    </oc>
    <nc r="G69"/>
  </rcc>
  <rcc rId="4549" sId="6">
    <oc r="A70">
      <v>67</v>
    </oc>
    <nc r="A70"/>
  </rcc>
  <rcc rId="4550" sId="6">
    <oc r="B70" t="inlineStr">
      <is>
        <t>5. M&amp;E</t>
      </is>
    </oc>
    <nc r="B70"/>
  </rcc>
  <rcc rId="4551" sId="6">
    <oc r="C70" t="inlineStr">
      <is>
        <t>Mid Term Evaluation</t>
      </is>
    </oc>
    <nc r="C70"/>
  </rcc>
  <rcc rId="4552" sId="6" numFmtId="34">
    <oc r="E70">
      <v>0</v>
    </oc>
    <nc r="E70"/>
  </rcc>
  <rcc rId="4553" sId="6" numFmtId="34">
    <oc r="F70">
      <v>0</v>
    </oc>
    <nc r="F70"/>
  </rcc>
  <rcc rId="4554" sId="6" numFmtId="34">
    <oc r="G70">
      <v>0</v>
    </oc>
    <nc r="G70"/>
  </rcc>
  <rcc rId="4555" sId="6">
    <oc r="A71">
      <v>68</v>
    </oc>
    <nc r="A71"/>
  </rcc>
  <rcc rId="4556" sId="6">
    <oc r="B71" t="inlineStr">
      <is>
        <t>5. M&amp;E</t>
      </is>
    </oc>
    <nc r="B71"/>
  </rcc>
  <rcc rId="4557" sId="6">
    <oc r="C71" t="inlineStr">
      <is>
        <t>Final Evaluation</t>
      </is>
    </oc>
    <nc r="C71"/>
  </rcc>
  <rcc rId="4558" sId="6" numFmtId="34">
    <oc r="E71">
      <v>0</v>
    </oc>
    <nc r="E71"/>
  </rcc>
  <rcc rId="4559" sId="6" numFmtId="34">
    <oc r="G71">
      <v>0</v>
    </oc>
    <nc r="G71"/>
  </rcc>
  <rcc rId="4560" sId="6">
    <oc r="A72">
      <v>69</v>
    </oc>
    <nc r="A72"/>
  </rcc>
  <rcc rId="4561" sId="6">
    <oc r="B72" t="inlineStr">
      <is>
        <t>5. M&amp;E</t>
      </is>
    </oc>
    <nc r="B72"/>
  </rcc>
  <rcc rId="4562" sId="6">
    <oc r="C72" t="inlineStr">
      <is>
        <t>Translation Costs</t>
      </is>
    </oc>
    <nc r="C72"/>
  </rcc>
  <rcc rId="4563" sId="6" numFmtId="34">
    <oc r="D72">
      <v>250</v>
    </oc>
    <nc r="D72"/>
  </rcc>
  <rcc rId="4564" sId="6" numFmtId="34">
    <oc r="E72">
      <v>0</v>
    </oc>
    <nc r="E72"/>
  </rcc>
  <rcc rId="4565" sId="6" numFmtId="34">
    <oc r="F72">
      <v>175</v>
    </oc>
    <nc r="F72"/>
  </rcc>
  <rcc rId="4566" sId="6" numFmtId="34">
    <oc r="G72">
      <v>0</v>
    </oc>
    <nc r="G72"/>
  </rcc>
  <rcc rId="4567" sId="6">
    <oc r="A73">
      <v>63.5</v>
    </oc>
    <nc r="A73"/>
  </rcc>
  <rcc rId="4568" sId="6">
    <oc r="B73" t="inlineStr">
      <is>
        <t>4. admin</t>
      </is>
    </oc>
    <nc r="B73"/>
  </rcc>
  <rcc rId="4569" sId="6">
    <oc r="C73" t="inlineStr">
      <is>
        <t>Travel Costs.</t>
      </is>
    </oc>
    <nc r="C73"/>
  </rcc>
  <rcc rId="4570" sId="6" numFmtId="34">
    <oc r="E73">
      <v>0</v>
    </oc>
    <nc r="E73"/>
  </rcc>
  <rcc rId="4571" sId="6" numFmtId="34">
    <oc r="G73">
      <v>0</v>
    </oc>
    <nc r="G73"/>
  </rcc>
  <rcc rId="4572" sId="6">
    <oc r="A74" t="inlineStr">
      <is>
        <t>Grand Total</t>
      </is>
    </oc>
    <nc r="A74"/>
  </rcc>
  <rcc rId="4573" sId="6" numFmtId="34">
    <oc r="D74">
      <v>178111.58489999999</v>
    </oc>
    <nc r="D74"/>
  </rcc>
  <rcc rId="4574" sId="6" numFmtId="34">
    <oc r="E74">
      <v>172020.72447638278</v>
    </oc>
    <nc r="E74"/>
  </rcc>
  <rcc rId="4575" sId="6" numFmtId="34">
    <oc r="F74">
      <v>111078.05942999998</v>
    </oc>
    <nc r="F74"/>
  </rcc>
  <rcc rId="4576" sId="6" numFmtId="34">
    <oc r="G74">
      <v>107455.65989280018</v>
    </oc>
    <nc r="G74"/>
  </rcc>
  <rcc rId="4577" sId="2" numFmtId="11">
    <oc r="D122">
      <f>VLOOKUP(A122,sheet!$A$3:$G$74,5,FALSE)</f>
    </oc>
    <nc r="D122">
      <v>0</v>
    </nc>
  </rcc>
  <rfmt sheetId="6" sqref="A1:XFD1048576">
    <dxf>
      <fill>
        <patternFill patternType="none">
          <bgColor auto="1"/>
        </patternFill>
      </fill>
    </dxf>
  </rfmt>
  <rfmt sheetId="6" sqref="A1:A1048576" start="0" length="0">
    <dxf>
      <border>
        <left/>
      </border>
    </dxf>
  </rfmt>
  <rcv guid="{C841DD0B-0C27-4F51-B1F2-8EBC45803E05}" action="delete"/>
  <rdn rId="0" localSheetId="1" customView="1" name="Z_C841DD0B_0C27_4F51_B1F2_8EBC45803E05_.wvu.PrintArea" hidden="1" oldHidden="1">
    <formula>'GUIDANCE NOTES'!$A$1:$A$31</formula>
    <oldFormula>'GUIDANCE NOTES'!$A$1:$A$31</oldFormula>
  </rdn>
  <rdn rId="0" localSheetId="2" customView="1" name="Z_C841DD0B_0C27_4F51_B1F2_8EBC45803E05_.wvu.PrintTitles" hidden="1" oldHidden="1">
    <formula>'Annual Financial Report'!$10:$15</formula>
    <oldFormula>'Annual Financial Report'!$10:$15</oldFormula>
  </rdn>
  <rdn rId="0" localSheetId="4" customView="1" name="Z_C841DD0B_0C27_4F51_B1F2_8EBC45803E05_.wvu.PrintArea" hidden="1" oldHidden="1">
    <formula>'Financial Summary '!$A$1:$P$69</formula>
    <oldFormula>'Financial Summary '!$A$1:$P$69</oldFormula>
  </rdn>
  <rdn rId="0" localSheetId="4" customView="1" name="Z_C841DD0B_0C27_4F51_B1F2_8EBC45803E05_.wvu.Cols" hidden="1" oldHidden="1">
    <formula>'Financial Summary '!$N:$N</formula>
    <oldFormula>'Financial Summary '!$N:$N</oldFormula>
  </rdn>
  <rcv guid="{C841DD0B-0C27-4F51-B1F2-8EBC45803E05}" action="add"/>
  <rsnm rId="4582" sheetId="6" oldName="[GPAF IMP 067 Annual Financial Report 300414.xlsx]masterfile" newName="[GPAF IMP 067 Annual Financial Report 300414.xlsx]shee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841DD0B-0C27-4F51-B1F2-8EBC45803E05}" action="delete"/>
  <rdn rId="0" localSheetId="1" customView="1" name="Z_C841DD0B_0C27_4F51_B1F2_8EBC45803E05_.wvu.PrintArea" hidden="1" oldHidden="1">
    <formula>'GUIDANCE NOTES'!$A$1:$A$31</formula>
    <oldFormula>'GUIDANCE NOTES'!$A$1:$A$31</oldFormula>
  </rdn>
  <rdn rId="0" localSheetId="2" customView="1" name="Z_C841DD0B_0C27_4F51_B1F2_8EBC45803E05_.wvu.PrintTitles" hidden="1" oldHidden="1">
    <formula>'Annual Financial Report'!$10:$15</formula>
    <oldFormula>'Annual Financial Report'!$10:$15</oldFormula>
  </rdn>
  <rdn rId="0" localSheetId="4" customView="1" name="Z_C841DD0B_0C27_4F51_B1F2_8EBC45803E05_.wvu.PrintArea" hidden="1" oldHidden="1">
    <formula>'Financial Summary '!$A$1:$P$69</formula>
    <oldFormula>'Financial Summary '!$A$1:$P$69</oldFormula>
  </rdn>
  <rdn rId="0" localSheetId="4" customView="1" name="Z_C841DD0B_0C27_4F51_B1F2_8EBC45803E05_.wvu.Cols" hidden="1" oldHidden="1">
    <formula>'Financial Summary '!$N:$N</formula>
    <oldFormula>'Financial Summary '!$N:$N</oldFormula>
  </rdn>
  <rcv guid="{C841DD0B-0C27-4F51-B1F2-8EBC45803E05}"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87" sId="3">
    <oc r="B4" t="inlineStr">
      <is>
        <t>Activity was undertaken by the trainers were provided by other NGOs and no fee was charged.</t>
      </is>
    </oc>
    <nc r="B4" t="inlineStr">
      <is>
        <t>Activity was undertaken by trainers provided by other NGOs and no fee was charged.</t>
      </is>
    </nc>
  </rcc>
  <rcc rId="4588" sId="3">
    <oc r="B8" t="inlineStr">
      <is>
        <t>CDJP Bukuva made a saving in communication costs to offset the small overspends in project activities (budget lines 10 and 14)</t>
      </is>
    </oc>
    <nc r="B8" t="inlineStr">
      <is>
        <t>CEJP Rwanda made a saving in communication costs to offset the small overspends in project activities (budget lines 10 and 14)</t>
      </is>
    </nc>
  </rcc>
  <rcc rId="4589" sId="3">
    <oc r="B9" t="inlineStr">
      <is>
        <t>Similary a saving was made in office costs to offset the same overspends in project activities (budget lines 10 and 14)</t>
      </is>
    </oc>
    <nc r="B9" t="inlineStr">
      <is>
        <t>Similarly a saving was made in office costs to offset the same overspends in project activities (budget lines 10 and 14)</t>
      </is>
    </nc>
  </rcc>
  <rdn rId="0" localSheetId="1" customView="1" name="Z_F4C4B563_71D4_4A18_AAC1_DFFD20FE381F_.wvu.PrintArea" hidden="1" oldHidden="1">
    <formula>'GUIDANCE NOTES'!$A$1:$A$31</formula>
  </rdn>
  <rdn rId="0" localSheetId="2" customView="1" name="Z_F4C4B563_71D4_4A18_AAC1_DFFD20FE381F_.wvu.PrintTitles" hidden="1" oldHidden="1">
    <formula>'Annual Financial Report'!$10:$15</formula>
  </rdn>
  <rdn rId="0" localSheetId="4" customView="1" name="Z_F4C4B563_71D4_4A18_AAC1_DFFD20FE381F_.wvu.PrintArea" hidden="1" oldHidden="1">
    <formula>'Financial Summary '!$A$1:$P$69</formula>
  </rdn>
  <rdn rId="0" localSheetId="4" customView="1" name="Z_F4C4B563_71D4_4A18_AAC1_DFFD20FE381F_.wvu.Cols" hidden="1" oldHidden="1">
    <formula>'Financial Summary '!$N:$N</formula>
  </rdn>
  <rcv guid="{F4C4B563-71D4-4A18-AAC1-DFFD20FE381F}"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938" sheetId="6" name="[GPAF Annual  working copy.xls]masterfile" sheetPosition="5"/>
  <rcc rId="2939" sId="6" odxf="1" dxf="1">
    <nc r="A3" t="inlineStr">
      <is>
        <t>Line number</t>
      </is>
    </nc>
    <odxf>
      <border outline="0">
        <left/>
        <top/>
      </border>
    </odxf>
    <ndxf>
      <border outline="0">
        <left style="thin">
          <color indexed="8"/>
        </left>
        <top style="thin">
          <color indexed="8"/>
        </top>
      </border>
    </ndxf>
  </rcc>
  <rcc rId="2940" sId="6" odxf="1" dxf="1">
    <nc r="B3" t="inlineStr">
      <is>
        <t>Category</t>
      </is>
    </nc>
    <odxf>
      <border outline="0">
        <left/>
        <top/>
      </border>
    </odxf>
    <ndxf>
      <border outline="0">
        <left style="thin">
          <color indexed="8"/>
        </left>
        <top style="thin">
          <color indexed="8"/>
        </top>
      </border>
    </ndxf>
  </rcc>
  <rcc rId="2941" sId="6" odxf="1" dxf="1">
    <nc r="C3" t="inlineStr">
      <is>
        <t>Budget Line</t>
      </is>
    </nc>
    <odxf>
      <border outline="0">
        <left/>
        <top/>
      </border>
    </odxf>
    <ndxf>
      <border outline="0">
        <left style="thin">
          <color indexed="8"/>
        </left>
        <top style="thin">
          <color indexed="8"/>
        </top>
      </border>
    </ndxf>
  </rcc>
  <rcc rId="2942" sId="6" odxf="1" dxf="1">
    <nc r="D3" t="inlineStr">
      <is>
        <t>Sum of FULL yr2</t>
      </is>
    </nc>
    <odxf>
      <border outline="0">
        <left/>
        <top/>
      </border>
    </odxf>
    <ndxf>
      <border outline="0">
        <left style="thin">
          <color indexed="8"/>
        </left>
        <top style="thin">
          <color indexed="8"/>
        </top>
      </border>
    </ndxf>
  </rcc>
  <rcc rId="2943" sId="6" odxf="1" dxf="1">
    <nc r="E3" t="inlineStr">
      <is>
        <t>Sum of Actual to Date ALL</t>
      </is>
    </nc>
    <odxf>
      <border outline="0">
        <top/>
      </border>
    </odxf>
    <ndxf>
      <border outline="0">
        <top style="thin">
          <color indexed="8"/>
        </top>
      </border>
    </ndxf>
  </rcc>
  <rcc rId="2944" sId="6" odxf="1" dxf="1">
    <nc r="F3" t="inlineStr">
      <is>
        <t>Sum of DFID yr2</t>
      </is>
    </nc>
    <odxf>
      <border outline="0">
        <top/>
      </border>
    </odxf>
    <ndxf>
      <border outline="0">
        <top style="thin">
          <color indexed="8"/>
        </top>
      </border>
    </ndxf>
  </rcc>
  <rcc rId="2945" sId="6" odxf="1" dxf="1">
    <nc r="G3" t="inlineStr">
      <is>
        <t>Sum of Actual to Date DFID</t>
      </is>
    </nc>
    <odxf>
      <border outline="0">
        <right/>
        <top/>
      </border>
    </odxf>
    <ndxf>
      <border outline="0">
        <right style="thin">
          <color indexed="8"/>
        </right>
        <top style="thin">
          <color indexed="8"/>
        </top>
      </border>
    </ndxf>
  </rcc>
  <rcc rId="2946" sId="6" odxf="1" dxf="1">
    <nc r="A4">
      <v>1</v>
    </nc>
    <odxf>
      <border outline="0">
        <left/>
        <top/>
      </border>
    </odxf>
    <ndxf>
      <border outline="0">
        <left style="thin">
          <color indexed="8"/>
        </left>
        <top style="thin">
          <color indexed="8"/>
        </top>
      </border>
    </ndxf>
  </rcc>
  <rcc rId="2947" sId="6" odxf="1" dxf="1">
    <nc r="B4" t="inlineStr">
      <is>
        <t>2. project</t>
      </is>
    </nc>
    <odxf>
      <border outline="0">
        <left/>
        <top/>
      </border>
    </odxf>
    <ndxf>
      <border outline="0">
        <left style="thin">
          <color indexed="8"/>
        </left>
        <top style="thin">
          <color indexed="8"/>
        </top>
      </border>
    </ndxf>
  </rcc>
  <rcc rId="2948" sId="6" odxf="1" dxf="1">
    <nc r="C4" t="inlineStr">
      <is>
        <t>Conduct household livelihood security assessment for 500 beneficiaries to identify livelihood opportunities.</t>
      </is>
    </nc>
    <odxf>
      <border outline="0">
        <left/>
        <top/>
      </border>
    </odxf>
    <ndxf>
      <border outline="0">
        <left style="thin">
          <color indexed="8"/>
        </left>
        <top style="thin">
          <color indexed="8"/>
        </top>
      </border>
    </ndxf>
  </rcc>
  <rcc rId="2949" sId="6" odxf="1" dxf="1" numFmtId="34">
    <nc r="D4">
      <v>460</v>
    </nc>
    <odxf>
      <numFmt numFmtId="0" formatCode="General"/>
      <border outline="0">
        <left/>
        <top/>
      </border>
    </odxf>
    <ndxf>
      <numFmt numFmtId="172" formatCode="_ * #,##0_ ;_ * \-#,##0_ ;_ * &quot;-&quot;??_ ;_ @_ "/>
      <border outline="0">
        <left style="thin">
          <color indexed="8"/>
        </left>
        <top style="thin">
          <color indexed="8"/>
        </top>
      </border>
    </ndxf>
  </rcc>
  <rcc rId="2950" sId="6" odxf="1" dxf="1" numFmtId="34">
    <nc r="E4">
      <v>460.59</v>
    </nc>
    <odxf>
      <numFmt numFmtId="0" formatCode="General"/>
      <border outline="0">
        <top/>
      </border>
    </odxf>
    <ndxf>
      <numFmt numFmtId="172" formatCode="_ * #,##0_ ;_ * \-#,##0_ ;_ * &quot;-&quot;??_ ;_ @_ "/>
      <border outline="0">
        <top style="thin">
          <color indexed="8"/>
        </top>
      </border>
    </ndxf>
  </rcc>
  <rcc rId="2951" sId="6" odxf="1" dxf="1" numFmtId="34">
    <nc r="F4">
      <v>322</v>
    </nc>
    <odxf>
      <numFmt numFmtId="0" formatCode="General"/>
      <border outline="0">
        <top/>
      </border>
    </odxf>
    <ndxf>
      <numFmt numFmtId="172" formatCode="_ * #,##0_ ;_ * \-#,##0_ ;_ * &quot;-&quot;??_ ;_ @_ "/>
      <border outline="0">
        <top style="thin">
          <color indexed="8"/>
        </top>
      </border>
    </ndxf>
  </rcc>
  <rcc rId="2952" sId="6" odxf="1" dxf="1" numFmtId="34">
    <nc r="G4">
      <v>322</v>
    </nc>
    <odxf>
      <numFmt numFmtId="0" formatCode="General"/>
      <border outline="0">
        <right/>
        <top/>
      </border>
    </odxf>
    <ndxf>
      <numFmt numFmtId="171" formatCode="_ * #,##0.00_ ;_ * \-#,##0.00_ ;_ * &quot;-&quot;??_ ;_ @_ "/>
      <border outline="0">
        <right style="thin">
          <color indexed="8"/>
        </right>
        <top style="thin">
          <color indexed="8"/>
        </top>
      </border>
    </ndxf>
  </rcc>
  <rcc rId="2953" sId="6" odxf="1" dxf="1">
    <nc r="A5">
      <v>2</v>
    </nc>
    <odxf>
      <border outline="0">
        <left/>
        <top/>
      </border>
    </odxf>
    <ndxf>
      <border outline="0">
        <left style="thin">
          <color indexed="8"/>
        </left>
        <top style="thin">
          <color indexed="8"/>
        </top>
      </border>
    </ndxf>
  </rcc>
  <rcc rId="2954" sId="6" odxf="1" dxf="1">
    <nc r="B5" t="inlineStr">
      <is>
        <t>2. project</t>
      </is>
    </nc>
    <odxf>
      <border outline="0">
        <left/>
        <top/>
      </border>
    </odxf>
    <ndxf>
      <border outline="0">
        <left style="thin">
          <color indexed="8"/>
        </left>
        <top style="thin">
          <color indexed="8"/>
        </top>
      </border>
    </ndxf>
  </rcc>
  <rcc rId="2955" sId="6" odxf="1" dxf="1">
    <nc r="C5" t="inlineStr">
      <is>
        <t>Two days framers training on mixed and morden farming for 500 farmers in year one and two.</t>
      </is>
    </nc>
    <odxf>
      <border outline="0">
        <left/>
        <top/>
      </border>
    </odxf>
    <ndxf>
      <border outline="0">
        <left style="thin">
          <color indexed="8"/>
        </left>
        <top style="thin">
          <color indexed="8"/>
        </top>
      </border>
    </ndxf>
  </rcc>
  <rcc rId="2956" sId="6" odxf="1" dxf="1" numFmtId="34">
    <nc r="D5">
      <v>4000</v>
    </nc>
    <odxf>
      <numFmt numFmtId="0" formatCode="General"/>
      <border outline="0">
        <left/>
        <top/>
      </border>
    </odxf>
    <ndxf>
      <numFmt numFmtId="172" formatCode="_ * #,##0_ ;_ * \-#,##0_ ;_ * &quot;-&quot;??_ ;_ @_ "/>
      <border outline="0">
        <left style="thin">
          <color indexed="8"/>
        </left>
        <top style="thin">
          <color indexed="8"/>
        </top>
      </border>
    </ndxf>
  </rcc>
  <rcc rId="2957" sId="6" odxf="1" dxf="1" numFmtId="34">
    <nc r="E5">
      <v>4005.1204337676027</v>
    </nc>
    <odxf>
      <numFmt numFmtId="0" formatCode="General"/>
      <border outline="0">
        <top/>
      </border>
    </odxf>
    <ndxf>
      <numFmt numFmtId="172" formatCode="_ * #,##0_ ;_ * \-#,##0_ ;_ * &quot;-&quot;??_ ;_ @_ "/>
      <border outline="0">
        <top style="thin">
          <color indexed="8"/>
        </top>
      </border>
    </ndxf>
  </rcc>
  <rcc rId="2958" sId="6" odxf="1" dxf="1" numFmtId="34">
    <nc r="F5">
      <v>2800</v>
    </nc>
    <odxf>
      <numFmt numFmtId="0" formatCode="General"/>
      <border outline="0">
        <top/>
      </border>
    </odxf>
    <ndxf>
      <numFmt numFmtId="172" formatCode="_ * #,##0_ ;_ * \-#,##0_ ;_ * &quot;-&quot;??_ ;_ @_ "/>
      <border outline="0">
        <top style="thin">
          <color indexed="8"/>
        </top>
      </border>
    </ndxf>
  </rcc>
  <rcc rId="2959" sId="6" odxf="1" dxf="1" numFmtId="34">
    <nc r="G5">
      <v>2803.5843036373217</v>
    </nc>
    <odxf>
      <numFmt numFmtId="0" formatCode="General"/>
      <border outline="0">
        <right/>
        <top/>
      </border>
    </odxf>
    <ndxf>
      <numFmt numFmtId="171" formatCode="_ * #,##0.00_ ;_ * \-#,##0.00_ ;_ * &quot;-&quot;??_ ;_ @_ "/>
      <border outline="0">
        <right style="thin">
          <color indexed="8"/>
        </right>
        <top style="thin">
          <color indexed="8"/>
        </top>
      </border>
    </ndxf>
  </rcc>
  <rcc rId="2960" sId="6" odxf="1" dxf="1">
    <nc r="A6">
      <v>3</v>
    </nc>
    <odxf>
      <border outline="0">
        <left/>
        <top/>
      </border>
    </odxf>
    <ndxf>
      <border outline="0">
        <left style="thin">
          <color indexed="8"/>
        </left>
        <top style="thin">
          <color indexed="8"/>
        </top>
      </border>
    </ndxf>
  </rcc>
  <rcc rId="2961" sId="6" odxf="1" dxf="1">
    <nc r="B6" t="inlineStr">
      <is>
        <t>2. project</t>
      </is>
    </nc>
    <odxf>
      <border outline="0">
        <left/>
        <top/>
      </border>
    </odxf>
    <ndxf>
      <border outline="0">
        <left style="thin">
          <color indexed="8"/>
        </left>
        <top style="thin">
          <color indexed="8"/>
        </top>
      </border>
    </ndxf>
  </rcc>
  <rcc rId="2962" sId="6" odxf="1" dxf="1">
    <nc r="C6" t="inlineStr">
      <is>
        <t>Provision of farming equipments for 500 women farmers in year one.</t>
      </is>
    </nc>
    <odxf>
      <border outline="0">
        <left/>
        <top/>
      </border>
    </odxf>
    <ndxf>
      <border outline="0">
        <left style="thin">
          <color indexed="8"/>
        </left>
        <top style="thin">
          <color indexed="8"/>
        </top>
      </border>
    </ndxf>
  </rcc>
  <rcc rId="2963" sId="6" odxf="1" dxf="1" numFmtId="34">
    <nc r="D6">
      <v>5000</v>
    </nc>
    <odxf>
      <numFmt numFmtId="0" formatCode="General"/>
      <border outline="0">
        <left/>
        <top/>
      </border>
    </odxf>
    <ndxf>
      <numFmt numFmtId="172" formatCode="_ * #,##0_ ;_ * \-#,##0_ ;_ * &quot;-&quot;??_ ;_ @_ "/>
      <border outline="0">
        <left style="thin">
          <color indexed="8"/>
        </left>
        <top style="thin">
          <color indexed="8"/>
        </top>
      </border>
    </ndxf>
  </rcc>
  <rcc rId="2964" sId="6" odxf="1" dxf="1" numFmtId="34">
    <nc r="E6">
      <v>5006.3999999999996</v>
    </nc>
    <odxf>
      <numFmt numFmtId="0" formatCode="General"/>
      <border outline="0">
        <top/>
      </border>
    </odxf>
    <ndxf>
      <numFmt numFmtId="172" formatCode="_ * #,##0_ ;_ * \-#,##0_ ;_ * &quot;-&quot;??_ ;_ @_ "/>
      <border outline="0">
        <top style="thin">
          <color indexed="8"/>
        </top>
      </border>
    </ndxf>
  </rcc>
  <rcc rId="2965" sId="6" odxf="1" dxf="1" numFmtId="34">
    <nc r="F6">
      <v>3500</v>
    </nc>
    <odxf>
      <numFmt numFmtId="0" formatCode="General"/>
      <border outline="0">
        <top/>
      </border>
    </odxf>
    <ndxf>
      <numFmt numFmtId="172" formatCode="_ * #,##0_ ;_ * \-#,##0_ ;_ * &quot;-&quot;??_ ;_ @_ "/>
      <border outline="0">
        <top style="thin">
          <color indexed="8"/>
        </top>
      </border>
    </ndxf>
  </rcc>
  <rcc rId="2966" sId="6" odxf="1" dxf="1" numFmtId="34">
    <nc r="G6">
      <v>3500</v>
    </nc>
    <odxf>
      <numFmt numFmtId="0" formatCode="General"/>
      <border outline="0">
        <right/>
        <top/>
      </border>
    </odxf>
    <ndxf>
      <numFmt numFmtId="171" formatCode="_ * #,##0.00_ ;_ * \-#,##0.00_ ;_ * &quot;-&quot;??_ ;_ @_ "/>
      <border outline="0">
        <right style="thin">
          <color indexed="8"/>
        </right>
        <top style="thin">
          <color indexed="8"/>
        </top>
      </border>
    </ndxf>
  </rcc>
  <rcc rId="2967" sId="6" odxf="1" dxf="1">
    <nc r="A7">
      <v>4</v>
    </nc>
    <odxf>
      <border outline="0">
        <left/>
        <top/>
      </border>
    </odxf>
    <ndxf>
      <border outline="0">
        <left style="thin">
          <color indexed="8"/>
        </left>
        <top style="thin">
          <color indexed="8"/>
        </top>
      </border>
    </ndxf>
  </rcc>
  <rcc rId="2968" sId="6" odxf="1" dxf="1">
    <nc r="B7" t="inlineStr">
      <is>
        <t>2. project</t>
      </is>
    </nc>
    <odxf>
      <border outline="0">
        <left/>
        <top/>
      </border>
    </odxf>
    <ndxf>
      <border outline="0">
        <left style="thin">
          <color indexed="8"/>
        </left>
        <top style="thin">
          <color indexed="8"/>
        </top>
      </border>
    </ndxf>
  </rcc>
  <rcc rId="2969" sId="6" odxf="1" dxf="1">
    <nc r="C7" t="inlineStr">
      <is>
        <t>Provision of seeds for 500 women farmers in year one and two.</t>
      </is>
    </nc>
    <odxf>
      <border outline="0">
        <left/>
        <top/>
      </border>
    </odxf>
    <ndxf>
      <border outline="0">
        <left style="thin">
          <color indexed="8"/>
        </left>
        <top style="thin">
          <color indexed="8"/>
        </top>
      </border>
    </ndxf>
  </rcc>
  <rcc rId="2970" sId="6" odxf="1" dxf="1" numFmtId="34">
    <nc r="D7">
      <v>3200</v>
    </nc>
    <odxf>
      <numFmt numFmtId="0" formatCode="General"/>
      <border outline="0">
        <left/>
        <top/>
      </border>
    </odxf>
    <ndxf>
      <numFmt numFmtId="172" formatCode="_ * #,##0_ ;_ * \-#,##0_ ;_ * &quot;-&quot;??_ ;_ @_ "/>
      <border outline="0">
        <left style="thin">
          <color indexed="8"/>
        </left>
        <top style="thin">
          <color indexed="8"/>
        </top>
      </border>
    </ndxf>
  </rcc>
  <rcc rId="2971" sId="6" odxf="1" dxf="1" numFmtId="34">
    <nc r="E7">
      <v>3204.1</v>
    </nc>
    <odxf>
      <numFmt numFmtId="0" formatCode="General"/>
      <border outline="0">
        <top/>
      </border>
    </odxf>
    <ndxf>
      <numFmt numFmtId="172" formatCode="_ * #,##0_ ;_ * \-#,##0_ ;_ * &quot;-&quot;??_ ;_ @_ "/>
      <border outline="0">
        <top style="thin">
          <color indexed="8"/>
        </top>
      </border>
    </ndxf>
  </rcc>
  <rcc rId="2972" sId="6" odxf="1" dxf="1" numFmtId="34">
    <nc r="F7">
      <v>2240</v>
    </nc>
    <odxf>
      <numFmt numFmtId="0" formatCode="General"/>
      <border outline="0">
        <top/>
      </border>
    </odxf>
    <ndxf>
      <numFmt numFmtId="172" formatCode="_ * #,##0_ ;_ * \-#,##0_ ;_ * &quot;-&quot;??_ ;_ @_ "/>
      <border outline="0">
        <top style="thin">
          <color indexed="8"/>
        </top>
      </border>
    </ndxf>
  </rcc>
  <rcc rId="2973" sId="6" odxf="1" dxf="1" numFmtId="34">
    <nc r="G7">
      <v>2240</v>
    </nc>
    <odxf>
      <numFmt numFmtId="0" formatCode="General"/>
      <border outline="0">
        <right/>
        <top/>
      </border>
    </odxf>
    <ndxf>
      <numFmt numFmtId="171" formatCode="_ * #,##0.00_ ;_ * \-#,##0.00_ ;_ * &quot;-&quot;??_ ;_ @_ "/>
      <border outline="0">
        <right style="thin">
          <color indexed="8"/>
        </right>
        <top style="thin">
          <color indexed="8"/>
        </top>
      </border>
    </ndxf>
  </rcc>
  <rcc rId="2974" sId="6" odxf="1" dxf="1">
    <nc r="A8">
      <v>5</v>
    </nc>
    <odxf>
      <border outline="0">
        <left/>
        <top/>
      </border>
    </odxf>
    <ndxf>
      <border outline="0">
        <left style="thin">
          <color indexed="8"/>
        </left>
        <top style="thin">
          <color indexed="8"/>
        </top>
      </border>
    </ndxf>
  </rcc>
  <rcc rId="2975" sId="6" odxf="1" dxf="1">
    <nc r="B8" t="inlineStr">
      <is>
        <t>2. project</t>
      </is>
    </nc>
    <odxf>
      <border outline="0">
        <left/>
        <top/>
      </border>
    </odxf>
    <ndxf>
      <border outline="0">
        <left style="thin">
          <color indexed="8"/>
        </left>
        <top style="thin">
          <color indexed="8"/>
        </top>
      </border>
    </ndxf>
  </rcc>
  <rcc rId="2976" sId="6" odxf="1" dxf="1">
    <nc r="C8" t="inlineStr">
      <is>
        <t>Formation of seeds banks in two villages.</t>
      </is>
    </nc>
    <odxf>
      <border outline="0">
        <left/>
        <top/>
      </border>
    </odxf>
    <ndxf>
      <border outline="0">
        <left style="thin">
          <color indexed="8"/>
        </left>
        <top style="thin">
          <color indexed="8"/>
        </top>
      </border>
    </ndxf>
  </rcc>
  <rfmt sheetId="6" sqref="D8" start="0" length="0">
    <dxf>
      <numFmt numFmtId="172" formatCode="_ * #,##0_ ;_ * \-#,##0_ ;_ * &quot;-&quot;??_ ;_ @_ "/>
      <border outline="0">
        <left style="thin">
          <color indexed="8"/>
        </left>
        <top style="thin">
          <color indexed="8"/>
        </top>
      </border>
    </dxf>
  </rfmt>
  <rcc rId="2977" sId="6" odxf="1" dxf="1" numFmtId="34">
    <nc r="E8">
      <v>0</v>
    </nc>
    <odxf>
      <numFmt numFmtId="0" formatCode="General"/>
      <border outline="0">
        <top/>
      </border>
    </odxf>
    <ndxf>
      <numFmt numFmtId="172" formatCode="_ * #,##0_ ;_ * \-#,##0_ ;_ * &quot;-&quot;??_ ;_ @_ "/>
      <border outline="0">
        <top style="thin">
          <color indexed="8"/>
        </top>
      </border>
    </ndxf>
  </rcc>
  <rcc rId="2978" sId="6" odxf="1" dxf="1" numFmtId="34">
    <nc r="F8">
      <v>0</v>
    </nc>
    <odxf>
      <numFmt numFmtId="0" formatCode="General"/>
      <border outline="0">
        <top/>
      </border>
    </odxf>
    <ndxf>
      <numFmt numFmtId="172" formatCode="_ * #,##0_ ;_ * \-#,##0_ ;_ * &quot;-&quot;??_ ;_ @_ "/>
      <border outline="0">
        <top style="thin">
          <color indexed="8"/>
        </top>
      </border>
    </ndxf>
  </rcc>
  <rcc rId="2979" sId="6" odxf="1" dxf="1" numFmtId="34">
    <nc r="G8">
      <v>0</v>
    </nc>
    <odxf>
      <numFmt numFmtId="0" formatCode="General"/>
      <border outline="0">
        <right/>
        <top/>
      </border>
    </odxf>
    <ndxf>
      <numFmt numFmtId="171" formatCode="_ * #,##0.00_ ;_ * \-#,##0.00_ ;_ * &quot;-&quot;??_ ;_ @_ "/>
      <border outline="0">
        <right style="thin">
          <color indexed="8"/>
        </right>
        <top style="thin">
          <color indexed="8"/>
        </top>
      </border>
    </ndxf>
  </rcc>
  <rcc rId="2980" sId="6" odxf="1" dxf="1">
    <nc r="A9">
      <v>6</v>
    </nc>
    <odxf>
      <border outline="0">
        <left/>
        <top/>
      </border>
    </odxf>
    <ndxf>
      <border outline="0">
        <left style="thin">
          <color indexed="8"/>
        </left>
        <top style="thin">
          <color indexed="8"/>
        </top>
      </border>
    </ndxf>
  </rcc>
  <rcc rId="2981" sId="6" odxf="1" dxf="1">
    <nc r="B9" t="inlineStr">
      <is>
        <t>2. project</t>
      </is>
    </nc>
    <odxf>
      <border outline="0">
        <left/>
        <top/>
      </border>
    </odxf>
    <ndxf>
      <border outline="0">
        <left style="thin">
          <color indexed="8"/>
        </left>
        <top style="thin">
          <color indexed="8"/>
        </top>
      </border>
    </ndxf>
  </rcc>
  <rcc rId="2982" sId="6" odxf="1" dxf="1">
    <nc r="C9" t="inlineStr">
      <is>
        <t>Support farmers to acquire small animals.</t>
      </is>
    </nc>
    <odxf>
      <border outline="0">
        <left/>
        <top/>
      </border>
    </odxf>
    <ndxf>
      <border outline="0">
        <left style="thin">
          <color indexed="8"/>
        </left>
        <top style="thin">
          <color indexed="8"/>
        </top>
      </border>
    </ndxf>
  </rcc>
  <rcc rId="2983" sId="6" odxf="1" dxf="1" numFmtId="34">
    <nc r="D9">
      <v>1666.56</v>
    </nc>
    <odxf>
      <numFmt numFmtId="0" formatCode="General"/>
      <border outline="0">
        <left/>
        <top/>
      </border>
    </odxf>
    <ndxf>
      <numFmt numFmtId="172" formatCode="_ * #,##0_ ;_ * \-#,##0_ ;_ * &quot;-&quot;??_ ;_ @_ "/>
      <border outline="0">
        <left style="thin">
          <color indexed="8"/>
        </left>
        <top style="thin">
          <color indexed="8"/>
        </top>
      </border>
    </ndxf>
  </rcc>
  <rcc rId="2984" sId="6" odxf="1" dxf="1" numFmtId="34">
    <nc r="E9">
      <v>1655.4499585812184</v>
    </nc>
    <odxf>
      <numFmt numFmtId="0" formatCode="General"/>
      <border outline="0">
        <top/>
      </border>
    </odxf>
    <ndxf>
      <numFmt numFmtId="172" formatCode="_ * #,##0_ ;_ * \-#,##0_ ;_ * &quot;-&quot;??_ ;_ @_ "/>
      <border outline="0">
        <top style="thin">
          <color indexed="8"/>
        </top>
      </border>
    </ndxf>
  </rcc>
  <rcc rId="2985" sId="6" odxf="1" dxf="1" numFmtId="34">
    <nc r="F9">
      <v>1166.5919999999999</v>
    </nc>
    <odxf>
      <numFmt numFmtId="0" formatCode="General"/>
      <border outline="0">
        <top/>
      </border>
    </odxf>
    <ndxf>
      <numFmt numFmtId="172" formatCode="_ * #,##0_ ;_ * \-#,##0_ ;_ * &quot;-&quot;??_ ;_ @_ "/>
      <border outline="0">
        <top style="thin">
          <color indexed="8"/>
        </top>
      </border>
    </ndxf>
  </rcc>
  <rcc rId="2986" sId="6" odxf="1" dxf="1" numFmtId="34">
    <nc r="G9">
      <v>1158.8149710068528</v>
    </nc>
    <odxf>
      <numFmt numFmtId="0" formatCode="General"/>
      <border outline="0">
        <right/>
        <top/>
      </border>
    </odxf>
    <ndxf>
      <numFmt numFmtId="171" formatCode="_ * #,##0.00_ ;_ * \-#,##0.00_ ;_ * &quot;-&quot;??_ ;_ @_ "/>
      <border outline="0">
        <right style="thin">
          <color indexed="8"/>
        </right>
        <top style="thin">
          <color indexed="8"/>
        </top>
      </border>
    </ndxf>
  </rcc>
  <rcc rId="2987" sId="6" odxf="1" dxf="1">
    <nc r="A10">
      <v>7</v>
    </nc>
    <odxf>
      <border outline="0">
        <left/>
        <top/>
      </border>
    </odxf>
    <ndxf>
      <border outline="0">
        <left style="thin">
          <color indexed="8"/>
        </left>
        <top style="thin">
          <color indexed="8"/>
        </top>
      </border>
    </ndxf>
  </rcc>
  <rcc rId="2988" sId="6" odxf="1" dxf="1">
    <nc r="B10" t="inlineStr">
      <is>
        <t>2. project</t>
      </is>
    </nc>
    <odxf>
      <border outline="0">
        <left/>
        <top/>
      </border>
    </odxf>
    <ndxf>
      <border outline="0">
        <left style="thin">
          <color indexed="8"/>
        </left>
        <top style="thin">
          <color indexed="8"/>
        </top>
      </border>
    </ndxf>
  </rcc>
  <rcc rId="2989" sId="6" odxf="1" dxf="1">
    <nc r="C10" t="inlineStr">
      <is>
        <t>Formation of 41 savings and credit units.</t>
      </is>
    </nc>
    <odxf>
      <border outline="0">
        <left/>
        <top/>
      </border>
    </odxf>
    <ndxf>
      <border outline="0">
        <left style="thin">
          <color indexed="8"/>
        </left>
        <top style="thin">
          <color indexed="8"/>
        </top>
      </border>
    </ndxf>
  </rcc>
  <rcc rId="2990" sId="6" odxf="1" dxf="1" numFmtId="34">
    <nc r="D10">
      <v>410</v>
    </nc>
    <odxf>
      <numFmt numFmtId="0" formatCode="General"/>
      <border outline="0">
        <left/>
        <top/>
      </border>
    </odxf>
    <ndxf>
      <numFmt numFmtId="172" formatCode="_ * #,##0_ ;_ * \-#,##0_ ;_ * &quot;-&quot;??_ ;_ @_ "/>
      <border outline="0">
        <left style="thin">
          <color indexed="8"/>
        </left>
        <top style="thin">
          <color indexed="8"/>
        </top>
      </border>
    </ndxf>
  </rcc>
  <rcc rId="2991" sId="6" odxf="1" dxf="1" numFmtId="34">
    <nc r="E10">
      <v>413.86</v>
    </nc>
    <odxf>
      <numFmt numFmtId="0" formatCode="General"/>
      <border outline="0">
        <top/>
      </border>
    </odxf>
    <ndxf>
      <numFmt numFmtId="172" formatCode="_ * #,##0_ ;_ * \-#,##0_ ;_ * &quot;-&quot;??_ ;_ @_ "/>
      <border outline="0">
        <top style="thin">
          <color indexed="8"/>
        </top>
      </border>
    </ndxf>
  </rcc>
  <rcc rId="2992" sId="6" odxf="1" dxf="1" numFmtId="34">
    <nc r="F10">
      <v>287</v>
    </nc>
    <odxf>
      <numFmt numFmtId="0" formatCode="General"/>
      <border outline="0">
        <top/>
      </border>
    </odxf>
    <ndxf>
      <numFmt numFmtId="172" formatCode="_ * #,##0_ ;_ * \-#,##0_ ;_ * &quot;-&quot;??_ ;_ @_ "/>
      <border outline="0">
        <top style="thin">
          <color indexed="8"/>
        </top>
      </border>
    </ndxf>
  </rcc>
  <rcc rId="2993" sId="6" odxf="1" dxf="1" numFmtId="34">
    <nc r="G10">
      <v>287</v>
    </nc>
    <odxf>
      <numFmt numFmtId="0" formatCode="General"/>
      <border outline="0">
        <right/>
        <top/>
      </border>
    </odxf>
    <ndxf>
      <numFmt numFmtId="171" formatCode="_ * #,##0.00_ ;_ * \-#,##0.00_ ;_ * &quot;-&quot;??_ ;_ @_ "/>
      <border outline="0">
        <right style="thin">
          <color indexed="8"/>
        </right>
        <top style="thin">
          <color indexed="8"/>
        </top>
      </border>
    </ndxf>
  </rcc>
  <rcc rId="2994" sId="6" odxf="1" dxf="1">
    <nc r="A11">
      <v>8</v>
    </nc>
    <odxf>
      <border outline="0">
        <left/>
        <top/>
      </border>
    </odxf>
    <ndxf>
      <border outline="0">
        <left style="thin">
          <color indexed="8"/>
        </left>
        <top style="thin">
          <color indexed="8"/>
        </top>
      </border>
    </ndxf>
  </rcc>
  <rcc rId="2995" sId="6" odxf="1" dxf="1">
    <nc r="B11" t="inlineStr">
      <is>
        <t>2. project</t>
      </is>
    </nc>
    <odxf>
      <border outline="0">
        <left/>
        <top/>
      </border>
    </odxf>
    <ndxf>
      <border outline="0">
        <left style="thin">
          <color indexed="8"/>
        </left>
        <top style="thin">
          <color indexed="8"/>
        </top>
      </border>
    </ndxf>
  </rcc>
  <rcc rId="2996" sId="6" odxf="1" dxf="1">
    <nc r="C11" t="inlineStr">
      <is>
        <t>One day training of 123 womenleaders on savings and credit unit management.</t>
      </is>
    </nc>
    <odxf>
      <border outline="0">
        <left/>
        <top/>
      </border>
    </odxf>
    <ndxf>
      <border outline="0">
        <left style="thin">
          <color indexed="8"/>
        </left>
        <top style="thin">
          <color indexed="8"/>
        </top>
      </border>
    </ndxf>
  </rcc>
  <rcc rId="2997" sId="6" odxf="1" dxf="1" numFmtId="34">
    <nc r="D11">
      <v>1052.25</v>
    </nc>
    <odxf>
      <numFmt numFmtId="0" formatCode="General"/>
      <border outline="0">
        <left/>
        <top/>
      </border>
    </odxf>
    <ndxf>
      <numFmt numFmtId="172" formatCode="_ * #,##0_ ;_ * \-#,##0_ ;_ * &quot;-&quot;??_ ;_ @_ "/>
      <border outline="0">
        <left style="thin">
          <color indexed="8"/>
        </left>
        <top style="thin">
          <color indexed="8"/>
        </top>
      </border>
    </ndxf>
  </rcc>
  <rcc rId="2998" sId="6" odxf="1" dxf="1" numFmtId="34">
    <nc r="E11">
      <v>1001.2802168838015</v>
    </nc>
    <odxf>
      <numFmt numFmtId="0" formatCode="General"/>
      <border outline="0">
        <top/>
      </border>
    </odxf>
    <ndxf>
      <numFmt numFmtId="172" formatCode="_ * #,##0_ ;_ * \-#,##0_ ;_ * &quot;-&quot;??_ ;_ @_ "/>
      <border outline="0">
        <top style="thin">
          <color indexed="8"/>
        </top>
      </border>
    </ndxf>
  </rcc>
  <rcc rId="2999" sId="6" odxf="1" dxf="1" numFmtId="34">
    <nc r="F11">
      <v>736.57499999999993</v>
    </nc>
    <odxf>
      <numFmt numFmtId="0" formatCode="General"/>
      <border outline="0">
        <top/>
      </border>
    </odxf>
    <ndxf>
      <numFmt numFmtId="172" formatCode="_ * #,##0_ ;_ * \-#,##0_ ;_ * &quot;-&quot;??_ ;_ @_ "/>
      <border outline="0">
        <top style="thin">
          <color indexed="8"/>
        </top>
      </border>
    </ndxf>
  </rcc>
  <rcc rId="3000" sId="6" odxf="1" dxf="1" numFmtId="34">
    <nc r="G11">
      <v>700.896151818661</v>
    </nc>
    <odxf>
      <numFmt numFmtId="0" formatCode="General"/>
      <border outline="0">
        <right/>
        <top/>
      </border>
    </odxf>
    <ndxf>
      <numFmt numFmtId="171" formatCode="_ * #,##0.00_ ;_ * \-#,##0.00_ ;_ * &quot;-&quot;??_ ;_ @_ "/>
      <border outline="0">
        <right style="thin">
          <color indexed="8"/>
        </right>
        <top style="thin">
          <color indexed="8"/>
        </top>
      </border>
    </ndxf>
  </rcc>
  <rcc rId="3001" sId="6" odxf="1" dxf="1">
    <nc r="A12">
      <v>9</v>
    </nc>
    <odxf>
      <border outline="0">
        <left/>
        <top/>
      </border>
    </odxf>
    <ndxf>
      <border outline="0">
        <left style="thin">
          <color indexed="8"/>
        </left>
        <top style="thin">
          <color indexed="8"/>
        </top>
      </border>
    </ndxf>
  </rcc>
  <rcc rId="3002" sId="6" odxf="1" dxf="1">
    <nc r="B12" t="inlineStr">
      <is>
        <t>2. project</t>
      </is>
    </nc>
    <odxf>
      <border outline="0">
        <left/>
        <top/>
      </border>
    </odxf>
    <ndxf>
      <border outline="0">
        <left style="thin">
          <color indexed="8"/>
        </left>
        <top style="thin">
          <color indexed="8"/>
        </top>
      </border>
    </ndxf>
  </rcc>
  <rcc rId="3003" sId="6" odxf="1" dxf="1">
    <nc r="C12" t="inlineStr">
      <is>
        <t>Formation of an association .</t>
      </is>
    </nc>
    <odxf>
      <border outline="0">
        <left/>
        <top/>
      </border>
    </odxf>
    <ndxf>
      <border outline="0">
        <left style="thin">
          <color indexed="8"/>
        </left>
        <top style="thin">
          <color indexed="8"/>
        </top>
      </border>
    </ndxf>
  </rcc>
  <rfmt sheetId="6" sqref="D12" start="0" length="0">
    <dxf>
      <numFmt numFmtId="172" formatCode="_ * #,##0_ ;_ * \-#,##0_ ;_ * &quot;-&quot;??_ ;_ @_ "/>
      <border outline="0">
        <left style="thin">
          <color indexed="8"/>
        </left>
        <top style="thin">
          <color indexed="8"/>
        </top>
      </border>
    </dxf>
  </rfmt>
  <rcc rId="3004" sId="6" odxf="1" dxf="1" numFmtId="34">
    <nc r="E12">
      <v>0</v>
    </nc>
    <odxf>
      <numFmt numFmtId="0" formatCode="General"/>
      <border outline="0">
        <top/>
      </border>
    </odxf>
    <ndxf>
      <numFmt numFmtId="172" formatCode="_ * #,##0_ ;_ * \-#,##0_ ;_ * &quot;-&quot;??_ ;_ @_ "/>
      <border outline="0">
        <top style="thin">
          <color indexed="8"/>
        </top>
      </border>
    </ndxf>
  </rcc>
  <rcc rId="3005" sId="6" odxf="1" dxf="1" numFmtId="34">
    <nc r="F12">
      <v>0</v>
    </nc>
    <odxf>
      <numFmt numFmtId="0" formatCode="General"/>
      <border outline="0">
        <top/>
      </border>
    </odxf>
    <ndxf>
      <numFmt numFmtId="172" formatCode="_ * #,##0_ ;_ * \-#,##0_ ;_ * &quot;-&quot;??_ ;_ @_ "/>
      <border outline="0">
        <top style="thin">
          <color indexed="8"/>
        </top>
      </border>
    </ndxf>
  </rcc>
  <rcc rId="3006" sId="6" odxf="1" dxf="1" numFmtId="34">
    <nc r="G12">
      <v>0</v>
    </nc>
    <odxf>
      <numFmt numFmtId="0" formatCode="General"/>
      <border outline="0">
        <right/>
        <top/>
      </border>
    </odxf>
    <ndxf>
      <numFmt numFmtId="171" formatCode="_ * #,##0.00_ ;_ * \-#,##0.00_ ;_ * &quot;-&quot;??_ ;_ @_ "/>
      <border outline="0">
        <right style="thin">
          <color indexed="8"/>
        </right>
        <top style="thin">
          <color indexed="8"/>
        </top>
      </border>
    </ndxf>
  </rcc>
  <rcc rId="3007" sId="6" odxf="1" dxf="1">
    <nc r="A13">
      <v>10</v>
    </nc>
    <odxf>
      <border outline="0">
        <left/>
        <top/>
      </border>
    </odxf>
    <ndxf>
      <border outline="0">
        <left style="thin">
          <color indexed="8"/>
        </left>
        <top style="thin">
          <color indexed="8"/>
        </top>
      </border>
    </ndxf>
  </rcc>
  <rcc rId="3008" sId="6" odxf="1" dxf="1">
    <nc r="B13" t="inlineStr">
      <is>
        <t>2. project</t>
      </is>
    </nc>
    <odxf>
      <border outline="0">
        <left/>
        <top/>
      </border>
    </odxf>
    <ndxf>
      <border outline="0">
        <left style="thin">
          <color indexed="8"/>
        </left>
        <top style="thin">
          <color indexed="8"/>
        </top>
      </border>
    </ndxf>
  </rcc>
  <rcc rId="3009" sId="6" odxf="1" dxf="1">
    <nc r="C13" t="inlineStr">
      <is>
        <t>Conduct household livelihood security assessment for 300 beneficiaries (100 in each year) to identify livelihood opportunities.</t>
      </is>
    </nc>
    <odxf>
      <border outline="0">
        <left/>
        <top/>
      </border>
    </odxf>
    <ndxf>
      <border outline="0">
        <left style="thin">
          <color indexed="8"/>
        </left>
        <top style="thin">
          <color indexed="8"/>
        </top>
      </border>
    </ndxf>
  </rcc>
  <rcc rId="3010" sId="6" odxf="1" dxf="1" numFmtId="34">
    <nc r="D13">
      <v>435</v>
    </nc>
    <odxf>
      <numFmt numFmtId="0" formatCode="General"/>
      <border outline="0">
        <left/>
        <top/>
      </border>
    </odxf>
    <ndxf>
      <numFmt numFmtId="172" formatCode="_ * #,##0_ ;_ * \-#,##0_ ;_ * &quot;-&quot;??_ ;_ @_ "/>
      <border outline="0">
        <left style="thin">
          <color indexed="8"/>
        </left>
        <top style="thin">
          <color indexed="8"/>
        </top>
      </border>
    </ndxf>
  </rcc>
  <rcc rId="3011" sId="6" odxf="1" dxf="1" numFmtId="34">
    <nc r="E13">
      <v>478.30377566295914</v>
    </nc>
    <odxf>
      <numFmt numFmtId="0" formatCode="General"/>
      <border outline="0">
        <top/>
      </border>
    </odxf>
    <ndxf>
      <numFmt numFmtId="172" formatCode="_ * #,##0_ ;_ * \-#,##0_ ;_ * &quot;-&quot;??_ ;_ @_ "/>
      <border outline="0">
        <top style="thin">
          <color indexed="8"/>
        </top>
      </border>
    </ndxf>
  </rcc>
  <rcc rId="3012" sId="6" odxf="1" dxf="1" numFmtId="34">
    <nc r="F13">
      <v>304.5</v>
    </nc>
    <odxf>
      <numFmt numFmtId="0" formatCode="General"/>
      <border outline="0">
        <top/>
      </border>
    </odxf>
    <ndxf>
      <numFmt numFmtId="172" formatCode="_ * #,##0_ ;_ * \-#,##0_ ;_ * &quot;-&quot;??_ ;_ @_ "/>
      <border outline="0">
        <top style="thin">
          <color indexed="8"/>
        </top>
      </border>
    </ndxf>
  </rcc>
  <rcc rId="3013" sId="6" odxf="1" dxf="1" numFmtId="34">
    <nc r="G13">
      <v>334.81264296407142</v>
    </nc>
    <odxf>
      <numFmt numFmtId="0" formatCode="General"/>
      <border outline="0">
        <right/>
        <top/>
      </border>
    </odxf>
    <ndxf>
      <numFmt numFmtId="171" formatCode="_ * #,##0.00_ ;_ * \-#,##0.00_ ;_ * &quot;-&quot;??_ ;_ @_ "/>
      <border outline="0">
        <right style="thin">
          <color indexed="8"/>
        </right>
        <top style="thin">
          <color indexed="8"/>
        </top>
      </border>
    </ndxf>
  </rcc>
  <rcc rId="3014" sId="6" odxf="1" dxf="1">
    <nc r="A14">
      <v>11</v>
    </nc>
    <odxf>
      <border outline="0">
        <left/>
        <top/>
      </border>
    </odxf>
    <ndxf>
      <border outline="0">
        <left style="thin">
          <color indexed="8"/>
        </left>
        <top style="thin">
          <color indexed="8"/>
        </top>
      </border>
    </ndxf>
  </rcc>
  <rcc rId="3015" sId="6" odxf="1" dxf="1">
    <nc r="B14" t="inlineStr">
      <is>
        <t>2. project</t>
      </is>
    </nc>
    <odxf>
      <border outline="0">
        <left/>
        <top/>
      </border>
    </odxf>
    <ndxf>
      <border outline="0">
        <left style="thin">
          <color indexed="8"/>
        </left>
        <top style="thin">
          <color indexed="8"/>
        </top>
      </border>
    </ndxf>
  </rcc>
  <rcc rId="3016" sId="6" odxf="1" dxf="1">
    <nc r="C14" t="inlineStr">
      <is>
        <t>Support 300 beneficiaries (100 each year) to start mocro-business or employment.</t>
      </is>
    </nc>
    <odxf>
      <border outline="0">
        <left/>
        <top/>
      </border>
    </odxf>
    <ndxf>
      <border outline="0">
        <left style="thin">
          <color indexed="8"/>
        </left>
        <top style="thin">
          <color indexed="8"/>
        </top>
      </border>
    </ndxf>
  </rcc>
  <rcc rId="3017" sId="6" odxf="1" dxf="1" numFmtId="34">
    <nc r="D14">
      <v>5000</v>
    </nc>
    <odxf>
      <numFmt numFmtId="0" formatCode="General"/>
      <border outline="0">
        <left/>
        <top/>
      </border>
    </odxf>
    <ndxf>
      <numFmt numFmtId="172" formatCode="_ * #,##0_ ;_ * \-#,##0_ ;_ * &quot;-&quot;??_ ;_ @_ "/>
      <border outline="0">
        <left style="thin">
          <color indexed="8"/>
        </left>
        <top style="thin">
          <color indexed="8"/>
        </top>
      </border>
    </ndxf>
  </rcc>
  <rcc rId="3018" sId="6" odxf="1" dxf="1" numFmtId="34">
    <nc r="E14">
      <v>4967.255081086596</v>
    </nc>
    <odxf>
      <numFmt numFmtId="0" formatCode="General"/>
      <border outline="0">
        <top/>
      </border>
    </odxf>
    <ndxf>
      <numFmt numFmtId="172" formatCode="_ * #,##0_ ;_ * \-#,##0_ ;_ * &quot;-&quot;??_ ;_ @_ "/>
      <border outline="0">
        <top style="thin">
          <color indexed="8"/>
        </top>
      </border>
    </ndxf>
  </rcc>
  <rcc rId="3019" sId="6" odxf="1" dxf="1" numFmtId="34">
    <nc r="F14">
      <v>3500</v>
    </nc>
    <odxf>
      <numFmt numFmtId="0" formatCode="General"/>
      <border outline="0">
        <top/>
      </border>
    </odxf>
    <ndxf>
      <numFmt numFmtId="172" formatCode="_ * #,##0_ ;_ * \-#,##0_ ;_ * &quot;-&quot;??_ ;_ @_ "/>
      <border outline="0">
        <top style="thin">
          <color indexed="8"/>
        </top>
      </border>
    </ndxf>
  </rcc>
  <rcc rId="3020" sId="6" odxf="1" dxf="1" numFmtId="34">
    <nc r="G14">
      <v>3477.0785567606172</v>
    </nc>
    <odxf>
      <numFmt numFmtId="0" formatCode="General"/>
      <border outline="0">
        <right/>
        <top/>
      </border>
    </odxf>
    <ndxf>
      <numFmt numFmtId="171" formatCode="_ * #,##0.00_ ;_ * \-#,##0.00_ ;_ * &quot;-&quot;??_ ;_ @_ "/>
      <border outline="0">
        <right style="thin">
          <color indexed="8"/>
        </right>
        <top style="thin">
          <color indexed="8"/>
        </top>
      </border>
    </ndxf>
  </rcc>
  <rcc rId="3021" sId="6" odxf="1" dxf="1">
    <nc r="A15">
      <v>12</v>
    </nc>
    <odxf>
      <border outline="0">
        <left/>
        <top/>
      </border>
    </odxf>
    <ndxf>
      <border outline="0">
        <left style="thin">
          <color indexed="8"/>
        </left>
        <top style="thin">
          <color indexed="8"/>
        </top>
      </border>
    </ndxf>
  </rcc>
  <rcc rId="3022" sId="6" odxf="1" dxf="1">
    <nc r="B15" t="inlineStr">
      <is>
        <t>2. project</t>
      </is>
    </nc>
    <odxf>
      <border outline="0">
        <left/>
        <top/>
      </border>
    </odxf>
    <ndxf>
      <border outline="0">
        <left style="thin">
          <color indexed="8"/>
        </left>
        <top style="thin">
          <color indexed="8"/>
        </top>
      </border>
    </ndxf>
  </rcc>
  <rcc rId="3023" sId="6" odxf="1" dxf="1">
    <nc r="C15" t="inlineStr">
      <is>
        <t>Formation of 24 (8 per year) savings and credit units.</t>
      </is>
    </nc>
    <odxf>
      <border outline="0">
        <left/>
        <top/>
      </border>
    </odxf>
    <ndxf>
      <border outline="0">
        <left style="thin">
          <color indexed="8"/>
        </left>
        <top style="thin">
          <color indexed="8"/>
        </top>
      </border>
    </ndxf>
  </rcc>
  <rcc rId="3024" sId="6" odxf="1" dxf="1" numFmtId="34">
    <nc r="D15">
      <v>80</v>
    </nc>
    <odxf>
      <numFmt numFmtId="0" formatCode="General"/>
      <border outline="0">
        <left/>
        <top/>
      </border>
    </odxf>
    <ndxf>
      <numFmt numFmtId="172" formatCode="_ * #,##0_ ;_ * \-#,##0_ ;_ * &quot;-&quot;??_ ;_ @_ "/>
      <border outline="0">
        <left style="thin">
          <color indexed="8"/>
        </left>
        <top style="thin">
          <color indexed="8"/>
        </top>
      </border>
    </ndxf>
  </rcc>
  <rcc rId="3025" sId="6" odxf="1" dxf="1" numFmtId="34">
    <nc r="E15">
      <v>0</v>
    </nc>
    <odxf>
      <numFmt numFmtId="0" formatCode="General"/>
      <border outline="0">
        <top/>
      </border>
    </odxf>
    <ndxf>
      <numFmt numFmtId="172" formatCode="_ * #,##0_ ;_ * \-#,##0_ ;_ * &quot;-&quot;??_ ;_ @_ "/>
      <border outline="0">
        <top style="thin">
          <color indexed="8"/>
        </top>
      </border>
    </ndxf>
  </rcc>
  <rcc rId="3026" sId="6" odxf="1" dxf="1" numFmtId="34">
    <nc r="F15">
      <v>56</v>
    </nc>
    <odxf>
      <numFmt numFmtId="0" formatCode="General"/>
      <border outline="0">
        <top/>
      </border>
    </odxf>
    <ndxf>
      <numFmt numFmtId="172" formatCode="_ * #,##0_ ;_ * \-#,##0_ ;_ * &quot;-&quot;??_ ;_ @_ "/>
      <border outline="0">
        <top style="thin">
          <color indexed="8"/>
        </top>
      </border>
    </ndxf>
  </rcc>
  <rcc rId="3027" sId="6" odxf="1" dxf="1" numFmtId="34">
    <nc r="G15">
      <v>0</v>
    </nc>
    <odxf>
      <numFmt numFmtId="0" formatCode="General"/>
      <border outline="0">
        <right/>
        <top/>
      </border>
    </odxf>
    <ndxf>
      <numFmt numFmtId="171" formatCode="_ * #,##0.00_ ;_ * \-#,##0.00_ ;_ * &quot;-&quot;??_ ;_ @_ "/>
      <border outline="0">
        <right style="thin">
          <color indexed="8"/>
        </right>
        <top style="thin">
          <color indexed="8"/>
        </top>
      </border>
    </ndxf>
  </rcc>
  <rcc rId="3028" sId="6" odxf="1" dxf="1">
    <nc r="A16">
      <v>13</v>
    </nc>
    <odxf>
      <border outline="0">
        <left/>
        <top/>
      </border>
    </odxf>
    <ndxf>
      <border outline="0">
        <left style="thin">
          <color indexed="8"/>
        </left>
        <top style="thin">
          <color indexed="8"/>
        </top>
      </border>
    </ndxf>
  </rcc>
  <rcc rId="3029" sId="6" odxf="1" dxf="1">
    <nc r="B16" t="inlineStr">
      <is>
        <t>2. project</t>
      </is>
    </nc>
    <odxf>
      <border outline="0">
        <left/>
        <top/>
      </border>
    </odxf>
    <ndxf>
      <border outline="0">
        <left style="thin">
          <color indexed="8"/>
        </left>
        <top style="thin">
          <color indexed="8"/>
        </top>
      </border>
    </ndxf>
  </rcc>
  <rcc rId="3030" sId="6" odxf="1" dxf="1">
    <nc r="C16" t="inlineStr">
      <is>
        <t>One day training of 72 women leaders on savings and credit unit management.</t>
      </is>
    </nc>
    <odxf>
      <border outline="0">
        <left/>
        <top/>
      </border>
    </odxf>
    <ndxf>
      <border outline="0">
        <left style="thin">
          <color indexed="8"/>
        </left>
        <top style="thin">
          <color indexed="8"/>
        </top>
      </border>
    </ndxf>
  </rcc>
  <rcc rId="3031" sId="6" odxf="1" dxf="1" numFmtId="34">
    <nc r="D16">
      <v>367.92</v>
    </nc>
    <odxf>
      <numFmt numFmtId="0" formatCode="General"/>
      <border outline="0">
        <left/>
        <top/>
      </border>
    </odxf>
    <ndxf>
      <numFmt numFmtId="172" formatCode="_ * #,##0_ ;_ * \-#,##0_ ;_ * &quot;-&quot;??_ ;_ @_ "/>
      <border outline="0">
        <left style="thin">
          <color indexed="8"/>
        </left>
        <top style="thin">
          <color indexed="8"/>
        </top>
      </border>
    </ndxf>
  </rcc>
  <rcc rId="3032" sId="6" odxf="1" dxf="1" numFmtId="34">
    <nc r="E16">
      <v>0</v>
    </nc>
    <odxf>
      <numFmt numFmtId="0" formatCode="General"/>
      <border outline="0">
        <top/>
      </border>
    </odxf>
    <ndxf>
      <numFmt numFmtId="172" formatCode="_ * #,##0_ ;_ * \-#,##0_ ;_ * &quot;-&quot;??_ ;_ @_ "/>
      <border outline="0">
        <top style="thin">
          <color indexed="8"/>
        </top>
      </border>
    </ndxf>
  </rcc>
  <rcc rId="3033" sId="6" odxf="1" dxf="1" numFmtId="34">
    <nc r="F16">
      <v>257.54399999999998</v>
    </nc>
    <odxf>
      <numFmt numFmtId="0" formatCode="General"/>
      <border outline="0">
        <top/>
      </border>
    </odxf>
    <ndxf>
      <numFmt numFmtId="172" formatCode="_ * #,##0_ ;_ * \-#,##0_ ;_ * &quot;-&quot;??_ ;_ @_ "/>
      <border outline="0">
        <top style="thin">
          <color indexed="8"/>
        </top>
      </border>
    </ndxf>
  </rcc>
  <rcc rId="3034" sId="6" odxf="1" dxf="1" numFmtId="34">
    <nc r="G16">
      <v>0</v>
    </nc>
    <odxf>
      <numFmt numFmtId="0" formatCode="General"/>
      <border outline="0">
        <right/>
        <top/>
      </border>
    </odxf>
    <ndxf>
      <numFmt numFmtId="171" formatCode="_ * #,##0.00_ ;_ * \-#,##0.00_ ;_ * &quot;-&quot;??_ ;_ @_ "/>
      <border outline="0">
        <right style="thin">
          <color indexed="8"/>
        </right>
        <top style="thin">
          <color indexed="8"/>
        </top>
      </border>
    </ndxf>
  </rcc>
  <rcc rId="3035" sId="6" odxf="1" dxf="1">
    <nc r="A17">
      <v>14</v>
    </nc>
    <odxf>
      <border outline="0">
        <left/>
        <top/>
      </border>
    </odxf>
    <ndxf>
      <border outline="0">
        <left style="thin">
          <color indexed="8"/>
        </left>
        <top style="thin">
          <color indexed="8"/>
        </top>
      </border>
    </ndxf>
  </rcc>
  <rcc rId="3036" sId="6" odxf="1" dxf="1">
    <nc r="B17" t="inlineStr">
      <is>
        <t>2. project</t>
      </is>
    </nc>
    <odxf>
      <border outline="0">
        <left/>
        <top/>
      </border>
    </odxf>
    <ndxf>
      <border outline="0">
        <left style="thin">
          <color indexed="8"/>
        </left>
        <top style="thin">
          <color indexed="8"/>
        </top>
      </border>
    </ndxf>
  </rcc>
  <rcc rId="3037" sId="6" odxf="1" dxf="1">
    <nc r="C17" t="inlineStr">
      <is>
        <t>One day workshop per annum for 50 police and army officials on human rights and protection of civilians.</t>
      </is>
    </nc>
    <odxf>
      <border outline="0">
        <left/>
        <top/>
      </border>
    </odxf>
    <ndxf>
      <border outline="0">
        <left style="thin">
          <color indexed="8"/>
        </left>
        <top style="thin">
          <color indexed="8"/>
        </top>
      </border>
    </ndxf>
  </rcc>
  <rcc rId="3038" sId="6" odxf="1" dxf="1" numFmtId="34">
    <nc r="D17">
      <v>1160</v>
    </nc>
    <odxf>
      <numFmt numFmtId="0" formatCode="General"/>
      <border outline="0">
        <left/>
        <top/>
      </border>
    </odxf>
    <ndxf>
      <numFmt numFmtId="172" formatCode="_ * #,##0_ ;_ * \-#,##0_ ;_ * &quot;-&quot;??_ ;_ @_ "/>
      <border outline="0">
        <left style="thin">
          <color indexed="8"/>
        </left>
        <top style="thin">
          <color indexed="8"/>
        </top>
      </border>
    </ndxf>
  </rcc>
  <rcc rId="3039" sId="6" odxf="1" dxf="1" numFmtId="34">
    <nc r="E17">
      <v>1229.05</v>
    </nc>
    <odxf>
      <numFmt numFmtId="0" formatCode="General"/>
      <border outline="0">
        <top/>
      </border>
    </odxf>
    <ndxf>
      <numFmt numFmtId="172" formatCode="_ * #,##0_ ;_ * \-#,##0_ ;_ * &quot;-&quot;??_ ;_ @_ "/>
      <border outline="0">
        <top style="thin">
          <color indexed="8"/>
        </top>
      </border>
    </ndxf>
  </rcc>
  <rcc rId="3040" sId="6" odxf="1" dxf="1" numFmtId="34">
    <nc r="F17">
      <v>812</v>
    </nc>
    <odxf>
      <numFmt numFmtId="0" formatCode="General"/>
      <border outline="0">
        <top/>
      </border>
    </odxf>
    <ndxf>
      <numFmt numFmtId="172" formatCode="_ * #,##0_ ;_ * \-#,##0_ ;_ * &quot;-&quot;??_ ;_ @_ "/>
      <border outline="0">
        <top style="thin">
          <color indexed="8"/>
        </top>
      </border>
    </ndxf>
  </rcc>
  <rcc rId="3041" sId="6" odxf="1" dxf="1" numFmtId="34">
    <nc r="G17">
      <v>812</v>
    </nc>
    <odxf>
      <numFmt numFmtId="0" formatCode="General"/>
      <border outline="0">
        <right/>
        <top/>
      </border>
    </odxf>
    <ndxf>
      <numFmt numFmtId="171" formatCode="_ * #,##0.00_ ;_ * \-#,##0.00_ ;_ * &quot;-&quot;??_ ;_ @_ "/>
      <border outline="0">
        <right style="thin">
          <color indexed="8"/>
        </right>
        <top style="thin">
          <color indexed="8"/>
        </top>
      </border>
    </ndxf>
  </rcc>
  <rcc rId="3042" sId="6" odxf="1" dxf="1">
    <nc r="A18">
      <v>15</v>
    </nc>
    <odxf>
      <border outline="0">
        <left/>
        <top/>
      </border>
    </odxf>
    <ndxf>
      <border outline="0">
        <left style="thin">
          <color indexed="8"/>
        </left>
        <top style="thin">
          <color indexed="8"/>
        </top>
      </border>
    </ndxf>
  </rcc>
  <rcc rId="3043" sId="6" odxf="1" dxf="1">
    <nc r="B18" t="inlineStr">
      <is>
        <t>2. project</t>
      </is>
    </nc>
    <odxf>
      <border outline="0">
        <left/>
        <top/>
      </border>
    </odxf>
    <ndxf>
      <border outline="0">
        <left style="thin">
          <color indexed="8"/>
        </left>
        <top style="thin">
          <color indexed="8"/>
        </top>
      </border>
    </ndxf>
  </rcc>
  <rcc rId="3044" sId="6" odxf="1" dxf="1">
    <nc r="C18" t="inlineStr">
      <is>
        <t>Two days training on listening and counselling for 10 catholic priests and 40 justice and peace committee members in year three.</t>
      </is>
    </nc>
    <odxf>
      <border outline="0">
        <left/>
        <top/>
      </border>
    </odxf>
    <ndxf>
      <border outline="0">
        <left style="thin">
          <color indexed="8"/>
        </left>
        <top style="thin">
          <color indexed="8"/>
        </top>
      </border>
    </ndxf>
  </rcc>
  <rcc rId="3045" sId="6" odxf="1" dxf="1" numFmtId="34">
    <nc r="D18">
      <v>450</v>
    </nc>
    <odxf>
      <numFmt numFmtId="0" formatCode="General"/>
      <border outline="0">
        <left/>
        <top/>
      </border>
    </odxf>
    <ndxf>
      <numFmt numFmtId="172" formatCode="_ * #,##0_ ;_ * \-#,##0_ ;_ * &quot;-&quot;??_ ;_ @_ "/>
      <border outline="0">
        <left style="thin">
          <color indexed="8"/>
        </left>
        <top style="thin">
          <color indexed="8"/>
        </top>
      </border>
    </ndxf>
  </rcc>
  <rcc rId="3046" sId="6" odxf="1" dxf="1" numFmtId="34">
    <nc r="E18">
      <v>447.05284121455395</v>
    </nc>
    <odxf>
      <numFmt numFmtId="0" formatCode="General"/>
      <border outline="0">
        <top/>
      </border>
    </odxf>
    <ndxf>
      <numFmt numFmtId="172" formatCode="_ * #,##0_ ;_ * \-#,##0_ ;_ * &quot;-&quot;??_ ;_ @_ "/>
      <border outline="0">
        <top style="thin">
          <color indexed="8"/>
        </top>
      </border>
    </ndxf>
  </rcc>
  <rcc rId="3047" sId="6" odxf="1" dxf="1" numFmtId="34">
    <nc r="F18">
      <v>315</v>
    </nc>
    <odxf>
      <numFmt numFmtId="0" formatCode="General"/>
      <border outline="0">
        <top/>
      </border>
    </odxf>
    <ndxf>
      <numFmt numFmtId="172" formatCode="_ * #,##0_ ;_ * \-#,##0_ ;_ * &quot;-&quot;??_ ;_ @_ "/>
      <border outline="0">
        <top style="thin">
          <color indexed="8"/>
        </top>
      </border>
    </ndxf>
  </rcc>
  <rcc rId="3048" sId="6" odxf="1" dxf="1" numFmtId="34">
    <nc r="G18">
      <v>312.93698885018773</v>
    </nc>
    <odxf>
      <numFmt numFmtId="0" formatCode="General"/>
      <border outline="0">
        <right/>
        <top/>
      </border>
    </odxf>
    <ndxf>
      <numFmt numFmtId="171" formatCode="_ * #,##0.00_ ;_ * \-#,##0.00_ ;_ * &quot;-&quot;??_ ;_ @_ "/>
      <border outline="0">
        <right style="thin">
          <color indexed="8"/>
        </right>
        <top style="thin">
          <color indexed="8"/>
        </top>
      </border>
    </ndxf>
  </rcc>
  <rcc rId="3049" sId="6" odxf="1" dxf="1">
    <nc r="A19">
      <v>16</v>
    </nc>
    <odxf>
      <border outline="0">
        <left/>
        <top/>
      </border>
    </odxf>
    <ndxf>
      <border outline="0">
        <left style="thin">
          <color indexed="8"/>
        </left>
        <top style="thin">
          <color indexed="8"/>
        </top>
      </border>
    </ndxf>
  </rcc>
  <rcc rId="3050" sId="6" odxf="1" dxf="1">
    <nc r="B19" t="inlineStr">
      <is>
        <t>2. project</t>
      </is>
    </nc>
    <odxf>
      <border outline="0">
        <left/>
        <top/>
      </border>
    </odxf>
    <ndxf>
      <border outline="0">
        <left style="thin">
          <color indexed="8"/>
        </left>
        <top style="thin">
          <color indexed="8"/>
        </top>
      </border>
    </ndxf>
  </rcc>
  <rcc rId="3051" sId="6" odxf="1" dxf="1">
    <nc r="C19" t="inlineStr">
      <is>
        <t>Healthcare, psychosocial and legal support to 320 project beneficiaries in three years.</t>
      </is>
    </nc>
    <odxf>
      <border outline="0">
        <left/>
        <top/>
      </border>
    </odxf>
    <ndxf>
      <border outline="0">
        <left style="thin">
          <color indexed="8"/>
        </left>
        <top style="thin">
          <color indexed="8"/>
        </top>
      </border>
    </ndxf>
  </rcc>
  <rcc rId="3052" sId="6" odxf="1" dxf="1" numFmtId="34">
    <nc r="D19">
      <v>9843.75</v>
    </nc>
    <odxf>
      <numFmt numFmtId="0" formatCode="General"/>
      <border outline="0">
        <left/>
        <top/>
      </border>
    </odxf>
    <ndxf>
      <numFmt numFmtId="172" formatCode="_ * #,##0_ ;_ * \-#,##0_ ;_ * &quot;-&quot;??_ ;_ @_ "/>
      <border outline="0">
        <left style="thin">
          <color indexed="8"/>
        </left>
        <top style="thin">
          <color indexed="8"/>
        </top>
      </border>
    </ndxf>
  </rcc>
  <rcc rId="3053" sId="6" odxf="1" dxf="1" numFmtId="34">
    <nc r="E19">
      <v>9829.6863018384938</v>
    </nc>
    <odxf>
      <numFmt numFmtId="0" formatCode="General"/>
      <border outline="0">
        <top/>
      </border>
    </odxf>
    <ndxf>
      <numFmt numFmtId="172" formatCode="_ * #,##0_ ;_ * \-#,##0_ ;_ * &quot;-&quot;??_ ;_ @_ "/>
      <border outline="0">
        <top style="thin">
          <color indexed="8"/>
        </top>
      </border>
    </ndxf>
  </rcc>
  <rcc rId="3054" sId="6" odxf="1" dxf="1" numFmtId="34">
    <nc r="F19">
      <v>6890.625</v>
    </nc>
    <odxf>
      <numFmt numFmtId="0" formatCode="General"/>
      <border outline="0">
        <top/>
      </border>
    </odxf>
    <ndxf>
      <numFmt numFmtId="172" formatCode="_ * #,##0_ ;_ * \-#,##0_ ;_ * &quot;-&quot;??_ ;_ @_ "/>
      <border outline="0">
        <top style="thin">
          <color indexed="8"/>
        </top>
      </border>
    </ndxf>
  </rcc>
  <rcc rId="3055" sId="6" odxf="1" dxf="1" numFmtId="34">
    <nc r="G19">
      <v>6880.7804112869435</v>
    </nc>
    <odxf>
      <numFmt numFmtId="0" formatCode="General"/>
      <border outline="0">
        <right/>
        <top/>
      </border>
    </odxf>
    <ndxf>
      <numFmt numFmtId="171" formatCode="_ * #,##0.00_ ;_ * \-#,##0.00_ ;_ * &quot;-&quot;??_ ;_ @_ "/>
      <border outline="0">
        <right style="thin">
          <color indexed="8"/>
        </right>
        <top style="thin">
          <color indexed="8"/>
        </top>
      </border>
    </ndxf>
  </rcc>
  <rcc rId="3056" sId="6" odxf="1" dxf="1">
    <nc r="A20">
      <v>17</v>
    </nc>
    <odxf>
      <border outline="0">
        <left/>
        <top/>
      </border>
    </odxf>
    <ndxf>
      <border outline="0">
        <left style="thin">
          <color indexed="8"/>
        </left>
        <top style="thin">
          <color indexed="8"/>
        </top>
      </border>
    </ndxf>
  </rcc>
  <rcc rId="3057" sId="6" odxf="1" dxf="1">
    <nc r="B20" t="inlineStr">
      <is>
        <t>2. project</t>
      </is>
    </nc>
    <odxf>
      <border outline="0">
        <left/>
        <top/>
      </border>
    </odxf>
    <ndxf>
      <border outline="0">
        <left style="thin">
          <color indexed="8"/>
        </left>
        <top style="thin">
          <color indexed="8"/>
        </top>
      </border>
    </ndxf>
  </rcc>
  <rcc rId="3058" sId="6" odxf="1" dxf="1">
    <nc r="C20" t="inlineStr">
      <is>
        <t>One day per annum workshop for 25 tax officials and 25 agricultural officials on better services to citizens.</t>
      </is>
    </nc>
    <odxf>
      <border outline="0">
        <left/>
        <top/>
      </border>
    </odxf>
    <ndxf>
      <border outline="0">
        <left style="thin">
          <color indexed="8"/>
        </left>
        <top style="thin">
          <color indexed="8"/>
        </top>
      </border>
    </ndxf>
  </rcc>
  <rcc rId="3059" sId="6" odxf="1" dxf="1" numFmtId="34">
    <nc r="D20">
      <v>1160</v>
    </nc>
    <odxf>
      <numFmt numFmtId="0" formatCode="General"/>
      <border outline="0">
        <left/>
        <top/>
      </border>
    </odxf>
    <ndxf>
      <numFmt numFmtId="172" formatCode="_ * #,##0_ ;_ * \-#,##0_ ;_ * &quot;-&quot;??_ ;_ @_ "/>
      <border outline="0">
        <left style="thin">
          <color indexed="8"/>
        </left>
        <top style="thin">
          <color indexed="8"/>
        </top>
      </border>
    </ndxf>
  </rcc>
  <rcc rId="3060" sId="6" odxf="1" dxf="1" numFmtId="34">
    <nc r="E20">
      <v>1151.3499999999999</v>
    </nc>
    <odxf>
      <numFmt numFmtId="0" formatCode="General"/>
      <border outline="0">
        <top/>
      </border>
    </odxf>
    <ndxf>
      <numFmt numFmtId="172" formatCode="_ * #,##0_ ;_ * \-#,##0_ ;_ * &quot;-&quot;??_ ;_ @_ "/>
      <border outline="0">
        <top style="thin">
          <color indexed="8"/>
        </top>
      </border>
    </ndxf>
  </rcc>
  <rcc rId="3061" sId="6" odxf="1" dxf="1" numFmtId="34">
    <nc r="F20">
      <v>812</v>
    </nc>
    <odxf>
      <numFmt numFmtId="0" formatCode="General"/>
      <border outline="0">
        <top/>
      </border>
    </odxf>
    <ndxf>
      <numFmt numFmtId="172" formatCode="_ * #,##0_ ;_ * \-#,##0_ ;_ * &quot;-&quot;??_ ;_ @_ "/>
      <border outline="0">
        <top style="thin">
          <color indexed="8"/>
        </top>
      </border>
    </ndxf>
  </rcc>
  <rcc rId="3062" sId="6" odxf="1" dxf="1" numFmtId="34">
    <nc r="G20">
      <v>805.94499999999994</v>
    </nc>
    <odxf>
      <numFmt numFmtId="0" formatCode="General"/>
      <border outline="0">
        <right/>
        <top/>
      </border>
    </odxf>
    <ndxf>
      <numFmt numFmtId="171" formatCode="_ * #,##0.00_ ;_ * \-#,##0.00_ ;_ * &quot;-&quot;??_ ;_ @_ "/>
      <border outline="0">
        <right style="thin">
          <color indexed="8"/>
        </right>
        <top style="thin">
          <color indexed="8"/>
        </top>
      </border>
    </ndxf>
  </rcc>
  <rcc rId="3063" sId="6" odxf="1" dxf="1">
    <nc r="A21">
      <v>18</v>
    </nc>
    <odxf>
      <border outline="0">
        <left/>
        <top/>
      </border>
    </odxf>
    <ndxf>
      <border outline="0">
        <left style="thin">
          <color indexed="8"/>
        </left>
        <top style="thin">
          <color indexed="8"/>
        </top>
      </border>
    </ndxf>
  </rcc>
  <rcc rId="3064" sId="6" odxf="1" dxf="1">
    <nc r="B21" t="inlineStr">
      <is>
        <t>2. project</t>
      </is>
    </nc>
    <odxf>
      <border outline="0">
        <left/>
        <top/>
      </border>
    </odxf>
    <ndxf>
      <border outline="0">
        <left style="thin">
          <color indexed="8"/>
        </left>
        <top style="thin">
          <color indexed="8"/>
        </top>
      </border>
    </ndxf>
  </rcc>
  <rcc rId="3065" sId="6" odxf="1" dxf="1">
    <nc r="C21" t="inlineStr">
      <is>
        <t>Conduct household livelihood security assessment for 900 beneficiaries (300 per year) to identify livelihood opportunities.</t>
      </is>
    </nc>
    <odxf>
      <border outline="0">
        <left/>
        <top/>
      </border>
    </odxf>
    <ndxf>
      <border outline="0">
        <left style="thin">
          <color indexed="8"/>
        </left>
        <top style="thin">
          <color indexed="8"/>
        </top>
      </border>
    </ndxf>
  </rcc>
  <rcc rId="3066" sId="6" odxf="1" dxf="1" numFmtId="34">
    <nc r="D21">
      <v>805</v>
    </nc>
    <odxf>
      <numFmt numFmtId="0" formatCode="General"/>
      <border outline="0">
        <left/>
        <top/>
      </border>
    </odxf>
    <ndxf>
      <numFmt numFmtId="172" formatCode="_ * #,##0_ ;_ * \-#,##0_ ;_ * &quot;-&quot;??_ ;_ @_ "/>
      <border outline="0">
        <left style="thin">
          <color indexed="8"/>
        </left>
        <top style="thin">
          <color indexed="8"/>
        </top>
      </border>
    </ndxf>
  </rcc>
  <rcc rId="3067" sId="6" odxf="1" dxf="1" numFmtId="34">
    <nc r="E21">
      <v>842.29090909090905</v>
    </nc>
    <odxf>
      <numFmt numFmtId="0" formatCode="General"/>
      <border outline="0">
        <top/>
      </border>
    </odxf>
    <ndxf>
      <numFmt numFmtId="172" formatCode="_ * #,##0_ ;_ * \-#,##0_ ;_ * &quot;-&quot;??_ ;_ @_ "/>
      <border outline="0">
        <top style="thin">
          <color indexed="8"/>
        </top>
      </border>
    </ndxf>
  </rcc>
  <rcc rId="3068" sId="6" odxf="1" dxf="1" numFmtId="34">
    <nc r="F21">
      <v>563.5</v>
    </nc>
    <odxf>
      <numFmt numFmtId="0" formatCode="General"/>
      <border outline="0">
        <top/>
      </border>
    </odxf>
    <ndxf>
      <numFmt numFmtId="172" formatCode="_ * #,##0_ ;_ * \-#,##0_ ;_ * &quot;-&quot;??_ ;_ @_ "/>
      <border outline="0">
        <top style="thin">
          <color indexed="8"/>
        </top>
      </border>
    </ndxf>
  </rcc>
  <rcc rId="3069" sId="6" odxf="1" dxf="1" numFmtId="34">
    <nc r="G21">
      <v>589.60363636363627</v>
    </nc>
    <odxf>
      <numFmt numFmtId="0" formatCode="General"/>
      <border outline="0">
        <right/>
        <top/>
      </border>
    </odxf>
    <ndxf>
      <numFmt numFmtId="171" formatCode="_ * #,##0.00_ ;_ * \-#,##0.00_ ;_ * &quot;-&quot;??_ ;_ @_ "/>
      <border outline="0">
        <right style="thin">
          <color indexed="8"/>
        </right>
        <top style="thin">
          <color indexed="8"/>
        </top>
      </border>
    </ndxf>
  </rcc>
  <rcc rId="3070" sId="6" odxf="1" dxf="1">
    <nc r="A22">
      <v>19</v>
    </nc>
    <odxf>
      <border outline="0">
        <left/>
        <top/>
      </border>
    </odxf>
    <ndxf>
      <border outline="0">
        <left style="thin">
          <color indexed="8"/>
        </left>
        <top style="thin">
          <color indexed="8"/>
        </top>
      </border>
    </ndxf>
  </rcc>
  <rcc rId="3071" sId="6" odxf="1" dxf="1">
    <nc r="B22" t="inlineStr">
      <is>
        <t>2. project</t>
      </is>
    </nc>
    <odxf>
      <border outline="0">
        <left/>
        <top/>
      </border>
    </odxf>
    <ndxf>
      <border outline="0">
        <left style="thin">
          <color indexed="8"/>
        </left>
        <top style="thin">
          <color indexed="8"/>
        </top>
      </border>
    </ndxf>
  </rcc>
  <rcc rId="3072" sId="6" odxf="1" dxf="1">
    <nc r="C22" t="inlineStr">
      <is>
        <t>Two days framers training on mixed and modern farming for 900 women farmers.</t>
      </is>
    </nc>
    <odxf>
      <border outline="0">
        <left/>
        <top/>
      </border>
    </odxf>
    <ndxf>
      <border outline="0">
        <left style="thin">
          <color indexed="8"/>
        </left>
        <top style="thin">
          <color indexed="8"/>
        </top>
      </border>
    </ndxf>
  </rcc>
  <rcc rId="3073" sId="6" odxf="1" dxf="1" numFmtId="34">
    <nc r="D22">
      <v>6000</v>
    </nc>
    <odxf>
      <numFmt numFmtId="0" formatCode="General"/>
      <border outline="0">
        <left/>
        <top/>
      </border>
    </odxf>
    <ndxf>
      <numFmt numFmtId="172" formatCode="_ * #,##0_ ;_ * \-#,##0_ ;_ * &quot;-&quot;??_ ;_ @_ "/>
      <border outline="0">
        <left style="thin">
          <color indexed="8"/>
        </left>
        <top style="thin">
          <color indexed="8"/>
        </top>
      </border>
    </ndxf>
  </rcc>
  <rcc rId="3074" sId="6" odxf="1" dxf="1" numFmtId="34">
    <nc r="E22">
      <v>5841.7394736842107</v>
    </nc>
    <odxf>
      <numFmt numFmtId="0" formatCode="General"/>
      <border outline="0">
        <top/>
      </border>
    </odxf>
    <ndxf>
      <numFmt numFmtId="172" formatCode="_ * #,##0_ ;_ * \-#,##0_ ;_ * &quot;-&quot;??_ ;_ @_ "/>
      <border outline="0">
        <top style="thin">
          <color indexed="8"/>
        </top>
      </border>
    </ndxf>
  </rcc>
  <rcc rId="3075" sId="6" odxf="1" dxf="1" numFmtId="34">
    <nc r="F22">
      <v>4200</v>
    </nc>
    <odxf>
      <numFmt numFmtId="0" formatCode="General"/>
      <border outline="0">
        <top/>
      </border>
    </odxf>
    <ndxf>
      <numFmt numFmtId="172" formatCode="_ * #,##0_ ;_ * \-#,##0_ ;_ * &quot;-&quot;??_ ;_ @_ "/>
      <border outline="0">
        <top style="thin">
          <color indexed="8"/>
        </top>
      </border>
    </ndxf>
  </rcc>
  <rcc rId="3076" sId="6" odxf="1" dxf="1" numFmtId="34">
    <nc r="G22">
      <v>4089.2176315789461</v>
    </nc>
    <odxf>
      <numFmt numFmtId="0" formatCode="General"/>
      <border outline="0">
        <right/>
        <top/>
      </border>
    </odxf>
    <ndxf>
      <numFmt numFmtId="171" formatCode="_ * #,##0.00_ ;_ * \-#,##0.00_ ;_ * &quot;-&quot;??_ ;_ @_ "/>
      <border outline="0">
        <right style="thin">
          <color indexed="8"/>
        </right>
        <top style="thin">
          <color indexed="8"/>
        </top>
      </border>
    </ndxf>
  </rcc>
  <rcc rId="3077" sId="6" odxf="1" dxf="1">
    <nc r="A23">
      <v>20</v>
    </nc>
    <odxf>
      <border outline="0">
        <left/>
        <top/>
      </border>
    </odxf>
    <ndxf>
      <border outline="0">
        <left style="thin">
          <color indexed="8"/>
        </left>
        <top style="thin">
          <color indexed="8"/>
        </top>
      </border>
    </ndxf>
  </rcc>
  <rcc rId="3078" sId="6" odxf="1" dxf="1">
    <nc r="B23" t="inlineStr">
      <is>
        <t>2. project</t>
      </is>
    </nc>
    <odxf>
      <border outline="0">
        <left/>
        <top/>
      </border>
    </odxf>
    <ndxf>
      <border outline="0">
        <left style="thin">
          <color indexed="8"/>
        </left>
        <top style="thin">
          <color indexed="8"/>
        </top>
      </border>
    </ndxf>
  </rcc>
  <rcc rId="3079" sId="6" odxf="1" dxf="1">
    <nc r="C23" t="inlineStr">
      <is>
        <t>Provision of farming equipments for 900 women farmers (300 per year).</t>
      </is>
    </nc>
    <odxf>
      <border outline="0">
        <left/>
        <top/>
      </border>
    </odxf>
    <ndxf>
      <border outline="0">
        <left style="thin">
          <color indexed="8"/>
        </left>
        <top style="thin">
          <color indexed="8"/>
        </top>
      </border>
    </ndxf>
  </rcc>
  <rcc rId="3080" sId="6" odxf="1" dxf="1" numFmtId="34">
    <nc r="D23">
      <v>3000</v>
    </nc>
    <odxf>
      <numFmt numFmtId="0" formatCode="General"/>
      <border outline="0">
        <left/>
        <top/>
      </border>
    </odxf>
    <ndxf>
      <numFmt numFmtId="172" formatCode="_ * #,##0_ ;_ * \-#,##0_ ;_ * &quot;-&quot;??_ ;_ @_ "/>
      <border outline="0">
        <left style="thin">
          <color indexed="8"/>
        </left>
        <top style="thin">
          <color indexed="8"/>
        </top>
      </border>
    </ndxf>
  </rcc>
  <rcc rId="3081" sId="6" odxf="1" dxf="1" numFmtId="34">
    <nc r="E23">
      <v>2918.6698564593303</v>
    </nc>
    <odxf>
      <numFmt numFmtId="0" formatCode="General"/>
      <border outline="0">
        <top/>
      </border>
    </odxf>
    <ndxf>
      <numFmt numFmtId="172" formatCode="_ * #,##0_ ;_ * \-#,##0_ ;_ * &quot;-&quot;??_ ;_ @_ "/>
      <border outline="0">
        <top style="thin">
          <color indexed="8"/>
        </top>
      </border>
    </ndxf>
  </rcc>
  <rcc rId="3082" sId="6" odxf="1" dxf="1" numFmtId="34">
    <nc r="F23">
      <v>2100</v>
    </nc>
    <odxf>
      <numFmt numFmtId="0" formatCode="General"/>
      <border outline="0">
        <top/>
      </border>
    </odxf>
    <ndxf>
      <numFmt numFmtId="172" formatCode="_ * #,##0_ ;_ * \-#,##0_ ;_ * &quot;-&quot;??_ ;_ @_ "/>
      <border outline="0">
        <top style="thin">
          <color indexed="8"/>
        </top>
      </border>
    </ndxf>
  </rcc>
  <rcc rId="3083" sId="6" odxf="1" dxf="1" numFmtId="34">
    <nc r="G23">
      <v>2043.0688995215312</v>
    </nc>
    <odxf>
      <numFmt numFmtId="0" formatCode="General"/>
      <border outline="0">
        <right/>
        <top/>
      </border>
    </odxf>
    <ndxf>
      <numFmt numFmtId="171" formatCode="_ * #,##0.00_ ;_ * \-#,##0.00_ ;_ * &quot;-&quot;??_ ;_ @_ "/>
      <border outline="0">
        <right style="thin">
          <color indexed="8"/>
        </right>
        <top style="thin">
          <color indexed="8"/>
        </top>
      </border>
    </ndxf>
  </rcc>
  <rcc rId="3084" sId="6" odxf="1" dxf="1">
    <nc r="A24">
      <v>21</v>
    </nc>
    <odxf>
      <border outline="0">
        <left/>
        <top/>
      </border>
    </odxf>
    <ndxf>
      <border outline="0">
        <left style="thin">
          <color indexed="8"/>
        </left>
        <top style="thin">
          <color indexed="8"/>
        </top>
      </border>
    </ndxf>
  </rcc>
  <rcc rId="3085" sId="6" odxf="1" dxf="1">
    <nc r="B24" t="inlineStr">
      <is>
        <t>2. project</t>
      </is>
    </nc>
    <odxf>
      <border outline="0">
        <left/>
        <top/>
      </border>
    </odxf>
    <ndxf>
      <border outline="0">
        <left style="thin">
          <color indexed="8"/>
        </left>
        <top style="thin">
          <color indexed="8"/>
        </top>
      </border>
    </ndxf>
  </rcc>
  <rcc rId="3086" sId="6" odxf="1" dxf="1">
    <nc r="C24" t="inlineStr">
      <is>
        <t>Provision of seeds for 900 women farmers (300 per year).</t>
      </is>
    </nc>
    <odxf>
      <border outline="0">
        <left/>
        <top/>
      </border>
    </odxf>
    <ndxf>
      <border outline="0">
        <left style="thin">
          <color indexed="8"/>
        </left>
        <top style="thin">
          <color indexed="8"/>
        </top>
      </border>
    </ndxf>
  </rcc>
  <rcc rId="3087" sId="6" odxf="1" dxf="1" numFmtId="34">
    <nc r="D24">
      <v>4680</v>
    </nc>
    <odxf>
      <numFmt numFmtId="0" formatCode="General"/>
      <border outline="0">
        <left/>
        <top/>
      </border>
    </odxf>
    <ndxf>
      <numFmt numFmtId="172" formatCode="_ * #,##0_ ;_ * \-#,##0_ ;_ * &quot;-&quot;??_ ;_ @_ "/>
      <border outline="0">
        <left style="thin">
          <color indexed="8"/>
        </left>
        <top style="thin">
          <color indexed="8"/>
        </top>
      </border>
    </ndxf>
  </rcc>
  <rcc rId="3088" sId="6" odxf="1" dxf="1" numFmtId="34">
    <nc r="E24">
      <v>3984.8918181818181</v>
    </nc>
    <odxf>
      <numFmt numFmtId="0" formatCode="General"/>
      <border outline="0">
        <top/>
      </border>
    </odxf>
    <ndxf>
      <numFmt numFmtId="172" formatCode="_ * #,##0_ ;_ * \-#,##0_ ;_ * &quot;-&quot;??_ ;_ @_ "/>
      <border outline="0">
        <top style="thin">
          <color indexed="8"/>
        </top>
      </border>
    </ndxf>
  </rcc>
  <rcc rId="3089" sId="6" odxf="1" dxf="1" numFmtId="34">
    <nc r="F24">
      <v>3276</v>
    </nc>
    <odxf>
      <numFmt numFmtId="0" formatCode="General"/>
      <border outline="0">
        <top/>
      </border>
    </odxf>
    <ndxf>
      <numFmt numFmtId="172" formatCode="_ * #,##0_ ;_ * \-#,##0_ ;_ * &quot;-&quot;??_ ;_ @_ "/>
      <border outline="0">
        <top style="thin">
          <color indexed="8"/>
        </top>
      </border>
    </ndxf>
  </rcc>
  <rcc rId="3090" sId="6" odxf="1" dxf="1" numFmtId="34">
    <nc r="G24">
      <v>2789.4242727272726</v>
    </nc>
    <odxf>
      <numFmt numFmtId="0" formatCode="General"/>
      <border outline="0">
        <right/>
        <top/>
      </border>
    </odxf>
    <ndxf>
      <numFmt numFmtId="171" formatCode="_ * #,##0.00_ ;_ * \-#,##0.00_ ;_ * &quot;-&quot;??_ ;_ @_ "/>
      <border outline="0">
        <right style="thin">
          <color indexed="8"/>
        </right>
        <top style="thin">
          <color indexed="8"/>
        </top>
      </border>
    </ndxf>
  </rcc>
  <rcc rId="3091" sId="6" odxf="1" dxf="1">
    <nc r="A25">
      <v>22</v>
    </nc>
    <odxf>
      <border outline="0">
        <left/>
        <top/>
      </border>
    </odxf>
    <ndxf>
      <border outline="0">
        <left style="thin">
          <color indexed="8"/>
        </left>
        <top style="thin">
          <color indexed="8"/>
        </top>
      </border>
    </ndxf>
  </rcc>
  <rcc rId="3092" sId="6" odxf="1" dxf="1">
    <nc r="B25" t="inlineStr">
      <is>
        <t>2. project</t>
      </is>
    </nc>
    <odxf>
      <border outline="0">
        <left/>
        <top/>
      </border>
    </odxf>
    <ndxf>
      <border outline="0">
        <left style="thin">
          <color indexed="8"/>
        </left>
        <top style="thin">
          <color indexed="8"/>
        </top>
      </border>
    </ndxf>
  </rcc>
  <rcc rId="3093" sId="6" odxf="1" dxf="1">
    <nc r="C25" t="inlineStr">
      <is>
        <t>Formation of seeds bank in three villages.</t>
      </is>
    </nc>
    <odxf>
      <border outline="0">
        <left/>
        <top/>
      </border>
    </odxf>
    <ndxf>
      <border outline="0">
        <left style="thin">
          <color indexed="8"/>
        </left>
        <top style="thin">
          <color indexed="8"/>
        </top>
      </border>
    </ndxf>
  </rcc>
  <rfmt sheetId="6" sqref="D25" start="0" length="0">
    <dxf>
      <numFmt numFmtId="172" formatCode="_ * #,##0_ ;_ * \-#,##0_ ;_ * &quot;-&quot;??_ ;_ @_ "/>
      <border outline="0">
        <left style="thin">
          <color indexed="8"/>
        </left>
        <top style="thin">
          <color indexed="8"/>
        </top>
      </border>
    </dxf>
  </rfmt>
  <rcc rId="3094" sId="6" odxf="1" dxf="1" numFmtId="34">
    <nc r="E25">
      <v>0</v>
    </nc>
    <odxf>
      <numFmt numFmtId="0" formatCode="General"/>
      <border outline="0">
        <top/>
      </border>
    </odxf>
    <ndxf>
      <numFmt numFmtId="172" formatCode="_ * #,##0_ ;_ * \-#,##0_ ;_ * &quot;-&quot;??_ ;_ @_ "/>
      <border outline="0">
        <top style="thin">
          <color indexed="8"/>
        </top>
      </border>
    </ndxf>
  </rcc>
  <rcc rId="3095" sId="6" odxf="1" dxf="1" numFmtId="34">
    <nc r="F25">
      <v>0</v>
    </nc>
    <odxf>
      <numFmt numFmtId="0" formatCode="General"/>
      <border outline="0">
        <top/>
      </border>
    </odxf>
    <ndxf>
      <numFmt numFmtId="172" formatCode="_ * #,##0_ ;_ * \-#,##0_ ;_ * &quot;-&quot;??_ ;_ @_ "/>
      <border outline="0">
        <top style="thin">
          <color indexed="8"/>
        </top>
      </border>
    </ndxf>
  </rcc>
  <rcc rId="3096" sId="6" odxf="1" dxf="1" numFmtId="34">
    <nc r="G25">
      <v>0</v>
    </nc>
    <odxf>
      <numFmt numFmtId="0" formatCode="General"/>
      <border outline="0">
        <right/>
        <top/>
      </border>
    </odxf>
    <ndxf>
      <numFmt numFmtId="171" formatCode="_ * #,##0.00_ ;_ * \-#,##0.00_ ;_ * &quot;-&quot;??_ ;_ @_ "/>
      <border outline="0">
        <right style="thin">
          <color indexed="8"/>
        </right>
        <top style="thin">
          <color indexed="8"/>
        </top>
      </border>
    </ndxf>
  </rcc>
  <rcc rId="3097" sId="6" odxf="1" dxf="1">
    <nc r="A26">
      <v>23</v>
    </nc>
    <odxf>
      <border outline="0">
        <left/>
        <top/>
      </border>
    </odxf>
    <ndxf>
      <border outline="0">
        <left style="thin">
          <color indexed="8"/>
        </left>
        <top style="thin">
          <color indexed="8"/>
        </top>
      </border>
    </ndxf>
  </rcc>
  <rcc rId="3098" sId="6" odxf="1" dxf="1">
    <nc r="B26" t="inlineStr">
      <is>
        <t>2. project</t>
      </is>
    </nc>
    <odxf>
      <border outline="0">
        <left/>
        <top/>
      </border>
    </odxf>
    <ndxf>
      <border outline="0">
        <left style="thin">
          <color indexed="8"/>
        </left>
        <top style="thin">
          <color indexed="8"/>
        </top>
      </border>
    </ndxf>
  </rcc>
  <rcc rId="3099" sId="6" odxf="1" dxf="1">
    <nc r="C26" t="inlineStr">
      <is>
        <t>Support farmers to acquire small animals.</t>
      </is>
    </nc>
    <odxf>
      <border outline="0">
        <left/>
        <top/>
      </border>
    </odxf>
    <ndxf>
      <border outline="0">
        <left style="thin">
          <color indexed="8"/>
        </left>
        <top style="thin">
          <color indexed="8"/>
        </top>
      </border>
    </ndxf>
  </rcc>
  <rcc rId="3100" sId="6" odxf="1" dxf="1" numFmtId="34">
    <nc r="D26">
      <v>4998.51</v>
    </nc>
    <odxf>
      <numFmt numFmtId="0" formatCode="General"/>
      <border outline="0">
        <left/>
        <top/>
      </border>
    </odxf>
    <ndxf>
      <numFmt numFmtId="172" formatCode="_ * #,##0_ ;_ * \-#,##0_ ;_ * &quot;-&quot;??_ ;_ @_ "/>
      <border outline="0">
        <left style="thin">
          <color indexed="8"/>
        </left>
        <top style="thin">
          <color indexed="8"/>
        </top>
      </border>
    </ndxf>
  </rcc>
  <rcc rId="3101" sId="6" odxf="1" dxf="1" numFmtId="34">
    <nc r="E26">
      <v>5339.1578947368425</v>
    </nc>
    <odxf>
      <numFmt numFmtId="0" formatCode="General"/>
      <border outline="0">
        <top/>
      </border>
    </odxf>
    <ndxf>
      <numFmt numFmtId="172" formatCode="_ * #,##0_ ;_ * \-#,##0_ ;_ * &quot;-&quot;??_ ;_ @_ "/>
      <border outline="0">
        <top style="thin">
          <color indexed="8"/>
        </top>
      </border>
    </ndxf>
  </rcc>
  <rcc rId="3102" sId="6" odxf="1" dxf="1" numFmtId="34">
    <nc r="F26">
      <v>3498.9569999999999</v>
    </nc>
    <odxf>
      <numFmt numFmtId="0" formatCode="General"/>
      <border outline="0">
        <top/>
      </border>
    </odxf>
    <ndxf>
      <numFmt numFmtId="172" formatCode="_ * #,##0_ ;_ * \-#,##0_ ;_ * &quot;-&quot;??_ ;_ @_ "/>
      <border outline="0">
        <top style="thin">
          <color indexed="8"/>
        </top>
      </border>
    </ndxf>
  </rcc>
  <rcc rId="3103" sId="6" odxf="1" dxf="1" numFmtId="34">
    <nc r="G26">
      <v>3498.9569999999999</v>
    </nc>
    <odxf>
      <numFmt numFmtId="0" formatCode="General"/>
      <border outline="0">
        <right/>
        <top/>
      </border>
    </odxf>
    <ndxf>
      <numFmt numFmtId="171" formatCode="_ * #,##0.00_ ;_ * \-#,##0.00_ ;_ * &quot;-&quot;??_ ;_ @_ "/>
      <border outline="0">
        <right style="thin">
          <color indexed="8"/>
        </right>
        <top style="thin">
          <color indexed="8"/>
        </top>
      </border>
    </ndxf>
  </rcc>
  <rcc rId="3104" sId="6" odxf="1" dxf="1">
    <nc r="A27">
      <v>24</v>
    </nc>
    <odxf>
      <border outline="0">
        <left/>
        <top/>
      </border>
    </odxf>
    <ndxf>
      <border outline="0">
        <left style="thin">
          <color indexed="8"/>
        </left>
        <top style="thin">
          <color indexed="8"/>
        </top>
      </border>
    </ndxf>
  </rcc>
  <rcc rId="3105" sId="6" odxf="1" dxf="1">
    <nc r="B27" t="inlineStr">
      <is>
        <t>2. project</t>
      </is>
    </nc>
    <odxf>
      <border outline="0">
        <left/>
        <top/>
      </border>
    </odxf>
    <ndxf>
      <border outline="0">
        <left style="thin">
          <color indexed="8"/>
        </left>
        <top style="thin">
          <color indexed="8"/>
        </top>
      </border>
    </ndxf>
  </rcc>
  <rcc rId="3106" sId="6" odxf="1" dxf="1">
    <nc r="C27" t="inlineStr">
      <is>
        <t>Formation of 75 (25 per year) savings and credit units.</t>
      </is>
    </nc>
    <odxf>
      <border outline="0">
        <left/>
        <top/>
      </border>
    </odxf>
    <ndxf>
      <border outline="0">
        <left style="thin">
          <color indexed="8"/>
        </left>
        <top style="thin">
          <color indexed="8"/>
        </top>
      </border>
    </ndxf>
  </rcc>
  <rcc rId="3107" sId="6" odxf="1" dxf="1" numFmtId="34">
    <nc r="D27">
      <v>250</v>
    </nc>
    <odxf>
      <numFmt numFmtId="0" formatCode="General"/>
      <border outline="0">
        <left/>
        <top/>
      </border>
    </odxf>
    <ndxf>
      <numFmt numFmtId="172" formatCode="_ * #,##0_ ;_ * \-#,##0_ ;_ * &quot;-&quot;??_ ;_ @_ "/>
      <border outline="0">
        <left style="thin">
          <color indexed="8"/>
        </left>
        <top style="thin">
          <color indexed="8"/>
        </top>
      </border>
    </ndxf>
  </rcc>
  <rcc rId="3108" sId="6" odxf="1" dxf="1" numFmtId="34">
    <nc r="E27">
      <v>0</v>
    </nc>
    <odxf>
      <numFmt numFmtId="0" formatCode="General"/>
      <border outline="0">
        <top/>
      </border>
    </odxf>
    <ndxf>
      <numFmt numFmtId="172" formatCode="_ * #,##0_ ;_ * \-#,##0_ ;_ * &quot;-&quot;??_ ;_ @_ "/>
      <border outline="0">
        <top style="thin">
          <color indexed="8"/>
        </top>
      </border>
    </ndxf>
  </rcc>
  <rcc rId="3109" sId="6" odxf="1" dxf="1" numFmtId="34">
    <nc r="F27">
      <v>175</v>
    </nc>
    <odxf>
      <numFmt numFmtId="0" formatCode="General"/>
      <border outline="0">
        <top/>
      </border>
    </odxf>
    <ndxf>
      <numFmt numFmtId="172" formatCode="_ * #,##0_ ;_ * \-#,##0_ ;_ * &quot;-&quot;??_ ;_ @_ "/>
      <border outline="0">
        <top style="thin">
          <color indexed="8"/>
        </top>
      </border>
    </ndxf>
  </rcc>
  <rcc rId="3110" sId="6" odxf="1" dxf="1" numFmtId="34">
    <nc r="G27">
      <v>0</v>
    </nc>
    <odxf>
      <numFmt numFmtId="0" formatCode="General"/>
      <border outline="0">
        <right/>
        <top/>
      </border>
    </odxf>
    <ndxf>
      <numFmt numFmtId="171" formatCode="_ * #,##0.00_ ;_ * \-#,##0.00_ ;_ * &quot;-&quot;??_ ;_ @_ "/>
      <border outline="0">
        <right style="thin">
          <color indexed="8"/>
        </right>
        <top style="thin">
          <color indexed="8"/>
        </top>
      </border>
    </ndxf>
  </rcc>
  <rcc rId="3111" sId="6" odxf="1" dxf="1">
    <nc r="A28">
      <v>25</v>
    </nc>
    <odxf>
      <border outline="0">
        <left/>
        <top/>
      </border>
    </odxf>
    <ndxf>
      <border outline="0">
        <left style="thin">
          <color indexed="8"/>
        </left>
        <top style="thin">
          <color indexed="8"/>
        </top>
      </border>
    </ndxf>
  </rcc>
  <rcc rId="3112" sId="6" odxf="1" dxf="1">
    <nc r="B28" t="inlineStr">
      <is>
        <t>2. project</t>
      </is>
    </nc>
    <odxf>
      <border outline="0">
        <left/>
        <top/>
      </border>
    </odxf>
    <ndxf>
      <border outline="0">
        <left style="thin">
          <color indexed="8"/>
        </left>
        <top style="thin">
          <color indexed="8"/>
        </top>
      </border>
    </ndxf>
  </rcc>
  <rcc rId="3113" sId="6" odxf="1" dxf="1">
    <nc r="C28" t="inlineStr">
      <is>
        <t>One day training of 225 women leaders on savings and credit unit management.</t>
      </is>
    </nc>
    <odxf>
      <border outline="0">
        <left/>
        <top/>
      </border>
    </odxf>
    <ndxf>
      <border outline="0">
        <left style="thin">
          <color indexed="8"/>
        </left>
        <top style="thin">
          <color indexed="8"/>
        </top>
      </border>
    </ndxf>
  </rcc>
  <rcc rId="3114" sId="6" odxf="1" dxf="1" numFmtId="34">
    <nc r="D28">
      <v>724.5</v>
    </nc>
    <odxf>
      <numFmt numFmtId="0" formatCode="General"/>
      <border outline="0">
        <left/>
        <top/>
      </border>
    </odxf>
    <ndxf>
      <numFmt numFmtId="172" formatCode="_ * #,##0_ ;_ * \-#,##0_ ;_ * &quot;-&quot;??_ ;_ @_ "/>
      <border outline="0">
        <left style="thin">
          <color indexed="8"/>
        </left>
        <top style="thin">
          <color indexed="8"/>
        </top>
      </border>
    </ndxf>
  </rcc>
  <rcc rId="3115" sId="6" odxf="1" dxf="1" numFmtId="34">
    <nc r="E28">
      <v>724.63157894736844</v>
    </nc>
    <odxf>
      <numFmt numFmtId="0" formatCode="General"/>
      <border outline="0">
        <top/>
      </border>
    </odxf>
    <ndxf>
      <numFmt numFmtId="172" formatCode="_ * #,##0_ ;_ * \-#,##0_ ;_ * &quot;-&quot;??_ ;_ @_ "/>
      <border outline="0">
        <top style="thin">
          <color indexed="8"/>
        </top>
      </border>
    </ndxf>
  </rcc>
  <rcc rId="3116" sId="6" odxf="1" dxf="1" numFmtId="34">
    <nc r="F28">
      <v>507.15</v>
    </nc>
    <odxf>
      <numFmt numFmtId="0" formatCode="General"/>
      <border outline="0">
        <top/>
      </border>
    </odxf>
    <ndxf>
      <numFmt numFmtId="172" formatCode="_ * #,##0_ ;_ * \-#,##0_ ;_ * &quot;-&quot;??_ ;_ @_ "/>
      <border outline="0">
        <top style="thin">
          <color indexed="8"/>
        </top>
      </border>
    </ndxf>
  </rcc>
  <rcc rId="3117" sId="6" odxf="1" dxf="1" numFmtId="34">
    <nc r="G28">
      <v>507.15</v>
    </nc>
    <odxf>
      <numFmt numFmtId="0" formatCode="General"/>
      <border outline="0">
        <right/>
        <top/>
      </border>
    </odxf>
    <ndxf>
      <numFmt numFmtId="171" formatCode="_ * #,##0.00_ ;_ * \-#,##0.00_ ;_ * &quot;-&quot;??_ ;_ @_ "/>
      <border outline="0">
        <right style="thin">
          <color indexed="8"/>
        </right>
        <top style="thin">
          <color indexed="8"/>
        </top>
      </border>
    </ndxf>
  </rcc>
  <rcc rId="3118" sId="6" odxf="1" dxf="1">
    <nc r="A29">
      <v>26</v>
    </nc>
    <odxf>
      <border outline="0">
        <left/>
        <top/>
      </border>
    </odxf>
    <ndxf>
      <border outline="0">
        <left style="thin">
          <color indexed="8"/>
        </left>
        <top style="thin">
          <color indexed="8"/>
        </top>
      </border>
    </ndxf>
  </rcc>
  <rcc rId="3119" sId="6" odxf="1" dxf="1">
    <nc r="B29" t="inlineStr">
      <is>
        <t>2. project</t>
      </is>
    </nc>
    <odxf>
      <border outline="0">
        <left/>
        <top/>
      </border>
    </odxf>
    <ndxf>
      <border outline="0">
        <left style="thin">
          <color indexed="8"/>
        </left>
        <top style="thin">
          <color indexed="8"/>
        </top>
      </border>
    </ndxf>
  </rcc>
  <rcc rId="3120" sId="6" odxf="1" dxf="1">
    <nc r="C29" t="inlineStr">
      <is>
        <t>Formation of an association in year two.</t>
      </is>
    </nc>
    <odxf>
      <border outline="0">
        <left/>
        <top/>
      </border>
    </odxf>
    <ndxf>
      <border outline="0">
        <left style="thin">
          <color indexed="8"/>
        </left>
        <top style="thin">
          <color indexed="8"/>
        </top>
      </border>
    </ndxf>
  </rcc>
  <rfmt sheetId="6" sqref="D29" start="0" length="0">
    <dxf>
      <numFmt numFmtId="172" formatCode="_ * #,##0_ ;_ * \-#,##0_ ;_ * &quot;-&quot;??_ ;_ @_ "/>
      <border outline="0">
        <left style="thin">
          <color indexed="8"/>
        </left>
        <top style="thin">
          <color indexed="8"/>
        </top>
      </border>
    </dxf>
  </rfmt>
  <rcc rId="3121" sId="6" odxf="1" dxf="1" numFmtId="34">
    <nc r="E29">
      <v>0</v>
    </nc>
    <odxf>
      <numFmt numFmtId="0" formatCode="General"/>
      <border outline="0">
        <top/>
      </border>
    </odxf>
    <ndxf>
      <numFmt numFmtId="172" formatCode="_ * #,##0_ ;_ * \-#,##0_ ;_ * &quot;-&quot;??_ ;_ @_ "/>
      <border outline="0">
        <top style="thin">
          <color indexed="8"/>
        </top>
      </border>
    </ndxf>
  </rcc>
  <rcc rId="3122" sId="6" odxf="1" dxf="1" numFmtId="34">
    <nc r="F29">
      <v>0</v>
    </nc>
    <odxf>
      <numFmt numFmtId="0" formatCode="General"/>
      <border outline="0">
        <top/>
      </border>
    </odxf>
    <ndxf>
      <numFmt numFmtId="172" formatCode="_ * #,##0_ ;_ * \-#,##0_ ;_ * &quot;-&quot;??_ ;_ @_ "/>
      <border outline="0">
        <top style="thin">
          <color indexed="8"/>
        </top>
      </border>
    </ndxf>
  </rcc>
  <rcc rId="3123" sId="6" odxf="1" dxf="1" numFmtId="34">
    <nc r="G29">
      <v>0</v>
    </nc>
    <odxf>
      <numFmt numFmtId="0" formatCode="General"/>
      <border outline="0">
        <right/>
        <top/>
      </border>
    </odxf>
    <ndxf>
      <numFmt numFmtId="171" formatCode="_ * #,##0.00_ ;_ * \-#,##0.00_ ;_ * &quot;-&quot;??_ ;_ @_ "/>
      <border outline="0">
        <right style="thin">
          <color indexed="8"/>
        </right>
        <top style="thin">
          <color indexed="8"/>
        </top>
      </border>
    </ndxf>
  </rcc>
  <rcc rId="3124" sId="6" odxf="1" dxf="1">
    <nc r="A30">
      <v>27</v>
    </nc>
    <odxf>
      <border outline="0">
        <left/>
        <top/>
      </border>
    </odxf>
    <ndxf>
      <border outline="0">
        <left style="thin">
          <color indexed="8"/>
        </left>
        <top style="thin">
          <color indexed="8"/>
        </top>
      </border>
    </ndxf>
  </rcc>
  <rcc rId="3125" sId="6" odxf="1" dxf="1">
    <nc r="B30" t="inlineStr">
      <is>
        <t>2. project</t>
      </is>
    </nc>
    <odxf>
      <border outline="0">
        <left/>
        <top/>
      </border>
    </odxf>
    <ndxf>
      <border outline="0">
        <left style="thin">
          <color indexed="8"/>
        </left>
        <top style="thin">
          <color indexed="8"/>
        </top>
      </border>
    </ndxf>
  </rcc>
  <rcc rId="3126" sId="6" odxf="1" dxf="1">
    <nc r="C30" t="inlineStr">
      <is>
        <t>Six days training for 13 staff on community organisation, savings and credit, micro-business management and the sustainable livelihood framework at Bukavu, DRC in year one.</t>
      </is>
    </nc>
    <odxf>
      <border outline="0">
        <left/>
        <top/>
      </border>
    </odxf>
    <ndxf>
      <border outline="0">
        <left style="thin">
          <color indexed="8"/>
        </left>
        <top style="thin">
          <color indexed="8"/>
        </top>
      </border>
    </ndxf>
  </rcc>
  <rcc rId="3127" sId="6" odxf="1" dxf="1" numFmtId="34">
    <nc r="D30">
      <v>6036</v>
    </nc>
    <odxf>
      <numFmt numFmtId="0" formatCode="General"/>
      <border outline="0">
        <left/>
        <top/>
      </border>
    </odxf>
    <ndxf>
      <numFmt numFmtId="172" formatCode="_ * #,##0_ ;_ * \-#,##0_ ;_ * &quot;-&quot;??_ ;_ @_ "/>
      <border outline="0">
        <left style="thin">
          <color indexed="8"/>
        </left>
        <top style="thin">
          <color indexed="8"/>
        </top>
      </border>
    </ndxf>
  </rcc>
  <rcc rId="3128" sId="6" odxf="1" dxf="1" numFmtId="34">
    <nc r="E30">
      <v>6035.9725876323864</v>
    </nc>
    <odxf>
      <numFmt numFmtId="0" formatCode="General"/>
      <border outline="0">
        <top/>
      </border>
    </odxf>
    <ndxf>
      <numFmt numFmtId="172" formatCode="_ * #,##0_ ;_ * \-#,##0_ ;_ * &quot;-&quot;??_ ;_ @_ "/>
      <border outline="0">
        <top style="thin">
          <color indexed="8"/>
        </top>
      </border>
    </ndxf>
  </rcc>
  <rcc rId="3129" sId="6" odxf="1" dxf="1" numFmtId="34">
    <nc r="F30">
      <v>0</v>
    </nc>
    <odxf>
      <numFmt numFmtId="0" formatCode="General"/>
      <border outline="0">
        <top/>
      </border>
    </odxf>
    <ndxf>
      <numFmt numFmtId="172" formatCode="_ * #,##0_ ;_ * \-#,##0_ ;_ * &quot;-&quot;??_ ;_ @_ "/>
      <border outline="0">
        <top style="thin">
          <color indexed="8"/>
        </top>
      </border>
    </ndxf>
  </rcc>
  <rcc rId="3130" sId="6" odxf="1" dxf="1" numFmtId="34">
    <nc r="G30">
      <v>0</v>
    </nc>
    <odxf>
      <numFmt numFmtId="0" formatCode="General"/>
      <border outline="0">
        <right/>
        <top/>
      </border>
    </odxf>
    <ndxf>
      <numFmt numFmtId="171" formatCode="_ * #,##0.00_ ;_ * \-#,##0.00_ ;_ * &quot;-&quot;??_ ;_ @_ "/>
      <border outline="0">
        <right style="thin">
          <color indexed="8"/>
        </right>
        <top style="thin">
          <color indexed="8"/>
        </top>
      </border>
    </ndxf>
  </rcc>
  <rcc rId="3131" sId="6" odxf="1" dxf="1">
    <nc r="A31">
      <v>28</v>
    </nc>
    <odxf>
      <border outline="0">
        <left/>
        <top/>
      </border>
    </odxf>
    <ndxf>
      <border outline="0">
        <left style="thin">
          <color indexed="8"/>
        </left>
        <top style="thin">
          <color indexed="8"/>
        </top>
      </border>
    </ndxf>
  </rcc>
  <rcc rId="3132" sId="6" odxf="1" dxf="1">
    <nc r="B31" t="inlineStr">
      <is>
        <t>2. project</t>
      </is>
    </nc>
    <odxf>
      <border outline="0">
        <left/>
        <top/>
      </border>
    </odxf>
    <ndxf>
      <border outline="0">
        <left style="thin">
          <color indexed="8"/>
        </left>
        <top style="thin">
          <color indexed="8"/>
        </top>
      </border>
    </ndxf>
  </rcc>
  <rcc rId="3133" sId="6" odxf="1" dxf="1">
    <nc r="C31" t="inlineStr">
      <is>
        <t>Conduct household livelihood security assessment for 1,500 beneficiaries (500 per year) to identify livelihood opportunities.</t>
      </is>
    </nc>
    <odxf>
      <border outline="0">
        <left/>
        <top/>
      </border>
    </odxf>
    <ndxf>
      <border outline="0">
        <left style="thin">
          <color indexed="8"/>
        </left>
        <top style="thin">
          <color indexed="8"/>
        </top>
      </border>
    </ndxf>
  </rcc>
  <rcc rId="3134" sId="6" odxf="1" dxf="1" numFmtId="34">
    <nc r="D31">
      <v>2078</v>
    </nc>
    <odxf>
      <numFmt numFmtId="0" formatCode="General"/>
      <border outline="0">
        <left/>
        <top/>
      </border>
    </odxf>
    <ndxf>
      <numFmt numFmtId="172" formatCode="_ * #,##0_ ;_ * \-#,##0_ ;_ * &quot;-&quot;??_ ;_ @_ "/>
      <border outline="0">
        <left style="thin">
          <color indexed="8"/>
        </left>
        <top style="thin">
          <color indexed="8"/>
        </top>
      </border>
    </ndxf>
  </rcc>
  <rcc rId="3135" sId="6" odxf="1" dxf="1" numFmtId="34">
    <nc r="E31">
      <v>0</v>
    </nc>
    <odxf>
      <numFmt numFmtId="0" formatCode="General"/>
      <border outline="0">
        <top/>
      </border>
    </odxf>
    <ndxf>
      <numFmt numFmtId="172" formatCode="_ * #,##0_ ;_ * \-#,##0_ ;_ * &quot;-&quot;??_ ;_ @_ "/>
      <border outline="0">
        <top style="thin">
          <color indexed="8"/>
        </top>
      </border>
    </ndxf>
  </rcc>
  <rcc rId="3136" sId="6" odxf="1" dxf="1" numFmtId="34">
    <nc r="F31">
      <v>1706</v>
    </nc>
    <odxf>
      <numFmt numFmtId="0" formatCode="General"/>
      <border outline="0">
        <top/>
      </border>
    </odxf>
    <ndxf>
      <numFmt numFmtId="172" formatCode="_ * #,##0_ ;_ * \-#,##0_ ;_ * &quot;-&quot;??_ ;_ @_ "/>
      <border outline="0">
        <top style="thin">
          <color indexed="8"/>
        </top>
      </border>
    </ndxf>
  </rcc>
  <rcc rId="3137" sId="6" odxf="1" dxf="1" numFmtId="34">
    <nc r="G31">
      <v>0</v>
    </nc>
    <odxf>
      <numFmt numFmtId="0" formatCode="General"/>
      <border outline="0">
        <right/>
        <top/>
      </border>
    </odxf>
    <ndxf>
      <numFmt numFmtId="171" formatCode="_ * #,##0.00_ ;_ * \-#,##0.00_ ;_ * &quot;-&quot;??_ ;_ @_ "/>
      <border outline="0">
        <right style="thin">
          <color indexed="8"/>
        </right>
        <top style="thin">
          <color indexed="8"/>
        </top>
      </border>
    </ndxf>
  </rcc>
  <rcc rId="3138" sId="6" odxf="1" dxf="1">
    <nc r="A32">
      <v>29</v>
    </nc>
    <odxf>
      <border outline="0">
        <left/>
        <top/>
      </border>
    </odxf>
    <ndxf>
      <border outline="0">
        <left style="thin">
          <color indexed="8"/>
        </left>
        <top style="thin">
          <color indexed="8"/>
        </top>
      </border>
    </ndxf>
  </rcc>
  <rcc rId="3139" sId="6" odxf="1" dxf="1">
    <nc r="B32" t="inlineStr">
      <is>
        <t>2. project</t>
      </is>
    </nc>
    <odxf>
      <border outline="0">
        <left/>
        <top/>
      </border>
    </odxf>
    <ndxf>
      <border outline="0">
        <left style="thin">
          <color indexed="8"/>
        </left>
        <top style="thin">
          <color indexed="8"/>
        </top>
      </border>
    </ndxf>
  </rcc>
  <rcc rId="3140" sId="6" odxf="1" dxf="1">
    <nc r="C32" t="inlineStr">
      <is>
        <t>Skill training to 300 beneficiaries (100 each year) if require.</t>
      </is>
    </nc>
    <odxf>
      <border outline="0">
        <left/>
        <top/>
      </border>
    </odxf>
    <ndxf>
      <border outline="0">
        <left style="thin">
          <color indexed="8"/>
        </left>
        <top style="thin">
          <color indexed="8"/>
        </top>
      </border>
    </ndxf>
  </rcc>
  <rcc rId="3141" sId="6" odxf="1" dxf="1" numFmtId="34">
    <nc r="D32">
      <v>8125</v>
    </nc>
    <odxf>
      <numFmt numFmtId="0" formatCode="General"/>
      <border outline="0">
        <left/>
        <top/>
      </border>
    </odxf>
    <ndxf>
      <numFmt numFmtId="172" formatCode="_ * #,##0_ ;_ * \-#,##0_ ;_ * &quot;-&quot;??_ ;_ @_ "/>
      <border outline="0">
        <left style="thin">
          <color indexed="8"/>
        </left>
        <top style="thin">
          <color indexed="8"/>
        </top>
      </border>
    </ndxf>
  </rcc>
  <rcc rId="3142" sId="6" odxf="1" dxf="1" numFmtId="34">
    <nc r="E32">
      <v>8026.0343944539636</v>
    </nc>
    <odxf>
      <numFmt numFmtId="0" formatCode="General"/>
      <border outline="0">
        <top/>
      </border>
    </odxf>
    <ndxf>
      <numFmt numFmtId="172" formatCode="_ * #,##0_ ;_ * \-#,##0_ ;_ * &quot;-&quot;??_ ;_ @_ "/>
      <border outline="0">
        <top style="thin">
          <color indexed="8"/>
        </top>
      </border>
    </ndxf>
  </rcc>
  <rcc rId="3143" sId="6" odxf="1" dxf="1" numFmtId="34">
    <nc r="F32">
      <v>5687.5</v>
    </nc>
    <odxf>
      <numFmt numFmtId="0" formatCode="General"/>
      <border outline="0">
        <top/>
      </border>
    </odxf>
    <ndxf>
      <numFmt numFmtId="172" formatCode="_ * #,##0_ ;_ * \-#,##0_ ;_ * &quot;-&quot;??_ ;_ @_ "/>
      <border outline="0">
        <top style="thin">
          <color indexed="8"/>
        </top>
      </border>
    </ndxf>
  </rcc>
  <rcc rId="3144" sId="6" odxf="1" dxf="1" numFmtId="34">
    <nc r="G32">
      <v>5618.2240761177745</v>
    </nc>
    <odxf>
      <numFmt numFmtId="0" formatCode="General"/>
      <border outline="0">
        <right/>
        <top/>
      </border>
    </odxf>
    <ndxf>
      <numFmt numFmtId="171" formatCode="_ * #,##0.00_ ;_ * \-#,##0.00_ ;_ * &quot;-&quot;??_ ;_ @_ "/>
      <border outline="0">
        <right style="thin">
          <color indexed="8"/>
        </right>
        <top style="thin">
          <color indexed="8"/>
        </top>
      </border>
    </ndxf>
  </rcc>
  <rcc rId="3145" sId="6" odxf="1" dxf="1">
    <nc r="A33">
      <v>30</v>
    </nc>
    <odxf>
      <border outline="0">
        <left/>
        <top/>
      </border>
    </odxf>
    <ndxf>
      <border outline="0">
        <left style="thin">
          <color indexed="8"/>
        </left>
        <top style="thin">
          <color indexed="8"/>
        </top>
      </border>
    </ndxf>
  </rcc>
  <rcc rId="3146" sId="6" odxf="1" dxf="1">
    <nc r="B33" t="inlineStr">
      <is>
        <t>2. project</t>
      </is>
    </nc>
    <odxf>
      <border outline="0">
        <left/>
        <top/>
      </border>
    </odxf>
    <ndxf>
      <border outline="0">
        <left style="thin">
          <color indexed="8"/>
        </left>
        <top style="thin">
          <color indexed="8"/>
        </top>
      </border>
    </ndxf>
  </rcc>
  <rcc rId="3147" sId="6" odxf="1" dxf="1">
    <nc r="C33" t="inlineStr">
      <is>
        <t>Support 600 beneficiaries to start mocro-business or employment.</t>
      </is>
    </nc>
    <odxf>
      <border outline="0">
        <left/>
        <top/>
      </border>
    </odxf>
    <ndxf>
      <border outline="0">
        <left style="thin">
          <color indexed="8"/>
        </left>
        <top style="thin">
          <color indexed="8"/>
        </top>
      </border>
    </ndxf>
  </rcc>
  <rcc rId="3148" sId="6" odxf="1" dxf="1" numFmtId="34">
    <nc r="D33">
      <v>10000</v>
    </nc>
    <odxf>
      <numFmt numFmtId="0" formatCode="General"/>
      <border outline="0">
        <left/>
        <top/>
      </border>
    </odxf>
    <ndxf>
      <numFmt numFmtId="172" formatCode="_ * #,##0_ ;_ * \-#,##0_ ;_ * &quot;-&quot;??_ ;_ @_ "/>
      <border outline="0">
        <left style="thin">
          <color indexed="8"/>
        </left>
        <top style="thin">
          <color indexed="8"/>
        </top>
      </border>
    </ndxf>
  </rcc>
  <rcc rId="3149" sId="6" odxf="1" dxf="1" numFmtId="34">
    <nc r="E33">
      <v>9868.0750751483156</v>
    </nc>
    <odxf>
      <numFmt numFmtId="0" formatCode="General"/>
      <border outline="0">
        <top/>
      </border>
    </odxf>
    <ndxf>
      <numFmt numFmtId="172" formatCode="_ * #,##0_ ;_ * \-#,##0_ ;_ * &quot;-&quot;??_ ;_ @_ "/>
      <border outline="0">
        <top style="thin">
          <color indexed="8"/>
        </top>
      </border>
    </ndxf>
  </rcc>
  <rcc rId="3150" sId="6" odxf="1" dxf="1" numFmtId="34">
    <nc r="F33">
      <v>7000</v>
    </nc>
    <odxf>
      <numFmt numFmtId="0" formatCode="General"/>
      <border outline="0">
        <top/>
      </border>
    </odxf>
    <ndxf>
      <numFmt numFmtId="172" formatCode="_ * #,##0_ ;_ * \-#,##0_ ;_ * &quot;-&quot;??_ ;_ @_ "/>
      <border outline="0">
        <top style="thin">
          <color indexed="8"/>
        </top>
      </border>
    </ndxf>
  </rcc>
  <rcc rId="3151" sId="6" odxf="1" dxf="1" numFmtId="34">
    <nc r="G33">
      <v>6907.6525526038204</v>
    </nc>
    <odxf>
      <numFmt numFmtId="0" formatCode="General"/>
      <border outline="0">
        <right/>
        <top/>
      </border>
    </odxf>
    <ndxf>
      <numFmt numFmtId="171" formatCode="_ * #,##0.00_ ;_ * \-#,##0.00_ ;_ * &quot;-&quot;??_ ;_ @_ "/>
      <border outline="0">
        <right style="thin">
          <color indexed="8"/>
        </right>
        <top style="thin">
          <color indexed="8"/>
        </top>
      </border>
    </ndxf>
  </rcc>
  <rcc rId="3152" sId="6" odxf="1" dxf="1">
    <nc r="A34">
      <v>31</v>
    </nc>
    <odxf>
      <border outline="0">
        <left/>
        <top/>
      </border>
    </odxf>
    <ndxf>
      <border outline="0">
        <left style="thin">
          <color indexed="8"/>
        </left>
        <top style="thin">
          <color indexed="8"/>
        </top>
      </border>
    </ndxf>
  </rcc>
  <rcc rId="3153" sId="6" odxf="1" dxf="1">
    <nc r="B34" t="inlineStr">
      <is>
        <t>2. project</t>
      </is>
    </nc>
    <odxf>
      <border outline="0">
        <left/>
        <top/>
      </border>
    </odxf>
    <ndxf>
      <border outline="0">
        <left style="thin">
          <color indexed="8"/>
        </left>
        <top style="thin">
          <color indexed="8"/>
        </top>
      </border>
    </ndxf>
  </rcc>
  <rcc rId="3154" sId="6" odxf="1" dxf="1">
    <nc r="C34" t="inlineStr">
      <is>
        <t>Two days training for 8 staff on market linkages, monitoring and mentoring in Bukavu, DRC in year two.</t>
      </is>
    </nc>
    <odxf>
      <border outline="0">
        <left/>
        <top/>
      </border>
    </odxf>
    <ndxf>
      <border outline="0">
        <left style="thin">
          <color indexed="8"/>
        </left>
        <top style="thin">
          <color indexed="8"/>
        </top>
      </border>
    </ndxf>
  </rcc>
  <rcc rId="3155" sId="6" odxf="1" dxf="1" numFmtId="34">
    <nc r="D34">
      <v>3034.9800000000005</v>
    </nc>
    <odxf>
      <numFmt numFmtId="0" formatCode="General"/>
      <border outline="0">
        <left/>
        <top/>
      </border>
    </odxf>
    <ndxf>
      <numFmt numFmtId="172" formatCode="_ * #,##0_ ;_ * \-#,##0_ ;_ * &quot;-&quot;??_ ;_ @_ "/>
      <border outline="0">
        <left style="thin">
          <color indexed="8"/>
        </left>
        <top style="thin">
          <color indexed="8"/>
        </top>
      </border>
    </ndxf>
  </rcc>
  <rcc rId="3156" sId="6" odxf="1" dxf="1" numFmtId="34">
    <nc r="E34">
      <v>3024.2360746971203</v>
    </nc>
    <odxf>
      <numFmt numFmtId="0" formatCode="General"/>
      <border outline="0">
        <top/>
      </border>
    </odxf>
    <ndxf>
      <numFmt numFmtId="172" formatCode="_ * #,##0_ ;_ * \-#,##0_ ;_ * &quot;-&quot;??_ ;_ @_ "/>
      <border outline="0">
        <top style="thin">
          <color indexed="8"/>
        </top>
      </border>
    </ndxf>
  </rcc>
  <rcc rId="3157" sId="6" odxf="1" dxf="1" numFmtId="34">
    <nc r="F34">
      <v>2124.4860000000003</v>
    </nc>
    <odxf>
      <numFmt numFmtId="0" formatCode="General"/>
      <border outline="0">
        <top/>
      </border>
    </odxf>
    <ndxf>
      <numFmt numFmtId="172" formatCode="_ * #,##0_ ;_ * \-#,##0_ ;_ * &quot;-&quot;??_ ;_ @_ "/>
      <border outline="0">
        <top style="thin">
          <color indexed="8"/>
        </top>
      </border>
    </ndxf>
  </rcc>
  <rcc rId="3158" sId="6" odxf="1" dxf="1" numFmtId="34">
    <nc r="G34">
      <v>2116.9652522879842</v>
    </nc>
    <odxf>
      <numFmt numFmtId="0" formatCode="General"/>
      <border outline="0">
        <right/>
        <top/>
      </border>
    </odxf>
    <ndxf>
      <numFmt numFmtId="171" formatCode="_ * #,##0.00_ ;_ * \-#,##0.00_ ;_ * &quot;-&quot;??_ ;_ @_ "/>
      <border outline="0">
        <right style="thin">
          <color indexed="8"/>
        </right>
        <top style="thin">
          <color indexed="8"/>
        </top>
      </border>
    </ndxf>
  </rcc>
  <rcc rId="3159" sId="6" odxf="1" dxf="1">
    <nc r="A35">
      <v>32</v>
    </nc>
    <odxf>
      <border outline="0">
        <left/>
        <top/>
      </border>
    </odxf>
    <ndxf>
      <border outline="0">
        <left style="thin">
          <color indexed="8"/>
        </left>
        <top style="thin">
          <color indexed="8"/>
        </top>
      </border>
    </ndxf>
  </rcc>
  <rcc rId="3160" sId="6" odxf="1" dxf="1">
    <nc r="B35" t="inlineStr">
      <is>
        <t>2. project</t>
      </is>
    </nc>
    <odxf>
      <border outline="0">
        <left/>
        <top/>
      </border>
    </odxf>
    <ndxf>
      <border outline="0">
        <left style="thin">
          <color indexed="8"/>
        </left>
        <top style="thin">
          <color indexed="8"/>
        </top>
      </border>
    </ndxf>
  </rcc>
  <rcc rId="3161" sId="6" odxf="1" dxf="1">
    <nc r="C35" t="inlineStr">
      <is>
        <t>Formation of 123 savings and credit units (41 per year).</t>
      </is>
    </nc>
    <odxf>
      <border outline="0">
        <left/>
        <top/>
      </border>
    </odxf>
    <ndxf>
      <border outline="0">
        <left style="thin">
          <color indexed="8"/>
        </left>
        <top style="thin">
          <color indexed="8"/>
        </top>
      </border>
    </ndxf>
  </rcc>
  <rcc rId="3162" sId="6" odxf="1" dxf="1" numFmtId="34">
    <nc r="D35">
      <v>410</v>
    </nc>
    <odxf>
      <numFmt numFmtId="0" formatCode="General"/>
      <border outline="0">
        <left/>
        <top/>
      </border>
    </odxf>
    <ndxf>
      <numFmt numFmtId="172" formatCode="_ * #,##0_ ;_ * \-#,##0_ ;_ * &quot;-&quot;??_ ;_ @_ "/>
      <border outline="0">
        <left style="thin">
          <color indexed="8"/>
        </left>
        <top style="thin">
          <color indexed="8"/>
        </top>
      </border>
    </ndxf>
  </rcc>
  <rcc rId="3163" sId="6" odxf="1" dxf="1" numFmtId="34">
    <nc r="E35">
      <v>0</v>
    </nc>
    <odxf>
      <numFmt numFmtId="0" formatCode="General"/>
      <border outline="0">
        <top/>
      </border>
    </odxf>
    <ndxf>
      <numFmt numFmtId="172" formatCode="_ * #,##0_ ;_ * \-#,##0_ ;_ * &quot;-&quot;??_ ;_ @_ "/>
      <border outline="0">
        <top style="thin">
          <color indexed="8"/>
        </top>
      </border>
    </ndxf>
  </rcc>
  <rcc rId="3164" sId="6" odxf="1" dxf="1" numFmtId="34">
    <nc r="F35">
      <v>287</v>
    </nc>
    <odxf>
      <numFmt numFmtId="0" formatCode="General"/>
      <border outline="0">
        <top/>
      </border>
    </odxf>
    <ndxf>
      <numFmt numFmtId="172" formatCode="_ * #,##0_ ;_ * \-#,##0_ ;_ * &quot;-&quot;??_ ;_ @_ "/>
      <border outline="0">
        <top style="thin">
          <color indexed="8"/>
        </top>
      </border>
    </ndxf>
  </rcc>
  <rcc rId="3165" sId="6" odxf="1" dxf="1" numFmtId="34">
    <nc r="G35">
      <v>0</v>
    </nc>
    <odxf>
      <numFmt numFmtId="0" formatCode="General"/>
      <border outline="0">
        <right/>
        <top/>
      </border>
    </odxf>
    <ndxf>
      <numFmt numFmtId="171" formatCode="_ * #,##0.00_ ;_ * \-#,##0.00_ ;_ * &quot;-&quot;??_ ;_ @_ "/>
      <border outline="0">
        <right style="thin">
          <color indexed="8"/>
        </right>
        <top style="thin">
          <color indexed="8"/>
        </top>
      </border>
    </ndxf>
  </rcc>
  <rcc rId="3166" sId="6" odxf="1" dxf="1">
    <nc r="A36">
      <v>33</v>
    </nc>
    <odxf>
      <border outline="0">
        <left/>
        <top/>
      </border>
    </odxf>
    <ndxf>
      <border outline="0">
        <left style="thin">
          <color indexed="8"/>
        </left>
        <top style="thin">
          <color indexed="8"/>
        </top>
      </border>
    </ndxf>
  </rcc>
  <rcc rId="3167" sId="6" odxf="1" dxf="1">
    <nc r="B36" t="inlineStr">
      <is>
        <t>2. project</t>
      </is>
    </nc>
    <odxf>
      <border outline="0">
        <left/>
        <top/>
      </border>
    </odxf>
    <ndxf>
      <border outline="0">
        <left style="thin">
          <color indexed="8"/>
        </left>
        <top style="thin">
          <color indexed="8"/>
        </top>
      </border>
    </ndxf>
  </rcc>
  <rcc rId="3168" sId="6" odxf="1" dxf="1">
    <nc r="C36" t="inlineStr">
      <is>
        <t>One day training of 369 women leaders on savings and credit unit management (123 per year).</t>
      </is>
    </nc>
    <odxf>
      <border outline="0">
        <left/>
        <top/>
      </border>
    </odxf>
    <ndxf>
      <border outline="0">
        <left style="thin">
          <color indexed="8"/>
        </left>
        <top style="thin">
          <color indexed="8"/>
        </top>
      </border>
    </ndxf>
  </rcc>
  <rcc rId="3169" sId="6" odxf="1" dxf="1" numFmtId="34">
    <nc r="D36">
      <v>1060.26</v>
    </nc>
    <odxf>
      <numFmt numFmtId="0" formatCode="General"/>
      <border outline="0">
        <left/>
        <top/>
      </border>
    </odxf>
    <ndxf>
      <numFmt numFmtId="172" formatCode="_ * #,##0_ ;_ * \-#,##0_ ;_ * &quot;-&quot;??_ ;_ @_ "/>
      <border outline="0">
        <left style="thin">
          <color indexed="8"/>
        </left>
        <top style="thin">
          <color indexed="8"/>
        </top>
      </border>
    </ndxf>
  </rcc>
  <rcc rId="3170" sId="6" odxf="1" dxf="1" numFmtId="34">
    <nc r="E36">
      <v>1045.3580862940448</v>
    </nc>
    <odxf>
      <numFmt numFmtId="0" formatCode="General"/>
      <border outline="0">
        <top/>
      </border>
    </odxf>
    <ndxf>
      <numFmt numFmtId="172" formatCode="_ * #,##0_ ;_ * \-#,##0_ ;_ * &quot;-&quot;??_ ;_ @_ "/>
      <border outline="0">
        <top style="thin">
          <color indexed="8"/>
        </top>
      </border>
    </ndxf>
  </rcc>
  <rcc rId="3171" sId="6" odxf="1" dxf="1" numFmtId="34">
    <nc r="F36">
      <v>742.1819999999999</v>
    </nc>
    <odxf>
      <numFmt numFmtId="0" formatCode="General"/>
      <border outline="0">
        <top/>
      </border>
    </odxf>
    <ndxf>
      <numFmt numFmtId="172" formatCode="_ * #,##0_ ;_ * \-#,##0_ ;_ * &quot;-&quot;??_ ;_ @_ "/>
      <border outline="0">
        <top style="thin">
          <color indexed="8"/>
        </top>
      </border>
    </ndxf>
  </rcc>
  <rcc rId="3172" sId="6" odxf="1" dxf="1" numFmtId="34">
    <nc r="G36">
      <v>731.75066040583135</v>
    </nc>
    <odxf>
      <numFmt numFmtId="0" formatCode="General"/>
      <border outline="0">
        <right/>
        <top/>
      </border>
    </odxf>
    <ndxf>
      <numFmt numFmtId="171" formatCode="_ * #,##0.00_ ;_ * \-#,##0.00_ ;_ * &quot;-&quot;??_ ;_ @_ "/>
      <border outline="0">
        <right style="thin">
          <color indexed="8"/>
        </right>
        <top style="thin">
          <color indexed="8"/>
        </top>
      </border>
    </ndxf>
  </rcc>
  <rcc rId="3173" sId="6" odxf="1" dxf="1">
    <nc r="A37">
      <v>34</v>
    </nc>
    <odxf>
      <border outline="0">
        <left/>
        <top/>
      </border>
    </odxf>
    <ndxf>
      <border outline="0">
        <left style="thin">
          <color indexed="8"/>
        </left>
        <top style="thin">
          <color indexed="8"/>
        </top>
      </border>
    </ndxf>
  </rcc>
  <rcc rId="3174" sId="6" odxf="1" dxf="1">
    <nc r="B37" t="inlineStr">
      <is>
        <t>2. project</t>
      </is>
    </nc>
    <odxf>
      <border outline="0">
        <left/>
        <top/>
      </border>
    </odxf>
    <ndxf>
      <border outline="0">
        <left style="thin">
          <color indexed="8"/>
        </left>
        <top style="thin">
          <color indexed="8"/>
        </top>
      </border>
    </ndxf>
  </rcc>
  <rcc rId="3175" sId="6" odxf="1" dxf="1">
    <nc r="C37" t="inlineStr">
      <is>
        <t>Formation of an association in year two.</t>
      </is>
    </nc>
    <odxf>
      <border outline="0">
        <left/>
        <top/>
      </border>
    </odxf>
    <ndxf>
      <border outline="0">
        <left style="thin">
          <color indexed="8"/>
        </left>
        <top style="thin">
          <color indexed="8"/>
        </top>
      </border>
    </ndxf>
  </rcc>
  <rfmt sheetId="6" sqref="D37" start="0" length="0">
    <dxf>
      <numFmt numFmtId="172" formatCode="_ * #,##0_ ;_ * \-#,##0_ ;_ * &quot;-&quot;??_ ;_ @_ "/>
      <border outline="0">
        <left style="thin">
          <color indexed="8"/>
        </left>
        <top style="thin">
          <color indexed="8"/>
        </top>
      </border>
    </dxf>
  </rfmt>
  <rcc rId="3176" sId="6" odxf="1" dxf="1" numFmtId="34">
    <nc r="E37">
      <v>0</v>
    </nc>
    <odxf>
      <numFmt numFmtId="0" formatCode="General"/>
      <border outline="0">
        <top/>
      </border>
    </odxf>
    <ndxf>
      <numFmt numFmtId="172" formatCode="_ * #,##0_ ;_ * \-#,##0_ ;_ * &quot;-&quot;??_ ;_ @_ "/>
      <border outline="0">
        <top style="thin">
          <color indexed="8"/>
        </top>
      </border>
    </ndxf>
  </rcc>
  <rcc rId="3177" sId="6" odxf="1" dxf="1" numFmtId="34">
    <nc r="F37">
      <v>0</v>
    </nc>
    <odxf>
      <numFmt numFmtId="0" formatCode="General"/>
      <border outline="0">
        <top/>
      </border>
    </odxf>
    <ndxf>
      <numFmt numFmtId="172" formatCode="_ * #,##0_ ;_ * \-#,##0_ ;_ * &quot;-&quot;??_ ;_ @_ "/>
      <border outline="0">
        <top style="thin">
          <color indexed="8"/>
        </top>
      </border>
    </ndxf>
  </rcc>
  <rcc rId="3178" sId="6" odxf="1" dxf="1" numFmtId="34">
    <nc r="G37">
      <v>0</v>
    </nc>
    <odxf>
      <numFmt numFmtId="0" formatCode="General"/>
      <border outline="0">
        <right/>
        <top/>
      </border>
    </odxf>
    <ndxf>
      <numFmt numFmtId="171" formatCode="_ * #,##0.00_ ;_ * \-#,##0.00_ ;_ * &quot;-&quot;??_ ;_ @_ "/>
      <border outline="0">
        <right style="thin">
          <color indexed="8"/>
        </right>
        <top style="thin">
          <color indexed="8"/>
        </top>
      </border>
    </ndxf>
  </rcc>
  <rcc rId="3179" sId="6" odxf="1" dxf="1">
    <nc r="A38">
      <v>35</v>
    </nc>
    <odxf>
      <border outline="0">
        <left/>
        <top/>
      </border>
    </odxf>
    <ndxf>
      <border outline="0">
        <left style="thin">
          <color indexed="8"/>
        </left>
        <top style="thin">
          <color indexed="8"/>
        </top>
      </border>
    </ndxf>
  </rcc>
  <rcc rId="3180" sId="6" odxf="1" dxf="1">
    <nc r="B38" t="inlineStr">
      <is>
        <t>2. project</t>
      </is>
    </nc>
    <odxf>
      <border outline="0">
        <left/>
        <top/>
      </border>
    </odxf>
    <ndxf>
      <border outline="0">
        <left style="thin">
          <color indexed="8"/>
        </left>
        <top style="thin">
          <color indexed="8"/>
        </top>
      </border>
    </ndxf>
  </rcc>
  <rcc rId="3181" sId="6" odxf="1" dxf="1">
    <nc r="C38" t="inlineStr">
      <is>
        <t>Two days training for 8 staff on networking and advocacy in year three.</t>
      </is>
    </nc>
    <odxf>
      <border outline="0">
        <left/>
        <top/>
      </border>
    </odxf>
    <ndxf>
      <border outline="0">
        <left style="thin">
          <color indexed="8"/>
        </left>
        <top style="thin">
          <color indexed="8"/>
        </top>
      </border>
    </ndxf>
  </rcc>
  <rfmt sheetId="6" sqref="D38" start="0" length="0">
    <dxf>
      <numFmt numFmtId="172" formatCode="_ * #,##0_ ;_ * \-#,##0_ ;_ * &quot;-&quot;??_ ;_ @_ "/>
      <border outline="0">
        <left style="thin">
          <color indexed="8"/>
        </left>
        <top style="thin">
          <color indexed="8"/>
        </top>
      </border>
    </dxf>
  </rfmt>
  <rcc rId="3182" sId="6" odxf="1" dxf="1" numFmtId="34">
    <nc r="E38">
      <v>0</v>
    </nc>
    <odxf>
      <numFmt numFmtId="0" formatCode="General"/>
      <border outline="0">
        <top/>
      </border>
    </odxf>
    <ndxf>
      <numFmt numFmtId="172" formatCode="_ * #,##0_ ;_ * \-#,##0_ ;_ * &quot;-&quot;??_ ;_ @_ "/>
      <border outline="0">
        <top style="thin">
          <color indexed="8"/>
        </top>
      </border>
    </ndxf>
  </rcc>
  <rfmt sheetId="6" sqref="F38" start="0" length="0">
    <dxf>
      <numFmt numFmtId="172" formatCode="_ * #,##0_ ;_ * \-#,##0_ ;_ * &quot;-&quot;??_ ;_ @_ "/>
      <border outline="0">
        <top style="thin">
          <color indexed="8"/>
        </top>
      </border>
    </dxf>
  </rfmt>
  <rcc rId="3183" sId="6" odxf="1" dxf="1" numFmtId="34">
    <nc r="G38">
      <v>0</v>
    </nc>
    <odxf>
      <numFmt numFmtId="0" formatCode="General"/>
      <border outline="0">
        <right/>
        <top/>
      </border>
    </odxf>
    <ndxf>
      <numFmt numFmtId="171" formatCode="_ * #,##0.00_ ;_ * \-#,##0.00_ ;_ * &quot;-&quot;??_ ;_ @_ "/>
      <border outline="0">
        <right style="thin">
          <color indexed="8"/>
        </right>
        <top style="thin">
          <color indexed="8"/>
        </top>
      </border>
    </ndxf>
  </rcc>
  <rcc rId="3184" sId="6" odxf="1" dxf="1">
    <nc r="A39">
      <v>36</v>
    </nc>
    <odxf>
      <border outline="0">
        <left/>
        <top/>
      </border>
    </odxf>
    <ndxf>
      <border outline="0">
        <left style="thin">
          <color indexed="8"/>
        </left>
        <top style="thin">
          <color indexed="8"/>
        </top>
      </border>
    </ndxf>
  </rcc>
  <rcc rId="3185" sId="6" odxf="1" dxf="1">
    <nc r="B39" t="inlineStr">
      <is>
        <t>3. staff</t>
      </is>
    </nc>
    <odxf>
      <border outline="0">
        <left/>
        <top/>
      </border>
    </odxf>
    <ndxf>
      <border outline="0">
        <left style="thin">
          <color indexed="8"/>
        </left>
        <top style="thin">
          <color indexed="8"/>
        </top>
      </border>
    </ndxf>
  </rcc>
  <rcc rId="3186" sId="6" odxf="1" dxf="1">
    <nc r="C39" t="inlineStr">
      <is>
        <t>SCIAF Programme Officer, Glasgow (0.5 FTE).</t>
      </is>
    </nc>
    <odxf>
      <border outline="0">
        <left/>
        <top/>
      </border>
    </odxf>
    <ndxf>
      <border outline="0">
        <left style="thin">
          <color indexed="8"/>
        </left>
        <top style="thin">
          <color indexed="8"/>
        </top>
      </border>
    </ndxf>
  </rcc>
  <rcc rId="3187" sId="6" odxf="1" dxf="1" numFmtId="34">
    <nc r="D39">
      <v>19077.3</v>
    </nc>
    <odxf>
      <numFmt numFmtId="0" formatCode="General"/>
      <border outline="0">
        <left/>
        <top/>
      </border>
    </odxf>
    <ndxf>
      <numFmt numFmtId="172" formatCode="_ * #,##0_ ;_ * \-#,##0_ ;_ * &quot;-&quot;??_ ;_ @_ "/>
      <border outline="0">
        <left style="thin">
          <color indexed="8"/>
        </left>
        <top style="thin">
          <color indexed="8"/>
        </top>
      </border>
    </ndxf>
  </rcc>
  <rcc rId="3188" sId="6" odxf="1" dxf="1" numFmtId="34">
    <nc r="E39">
      <v>18372.538930138289</v>
    </nc>
    <odxf>
      <numFmt numFmtId="0" formatCode="General"/>
      <border outline="0">
        <top/>
      </border>
    </odxf>
    <ndxf>
      <numFmt numFmtId="172" formatCode="_ * #,##0_ ;_ * \-#,##0_ ;_ * &quot;-&quot;??_ ;_ @_ "/>
      <border outline="0">
        <top style="thin">
          <color indexed="8"/>
        </top>
      </border>
    </ndxf>
  </rcc>
  <rcc rId="3189" sId="6" odxf="1" dxf="1" numFmtId="34">
    <nc r="F39">
      <v>3815.46</v>
    </nc>
    <odxf>
      <numFmt numFmtId="0" formatCode="General"/>
      <border outline="0">
        <top/>
      </border>
    </odxf>
    <ndxf>
      <numFmt numFmtId="172" formatCode="_ * #,##0_ ;_ * \-#,##0_ ;_ * &quot;-&quot;??_ ;_ @_ "/>
      <border outline="0">
        <top style="thin">
          <color indexed="8"/>
        </top>
      </border>
    </ndxf>
  </rcc>
  <rcc rId="3190" sId="6" odxf="1" dxf="1" numFmtId="34">
    <nc r="G39">
      <v>3674.5077860276583</v>
    </nc>
    <odxf>
      <numFmt numFmtId="0" formatCode="General"/>
      <border outline="0">
        <right/>
        <top/>
      </border>
    </odxf>
    <ndxf>
      <numFmt numFmtId="171" formatCode="_ * #,##0.00_ ;_ * \-#,##0.00_ ;_ * &quot;-&quot;??_ ;_ @_ "/>
      <border outline="0">
        <right style="thin">
          <color indexed="8"/>
        </right>
        <top style="thin">
          <color indexed="8"/>
        </top>
      </border>
    </ndxf>
  </rcc>
  <rcc rId="3191" sId="6" odxf="1" dxf="1">
    <nc r="A40">
      <v>37</v>
    </nc>
    <odxf>
      <border outline="0">
        <left/>
        <top/>
      </border>
    </odxf>
    <ndxf>
      <border outline="0">
        <left style="thin">
          <color indexed="8"/>
        </left>
        <top style="thin">
          <color indexed="8"/>
        </top>
      </border>
    </ndxf>
  </rcc>
  <rcc rId="3192" sId="6" odxf="1" dxf="1">
    <nc r="B40" t="inlineStr">
      <is>
        <t>3. staff</t>
      </is>
    </nc>
    <odxf>
      <border outline="0">
        <left/>
        <top/>
      </border>
    </odxf>
    <ndxf>
      <border outline="0">
        <left style="thin">
          <color indexed="8"/>
        </left>
        <top style="thin">
          <color indexed="8"/>
        </top>
      </border>
    </ndxf>
  </rcc>
  <rcc rId="3193" sId="6" odxf="1" dxf="1">
    <nc r="C40" t="inlineStr">
      <is>
        <t>SCIAF Programme Manager, Glasgow (0.1 FTE).</t>
      </is>
    </nc>
    <odxf>
      <border outline="0">
        <left/>
        <top/>
      </border>
    </odxf>
    <ndxf>
      <border outline="0">
        <left style="thin">
          <color indexed="8"/>
        </left>
        <top style="thin">
          <color indexed="8"/>
        </top>
      </border>
    </ndxf>
  </rcc>
  <rcc rId="3194" sId="6" odxf="1" dxf="1" numFmtId="34">
    <nc r="D40">
      <v>2927.0309999999995</v>
    </nc>
    <odxf>
      <numFmt numFmtId="0" formatCode="General"/>
      <border outline="0">
        <left/>
        <top/>
      </border>
    </odxf>
    <ndxf>
      <numFmt numFmtId="172" formatCode="_ * #,##0_ ;_ * \-#,##0_ ;_ * &quot;-&quot;??_ ;_ @_ "/>
      <border outline="0">
        <left style="thin">
          <color indexed="8"/>
        </left>
        <top style="thin">
          <color indexed="8"/>
        </top>
      </border>
    </ndxf>
  </rcc>
  <rcc rId="3195" sId="6" odxf="1" dxf="1" numFmtId="34">
    <nc r="E40">
      <v>4711.5893629653892</v>
    </nc>
    <odxf>
      <numFmt numFmtId="0" formatCode="General"/>
      <border outline="0">
        <top/>
      </border>
    </odxf>
    <ndxf>
      <numFmt numFmtId="172" formatCode="_ * #,##0_ ;_ * \-#,##0_ ;_ * &quot;-&quot;??_ ;_ @_ "/>
      <border outline="0">
        <top style="thin">
          <color indexed="8"/>
        </top>
      </border>
    </ndxf>
  </rcc>
  <rcc rId="3196" sId="6" odxf="1" dxf="1" numFmtId="34">
    <nc r="F40">
      <v>2048.9216999999994</v>
    </nc>
    <odxf>
      <numFmt numFmtId="0" formatCode="General"/>
      <border outline="0">
        <top/>
      </border>
    </odxf>
    <ndxf>
      <numFmt numFmtId="172" formatCode="_ * #,##0_ ;_ * \-#,##0_ ;_ * &quot;-&quot;??_ ;_ @_ "/>
      <border outline="0">
        <top style="thin">
          <color indexed="8"/>
        </top>
      </border>
    </ndxf>
  </rcc>
  <rcc rId="3197" sId="6" odxf="1" dxf="1" numFmtId="34">
    <nc r="G40">
      <v>3298.1125540757726</v>
    </nc>
    <odxf>
      <numFmt numFmtId="0" formatCode="General"/>
      <border outline="0">
        <right/>
        <top/>
      </border>
    </odxf>
    <ndxf>
      <numFmt numFmtId="171" formatCode="_ * #,##0.00_ ;_ * \-#,##0.00_ ;_ * &quot;-&quot;??_ ;_ @_ "/>
      <border outline="0">
        <right style="thin">
          <color indexed="8"/>
        </right>
        <top style="thin">
          <color indexed="8"/>
        </top>
      </border>
    </ndxf>
  </rcc>
  <rcc rId="3198" sId="6" odxf="1" dxf="1">
    <nc r="A41">
      <v>38</v>
    </nc>
    <odxf>
      <border outline="0">
        <left/>
        <top/>
      </border>
    </odxf>
    <ndxf>
      <border outline="0">
        <left style="thin">
          <color indexed="8"/>
        </left>
        <top style="thin">
          <color indexed="8"/>
        </top>
      </border>
    </ndxf>
  </rcc>
  <rcc rId="3199" sId="6" odxf="1" dxf="1">
    <nc r="B41" t="inlineStr">
      <is>
        <t>3. staff</t>
      </is>
    </nc>
    <odxf>
      <border outline="0">
        <left/>
        <top/>
      </border>
    </odxf>
    <ndxf>
      <border outline="0">
        <left style="thin">
          <color indexed="8"/>
        </left>
        <top style="thin">
          <color indexed="8"/>
        </top>
      </border>
    </ndxf>
  </rcc>
  <rcc rId="3200" sId="6" odxf="1" dxf="1">
    <nc r="C41" t="inlineStr">
      <is>
        <t>SCIAF International Financial Accountant, Glasgow (0.1 FTE).</t>
      </is>
    </nc>
    <odxf>
      <border outline="0">
        <left/>
        <top/>
      </border>
    </odxf>
    <ndxf>
      <border outline="0">
        <left style="thin">
          <color indexed="8"/>
        </left>
        <top style="thin">
          <color indexed="8"/>
        </top>
      </border>
    </ndxf>
  </rcc>
  <rcc rId="3201" sId="6" odxf="1" dxf="1" numFmtId="34">
    <nc r="D41">
      <v>3784.6238999999996</v>
    </nc>
    <odxf>
      <numFmt numFmtId="0" formatCode="General"/>
      <border outline="0">
        <left/>
        <top/>
      </border>
    </odxf>
    <ndxf>
      <numFmt numFmtId="172" formatCode="_ * #,##0_ ;_ * \-#,##0_ ;_ * &quot;-&quot;??_ ;_ @_ "/>
      <border outline="0">
        <left style="thin">
          <color indexed="8"/>
        </left>
        <top style="thin">
          <color indexed="8"/>
        </top>
      </border>
    </ndxf>
  </rcc>
  <rcc rId="3202" sId="6" odxf="1" dxf="1" numFmtId="34">
    <nc r="E41">
      <v>4255.3294974779601</v>
    </nc>
    <odxf>
      <numFmt numFmtId="0" formatCode="General"/>
      <border outline="0">
        <top/>
      </border>
    </odxf>
    <ndxf>
      <numFmt numFmtId="172" formatCode="_ * #,##0_ ;_ * \-#,##0_ ;_ * &quot;-&quot;??_ ;_ @_ "/>
      <border outline="0">
        <top style="thin">
          <color indexed="8"/>
        </top>
      </border>
    </ndxf>
  </rcc>
  <rcc rId="3203" sId="6" odxf="1" dxf="1" numFmtId="34">
    <nc r="F41">
      <v>2649.2367299999996</v>
    </nc>
    <odxf>
      <numFmt numFmtId="0" formatCode="General"/>
      <border outline="0">
        <top/>
      </border>
    </odxf>
    <ndxf>
      <numFmt numFmtId="172" formatCode="_ * #,##0_ ;_ * \-#,##0_ ;_ * &quot;-&quot;??_ ;_ @_ "/>
      <border outline="0">
        <top style="thin">
          <color indexed="8"/>
        </top>
      </border>
    </ndxf>
  </rcc>
  <rcc rId="3204" sId="6" odxf="1" dxf="1" numFmtId="34">
    <nc r="G41">
      <v>2978.7306482345721</v>
    </nc>
    <odxf>
      <numFmt numFmtId="0" formatCode="General"/>
      <border outline="0">
        <right/>
        <top/>
      </border>
    </odxf>
    <ndxf>
      <numFmt numFmtId="171" formatCode="_ * #,##0.00_ ;_ * \-#,##0.00_ ;_ * &quot;-&quot;??_ ;_ @_ "/>
      <border outline="0">
        <right style="thin">
          <color indexed="8"/>
        </right>
        <top style="thin">
          <color indexed="8"/>
        </top>
      </border>
    </ndxf>
  </rcc>
  <rcc rId="3205" sId="6" odxf="1" dxf="1">
    <nc r="A42">
      <v>39</v>
    </nc>
    <odxf>
      <border outline="0">
        <left/>
        <top/>
      </border>
    </odxf>
    <ndxf>
      <border outline="0">
        <left style="thin">
          <color indexed="8"/>
        </left>
        <top style="thin">
          <color indexed="8"/>
        </top>
      </border>
    </ndxf>
  </rcc>
  <rcc rId="3206" sId="6" odxf="1" dxf="1">
    <nc r="B42" t="inlineStr">
      <is>
        <t>3. staff</t>
      </is>
    </nc>
    <odxf>
      <border outline="0">
        <left/>
        <top/>
      </border>
    </odxf>
    <ndxf>
      <border outline="0">
        <left style="thin">
          <color indexed="8"/>
        </left>
        <top style="thin">
          <color indexed="8"/>
        </top>
      </border>
    </ndxf>
  </rcc>
  <rcc rId="3207" sId="6" odxf="1" dxf="1">
    <nc r="C42" t="inlineStr">
      <is>
        <t>Project officer (100%) (1 FTE).</t>
      </is>
    </nc>
    <odxf>
      <border outline="0">
        <left/>
        <top/>
      </border>
    </odxf>
    <ndxf>
      <border outline="0">
        <left style="thin">
          <color indexed="8"/>
        </left>
        <top style="thin">
          <color indexed="8"/>
        </top>
      </border>
    </ndxf>
  </rcc>
  <rcc rId="3208" sId="6" odxf="1" dxf="1" numFmtId="34">
    <nc r="D42">
      <v>3689.9999999999995</v>
    </nc>
    <odxf>
      <numFmt numFmtId="0" formatCode="General"/>
      <border outline="0">
        <left/>
        <top/>
      </border>
    </odxf>
    <ndxf>
      <numFmt numFmtId="172" formatCode="_ * #,##0_ ;_ * \-#,##0_ ;_ * &quot;-&quot;??_ ;_ @_ "/>
      <border outline="0">
        <left style="thin">
          <color indexed="8"/>
        </left>
        <top style="thin">
          <color indexed="8"/>
        </top>
      </border>
    </ndxf>
  </rcc>
  <rcc rId="3209" sId="6" odxf="1" dxf="1" numFmtId="34">
    <nc r="E42">
      <v>3652.6751155960537</v>
    </nc>
    <odxf>
      <numFmt numFmtId="0" formatCode="General"/>
      <border outline="0">
        <top/>
      </border>
    </odxf>
    <ndxf>
      <numFmt numFmtId="172" formatCode="_ * #,##0_ ;_ * \-#,##0_ ;_ * &quot;-&quot;??_ ;_ @_ "/>
      <border outline="0">
        <top style="thin">
          <color indexed="8"/>
        </top>
      </border>
    </ndxf>
  </rcc>
  <rcc rId="3210" sId="6" odxf="1" dxf="1" numFmtId="34">
    <nc r="F42">
      <v>2582.9999999999995</v>
    </nc>
    <odxf>
      <numFmt numFmtId="0" formatCode="General"/>
      <border outline="0">
        <top/>
      </border>
    </odxf>
    <ndxf>
      <numFmt numFmtId="172" formatCode="_ * #,##0_ ;_ * \-#,##0_ ;_ * &quot;-&quot;??_ ;_ @_ "/>
      <border outline="0">
        <top style="thin">
          <color indexed="8"/>
        </top>
      </border>
    </ndxf>
  </rcc>
  <rcc rId="3211" sId="6" odxf="1" dxf="1" numFmtId="34">
    <nc r="G42">
      <v>2556.8725809172374</v>
    </nc>
    <odxf>
      <numFmt numFmtId="0" formatCode="General"/>
      <border outline="0">
        <right/>
        <top/>
      </border>
    </odxf>
    <ndxf>
      <numFmt numFmtId="171" formatCode="_ * #,##0.00_ ;_ * \-#,##0.00_ ;_ * &quot;-&quot;??_ ;_ @_ "/>
      <border outline="0">
        <right style="thin">
          <color indexed="8"/>
        </right>
        <top style="thin">
          <color indexed="8"/>
        </top>
      </border>
    </ndxf>
  </rcc>
  <rcc rId="3212" sId="6" odxf="1" dxf="1">
    <nc r="A43">
      <v>40</v>
    </nc>
    <odxf>
      <border outline="0">
        <left/>
        <top/>
      </border>
    </odxf>
    <ndxf>
      <border outline="0">
        <left style="thin">
          <color indexed="8"/>
        </left>
        <top style="thin">
          <color indexed="8"/>
        </top>
      </border>
    </ndxf>
  </rcc>
  <rcc rId="3213" sId="6" odxf="1" dxf="1">
    <nc r="B43" t="inlineStr">
      <is>
        <t>3. staff</t>
      </is>
    </nc>
    <odxf>
      <border outline="0">
        <left/>
        <top/>
      </border>
    </odxf>
    <ndxf>
      <border outline="0">
        <left style="thin">
          <color indexed="8"/>
        </left>
        <top style="thin">
          <color indexed="8"/>
        </top>
      </border>
    </ndxf>
  </rcc>
  <rcc rId="3214" sId="6" odxf="1" dxf="1">
    <nc r="C43" t="inlineStr">
      <is>
        <t>Assistant accountant (100%) (1 FTE).</t>
      </is>
    </nc>
    <odxf>
      <border outline="0">
        <left/>
        <top/>
      </border>
    </odxf>
    <ndxf>
      <border outline="0">
        <left style="thin">
          <color indexed="8"/>
        </left>
        <top style="thin">
          <color indexed="8"/>
        </top>
      </border>
    </ndxf>
  </rcc>
  <rcc rId="3215" sId="6" odxf="1" dxf="1" numFmtId="34">
    <nc r="D43">
      <v>2460</v>
    </nc>
    <odxf>
      <numFmt numFmtId="0" formatCode="General"/>
      <border outline="0">
        <left/>
        <top/>
      </border>
    </odxf>
    <ndxf>
      <numFmt numFmtId="172" formatCode="_ * #,##0_ ;_ * \-#,##0_ ;_ * &quot;-&quot;??_ ;_ @_ "/>
      <border outline="0">
        <left style="thin">
          <color indexed="8"/>
        </left>
        <top style="thin">
          <color indexed="8"/>
        </top>
      </border>
    </ndxf>
  </rcc>
  <rcc rId="3216" sId="6" odxf="1" dxf="1" numFmtId="34">
    <nc r="E43">
      <v>2435.1167437307026</v>
    </nc>
    <odxf>
      <numFmt numFmtId="0" formatCode="General"/>
      <border outline="0">
        <top/>
      </border>
    </odxf>
    <ndxf>
      <numFmt numFmtId="172" formatCode="_ * #,##0_ ;_ * \-#,##0_ ;_ * &quot;-&quot;??_ ;_ @_ "/>
      <border outline="0">
        <top style="thin">
          <color indexed="8"/>
        </top>
      </border>
    </ndxf>
  </rcc>
  <rcc rId="3217" sId="6" odxf="1" dxf="1" numFmtId="34">
    <nc r="F43">
      <v>1722</v>
    </nc>
    <odxf>
      <numFmt numFmtId="0" formatCode="General"/>
      <border outline="0">
        <top/>
      </border>
    </odxf>
    <ndxf>
      <numFmt numFmtId="172" formatCode="_ * #,##0_ ;_ * \-#,##0_ ;_ * &quot;-&quot;??_ ;_ @_ "/>
      <border outline="0">
        <top style="thin">
          <color indexed="8"/>
        </top>
      </border>
    </ndxf>
  </rcc>
  <rcc rId="3218" sId="6" odxf="1" dxf="1" numFmtId="34">
    <nc r="G43">
      <v>1704.5817206114916</v>
    </nc>
    <odxf>
      <numFmt numFmtId="0" formatCode="General"/>
      <border outline="0">
        <right/>
        <top/>
      </border>
    </odxf>
    <ndxf>
      <numFmt numFmtId="171" formatCode="_ * #,##0.00_ ;_ * \-#,##0.00_ ;_ * &quot;-&quot;??_ ;_ @_ "/>
      <border outline="0">
        <right style="thin">
          <color indexed="8"/>
        </right>
        <top style="thin">
          <color indexed="8"/>
        </top>
      </border>
    </ndxf>
  </rcc>
  <rcc rId="3219" sId="6" odxf="1" dxf="1">
    <nc r="A44">
      <v>41</v>
    </nc>
    <odxf>
      <border outline="0">
        <left/>
        <top/>
      </border>
    </odxf>
    <ndxf>
      <border outline="0">
        <left style="thin">
          <color indexed="8"/>
        </left>
        <top style="thin">
          <color indexed="8"/>
        </top>
      </border>
    </ndxf>
  </rcc>
  <rcc rId="3220" sId="6" odxf="1" dxf="1">
    <nc r="B44" t="inlineStr">
      <is>
        <t>3. staff</t>
      </is>
    </nc>
    <odxf>
      <border outline="0">
        <left/>
        <top/>
      </border>
    </odxf>
    <ndxf>
      <border outline="0">
        <left style="thin">
          <color indexed="8"/>
        </left>
        <top style="thin">
          <color indexed="8"/>
        </top>
      </border>
    </ndxf>
  </rcc>
  <rcc rId="3221" sId="6" odxf="1" dxf="1">
    <nc r="C44" t="inlineStr">
      <is>
        <t>Head of Logistics (100%) (1 FTE).</t>
      </is>
    </nc>
    <odxf>
      <border outline="0">
        <left/>
        <top/>
      </border>
    </odxf>
    <ndxf>
      <border outline="0">
        <left style="thin">
          <color indexed="8"/>
        </left>
        <top style="thin">
          <color indexed="8"/>
        </top>
      </border>
    </ndxf>
  </rcc>
  <rcc rId="3222" sId="6" odxf="1" dxf="1" numFmtId="34">
    <nc r="D44">
      <v>1574.3999999999999</v>
    </nc>
    <odxf>
      <numFmt numFmtId="0" formatCode="General"/>
      <border outline="0">
        <left/>
        <top/>
      </border>
    </odxf>
    <ndxf>
      <numFmt numFmtId="172" formatCode="_ * #,##0_ ;_ * \-#,##0_ ;_ * &quot;-&quot;??_ ;_ @_ "/>
      <border outline="0">
        <left style="thin">
          <color indexed="8"/>
        </left>
        <top style="thin">
          <color indexed="8"/>
        </top>
      </border>
    </ndxf>
  </rcc>
  <rcc rId="3223" sId="6" odxf="1" dxf="1" numFmtId="34">
    <nc r="E44">
      <v>1553.9934483018296</v>
    </nc>
    <odxf>
      <numFmt numFmtId="0" formatCode="General"/>
      <border outline="0">
        <top/>
      </border>
    </odxf>
    <ndxf>
      <numFmt numFmtId="172" formatCode="_ * #,##0_ ;_ * \-#,##0_ ;_ * &quot;-&quot;??_ ;_ @_ "/>
      <border outline="0">
        <top style="thin">
          <color indexed="8"/>
        </top>
      </border>
    </ndxf>
  </rcc>
  <rcc rId="3224" sId="6" odxf="1" dxf="1" numFmtId="34">
    <nc r="F44">
      <v>1102.08</v>
    </nc>
    <odxf>
      <numFmt numFmtId="0" formatCode="General"/>
      <border outline="0">
        <top/>
      </border>
    </odxf>
    <ndxf>
      <numFmt numFmtId="172" formatCode="_ * #,##0_ ;_ * \-#,##0_ ;_ * &quot;-&quot;??_ ;_ @_ "/>
      <border outline="0">
        <top style="thin">
          <color indexed="8"/>
        </top>
      </border>
    </ndxf>
  </rcc>
  <rcc rId="3225" sId="6" odxf="1" dxf="1" numFmtId="34">
    <nc r="G44">
      <v>1087.7954138112809</v>
    </nc>
    <odxf>
      <numFmt numFmtId="0" formatCode="General"/>
      <border outline="0">
        <right/>
        <top/>
      </border>
    </odxf>
    <ndxf>
      <numFmt numFmtId="171" formatCode="_ * #,##0.00_ ;_ * \-#,##0.00_ ;_ * &quot;-&quot;??_ ;_ @_ "/>
      <border outline="0">
        <right style="thin">
          <color indexed="8"/>
        </right>
        <top style="thin">
          <color indexed="8"/>
        </top>
      </border>
    </ndxf>
  </rcc>
  <rcc rId="3226" sId="6" odxf="1" dxf="1">
    <nc r="A45">
      <v>42</v>
    </nc>
    <odxf>
      <border outline="0">
        <left/>
        <top/>
      </border>
    </odxf>
    <ndxf>
      <border outline="0">
        <left style="thin">
          <color indexed="8"/>
        </left>
        <top style="thin">
          <color indexed="8"/>
        </top>
      </border>
    </ndxf>
  </rcc>
  <rcc rId="3227" sId="6" odxf="1" dxf="1">
    <nc r="B45" t="inlineStr">
      <is>
        <t>3. staff</t>
      </is>
    </nc>
    <odxf>
      <border outline="0">
        <left/>
        <top/>
      </border>
    </odxf>
    <ndxf>
      <border outline="0">
        <left style="thin">
          <color indexed="8"/>
        </left>
        <top style="thin">
          <color indexed="8"/>
        </top>
      </border>
    </ndxf>
  </rcc>
  <rcc rId="3228" sId="6" odxf="1" dxf="1">
    <nc r="C45" t="inlineStr">
      <is>
        <t>Director (50%) (0.5 FTE).</t>
      </is>
    </nc>
    <odxf>
      <border outline="0">
        <left/>
        <top/>
      </border>
    </odxf>
    <ndxf>
      <border outline="0">
        <left style="thin">
          <color indexed="8"/>
        </left>
        <top style="thin">
          <color indexed="8"/>
        </top>
      </border>
    </ndxf>
  </rcc>
  <rcc rId="3229" sId="6" odxf="1" dxf="1" numFmtId="34">
    <nc r="D45">
      <v>1844.9999999999998</v>
    </nc>
    <odxf>
      <numFmt numFmtId="0" formatCode="General"/>
      <border outline="0">
        <left/>
        <top/>
      </border>
    </odxf>
    <ndxf>
      <numFmt numFmtId="172" formatCode="_ * #,##0_ ;_ * \-#,##0_ ;_ * &quot;-&quot;??_ ;_ @_ "/>
      <border outline="0">
        <left style="thin">
          <color indexed="8"/>
        </left>
        <top style="thin">
          <color indexed="8"/>
        </top>
      </border>
    </ndxf>
  </rcc>
  <rcc rId="3230" sId="6" odxf="1" dxf="1" numFmtId="34">
    <nc r="E45">
      <v>1788.2085236436619</v>
    </nc>
    <odxf>
      <numFmt numFmtId="0" formatCode="General"/>
      <border outline="0">
        <top/>
      </border>
    </odxf>
    <ndxf>
      <numFmt numFmtId="172" formatCode="_ * #,##0_ ;_ * \-#,##0_ ;_ * &quot;-&quot;??_ ;_ @_ "/>
      <border outline="0">
        <top style="thin">
          <color indexed="8"/>
        </top>
      </border>
    </ndxf>
  </rcc>
  <rcc rId="3231" sId="6" odxf="1" dxf="1" numFmtId="34">
    <nc r="F45">
      <v>1291.4999999999998</v>
    </nc>
    <odxf>
      <numFmt numFmtId="0" formatCode="General"/>
      <border outline="0">
        <top/>
      </border>
    </odxf>
    <ndxf>
      <numFmt numFmtId="172" formatCode="_ * #,##0_ ;_ * \-#,##0_ ;_ * &quot;-&quot;??_ ;_ @_ "/>
      <border outline="0">
        <top style="thin">
          <color indexed="8"/>
        </top>
      </border>
    </ndxf>
  </rcc>
  <rcc rId="3232" sId="6" odxf="1" dxf="1" numFmtId="34">
    <nc r="G45">
      <v>1251.7459665505633</v>
    </nc>
    <odxf>
      <numFmt numFmtId="0" formatCode="General"/>
      <border outline="0">
        <right/>
        <top/>
      </border>
    </odxf>
    <ndxf>
      <numFmt numFmtId="171" formatCode="_ * #,##0.00_ ;_ * \-#,##0.00_ ;_ * &quot;-&quot;??_ ;_ @_ "/>
      <border outline="0">
        <right style="thin">
          <color indexed="8"/>
        </right>
        <top style="thin">
          <color indexed="8"/>
        </top>
      </border>
    </ndxf>
  </rcc>
  <rcc rId="3233" sId="6" odxf="1" dxf="1">
    <nc r="A46">
      <v>43</v>
    </nc>
    <odxf>
      <border outline="0">
        <left/>
        <top/>
      </border>
    </odxf>
    <ndxf>
      <border outline="0">
        <left style="thin">
          <color indexed="8"/>
        </left>
        <top style="thin">
          <color indexed="8"/>
        </top>
      </border>
    </ndxf>
  </rcc>
  <rcc rId="3234" sId="6" odxf="1" dxf="1">
    <nc r="B46" t="inlineStr">
      <is>
        <t>3. staff</t>
      </is>
    </nc>
    <odxf>
      <border outline="0">
        <left/>
        <top/>
      </border>
    </odxf>
    <ndxf>
      <border outline="0">
        <left style="thin">
          <color indexed="8"/>
        </left>
        <top style="thin">
          <color indexed="8"/>
        </top>
      </border>
    </ndxf>
  </rcc>
  <rcc rId="3235" sId="6" odxf="1" dxf="1">
    <nc r="C46" t="inlineStr">
      <is>
        <t>Project officer (100%) (1 FTE).</t>
      </is>
    </nc>
    <odxf>
      <border outline="0">
        <left/>
        <top/>
      </border>
    </odxf>
    <ndxf>
      <border outline="0">
        <left style="thin">
          <color indexed="8"/>
        </left>
        <top style="thin">
          <color indexed="8"/>
        </top>
      </border>
    </ndxf>
  </rcc>
  <rcc rId="3236" sId="6" odxf="1" dxf="1" numFmtId="34">
    <nc r="D46">
      <v>4920</v>
    </nc>
    <odxf>
      <numFmt numFmtId="0" formatCode="General"/>
      <border outline="0">
        <left/>
        <top/>
      </border>
    </odxf>
    <ndxf>
      <numFmt numFmtId="172" formatCode="_ * #,##0_ ;_ * \-#,##0_ ;_ * &quot;-&quot;??_ ;_ @_ "/>
      <border outline="0">
        <left style="thin">
          <color indexed="8"/>
        </left>
        <top style="thin">
          <color indexed="8"/>
        </top>
      </border>
    </ndxf>
  </rcc>
  <rcc rId="3237" sId="6" odxf="1" dxf="1" numFmtId="34">
    <nc r="E46">
      <v>4768.5627297164319</v>
    </nc>
    <odxf>
      <numFmt numFmtId="0" formatCode="General"/>
      <border outline="0">
        <top/>
      </border>
    </odxf>
    <ndxf>
      <numFmt numFmtId="172" formatCode="_ * #,##0_ ;_ * \-#,##0_ ;_ * &quot;-&quot;??_ ;_ @_ "/>
      <border outline="0">
        <top style="thin">
          <color indexed="8"/>
        </top>
      </border>
    </ndxf>
  </rcc>
  <rcc rId="3238" sId="6" odxf="1" dxf="1" numFmtId="34">
    <nc r="F46">
      <v>3444</v>
    </nc>
    <odxf>
      <numFmt numFmtId="0" formatCode="General"/>
      <border outline="0">
        <top/>
      </border>
    </odxf>
    <ndxf>
      <numFmt numFmtId="172" formatCode="_ * #,##0_ ;_ * \-#,##0_ ;_ * &quot;-&quot;??_ ;_ @_ "/>
      <border outline="0">
        <top style="thin">
          <color indexed="8"/>
        </top>
      </border>
    </ndxf>
  </rcc>
  <rcc rId="3239" sId="6" odxf="1" dxf="1" numFmtId="34">
    <nc r="G46">
      <v>3337.9939108015019</v>
    </nc>
    <odxf>
      <numFmt numFmtId="0" formatCode="General"/>
      <border outline="0">
        <right/>
        <top/>
      </border>
    </odxf>
    <ndxf>
      <numFmt numFmtId="171" formatCode="_ * #,##0.00_ ;_ * \-#,##0.00_ ;_ * &quot;-&quot;??_ ;_ @_ "/>
      <border outline="0">
        <right style="thin">
          <color indexed="8"/>
        </right>
        <top style="thin">
          <color indexed="8"/>
        </top>
      </border>
    </ndxf>
  </rcc>
  <rcc rId="3240" sId="6" odxf="1" dxf="1">
    <nc r="A47">
      <v>44</v>
    </nc>
    <odxf>
      <border outline="0">
        <left/>
        <top/>
      </border>
    </odxf>
    <ndxf>
      <border outline="0">
        <left style="thin">
          <color indexed="8"/>
        </left>
        <top style="thin">
          <color indexed="8"/>
        </top>
      </border>
    </ndxf>
  </rcc>
  <rcc rId="3241" sId="6" odxf="1" dxf="1">
    <nc r="B47" t="inlineStr">
      <is>
        <t>3. staff</t>
      </is>
    </nc>
    <odxf>
      <border outline="0">
        <left/>
        <top/>
      </border>
    </odxf>
    <ndxf>
      <border outline="0">
        <left style="thin">
          <color indexed="8"/>
        </left>
        <top style="thin">
          <color indexed="8"/>
        </top>
      </border>
    </ndxf>
  </rcc>
  <rcc rId="3242" sId="6" odxf="1" dxf="1">
    <nc r="C47" t="inlineStr">
      <is>
        <t>Social Assistant (80%) (0.8 FTE).</t>
      </is>
    </nc>
    <odxf>
      <border outline="0">
        <left/>
        <top/>
      </border>
    </odxf>
    <ndxf>
      <border outline="0">
        <left style="thin">
          <color indexed="8"/>
        </left>
        <top style="thin">
          <color indexed="8"/>
        </top>
      </border>
    </ndxf>
  </rcc>
  <rcc rId="3243" sId="6" odxf="1" dxf="1" numFmtId="34">
    <nc r="D47">
      <v>3689.9999999999995</v>
    </nc>
    <odxf>
      <numFmt numFmtId="0" formatCode="General"/>
      <border outline="0">
        <left/>
        <top/>
      </border>
    </odxf>
    <ndxf>
      <numFmt numFmtId="172" formatCode="_ * #,##0_ ;_ * \-#,##0_ ;_ * &quot;-&quot;??_ ;_ @_ "/>
      <border outline="0">
        <left style="thin">
          <color indexed="8"/>
        </left>
        <top style="thin">
          <color indexed="8"/>
        </top>
      </border>
    </ndxf>
  </rcc>
  <rcc rId="3244" sId="6" odxf="1" dxf="1" numFmtId="34">
    <nc r="E47">
      <v>3576.4270472873241</v>
    </nc>
    <odxf>
      <numFmt numFmtId="0" formatCode="General"/>
      <border outline="0">
        <top/>
      </border>
    </odxf>
    <ndxf>
      <numFmt numFmtId="172" formatCode="_ * #,##0_ ;_ * \-#,##0_ ;_ * &quot;-&quot;??_ ;_ @_ "/>
      <border outline="0">
        <top style="thin">
          <color indexed="8"/>
        </top>
      </border>
    </ndxf>
  </rcc>
  <rcc rId="3245" sId="6" odxf="1" dxf="1" numFmtId="34">
    <nc r="F47">
      <v>2582.9999999999995</v>
    </nc>
    <odxf>
      <numFmt numFmtId="0" formatCode="General"/>
      <border outline="0">
        <top/>
      </border>
    </odxf>
    <ndxf>
      <numFmt numFmtId="172" formatCode="_ * #,##0_ ;_ * \-#,##0_ ;_ * &quot;-&quot;??_ ;_ @_ "/>
      <border outline="0">
        <top style="thin">
          <color indexed="8"/>
        </top>
      </border>
    </ndxf>
  </rcc>
  <rcc rId="3246" sId="6" odxf="1" dxf="1" numFmtId="34">
    <nc r="G47">
      <v>2503.4989331011266</v>
    </nc>
    <odxf>
      <numFmt numFmtId="0" formatCode="General"/>
      <border outline="0">
        <right/>
        <top/>
      </border>
    </odxf>
    <ndxf>
      <numFmt numFmtId="171" formatCode="_ * #,##0.00_ ;_ * \-#,##0.00_ ;_ * &quot;-&quot;??_ ;_ @_ "/>
      <border outline="0">
        <right style="thin">
          <color indexed="8"/>
        </right>
        <top style="thin">
          <color indexed="8"/>
        </top>
      </border>
    </ndxf>
  </rcc>
  <rcc rId="3247" sId="6" odxf="1" dxf="1">
    <nc r="A48">
      <v>45</v>
    </nc>
    <odxf>
      <border outline="0">
        <left/>
        <top/>
      </border>
    </odxf>
    <ndxf>
      <border outline="0">
        <left style="thin">
          <color indexed="8"/>
        </left>
        <top style="thin">
          <color indexed="8"/>
        </top>
      </border>
    </ndxf>
  </rcc>
  <rcc rId="3248" sId="6" odxf="1" dxf="1">
    <nc r="B48" t="inlineStr">
      <is>
        <t>3. staff</t>
      </is>
    </nc>
    <odxf>
      <border outline="0">
        <left/>
        <top/>
      </border>
    </odxf>
    <ndxf>
      <border outline="0">
        <left style="thin">
          <color indexed="8"/>
        </left>
        <top style="thin">
          <color indexed="8"/>
        </top>
      </border>
    </ndxf>
  </rcc>
  <rcc rId="3249" sId="6" odxf="1" dxf="1">
    <nc r="C48" t="inlineStr">
      <is>
        <t>Lawyer (50%) (0.5 FTE).</t>
      </is>
    </nc>
    <odxf>
      <border outline="0">
        <left/>
        <top/>
      </border>
    </odxf>
    <ndxf>
      <border outline="0">
        <left style="thin">
          <color indexed="8"/>
        </left>
        <top style="thin">
          <color indexed="8"/>
        </top>
      </border>
    </ndxf>
  </rcc>
  <rcc rId="3250" sId="6" odxf="1" dxf="1" numFmtId="34">
    <nc r="D48">
      <v>1395</v>
    </nc>
    <odxf>
      <numFmt numFmtId="0" formatCode="General"/>
      <border outline="0">
        <left/>
        <top/>
      </border>
    </odxf>
    <ndxf>
      <numFmt numFmtId="172" formatCode="_ * #,##0_ ;_ * \-#,##0_ ;_ * &quot;-&quot;??_ ;_ @_ "/>
      <border outline="0">
        <left style="thin">
          <color indexed="8"/>
        </left>
        <top style="thin">
          <color indexed="8"/>
        </top>
      </border>
    </ndxf>
  </rcc>
  <rcc rId="3251" sId="6" odxf="1" dxf="1" numFmtId="34">
    <nc r="E48">
      <v>1341.1556824291079</v>
    </nc>
    <odxf>
      <numFmt numFmtId="0" formatCode="General"/>
      <border outline="0">
        <top/>
      </border>
    </odxf>
    <ndxf>
      <numFmt numFmtId="172" formatCode="_ * #,##0_ ;_ * \-#,##0_ ;_ * &quot;-&quot;??_ ;_ @_ "/>
      <border outline="0">
        <top style="thin">
          <color indexed="8"/>
        </top>
      </border>
    </ndxf>
  </rcc>
  <rcc rId="3252" sId="6" odxf="1" dxf="1" numFmtId="34">
    <nc r="F48">
      <v>977</v>
    </nc>
    <odxf>
      <numFmt numFmtId="0" formatCode="General"/>
      <border outline="0">
        <top/>
      </border>
    </odxf>
    <ndxf>
      <numFmt numFmtId="172" formatCode="_ * #,##0_ ;_ * \-#,##0_ ;_ * &quot;-&quot;??_ ;_ @_ "/>
      <border outline="0">
        <top style="thin">
          <color indexed="8"/>
        </top>
      </border>
    </ndxf>
  </rcc>
  <rcc rId="3253" sId="6" odxf="1" dxf="1" numFmtId="34">
    <nc r="G48">
      <v>938.96921169364236</v>
    </nc>
    <odxf>
      <numFmt numFmtId="0" formatCode="General"/>
      <border outline="0">
        <right/>
        <top/>
      </border>
    </odxf>
    <ndxf>
      <numFmt numFmtId="171" formatCode="_ * #,##0.00_ ;_ * \-#,##0.00_ ;_ * &quot;-&quot;??_ ;_ @_ "/>
      <border outline="0">
        <right style="thin">
          <color indexed="8"/>
        </right>
        <top style="thin">
          <color indexed="8"/>
        </top>
      </border>
    </ndxf>
  </rcc>
  <rcc rId="3254" sId="6" odxf="1" dxf="1">
    <nc r="A49">
      <v>46</v>
    </nc>
    <odxf>
      <border outline="0">
        <left/>
        <top/>
      </border>
    </odxf>
    <ndxf>
      <border outline="0">
        <left style="thin">
          <color indexed="8"/>
        </left>
        <top style="thin">
          <color indexed="8"/>
        </top>
      </border>
    </ndxf>
  </rcc>
  <rcc rId="3255" sId="6" odxf="1" dxf="1">
    <nc r="B49" t="inlineStr">
      <is>
        <t>3. staff</t>
      </is>
    </nc>
    <odxf>
      <border outline="0">
        <left/>
        <top/>
      </border>
    </odxf>
    <ndxf>
      <border outline="0">
        <left style="thin">
          <color indexed="8"/>
        </left>
        <top style="thin">
          <color indexed="8"/>
        </top>
      </border>
    </ndxf>
  </rcc>
  <rcc rId="3256" sId="6" odxf="1" dxf="1">
    <nc r="C49" t="inlineStr">
      <is>
        <t>Project Coordinator 100% (1 FTE).</t>
      </is>
    </nc>
    <odxf>
      <border outline="0">
        <left/>
        <top/>
      </border>
    </odxf>
    <ndxf>
      <border outline="0">
        <left style="thin">
          <color indexed="8"/>
        </left>
        <top style="thin">
          <color indexed="8"/>
        </top>
      </border>
    </ndxf>
  </rcc>
  <rcc rId="3257" sId="6" odxf="1" dxf="1" numFmtId="34">
    <nc r="D49">
      <v>4920</v>
    </nc>
    <odxf>
      <numFmt numFmtId="0" formatCode="General"/>
      <border outline="0">
        <left/>
        <top/>
      </border>
    </odxf>
    <ndxf>
      <numFmt numFmtId="172" formatCode="_ * #,##0_ ;_ * \-#,##0_ ;_ * &quot;-&quot;??_ ;_ @_ "/>
      <border outline="0">
        <left style="thin">
          <color indexed="8"/>
        </left>
        <top style="thin">
          <color indexed="8"/>
        </top>
      </border>
    </ndxf>
  </rcc>
  <rcc rId="3258" sId="6" odxf="1" dxf="1" numFmtId="34">
    <nc r="E49">
      <v>4822.5878947368419</v>
    </nc>
    <odxf>
      <numFmt numFmtId="0" formatCode="General"/>
      <border outline="0">
        <top/>
      </border>
    </odxf>
    <ndxf>
      <numFmt numFmtId="172" formatCode="_ * #,##0_ ;_ * \-#,##0_ ;_ * &quot;-&quot;??_ ;_ @_ "/>
      <border outline="0">
        <top style="thin">
          <color indexed="8"/>
        </top>
      </border>
    </ndxf>
  </rcc>
  <rcc rId="3259" sId="6" odxf="1" dxf="1" numFmtId="34">
    <nc r="F49">
      <v>3444</v>
    </nc>
    <odxf>
      <numFmt numFmtId="0" formatCode="General"/>
      <border outline="0">
        <top/>
      </border>
    </odxf>
    <ndxf>
      <numFmt numFmtId="172" formatCode="_ * #,##0_ ;_ * \-#,##0_ ;_ * &quot;-&quot;??_ ;_ @_ "/>
      <border outline="0">
        <top style="thin">
          <color indexed="8"/>
        </top>
      </border>
    </ndxf>
  </rcc>
  <rcc rId="3260" sId="6" odxf="1" dxf="1" numFmtId="34">
    <nc r="G49">
      <v>3375.8115263157893</v>
    </nc>
    <odxf>
      <numFmt numFmtId="0" formatCode="General"/>
      <border outline="0">
        <right/>
        <top/>
      </border>
    </odxf>
    <ndxf>
      <numFmt numFmtId="171" formatCode="_ * #,##0.00_ ;_ * \-#,##0.00_ ;_ * &quot;-&quot;??_ ;_ @_ "/>
      <border outline="0">
        <right style="thin">
          <color indexed="8"/>
        </right>
        <top style="thin">
          <color indexed="8"/>
        </top>
      </border>
    </ndxf>
  </rcc>
  <rcc rId="3261" sId="6" odxf="1" dxf="1">
    <nc r="A50">
      <v>47</v>
    </nc>
    <odxf>
      <border outline="0">
        <left/>
        <top/>
      </border>
    </odxf>
    <ndxf>
      <border outline="0">
        <left style="thin">
          <color indexed="8"/>
        </left>
        <top style="thin">
          <color indexed="8"/>
        </top>
      </border>
    </ndxf>
  </rcc>
  <rcc rId="3262" sId="6" odxf="1" dxf="1">
    <nc r="B50" t="inlineStr">
      <is>
        <t>3. staff</t>
      </is>
    </nc>
    <odxf>
      <border outline="0">
        <left/>
        <top/>
      </border>
    </odxf>
    <ndxf>
      <border outline="0">
        <left style="thin">
          <color indexed="8"/>
        </left>
        <top style="thin">
          <color indexed="8"/>
        </top>
      </border>
    </ndxf>
  </rcc>
  <rcc rId="3263" sId="6" odxf="1" dxf="1">
    <nc r="C50" t="inlineStr">
      <is>
        <t>CEJP Programe Coordinator (0.2 FTE).</t>
      </is>
    </nc>
    <odxf>
      <border outline="0">
        <left/>
        <top/>
      </border>
    </odxf>
    <ndxf>
      <border outline="0">
        <left style="thin">
          <color indexed="8"/>
        </left>
        <top style="thin">
          <color indexed="8"/>
        </top>
      </border>
    </ndxf>
  </rcc>
  <rcc rId="3264" sId="6" odxf="1" dxf="1" numFmtId="34">
    <nc r="D50">
      <v>2460</v>
    </nc>
    <odxf>
      <numFmt numFmtId="0" formatCode="General"/>
      <border outline="0">
        <left/>
        <top/>
      </border>
    </odxf>
    <ndxf>
      <numFmt numFmtId="172" formatCode="_ * #,##0_ ;_ * \-#,##0_ ;_ * &quot;-&quot;??_ ;_ @_ "/>
      <border outline="0">
        <left style="thin">
          <color indexed="8"/>
        </left>
        <top style="thin">
          <color indexed="8"/>
        </top>
      </border>
    </ndxf>
  </rcc>
  <rcc rId="3265" sId="6" odxf="1" dxf="1" numFmtId="34">
    <nc r="E50">
      <v>2411.2984688995216</v>
    </nc>
    <odxf>
      <numFmt numFmtId="0" formatCode="General"/>
      <border outline="0">
        <top/>
      </border>
    </odxf>
    <ndxf>
      <numFmt numFmtId="172" formatCode="_ * #,##0_ ;_ * \-#,##0_ ;_ * &quot;-&quot;??_ ;_ @_ "/>
      <border outline="0">
        <top style="thin">
          <color indexed="8"/>
        </top>
      </border>
    </ndxf>
  </rcc>
  <rcc rId="3266" sId="6" odxf="1" dxf="1" numFmtId="34">
    <nc r="F50">
      <v>1722</v>
    </nc>
    <odxf>
      <numFmt numFmtId="0" formatCode="General"/>
      <border outline="0">
        <top/>
      </border>
    </odxf>
    <ndxf>
      <numFmt numFmtId="172" formatCode="_ * #,##0_ ;_ * \-#,##0_ ;_ * &quot;-&quot;??_ ;_ @_ "/>
      <border outline="0">
        <top style="thin">
          <color indexed="8"/>
        </top>
      </border>
    </ndxf>
  </rcc>
  <rcc rId="3267" sId="6" odxf="1" dxf="1" numFmtId="34">
    <nc r="G50">
      <v>1687.908928229665</v>
    </nc>
    <odxf>
      <numFmt numFmtId="0" formatCode="General"/>
      <border outline="0">
        <right/>
        <top/>
      </border>
    </odxf>
    <ndxf>
      <numFmt numFmtId="171" formatCode="_ * #,##0.00_ ;_ * \-#,##0.00_ ;_ * &quot;-&quot;??_ ;_ @_ "/>
      <border outline="0">
        <right style="thin">
          <color indexed="8"/>
        </right>
        <top style="thin">
          <color indexed="8"/>
        </top>
      </border>
    </ndxf>
  </rcc>
  <rcc rId="3268" sId="6" odxf="1" dxf="1">
    <nc r="A51">
      <v>48</v>
    </nc>
    <odxf>
      <border outline="0">
        <left/>
        <top/>
      </border>
    </odxf>
    <ndxf>
      <border outline="0">
        <left style="thin">
          <color indexed="8"/>
        </left>
        <top style="thin">
          <color indexed="8"/>
        </top>
      </border>
    </ndxf>
  </rcc>
  <rcc rId="3269" sId="6" odxf="1" dxf="1">
    <nc r="B51" t="inlineStr">
      <is>
        <t>3. staff</t>
      </is>
    </nc>
    <odxf>
      <border outline="0">
        <left/>
        <top/>
      </border>
    </odxf>
    <ndxf>
      <border outline="0">
        <left style="thin">
          <color indexed="8"/>
        </left>
        <top style="thin">
          <color indexed="8"/>
        </top>
      </border>
    </ndxf>
  </rcc>
  <rcc rId="3270" sId="6" odxf="1" dxf="1">
    <nc r="C51" t="inlineStr">
      <is>
        <t>CEJP Accountant (0.3 FTE).</t>
      </is>
    </nc>
    <odxf>
      <border outline="0">
        <left/>
        <top/>
      </border>
    </odxf>
    <ndxf>
      <border outline="0">
        <left style="thin">
          <color indexed="8"/>
        </left>
        <top style="thin">
          <color indexed="8"/>
        </top>
      </border>
    </ndxf>
  </rcc>
  <rcc rId="3271" sId="6" odxf="1" dxf="1" numFmtId="34">
    <nc r="D51">
      <v>2460</v>
    </nc>
    <odxf>
      <numFmt numFmtId="0" formatCode="General"/>
      <border outline="0">
        <left/>
        <top/>
      </border>
    </odxf>
    <ndxf>
      <numFmt numFmtId="172" formatCode="_ * #,##0_ ;_ * \-#,##0_ ;_ * &quot;-&quot;??_ ;_ @_ "/>
      <border outline="0">
        <left style="thin">
          <color indexed="8"/>
        </left>
        <top style="thin">
          <color indexed="8"/>
        </top>
      </border>
    </ndxf>
  </rcc>
  <rcc rId="3272" sId="6" odxf="1" dxf="1" numFmtId="34">
    <nc r="E51">
      <v>2411.2984688995216</v>
    </nc>
    <odxf>
      <numFmt numFmtId="0" formatCode="General"/>
      <border outline="0">
        <top/>
      </border>
    </odxf>
    <ndxf>
      <numFmt numFmtId="172" formatCode="_ * #,##0_ ;_ * \-#,##0_ ;_ * &quot;-&quot;??_ ;_ @_ "/>
      <border outline="0">
        <top style="thin">
          <color indexed="8"/>
        </top>
      </border>
    </ndxf>
  </rcc>
  <rcc rId="3273" sId="6" odxf="1" dxf="1" numFmtId="34">
    <nc r="F51">
      <v>1722</v>
    </nc>
    <odxf>
      <numFmt numFmtId="0" formatCode="General"/>
      <border outline="0">
        <top/>
      </border>
    </odxf>
    <ndxf>
      <numFmt numFmtId="172" formatCode="_ * #,##0_ ;_ * \-#,##0_ ;_ * &quot;-&quot;??_ ;_ @_ "/>
      <border outline="0">
        <top style="thin">
          <color indexed="8"/>
        </top>
      </border>
    </ndxf>
  </rcc>
  <rcc rId="3274" sId="6" odxf="1" dxf="1" numFmtId="34">
    <nc r="G51">
      <v>1687.908928229665</v>
    </nc>
    <odxf>
      <numFmt numFmtId="0" formatCode="General"/>
      <border outline="0">
        <right/>
        <top/>
      </border>
    </odxf>
    <ndxf>
      <numFmt numFmtId="171" formatCode="_ * #,##0.00_ ;_ * \-#,##0.00_ ;_ * &quot;-&quot;??_ ;_ @_ "/>
      <border outline="0">
        <right style="thin">
          <color indexed="8"/>
        </right>
        <top style="thin">
          <color indexed="8"/>
        </top>
      </border>
    </ndxf>
  </rcc>
  <rcc rId="3275" sId="6" odxf="1" dxf="1">
    <nc r="A52">
      <v>49</v>
    </nc>
    <odxf>
      <border outline="0">
        <left/>
        <top/>
      </border>
    </odxf>
    <ndxf>
      <border outline="0">
        <left style="thin">
          <color indexed="8"/>
        </left>
        <top style="thin">
          <color indexed="8"/>
        </top>
      </border>
    </ndxf>
  </rcc>
  <rcc rId="3276" sId="6" odxf="1" dxf="1">
    <nc r="B52" t="inlineStr">
      <is>
        <t>3. staff</t>
      </is>
    </nc>
    <odxf>
      <border outline="0">
        <left/>
        <top/>
      </border>
    </odxf>
    <ndxf>
      <border outline="0">
        <left style="thin">
          <color indexed="8"/>
        </left>
        <top style="thin">
          <color indexed="8"/>
        </top>
      </border>
    </ndxf>
  </rcc>
  <rcc rId="3277" sId="6" odxf="1" dxf="1">
    <nc r="C52" t="inlineStr">
      <is>
        <t>CEJP Monitoring Officer (0.5FTE).</t>
      </is>
    </nc>
    <odxf>
      <border outline="0">
        <left/>
        <top/>
      </border>
    </odxf>
    <ndxf>
      <border outline="0">
        <left style="thin">
          <color indexed="8"/>
        </left>
        <top style="thin">
          <color indexed="8"/>
        </top>
      </border>
    </ndxf>
  </rcc>
  <rcc rId="3278" sId="6" odxf="1" dxf="1" numFmtId="34">
    <nc r="D52">
      <v>3689.9999999999995</v>
    </nc>
    <odxf>
      <numFmt numFmtId="0" formatCode="General"/>
      <border outline="0">
        <left/>
        <top/>
      </border>
    </odxf>
    <ndxf>
      <numFmt numFmtId="172" formatCode="_ * #,##0_ ;_ * \-#,##0_ ;_ * &quot;-&quot;??_ ;_ @_ "/>
      <border outline="0">
        <left style="thin">
          <color indexed="8"/>
        </left>
        <top style="thin">
          <color indexed="8"/>
        </top>
      </border>
    </ndxf>
  </rcc>
  <rcc rId="3279" sId="6" odxf="1" dxf="1" numFmtId="34">
    <nc r="E52">
      <v>3616.9477033492822</v>
    </nc>
    <odxf>
      <numFmt numFmtId="0" formatCode="General"/>
      <border outline="0">
        <top/>
      </border>
    </odxf>
    <ndxf>
      <numFmt numFmtId="172" formatCode="_ * #,##0_ ;_ * \-#,##0_ ;_ * &quot;-&quot;??_ ;_ @_ "/>
      <border outline="0">
        <top style="thin">
          <color indexed="8"/>
        </top>
      </border>
    </ndxf>
  </rcc>
  <rcc rId="3280" sId="6" odxf="1" dxf="1" numFmtId="34">
    <nc r="F52">
      <v>2582.9999999999995</v>
    </nc>
    <odxf>
      <numFmt numFmtId="0" formatCode="General"/>
      <border outline="0">
        <top/>
      </border>
    </odxf>
    <ndxf>
      <numFmt numFmtId="172" formatCode="_ * #,##0_ ;_ * \-#,##0_ ;_ * &quot;-&quot;??_ ;_ @_ "/>
      <border outline="0">
        <top style="thin">
          <color indexed="8"/>
        </top>
      </border>
    </ndxf>
  </rcc>
  <rcc rId="3281" sId="6" odxf="1" dxf="1" numFmtId="34">
    <nc r="G52">
      <v>2531.8633923444972</v>
    </nc>
    <odxf>
      <numFmt numFmtId="0" formatCode="General"/>
      <border outline="0">
        <right/>
        <top/>
      </border>
    </odxf>
    <ndxf>
      <numFmt numFmtId="171" formatCode="_ * #,##0.00_ ;_ * \-#,##0.00_ ;_ * &quot;-&quot;??_ ;_ @_ "/>
      <border outline="0">
        <right style="thin">
          <color indexed="8"/>
        </right>
        <top style="thin">
          <color indexed="8"/>
        </top>
      </border>
    </ndxf>
  </rcc>
  <rcc rId="3282" sId="6" odxf="1" dxf="1">
    <nc r="A53">
      <v>50</v>
    </nc>
    <odxf>
      <border outline="0">
        <left/>
        <top/>
      </border>
    </odxf>
    <ndxf>
      <border outline="0">
        <left style="thin">
          <color indexed="8"/>
        </left>
        <top style="thin">
          <color indexed="8"/>
        </top>
      </border>
    </ndxf>
  </rcc>
  <rcc rId="3283" sId="6" odxf="1" dxf="1">
    <nc r="B53" t="inlineStr">
      <is>
        <t>3. staff</t>
      </is>
    </nc>
    <odxf>
      <border outline="0">
        <left/>
        <top/>
      </border>
    </odxf>
    <ndxf>
      <border outline="0">
        <left style="thin">
          <color indexed="8"/>
        </left>
        <top style="thin">
          <color indexed="8"/>
        </top>
      </border>
    </ndxf>
  </rcc>
  <rcc rId="3284" sId="6" odxf="1" dxf="1">
    <nc r="C53" t="inlineStr">
      <is>
        <t>Project Supervisor 100% (1 FTE).</t>
      </is>
    </nc>
    <odxf>
      <border outline="0">
        <left/>
        <top/>
      </border>
    </odxf>
    <ndxf>
      <border outline="0">
        <left style="thin">
          <color indexed="8"/>
        </left>
        <top style="thin">
          <color indexed="8"/>
        </top>
      </border>
    </ndxf>
  </rcc>
  <rcc rId="3285" sId="6" odxf="1" dxf="1" numFmtId="34">
    <nc r="D53">
      <v>3689.9999999999995</v>
    </nc>
    <odxf>
      <numFmt numFmtId="0" formatCode="General"/>
      <border outline="0">
        <left/>
        <top/>
      </border>
    </odxf>
    <ndxf>
      <numFmt numFmtId="172" formatCode="_ * #,##0_ ;_ * \-#,##0_ ;_ * &quot;-&quot;??_ ;_ @_ "/>
      <border outline="0">
        <left style="thin">
          <color indexed="8"/>
        </left>
        <top style="thin">
          <color indexed="8"/>
        </top>
      </border>
    </ndxf>
  </rcc>
  <rcc rId="3286" sId="6" odxf="1" dxf="1" numFmtId="34">
    <nc r="E53">
      <v>3599.8753405605785</v>
    </nc>
    <odxf>
      <numFmt numFmtId="0" formatCode="General"/>
      <border outline="0">
        <top/>
      </border>
    </odxf>
    <ndxf>
      <numFmt numFmtId="172" formatCode="_ * #,##0_ ;_ * \-#,##0_ ;_ * &quot;-&quot;??_ ;_ @_ "/>
      <border outline="0">
        <top style="thin">
          <color indexed="8"/>
        </top>
      </border>
    </ndxf>
  </rcc>
  <rcc rId="3287" sId="6" odxf="1" dxf="1" numFmtId="34">
    <nc r="F53">
      <v>2582.9999999999995</v>
    </nc>
    <odxf>
      <numFmt numFmtId="0" formatCode="General"/>
      <border outline="0">
        <top/>
      </border>
    </odxf>
    <ndxf>
      <numFmt numFmtId="172" formatCode="_ * #,##0_ ;_ * \-#,##0_ ;_ * &quot;-&quot;??_ ;_ @_ "/>
      <border outline="0">
        <top style="thin">
          <color indexed="8"/>
        </top>
      </border>
    </ndxf>
  </rcc>
  <rcc rId="3288" sId="6" odxf="1" dxf="1" numFmtId="34">
    <nc r="G53">
      <v>2795.1211114805369</v>
    </nc>
    <odxf>
      <numFmt numFmtId="0" formatCode="General"/>
      <border outline="0">
        <right/>
        <top/>
      </border>
    </odxf>
    <ndxf>
      <numFmt numFmtId="171" formatCode="_ * #,##0.00_ ;_ * \-#,##0.00_ ;_ * &quot;-&quot;??_ ;_ @_ "/>
      <border outline="0">
        <right style="thin">
          <color indexed="8"/>
        </right>
        <top style="thin">
          <color indexed="8"/>
        </top>
      </border>
    </ndxf>
  </rcc>
  <rcc rId="3289" sId="6" odxf="1" dxf="1">
    <nc r="A54">
      <v>51</v>
    </nc>
    <odxf>
      <border outline="0">
        <left/>
        <top/>
      </border>
    </odxf>
    <ndxf>
      <border outline="0">
        <left style="thin">
          <color indexed="8"/>
        </left>
        <top style="thin">
          <color indexed="8"/>
        </top>
      </border>
    </ndxf>
  </rcc>
  <rcc rId="3290" sId="6" odxf="1" dxf="1">
    <nc r="B54" t="inlineStr">
      <is>
        <t>3. staff</t>
      </is>
    </nc>
    <odxf>
      <border outline="0">
        <left/>
        <top/>
      </border>
    </odxf>
    <ndxf>
      <border outline="0">
        <left style="thin">
          <color indexed="8"/>
        </left>
        <top style="thin">
          <color indexed="8"/>
        </top>
      </border>
    </ndxf>
  </rcc>
  <rcc rId="3291" sId="6" odxf="1" dxf="1">
    <nc r="C54" t="inlineStr">
      <is>
        <t>Financial Supervisor 40% (0.4 FTE).</t>
      </is>
    </nc>
    <odxf>
      <border outline="0">
        <left/>
        <top/>
      </border>
    </odxf>
    <ndxf>
      <border outline="0">
        <left style="thin">
          <color indexed="8"/>
        </left>
        <top style="thin">
          <color indexed="8"/>
        </top>
      </border>
    </ndxf>
  </rcc>
  <rcc rId="3292" sId="6" odxf="1" dxf="1" numFmtId="34">
    <nc r="D54">
      <v>2460</v>
    </nc>
    <odxf>
      <numFmt numFmtId="0" formatCode="General"/>
      <border outline="0">
        <left/>
        <top/>
      </border>
    </odxf>
    <ndxf>
      <numFmt numFmtId="172" formatCode="_ * #,##0_ ;_ * \-#,##0_ ;_ * &quot;-&quot;??_ ;_ @_ "/>
      <border outline="0">
        <left style="thin">
          <color indexed="8"/>
        </left>
        <top style="thin">
          <color indexed="8"/>
        </top>
      </border>
    </ndxf>
  </rcc>
  <rcc rId="3293" sId="6" odxf="1" dxf="1" numFmtId="34">
    <nc r="E54">
      <v>2399.9168937070526</v>
    </nc>
    <odxf>
      <numFmt numFmtId="0" formatCode="General"/>
      <border outline="0">
        <top/>
      </border>
    </odxf>
    <ndxf>
      <numFmt numFmtId="172" formatCode="_ * #,##0_ ;_ * \-#,##0_ ;_ * &quot;-&quot;??_ ;_ @_ "/>
      <border outline="0">
        <top style="thin">
          <color indexed="8"/>
        </top>
      </border>
    </ndxf>
  </rcc>
  <rcc rId="3294" sId="6" odxf="1" dxf="1" numFmtId="34">
    <nc r="F54">
      <v>1722</v>
    </nc>
    <odxf>
      <numFmt numFmtId="0" formatCode="General"/>
      <border outline="0">
        <top/>
      </border>
    </odxf>
    <ndxf>
      <numFmt numFmtId="172" formatCode="_ * #,##0_ ;_ * \-#,##0_ ;_ * &quot;-&quot;??_ ;_ @_ "/>
      <border outline="0">
        <top style="thin">
          <color indexed="8"/>
        </top>
      </border>
    </ndxf>
  </rcc>
  <rcc rId="3295" sId="6" odxf="1" dxf="1" numFmtId="34">
    <nc r="G54">
      <v>1863.4140743203584</v>
    </nc>
    <odxf>
      <numFmt numFmtId="0" formatCode="General"/>
      <border outline="0">
        <right/>
        <top/>
      </border>
    </odxf>
    <ndxf>
      <numFmt numFmtId="171" formatCode="_ * #,##0.00_ ;_ * \-#,##0.00_ ;_ * &quot;-&quot;??_ ;_ @_ "/>
      <border outline="0">
        <right style="thin">
          <color indexed="8"/>
        </right>
        <top style="thin">
          <color indexed="8"/>
        </top>
      </border>
    </ndxf>
  </rcc>
  <rcc rId="3296" sId="6" odxf="1" dxf="1">
    <nc r="A55">
      <v>52</v>
    </nc>
    <odxf>
      <border outline="0">
        <left/>
        <top/>
      </border>
    </odxf>
    <ndxf>
      <border outline="0">
        <left style="thin">
          <color indexed="8"/>
        </left>
        <top style="thin">
          <color indexed="8"/>
        </top>
      </border>
    </ndxf>
  </rcc>
  <rcc rId="3297" sId="6" odxf="1" dxf="1">
    <nc r="B55" t="inlineStr">
      <is>
        <t>3. staff</t>
      </is>
    </nc>
    <odxf>
      <border outline="0">
        <left/>
        <top/>
      </border>
    </odxf>
    <ndxf>
      <border outline="0">
        <left style="thin">
          <color indexed="8"/>
        </left>
        <top style="thin">
          <color indexed="8"/>
        </top>
      </border>
    </ndxf>
  </rcc>
  <rcc rId="3298" sId="6" odxf="1" dxf="1">
    <nc r="C55" t="inlineStr">
      <is>
        <t>2 Local Project Supervisors 100% each (one for each Area Bukavu and Bweirembe) ( 2 FTE).</t>
      </is>
    </nc>
    <odxf>
      <border outline="0">
        <left/>
        <top/>
      </border>
    </odxf>
    <ndxf>
      <border outline="0">
        <left style="thin">
          <color indexed="8"/>
        </left>
        <top style="thin">
          <color indexed="8"/>
        </top>
      </border>
    </ndxf>
  </rcc>
  <rcc rId="3299" sId="6" odxf="1" dxf="1" numFmtId="34">
    <nc r="D55">
      <v>3198</v>
    </nc>
    <odxf>
      <numFmt numFmtId="0" formatCode="General"/>
      <border outline="0">
        <left/>
        <top/>
      </border>
    </odxf>
    <ndxf>
      <numFmt numFmtId="172" formatCode="_ * #,##0_ ;_ * \-#,##0_ ;_ * &quot;-&quot;??_ ;_ @_ "/>
      <border outline="0">
        <left style="thin">
          <color indexed="8"/>
        </left>
        <top style="thin">
          <color indexed="8"/>
        </top>
      </border>
    </ndxf>
  </rcc>
  <rcc rId="3300" sId="6" odxf="1" dxf="1" numFmtId="34">
    <nc r="E55">
      <v>3051.2108822991422</v>
    </nc>
    <odxf>
      <numFmt numFmtId="0" formatCode="General"/>
      <border outline="0">
        <top/>
      </border>
    </odxf>
    <ndxf>
      <numFmt numFmtId="172" formatCode="_ * #,##0_ ;_ * \-#,##0_ ;_ * &quot;-&quot;??_ ;_ @_ "/>
      <border outline="0">
        <top style="thin">
          <color indexed="8"/>
        </top>
      </border>
    </ndxf>
  </rcc>
  <rcc rId="3301" sId="6" odxf="1" dxf="1" numFmtId="34">
    <nc r="F55">
      <v>2238</v>
    </nc>
    <odxf>
      <numFmt numFmtId="0" formatCode="General"/>
      <border outline="0">
        <top/>
      </border>
    </odxf>
    <ndxf>
      <numFmt numFmtId="172" formatCode="_ * #,##0_ ;_ * \-#,##0_ ;_ * &quot;-&quot;??_ ;_ @_ "/>
      <border outline="0">
        <top style="thin">
          <color indexed="8"/>
        </top>
      </border>
    </ndxf>
  </rcc>
  <rcc rId="3302" sId="6" odxf="1" dxf="1" numFmtId="34">
    <nc r="G55">
      <v>2352.7792172938061</v>
    </nc>
    <odxf>
      <numFmt numFmtId="0" formatCode="General"/>
      <border outline="0">
        <right/>
        <top/>
      </border>
    </odxf>
    <ndxf>
      <numFmt numFmtId="171" formatCode="_ * #,##0.00_ ;_ * \-#,##0.00_ ;_ * &quot;-&quot;??_ ;_ @_ "/>
      <border outline="0">
        <right style="thin">
          <color indexed="8"/>
        </right>
        <top style="thin">
          <color indexed="8"/>
        </top>
      </border>
    </ndxf>
  </rcc>
  <rcc rId="3303" sId="6" odxf="1" dxf="1">
    <nc r="A56">
      <v>53</v>
    </nc>
    <odxf>
      <border outline="0">
        <left/>
        <top/>
      </border>
    </odxf>
    <ndxf>
      <border outline="0">
        <left style="thin">
          <color indexed="8"/>
        </left>
        <top style="thin">
          <color indexed="8"/>
        </top>
      </border>
    </ndxf>
  </rcc>
  <rcc rId="3304" sId="6" odxf="1" dxf="1">
    <nc r="B56" t="inlineStr">
      <is>
        <t>4. admin</t>
      </is>
    </nc>
    <odxf>
      <border outline="0">
        <left/>
        <top/>
      </border>
    </odxf>
    <ndxf>
      <border outline="0">
        <left style="thin">
          <color indexed="8"/>
        </left>
        <top style="thin">
          <color indexed="8"/>
        </top>
      </border>
    </ndxf>
  </rcc>
  <rcc rId="3305" sId="6" odxf="1" dxf="1">
    <nc r="C56" t="inlineStr">
      <is>
        <t>International Telephone Calls to programme participants from UK to Partners</t>
      </is>
    </nc>
    <odxf>
      <border outline="0">
        <left/>
        <top/>
      </border>
    </odxf>
    <ndxf>
      <border outline="0">
        <left style="thin">
          <color indexed="8"/>
        </left>
        <top style="thin">
          <color indexed="8"/>
        </top>
      </border>
    </ndxf>
  </rcc>
  <rcc rId="3306" sId="6" odxf="1" dxf="1" numFmtId="34">
    <nc r="D56">
      <v>491.99999999999994</v>
    </nc>
    <odxf>
      <numFmt numFmtId="0" formatCode="General"/>
      <border outline="0">
        <left/>
        <top/>
      </border>
    </odxf>
    <ndxf>
      <numFmt numFmtId="172" formatCode="_ * #,##0_ ;_ * \-#,##0_ ;_ * &quot;-&quot;??_ ;_ @_ "/>
      <border outline="0">
        <left style="thin">
          <color indexed="8"/>
        </left>
        <top style="thin">
          <color indexed="8"/>
        </top>
      </border>
    </ndxf>
  </rcc>
  <rcc rId="3307" sId="6" odxf="1" dxf="1" numFmtId="34">
    <nc r="E56">
      <v>0</v>
    </nc>
    <odxf>
      <numFmt numFmtId="0" formatCode="General"/>
      <border outline="0">
        <top/>
      </border>
    </odxf>
    <ndxf>
      <numFmt numFmtId="172" formatCode="_ * #,##0_ ;_ * \-#,##0_ ;_ * &quot;-&quot;??_ ;_ @_ "/>
      <border outline="0">
        <top style="thin">
          <color indexed="8"/>
        </top>
      </border>
    </ndxf>
  </rcc>
  <rcc rId="3308" sId="6" odxf="1" dxf="1" numFmtId="34">
    <nc r="F56">
      <v>344.39999999999992</v>
    </nc>
    <odxf>
      <numFmt numFmtId="0" formatCode="General"/>
      <border outline="0">
        <top/>
      </border>
    </odxf>
    <ndxf>
      <numFmt numFmtId="172" formatCode="_ * #,##0_ ;_ * \-#,##0_ ;_ * &quot;-&quot;??_ ;_ @_ "/>
      <border outline="0">
        <top style="thin">
          <color indexed="8"/>
        </top>
      </border>
    </ndxf>
  </rcc>
  <rcc rId="3309" sId="6" odxf="1" dxf="1" numFmtId="34">
    <nc r="G56">
      <v>0</v>
    </nc>
    <odxf>
      <numFmt numFmtId="0" formatCode="General"/>
      <border outline="0">
        <right/>
        <top/>
      </border>
    </odxf>
    <ndxf>
      <numFmt numFmtId="171" formatCode="_ * #,##0.00_ ;_ * \-#,##0.00_ ;_ * &quot;-&quot;??_ ;_ @_ "/>
      <border outline="0">
        <right style="thin">
          <color indexed="8"/>
        </right>
        <top style="thin">
          <color indexed="8"/>
        </top>
      </border>
    </ndxf>
  </rcc>
  <rcc rId="3310" sId="6" odxf="1" dxf="1">
    <nc r="A57">
      <v>54</v>
    </nc>
    <odxf>
      <border outline="0">
        <left/>
        <top/>
      </border>
    </odxf>
    <ndxf>
      <border outline="0">
        <left style="thin">
          <color indexed="8"/>
        </left>
        <top style="thin">
          <color indexed="8"/>
        </top>
      </border>
    </ndxf>
  </rcc>
  <rcc rId="3311" sId="6" odxf="1" dxf="1">
    <nc r="B57" t="inlineStr">
      <is>
        <t>4. admin</t>
      </is>
    </nc>
    <odxf>
      <border outline="0">
        <left/>
        <top/>
      </border>
    </odxf>
    <ndxf>
      <border outline="0">
        <left style="thin">
          <color indexed="8"/>
        </left>
        <top style="thin">
          <color indexed="8"/>
        </top>
      </border>
    </ndxf>
  </rcc>
  <rcc rId="3312" sId="6" odxf="1" dxf="1">
    <nc r="C57" t="inlineStr">
      <is>
        <t>Travel Costs.</t>
      </is>
    </nc>
    <odxf>
      <border outline="0">
        <left/>
        <top/>
      </border>
    </odxf>
    <ndxf>
      <border outline="0">
        <left style="thin">
          <color indexed="8"/>
        </left>
        <top style="thin">
          <color indexed="8"/>
        </top>
      </border>
    </ndxf>
  </rcc>
  <rcc rId="3313" sId="6" odxf="1" dxf="1" numFmtId="34">
    <nc r="D57">
      <v>2152.5</v>
    </nc>
    <odxf>
      <numFmt numFmtId="0" formatCode="General"/>
      <border outline="0">
        <left/>
        <top/>
      </border>
    </odxf>
    <ndxf>
      <numFmt numFmtId="172" formatCode="_ * #,##0_ ;_ * \-#,##0_ ;_ * &quot;-&quot;??_ ;_ @_ "/>
      <border outline="0">
        <left style="thin">
          <color indexed="8"/>
        </left>
        <top style="thin">
          <color indexed="8"/>
        </top>
      </border>
    </ndxf>
  </rcc>
  <rcc rId="3314" sId="6" odxf="1" dxf="1" numFmtId="34">
    <nc r="E57">
      <v>2008.3335130657426</v>
    </nc>
    <odxf>
      <numFmt numFmtId="0" formatCode="General"/>
      <border outline="0">
        <top/>
      </border>
    </odxf>
    <ndxf>
      <numFmt numFmtId="172" formatCode="_ * #,##0_ ;_ * \-#,##0_ ;_ * &quot;-&quot;??_ ;_ @_ "/>
      <border outline="0">
        <top style="thin">
          <color indexed="8"/>
        </top>
      </border>
    </ndxf>
  </rcc>
  <rcc rId="3315" sId="6" odxf="1" dxf="1" numFmtId="34">
    <nc r="F57">
      <v>1506.75</v>
    </nc>
    <odxf>
      <numFmt numFmtId="0" formatCode="General"/>
      <border outline="0">
        <top/>
      </border>
    </odxf>
    <ndxf>
      <numFmt numFmtId="172" formatCode="_ * #,##0_ ;_ * \-#,##0_ ;_ * &quot;-&quot;??_ ;_ @_ "/>
      <border outline="0">
        <top style="thin">
          <color indexed="8"/>
        </top>
      </border>
    </ndxf>
  </rcc>
  <rcc rId="3316" sId="6" odxf="1" dxf="1" numFmtId="34">
    <nc r="G57">
      <v>1405.83345914602</v>
    </nc>
    <odxf>
      <numFmt numFmtId="0" formatCode="General"/>
      <border outline="0">
        <right/>
        <top/>
      </border>
    </odxf>
    <ndxf>
      <numFmt numFmtId="171" formatCode="_ * #,##0.00_ ;_ * \-#,##0.00_ ;_ * &quot;-&quot;??_ ;_ @_ "/>
      <border outline="0">
        <right style="thin">
          <color indexed="8"/>
        </right>
        <top style="thin">
          <color indexed="8"/>
        </top>
      </border>
    </ndxf>
  </rcc>
  <rcc rId="3317" sId="6" odxf="1" dxf="1">
    <nc r="A58">
      <v>55</v>
    </nc>
    <odxf>
      <border outline="0">
        <left/>
        <top/>
      </border>
    </odxf>
    <ndxf>
      <border outline="0">
        <left style="thin">
          <color indexed="8"/>
        </left>
        <top style="thin">
          <color indexed="8"/>
        </top>
      </border>
    </ndxf>
  </rcc>
  <rcc rId="3318" sId="6" odxf="1" dxf="1">
    <nc r="B58" t="inlineStr">
      <is>
        <t>4. admin</t>
      </is>
    </nc>
    <odxf>
      <border outline="0">
        <left/>
        <top/>
      </border>
    </odxf>
    <ndxf>
      <border outline="0">
        <left style="thin">
          <color indexed="8"/>
        </left>
        <top style="thin">
          <color indexed="8"/>
        </top>
      </border>
    </ndxf>
  </rcc>
  <rcc rId="3319" sId="6" odxf="1" dxf="1">
    <nc r="C58" t="inlineStr">
      <is>
        <t>Communication Cost.</t>
      </is>
    </nc>
    <odxf>
      <border outline="0">
        <left/>
        <top/>
      </border>
    </odxf>
    <ndxf>
      <border outline="0">
        <left style="thin">
          <color indexed="8"/>
        </left>
        <top style="thin">
          <color indexed="8"/>
        </top>
      </border>
    </ndxf>
  </rcc>
  <rcc rId="3320" sId="6" odxf="1" dxf="1" numFmtId="34">
    <nc r="D58">
      <v>1475.9999999999998</v>
    </nc>
    <odxf>
      <numFmt numFmtId="0" formatCode="General"/>
      <border outline="0">
        <left/>
        <top/>
      </border>
    </odxf>
    <ndxf>
      <numFmt numFmtId="172" formatCode="_ * #,##0_ ;_ * \-#,##0_ ;_ * &quot;-&quot;??_ ;_ @_ "/>
      <border outline="0">
        <left style="thin">
          <color indexed="8"/>
        </left>
        <top style="thin">
          <color indexed="8"/>
        </top>
      </border>
    </ndxf>
  </rcc>
  <rcc rId="3321" sId="6" odxf="1" dxf="1" numFmtId="34">
    <nc r="E58">
      <v>1519.2771187589426</v>
    </nc>
    <odxf>
      <numFmt numFmtId="0" formatCode="General"/>
      <border outline="0">
        <top/>
      </border>
    </odxf>
    <ndxf>
      <numFmt numFmtId="172" formatCode="_ * #,##0_ ;_ * \-#,##0_ ;_ * &quot;-&quot;??_ ;_ @_ "/>
      <border outline="0">
        <top style="thin">
          <color indexed="8"/>
        </top>
      </border>
    </ndxf>
  </rcc>
  <rcc rId="3322" sId="6" odxf="1" dxf="1" numFmtId="34">
    <nc r="F58">
      <v>1033.1999999999998</v>
    </nc>
    <odxf>
      <numFmt numFmtId="0" formatCode="General"/>
      <border outline="0">
        <top/>
      </border>
    </odxf>
    <ndxf>
      <numFmt numFmtId="172" formatCode="_ * #,##0_ ;_ * \-#,##0_ ;_ * &quot;-&quot;??_ ;_ @_ "/>
      <border outline="0">
        <top style="thin">
          <color indexed="8"/>
        </top>
      </border>
    </ndxf>
  </rcc>
  <rcc rId="3323" sId="6" odxf="1" dxf="1" numFmtId="34">
    <nc r="G58">
      <v>1063.4939831312597</v>
    </nc>
    <odxf>
      <numFmt numFmtId="0" formatCode="General"/>
      <border outline="0">
        <right/>
        <top/>
      </border>
    </odxf>
    <ndxf>
      <numFmt numFmtId="171" formatCode="_ * #,##0.00_ ;_ * \-#,##0.00_ ;_ * &quot;-&quot;??_ ;_ @_ "/>
      <border outline="0">
        <right style="thin">
          <color indexed="8"/>
        </right>
        <top style="thin">
          <color indexed="8"/>
        </top>
      </border>
    </ndxf>
  </rcc>
  <rcc rId="3324" sId="6" odxf="1" dxf="1">
    <nc r="A59">
      <v>56</v>
    </nc>
    <odxf>
      <border outline="0">
        <left/>
        <top/>
      </border>
    </odxf>
    <ndxf>
      <border outline="0">
        <left style="thin">
          <color indexed="8"/>
        </left>
        <top style="thin">
          <color indexed="8"/>
        </top>
      </border>
    </ndxf>
  </rcc>
  <rcc rId="3325" sId="6" odxf="1" dxf="1">
    <nc r="B59" t="inlineStr">
      <is>
        <t>4. admin</t>
      </is>
    </nc>
    <odxf>
      <border outline="0">
        <left/>
        <top/>
      </border>
    </odxf>
    <ndxf>
      <border outline="0">
        <left style="thin">
          <color indexed="8"/>
        </left>
        <top style="thin">
          <color indexed="8"/>
        </top>
      </border>
    </ndxf>
  </rcc>
  <rcc rId="3326" sId="6" odxf="1" dxf="1">
    <nc r="C59" t="inlineStr">
      <is>
        <t>Office Cost.</t>
      </is>
    </nc>
    <odxf>
      <border outline="0">
        <left/>
        <top/>
      </border>
    </odxf>
    <ndxf>
      <border outline="0">
        <left style="thin">
          <color indexed="8"/>
        </left>
        <top style="thin">
          <color indexed="8"/>
        </top>
      </border>
    </ndxf>
  </rcc>
  <rcc rId="3327" sId="6" odxf="1" dxf="1" numFmtId="34">
    <nc r="D59">
      <v>2214</v>
    </nc>
    <odxf>
      <numFmt numFmtId="0" formatCode="General"/>
      <border outline="0">
        <left/>
        <top/>
      </border>
    </odxf>
    <ndxf>
      <numFmt numFmtId="172" formatCode="_ * #,##0_ ;_ * \-#,##0_ ;_ * &quot;-&quot;??_ ;_ @_ "/>
      <border outline="0">
        <left style="thin">
          <color indexed="8"/>
        </left>
        <top style="thin">
          <color indexed="8"/>
        </top>
      </border>
    </ndxf>
  </rcc>
  <rcc rId="3328" sId="6" odxf="1" dxf="1" numFmtId="34">
    <nc r="E59">
      <v>2138.7321507643646</v>
    </nc>
    <odxf>
      <numFmt numFmtId="0" formatCode="General"/>
      <border outline="0">
        <top/>
      </border>
    </odxf>
    <ndxf>
      <numFmt numFmtId="172" formatCode="_ * #,##0_ ;_ * \-#,##0_ ;_ * &quot;-&quot;??_ ;_ @_ "/>
      <border outline="0">
        <top style="thin">
          <color indexed="8"/>
        </top>
      </border>
    </ndxf>
  </rcc>
  <rcc rId="3329" sId="6" odxf="1" dxf="1" numFmtId="34">
    <nc r="F59">
      <v>1549.8</v>
    </nc>
    <odxf>
      <numFmt numFmtId="0" formatCode="General"/>
      <border outline="0">
        <top/>
      </border>
    </odxf>
    <ndxf>
      <numFmt numFmtId="172" formatCode="_ * #,##0_ ;_ * \-#,##0_ ;_ * &quot;-&quot;??_ ;_ @_ "/>
      <border outline="0">
        <top style="thin">
          <color indexed="8"/>
        </top>
      </border>
    </ndxf>
  </rcc>
  <rcc rId="3330" sId="6" odxf="1" dxf="1" numFmtId="34">
    <nc r="G59">
      <v>1497.1125055350553</v>
    </nc>
    <odxf>
      <numFmt numFmtId="0" formatCode="General"/>
      <border outline="0">
        <right/>
        <top/>
      </border>
    </odxf>
    <ndxf>
      <numFmt numFmtId="171" formatCode="_ * #,##0.00_ ;_ * \-#,##0.00_ ;_ * &quot;-&quot;??_ ;_ @_ "/>
      <border outline="0">
        <right style="thin">
          <color indexed="8"/>
        </right>
        <top style="thin">
          <color indexed="8"/>
        </top>
      </border>
    </ndxf>
  </rcc>
  <rcc rId="3331" sId="6" odxf="1" dxf="1">
    <nc r="A60">
      <v>57</v>
    </nc>
    <odxf>
      <border outline="0">
        <left/>
        <top/>
      </border>
    </odxf>
    <ndxf>
      <border outline="0">
        <left style="thin">
          <color indexed="8"/>
        </left>
        <top style="thin">
          <color indexed="8"/>
        </top>
      </border>
    </ndxf>
  </rcc>
  <rcc rId="3332" sId="6" odxf="1" dxf="1">
    <nc r="B60" t="inlineStr">
      <is>
        <t>4. admin</t>
      </is>
    </nc>
    <odxf>
      <border outline="0">
        <left/>
        <top/>
      </border>
    </odxf>
    <ndxf>
      <border outline="0">
        <left style="thin">
          <color indexed="8"/>
        </left>
        <top style="thin">
          <color indexed="8"/>
        </top>
      </border>
    </ndxf>
  </rcc>
  <rcc rId="3333" sId="6" odxf="1" dxf="1">
    <nc r="C60" t="inlineStr">
      <is>
        <t>Fuel and Vehicle Maintenance.</t>
      </is>
    </nc>
    <odxf>
      <border outline="0">
        <left/>
        <top/>
      </border>
    </odxf>
    <ndxf>
      <border outline="0">
        <left style="thin">
          <color indexed="8"/>
        </left>
        <top style="thin">
          <color indexed="8"/>
        </top>
      </border>
    </ndxf>
  </rcc>
  <rcc rId="3334" sId="6" odxf="1" dxf="1" numFmtId="34">
    <nc r="D60">
      <v>1537.4999999999998</v>
    </nc>
    <odxf>
      <numFmt numFmtId="0" formatCode="General"/>
      <border outline="0">
        <left/>
        <top/>
      </border>
    </odxf>
    <ndxf>
      <numFmt numFmtId="172" formatCode="_ * #,##0_ ;_ * \-#,##0_ ;_ * &quot;-&quot;??_ ;_ @_ "/>
      <border outline="0">
        <left style="thin">
          <color indexed="8"/>
        </left>
        <top style="thin">
          <color indexed="8"/>
        </top>
      </border>
    </ndxf>
  </rcc>
  <rcc rId="3335" sId="6" odxf="1" dxf="1" numFmtId="34">
    <nc r="E60">
      <v>1534.2564028143338</v>
    </nc>
    <odxf>
      <numFmt numFmtId="0" formatCode="General"/>
      <border outline="0">
        <top/>
      </border>
    </odxf>
    <ndxf>
      <numFmt numFmtId="172" formatCode="_ * #,##0_ ;_ * \-#,##0_ ;_ * &quot;-&quot;??_ ;_ @_ "/>
      <border outline="0">
        <top style="thin">
          <color indexed="8"/>
        </top>
      </border>
    </ndxf>
  </rcc>
  <rcc rId="3336" sId="6" odxf="1" dxf="1" numFmtId="34">
    <nc r="F60">
      <v>1076.2499999999998</v>
    </nc>
    <odxf>
      <numFmt numFmtId="0" formatCode="General"/>
      <border outline="0">
        <top/>
      </border>
    </odxf>
    <ndxf>
      <numFmt numFmtId="172" formatCode="_ * #,##0_ ;_ * \-#,##0_ ;_ * &quot;-&quot;??_ ;_ @_ "/>
      <border outline="0">
        <top style="thin">
          <color indexed="8"/>
        </top>
      </border>
    </ndxf>
  </rcc>
  <rcc rId="3337" sId="6" odxf="1" dxf="1" numFmtId="34">
    <nc r="G60">
      <v>1073.9794819700337</v>
    </nc>
    <odxf>
      <numFmt numFmtId="0" formatCode="General"/>
      <border outline="0">
        <right/>
        <top/>
      </border>
    </odxf>
    <ndxf>
      <numFmt numFmtId="171" formatCode="_ * #,##0.00_ ;_ * \-#,##0.00_ ;_ * &quot;-&quot;??_ ;_ @_ "/>
      <border outline="0">
        <right style="thin">
          <color indexed="8"/>
        </right>
        <top style="thin">
          <color indexed="8"/>
        </top>
      </border>
    </ndxf>
  </rcc>
  <rcc rId="3338" sId="6" odxf="1" dxf="1">
    <nc r="A61">
      <v>58</v>
    </nc>
    <odxf>
      <border outline="0">
        <left/>
        <top/>
      </border>
    </odxf>
    <ndxf>
      <border outline="0">
        <left style="thin">
          <color indexed="8"/>
        </left>
        <top style="thin">
          <color indexed="8"/>
        </top>
      </border>
    </ndxf>
  </rcc>
  <rcc rId="3339" sId="6" odxf="1" dxf="1">
    <nc r="B61" t="inlineStr">
      <is>
        <t>4. admin</t>
      </is>
    </nc>
    <odxf>
      <border outline="0">
        <left/>
        <top/>
      </border>
    </odxf>
    <ndxf>
      <border outline="0">
        <left style="thin">
          <color indexed="8"/>
        </left>
        <top style="thin">
          <color indexed="8"/>
        </top>
      </border>
    </ndxf>
  </rcc>
  <rcc rId="3340" sId="6" odxf="1" dxf="1">
    <nc r="C61" t="inlineStr">
      <is>
        <t>Communication Cost.</t>
      </is>
    </nc>
    <odxf>
      <border outline="0">
        <left/>
        <top/>
      </border>
    </odxf>
    <ndxf>
      <border outline="0">
        <left style="thin">
          <color indexed="8"/>
        </left>
        <top style="thin">
          <color indexed="8"/>
        </top>
      </border>
    </ndxf>
  </rcc>
  <rcc rId="3341" sId="6" odxf="1" dxf="1" numFmtId="34">
    <nc r="D61">
      <v>245.99999999999997</v>
    </nc>
    <odxf>
      <numFmt numFmtId="0" formatCode="General"/>
      <border outline="0">
        <left/>
        <top/>
      </border>
    </odxf>
    <ndxf>
      <numFmt numFmtId="172" formatCode="_ * #,##0_ ;_ * \-#,##0_ ;_ * &quot;-&quot;??_ ;_ @_ "/>
      <border outline="0">
        <left style="thin">
          <color indexed="8"/>
        </left>
        <top style="thin">
          <color indexed="8"/>
        </top>
      </border>
    </ndxf>
  </rcc>
  <rcc rId="3342" sId="6" odxf="1" dxf="1" numFmtId="34">
    <nc r="E61">
      <v>243.42833149284027</v>
    </nc>
    <odxf>
      <numFmt numFmtId="0" formatCode="General"/>
      <border outline="0">
        <top/>
      </border>
    </odxf>
    <ndxf>
      <numFmt numFmtId="172" formatCode="_ * #,##0_ ;_ * \-#,##0_ ;_ * &quot;-&quot;??_ ;_ @_ "/>
      <border outline="0">
        <top style="thin">
          <color indexed="8"/>
        </top>
      </border>
    </ndxf>
  </rcc>
  <rcc rId="3343" sId="6" odxf="1" dxf="1" numFmtId="34">
    <nc r="F61">
      <v>172.19999999999996</v>
    </nc>
    <odxf>
      <numFmt numFmtId="0" formatCode="General"/>
      <border outline="0">
        <top/>
      </border>
    </odxf>
    <ndxf>
      <numFmt numFmtId="172" formatCode="_ * #,##0_ ;_ * \-#,##0_ ;_ * &quot;-&quot;??_ ;_ @_ "/>
      <border outline="0">
        <top style="thin">
          <color indexed="8"/>
        </top>
      </border>
    </ndxf>
  </rcc>
  <rcc rId="3344" sId="6" odxf="1" dxf="1" numFmtId="34">
    <nc r="G61">
      <v>170.39983204498816</v>
    </nc>
    <odxf>
      <numFmt numFmtId="0" formatCode="General"/>
      <border outline="0">
        <right/>
        <top/>
      </border>
    </odxf>
    <ndxf>
      <numFmt numFmtId="171" formatCode="_ * #,##0.00_ ;_ * \-#,##0.00_ ;_ * &quot;-&quot;??_ ;_ @_ "/>
      <border outline="0">
        <right style="thin">
          <color indexed="8"/>
        </right>
        <top style="thin">
          <color indexed="8"/>
        </top>
      </border>
    </ndxf>
  </rcc>
  <rcc rId="3345" sId="6" odxf="1" dxf="1">
    <nc r="A62">
      <v>59</v>
    </nc>
    <odxf>
      <border outline="0">
        <left/>
        <top/>
      </border>
    </odxf>
    <ndxf>
      <border outline="0">
        <left style="thin">
          <color indexed="8"/>
        </left>
        <top style="thin">
          <color indexed="8"/>
        </top>
      </border>
    </ndxf>
  </rcc>
  <rcc rId="3346" sId="6" odxf="1" dxf="1">
    <nc r="B62" t="inlineStr">
      <is>
        <t>4. admin</t>
      </is>
    </nc>
    <odxf>
      <border outline="0">
        <left/>
        <top/>
      </border>
    </odxf>
    <ndxf>
      <border outline="0">
        <left style="thin">
          <color indexed="8"/>
        </left>
        <top style="thin">
          <color indexed="8"/>
        </top>
      </border>
    </ndxf>
  </rcc>
  <rcc rId="3347" sId="6" odxf="1" dxf="1">
    <nc r="C62" t="inlineStr">
      <is>
        <t>Office Cost (paying papers, pens, other admin materials).</t>
      </is>
    </nc>
    <odxf>
      <border outline="0">
        <left/>
        <top/>
      </border>
    </odxf>
    <ndxf>
      <border outline="0">
        <left style="thin">
          <color indexed="8"/>
        </left>
        <top style="thin">
          <color indexed="8"/>
        </top>
      </border>
    </ndxf>
  </rcc>
  <rcc rId="3348" sId="6" odxf="1" dxf="1" numFmtId="34">
    <nc r="D62">
      <v>1230</v>
    </nc>
    <odxf>
      <numFmt numFmtId="0" formatCode="General"/>
      <border outline="0">
        <left/>
        <top/>
      </border>
    </odxf>
    <ndxf>
      <numFmt numFmtId="172" formatCode="_ * #,##0_ ;_ * \-#,##0_ ;_ * &quot;-&quot;??_ ;_ @_ "/>
      <border outline="0">
        <left style="thin">
          <color indexed="8"/>
        </left>
        <top style="thin">
          <color indexed="8"/>
        </top>
      </border>
    </ndxf>
  </rcc>
  <rcc rId="3349" sId="6" odxf="1" dxf="1" numFmtId="34">
    <nc r="E62">
      <v>1227.8525040498864</v>
    </nc>
    <odxf>
      <numFmt numFmtId="0" formatCode="General"/>
      <border outline="0">
        <top/>
      </border>
    </odxf>
    <ndxf>
      <numFmt numFmtId="172" formatCode="_ * #,##0_ ;_ * \-#,##0_ ;_ * &quot;-&quot;??_ ;_ @_ "/>
      <border outline="0">
        <top style="thin">
          <color indexed="8"/>
        </top>
      </border>
    </ndxf>
  </rcc>
  <rcc rId="3350" sId="6" odxf="1" dxf="1" numFmtId="34">
    <nc r="F62">
      <v>861</v>
    </nc>
    <odxf>
      <numFmt numFmtId="0" formatCode="General"/>
      <border outline="0">
        <top/>
      </border>
    </odxf>
    <ndxf>
      <numFmt numFmtId="172" formatCode="_ * #,##0_ ;_ * \-#,##0_ ;_ * &quot;-&quot;??_ ;_ @_ "/>
      <border outline="0">
        <top style="thin">
          <color indexed="8"/>
        </top>
      </border>
    </ndxf>
  </rcc>
  <rcc rId="3351" sId="6" odxf="1" dxf="1" numFmtId="34">
    <nc r="G62">
      <v>859.49675283492036</v>
    </nc>
    <odxf>
      <numFmt numFmtId="0" formatCode="General"/>
      <border outline="0">
        <right/>
        <top/>
      </border>
    </odxf>
    <ndxf>
      <numFmt numFmtId="171" formatCode="_ * #,##0.00_ ;_ * \-#,##0.00_ ;_ * &quot;-&quot;??_ ;_ @_ "/>
      <border outline="0">
        <right style="thin">
          <color indexed="8"/>
        </right>
        <top style="thin">
          <color indexed="8"/>
        </top>
      </border>
    </ndxf>
  </rcc>
  <rcc rId="3352" sId="6" odxf="1" dxf="1">
    <nc r="A63">
      <v>60</v>
    </nc>
    <odxf>
      <border outline="0">
        <left/>
        <top/>
      </border>
    </odxf>
    <ndxf>
      <border outline="0">
        <left style="thin">
          <color indexed="8"/>
        </left>
        <top style="thin">
          <color indexed="8"/>
        </top>
      </border>
    </ndxf>
  </rcc>
  <rcc rId="3353" sId="6" odxf="1" dxf="1">
    <nc r="B63" t="inlineStr">
      <is>
        <t>4. admin</t>
      </is>
    </nc>
    <odxf>
      <border outline="0">
        <left/>
        <top/>
      </border>
    </odxf>
    <ndxf>
      <border outline="0">
        <left style="thin">
          <color indexed="8"/>
        </left>
        <top style="thin">
          <color indexed="8"/>
        </top>
      </border>
    </ndxf>
  </rcc>
  <rcc rId="3354" sId="6" odxf="1" dxf="1">
    <nc r="C63" t="inlineStr">
      <is>
        <t>Travel Costs.</t>
      </is>
    </nc>
    <odxf>
      <border outline="0">
        <left/>
        <top/>
      </border>
    </odxf>
    <ndxf>
      <border outline="0">
        <left style="thin">
          <color indexed="8"/>
        </left>
        <top style="thin">
          <color indexed="8"/>
        </top>
      </border>
    </ndxf>
  </rcc>
  <rcc rId="3355" sId="6" odxf="1" dxf="1" numFmtId="34">
    <nc r="D63">
      <v>1120</v>
    </nc>
    <odxf>
      <numFmt numFmtId="0" formatCode="General"/>
      <border outline="0">
        <left/>
        <top/>
      </border>
    </odxf>
    <ndxf>
      <numFmt numFmtId="172" formatCode="_ * #,##0_ ;_ * \-#,##0_ ;_ * &quot;-&quot;??_ ;_ @_ "/>
      <border outline="0">
        <left style="thin">
          <color indexed="8"/>
        </left>
        <top style="thin">
          <color indexed="8"/>
        </top>
      </border>
    </ndxf>
  </rcc>
  <rcc rId="3356" sId="6" odxf="1" dxf="1" numFmtId="34">
    <nc r="E63">
      <v>1227.3358851674641</v>
    </nc>
    <odxf>
      <numFmt numFmtId="0" formatCode="General"/>
      <border outline="0">
        <top/>
      </border>
    </odxf>
    <ndxf>
      <numFmt numFmtId="172" formatCode="_ * #,##0_ ;_ * \-#,##0_ ;_ * &quot;-&quot;??_ ;_ @_ "/>
      <border outline="0">
        <top style="thin">
          <color indexed="8"/>
        </top>
      </border>
    </ndxf>
  </rcc>
  <rcc rId="3357" sId="6" odxf="1" dxf="1" numFmtId="34">
    <nc r="F63">
      <v>784</v>
    </nc>
    <odxf>
      <numFmt numFmtId="0" formatCode="General"/>
      <border outline="0">
        <top/>
      </border>
    </odxf>
    <ndxf>
      <numFmt numFmtId="172" formatCode="_ * #,##0_ ;_ * \-#,##0_ ;_ * &quot;-&quot;??_ ;_ @_ "/>
      <border outline="0">
        <top style="thin">
          <color indexed="8"/>
        </top>
      </border>
    </ndxf>
  </rcc>
  <rcc rId="3358" sId="6" odxf="1" dxf="1" numFmtId="34">
    <nc r="G63">
      <v>859.13511961722475</v>
    </nc>
    <odxf>
      <numFmt numFmtId="0" formatCode="General"/>
      <border outline="0">
        <right/>
        <top/>
      </border>
    </odxf>
    <ndxf>
      <numFmt numFmtId="171" formatCode="_ * #,##0.00_ ;_ * \-#,##0.00_ ;_ * &quot;-&quot;??_ ;_ @_ "/>
      <border outline="0">
        <right style="thin">
          <color indexed="8"/>
        </right>
        <top style="thin">
          <color indexed="8"/>
        </top>
      </border>
    </ndxf>
  </rcc>
  <rcc rId="3359" sId="6" odxf="1" dxf="1">
    <nc r="A64">
      <v>61</v>
    </nc>
    <odxf>
      <border outline="0">
        <left/>
        <top/>
      </border>
    </odxf>
    <ndxf>
      <border outline="0">
        <left style="thin">
          <color indexed="8"/>
        </left>
        <top style="thin">
          <color indexed="8"/>
        </top>
      </border>
    </ndxf>
  </rcc>
  <rcc rId="3360" sId="6" odxf="1" dxf="1">
    <nc r="B64" t="inlineStr">
      <is>
        <t>4. admin</t>
      </is>
    </nc>
    <odxf>
      <border outline="0">
        <left/>
        <top/>
      </border>
    </odxf>
    <ndxf>
      <border outline="0">
        <left style="thin">
          <color indexed="8"/>
        </left>
        <top style="thin">
          <color indexed="8"/>
        </top>
      </border>
    </ndxf>
  </rcc>
  <rcc rId="3361" sId="6" odxf="1" dxf="1">
    <nc r="C64" t="inlineStr">
      <is>
        <t>Communication Cost.</t>
      </is>
    </nc>
    <odxf>
      <border outline="0">
        <left/>
        <top/>
      </border>
    </odxf>
    <ndxf>
      <border outline="0">
        <left style="thin">
          <color indexed="8"/>
        </left>
        <top style="thin">
          <color indexed="8"/>
        </top>
      </border>
    </ndxf>
  </rcc>
  <rcc rId="3362" sId="6" odxf="1" dxf="1" numFmtId="34">
    <nc r="D64">
      <v>1230</v>
    </nc>
    <odxf>
      <numFmt numFmtId="0" formatCode="General"/>
      <border outline="0">
        <left/>
        <top/>
      </border>
    </odxf>
    <ndxf>
      <numFmt numFmtId="172" formatCode="_ * #,##0_ ;_ * \-#,##0_ ;_ * &quot;-&quot;??_ ;_ @_ "/>
      <border outline="0">
        <left style="thin">
          <color indexed="8"/>
        </left>
        <top style="thin">
          <color indexed="8"/>
        </top>
      </border>
    </ndxf>
  </rcc>
  <rcc rId="3363" sId="6" odxf="1" dxf="1" numFmtId="34">
    <nc r="E64">
      <v>1039.5800956937799</v>
    </nc>
    <odxf>
      <numFmt numFmtId="0" formatCode="General"/>
      <border outline="0">
        <top/>
      </border>
    </odxf>
    <ndxf>
      <numFmt numFmtId="172" formatCode="_ * #,##0_ ;_ * \-#,##0_ ;_ * &quot;-&quot;??_ ;_ @_ "/>
      <border outline="0">
        <top style="thin">
          <color indexed="8"/>
        </top>
      </border>
    </ndxf>
  </rcc>
  <rcc rId="3364" sId="6" odxf="1" dxf="1" numFmtId="34">
    <nc r="F64">
      <v>861</v>
    </nc>
    <odxf>
      <numFmt numFmtId="0" formatCode="General"/>
      <border outline="0">
        <top/>
      </border>
    </odxf>
    <ndxf>
      <numFmt numFmtId="172" formatCode="_ * #,##0_ ;_ * \-#,##0_ ;_ * &quot;-&quot;??_ ;_ @_ "/>
      <border outline="0">
        <top style="thin">
          <color indexed="8"/>
        </top>
      </border>
    </ndxf>
  </rcc>
  <rcc rId="3365" sId="6" odxf="1" dxf="1" numFmtId="34">
    <nc r="G64">
      <v>727.70606698564598</v>
    </nc>
    <odxf>
      <numFmt numFmtId="0" formatCode="General"/>
      <border outline="0">
        <right/>
        <top/>
      </border>
    </odxf>
    <ndxf>
      <numFmt numFmtId="171" formatCode="_ * #,##0.00_ ;_ * \-#,##0.00_ ;_ * &quot;-&quot;??_ ;_ @_ "/>
      <border outline="0">
        <right style="thin">
          <color indexed="8"/>
        </right>
        <top style="thin">
          <color indexed="8"/>
        </top>
      </border>
    </ndxf>
  </rcc>
  <rcc rId="3366" sId="6" odxf="1" dxf="1">
    <nc r="A65">
      <v>62</v>
    </nc>
    <odxf>
      <border outline="0">
        <left/>
        <top/>
      </border>
    </odxf>
    <ndxf>
      <border outline="0">
        <left style="thin">
          <color indexed="8"/>
        </left>
        <top style="thin">
          <color indexed="8"/>
        </top>
      </border>
    </ndxf>
  </rcc>
  <rcc rId="3367" sId="6" odxf="1" dxf="1">
    <nc r="B65" t="inlineStr">
      <is>
        <t>4. admin</t>
      </is>
    </nc>
    <odxf>
      <border outline="0">
        <left/>
        <top/>
      </border>
    </odxf>
    <ndxf>
      <border outline="0">
        <left style="thin">
          <color indexed="8"/>
        </left>
        <top style="thin">
          <color indexed="8"/>
        </top>
      </border>
    </ndxf>
  </rcc>
  <rcc rId="3368" sId="6" odxf="1" dxf="1">
    <nc r="C65" t="inlineStr">
      <is>
        <t>Office Cost.</t>
      </is>
    </nc>
    <odxf>
      <border outline="0">
        <left/>
        <top/>
      </border>
    </odxf>
    <ndxf>
      <border outline="0">
        <left style="thin">
          <color indexed="8"/>
        </left>
        <top style="thin">
          <color indexed="8"/>
        </top>
      </border>
    </ndxf>
  </rcc>
  <rcc rId="3369" sId="6" odxf="1" dxf="1" numFmtId="34">
    <nc r="D65">
      <v>1230</v>
    </nc>
    <odxf>
      <numFmt numFmtId="0" formatCode="General"/>
      <border outline="0">
        <left/>
        <top/>
      </border>
    </odxf>
    <ndxf>
      <numFmt numFmtId="172" formatCode="_ * #,##0_ ;_ * \-#,##0_ ;_ * &quot;-&quot;??_ ;_ @_ "/>
      <border outline="0">
        <left style="thin">
          <color indexed="8"/>
        </left>
        <top style="thin">
          <color indexed="8"/>
        </top>
      </border>
    </ndxf>
  </rcc>
  <rcc rId="3370" sId="6" odxf="1" dxf="1" numFmtId="34">
    <nc r="E65">
      <v>1085.5505263157895</v>
    </nc>
    <odxf>
      <numFmt numFmtId="0" formatCode="General"/>
      <border outline="0">
        <top/>
      </border>
    </odxf>
    <ndxf>
      <numFmt numFmtId="172" formatCode="_ * #,##0_ ;_ * \-#,##0_ ;_ * &quot;-&quot;??_ ;_ @_ "/>
      <border outline="0">
        <top style="thin">
          <color indexed="8"/>
        </top>
      </border>
    </ndxf>
  </rcc>
  <rcc rId="3371" sId="6" odxf="1" dxf="1" numFmtId="34">
    <nc r="F65">
      <v>861</v>
    </nc>
    <odxf>
      <numFmt numFmtId="0" formatCode="General"/>
      <border outline="0">
        <top/>
      </border>
    </odxf>
    <ndxf>
      <numFmt numFmtId="172" formatCode="_ * #,##0_ ;_ * \-#,##0_ ;_ * &quot;-&quot;??_ ;_ @_ "/>
      <border outline="0">
        <top style="thin">
          <color indexed="8"/>
        </top>
      </border>
    </ndxf>
  </rcc>
  <rcc rId="3372" sId="6" odxf="1" dxf="1" numFmtId="34">
    <nc r="G65">
      <v>759.88536842105259</v>
    </nc>
    <odxf>
      <numFmt numFmtId="0" formatCode="General"/>
      <border outline="0">
        <right/>
        <top/>
      </border>
    </odxf>
    <ndxf>
      <numFmt numFmtId="171" formatCode="_ * #,##0.00_ ;_ * \-#,##0.00_ ;_ * &quot;-&quot;??_ ;_ @_ "/>
      <border outline="0">
        <right style="thin">
          <color indexed="8"/>
        </right>
        <top style="thin">
          <color indexed="8"/>
        </top>
      </border>
    </ndxf>
  </rcc>
  <rcc rId="3373" sId="6" odxf="1" dxf="1">
    <nc r="A66">
      <v>63</v>
    </nc>
    <odxf>
      <border outline="0">
        <left/>
        <top/>
      </border>
    </odxf>
    <ndxf>
      <border outline="0">
        <left style="thin">
          <color indexed="8"/>
        </left>
        <top style="thin">
          <color indexed="8"/>
        </top>
      </border>
    </ndxf>
  </rcc>
  <rcc rId="3374" sId="6" odxf="1" dxf="1">
    <nc r="B66" t="inlineStr">
      <is>
        <t>4. admin</t>
      </is>
    </nc>
    <odxf>
      <border outline="0">
        <left/>
        <top/>
      </border>
    </odxf>
    <ndxf>
      <border outline="0">
        <left style="thin">
          <color indexed="8"/>
        </left>
        <top style="thin">
          <color indexed="8"/>
        </top>
      </border>
    </ndxf>
  </rcc>
  <rcc rId="3375" sId="6" odxf="1" dxf="1">
    <nc r="C66" t="inlineStr">
      <is>
        <t>Communication Cost per month.</t>
      </is>
    </nc>
    <odxf>
      <border outline="0">
        <left/>
        <top/>
      </border>
    </odxf>
    <ndxf>
      <border outline="0">
        <left style="thin">
          <color indexed="8"/>
        </left>
        <top style="thin">
          <color indexed="8"/>
        </top>
      </border>
    </ndxf>
  </rcc>
  <rcc rId="3376" sId="6" odxf="1" dxf="1" numFmtId="34">
    <nc r="D66">
      <v>1537.4999999999998</v>
    </nc>
    <odxf>
      <numFmt numFmtId="0" formatCode="General"/>
      <border outline="0">
        <left/>
        <top/>
      </border>
    </odxf>
    <ndxf>
      <numFmt numFmtId="172" formatCode="_ * #,##0_ ;_ * \-#,##0_ ;_ * &quot;-&quot;??_ ;_ @_ "/>
      <border outline="0">
        <left style="thin">
          <color indexed="8"/>
        </left>
        <top style="thin">
          <color indexed="8"/>
        </top>
      </border>
    </ndxf>
  </rcc>
  <rcc rId="3377" sId="6" odxf="1" dxf="1" numFmtId="34">
    <nc r="E66">
      <v>1528.3672627111928</v>
    </nc>
    <odxf>
      <numFmt numFmtId="0" formatCode="General"/>
      <border outline="0">
        <top/>
      </border>
    </odxf>
    <ndxf>
      <numFmt numFmtId="172" formatCode="_ * #,##0_ ;_ * \-#,##0_ ;_ * &quot;-&quot;??_ ;_ @_ "/>
      <border outline="0">
        <top style="thin">
          <color indexed="8"/>
        </top>
      </border>
    </ndxf>
  </rcc>
  <rcc rId="3378" sId="6" odxf="1" dxf="1" numFmtId="34">
    <nc r="F66">
      <v>1076.2499999999998</v>
    </nc>
    <odxf>
      <numFmt numFmtId="0" formatCode="General"/>
      <border outline="0">
        <top/>
      </border>
    </odxf>
    <ndxf>
      <numFmt numFmtId="172" formatCode="_ * #,##0_ ;_ * \-#,##0_ ;_ * &quot;-&quot;??_ ;_ @_ "/>
      <border outline="0">
        <top style="thin">
          <color indexed="8"/>
        </top>
      </border>
    </ndxf>
  </rcc>
  <rcc rId="3379" sId="6" odxf="1" dxf="1" numFmtId="34">
    <nc r="G66">
      <v>1184.5272393512232</v>
    </nc>
    <odxf>
      <numFmt numFmtId="0" formatCode="General"/>
      <border outline="0">
        <right/>
        <top/>
      </border>
    </odxf>
    <ndxf>
      <numFmt numFmtId="171" formatCode="_ * #,##0.00_ ;_ * \-#,##0.00_ ;_ * &quot;-&quot;??_ ;_ @_ "/>
      <border outline="0">
        <right style="thin">
          <color indexed="8"/>
        </right>
        <top style="thin">
          <color indexed="8"/>
        </top>
      </border>
    </ndxf>
  </rcc>
  <rcc rId="3380" sId="6" odxf="1" dxf="1">
    <nc r="A67">
      <v>64</v>
    </nc>
    <odxf>
      <border outline="0">
        <left/>
        <top/>
      </border>
    </odxf>
    <ndxf>
      <border outline="0">
        <left style="thin">
          <color indexed="8"/>
        </left>
        <top style="thin">
          <color indexed="8"/>
        </top>
      </border>
    </ndxf>
  </rcc>
  <rcc rId="3381" sId="6" odxf="1" dxf="1">
    <nc r="B67" t="inlineStr">
      <is>
        <t>4. admin</t>
      </is>
    </nc>
    <odxf>
      <border outline="0">
        <left/>
        <top/>
      </border>
    </odxf>
    <ndxf>
      <border outline="0">
        <left style="thin">
          <color indexed="8"/>
        </left>
        <top style="thin">
          <color indexed="8"/>
        </top>
      </border>
    </ndxf>
  </rcc>
  <rcc rId="3382" sId="6" odxf="1" dxf="1">
    <nc r="C67" t="inlineStr">
      <is>
        <t>Office Cost.</t>
      </is>
    </nc>
    <odxf>
      <border outline="0">
        <left/>
        <top/>
      </border>
    </odxf>
    <ndxf>
      <border outline="0">
        <left style="thin">
          <color indexed="8"/>
        </left>
        <top style="thin">
          <color indexed="8"/>
        </top>
      </border>
    </ndxf>
  </rcc>
  <rcc rId="3383" sId="6" odxf="1" dxf="1" numFmtId="34">
    <nc r="D67">
      <v>491.99999999999994</v>
    </nc>
    <odxf>
      <numFmt numFmtId="0" formatCode="General"/>
      <border outline="0">
        <left/>
        <top/>
      </border>
    </odxf>
    <ndxf>
      <numFmt numFmtId="172" formatCode="_ * #,##0_ ;_ * \-#,##0_ ;_ * &quot;-&quot;??_ ;_ @_ "/>
      <border outline="0">
        <left style="thin">
          <color indexed="8"/>
        </left>
        <top style="thin">
          <color indexed="8"/>
        </top>
      </border>
    </ndxf>
  </rcc>
  <rcc rId="3384" sId="6" odxf="1" dxf="1" numFmtId="34">
    <nc r="E67">
      <v>487.40827637507704</v>
    </nc>
    <odxf>
      <numFmt numFmtId="0" formatCode="General"/>
      <border outline="0">
        <top/>
      </border>
    </odxf>
    <ndxf>
      <numFmt numFmtId="172" formatCode="_ * #,##0_ ;_ * \-#,##0_ ;_ * &quot;-&quot;??_ ;_ @_ "/>
      <border outline="0">
        <top style="thin">
          <color indexed="8"/>
        </top>
      </border>
    </ndxf>
  </rcc>
  <rcc rId="3385" sId="6" odxf="1" dxf="1" numFmtId="34">
    <nc r="F67">
      <v>344.39999999999992</v>
    </nc>
    <odxf>
      <numFmt numFmtId="0" formatCode="General"/>
      <border outline="0">
        <top/>
      </border>
    </odxf>
    <ndxf>
      <numFmt numFmtId="172" formatCode="_ * #,##0_ ;_ * \-#,##0_ ;_ * &quot;-&quot;??_ ;_ @_ "/>
      <border outline="0">
        <top style="thin">
          <color indexed="8"/>
        </top>
      </border>
    </ndxf>
  </rcc>
  <rcc rId="3386" sId="6" odxf="1" dxf="1" numFmtId="34">
    <nc r="G67">
      <v>377.20044008481193</v>
    </nc>
    <odxf>
      <numFmt numFmtId="0" formatCode="General"/>
      <border outline="0">
        <right/>
        <top/>
      </border>
    </odxf>
    <ndxf>
      <numFmt numFmtId="171" formatCode="_ * #,##0.00_ ;_ * \-#,##0.00_ ;_ * &quot;-&quot;??_ ;_ @_ "/>
      <border outline="0">
        <right style="thin">
          <color indexed="8"/>
        </right>
        <top style="thin">
          <color indexed="8"/>
        </top>
      </border>
    </ndxf>
  </rcc>
  <rcc rId="3387" sId="6" odxf="1" dxf="1">
    <nc r="A68">
      <v>65</v>
    </nc>
    <odxf>
      <border outline="0">
        <left/>
        <top/>
      </border>
    </odxf>
    <ndxf>
      <border outline="0">
        <left style="thin">
          <color indexed="8"/>
        </left>
        <top style="thin">
          <color indexed="8"/>
        </top>
      </border>
    </ndxf>
  </rcc>
  <rcc rId="3388" sId="6" odxf="1" dxf="1">
    <nc r="B68" t="inlineStr">
      <is>
        <t>5. M&amp;E</t>
      </is>
    </nc>
    <odxf>
      <border outline="0">
        <left/>
        <top/>
      </border>
    </odxf>
    <ndxf>
      <border outline="0">
        <left style="thin">
          <color indexed="8"/>
        </left>
        <top style="thin">
          <color indexed="8"/>
        </top>
      </border>
    </ndxf>
  </rcc>
  <rcc rId="3389" sId="6" odxf="1" dxf="1">
    <nc r="C68" t="inlineStr">
      <is>
        <t>SCIAF Programme Officer Field Visit one per annum.</t>
      </is>
    </nc>
    <odxf>
      <border outline="0">
        <left/>
        <top/>
      </border>
    </odxf>
    <ndxf>
      <border outline="0">
        <left style="thin">
          <color indexed="8"/>
        </left>
        <top style="thin">
          <color indexed="8"/>
        </top>
      </border>
    </ndxf>
  </rcc>
  <rcc rId="3390" sId="6" odxf="1" dxf="1" numFmtId="34">
    <nc r="D68">
      <v>4050</v>
    </nc>
    <odxf>
      <numFmt numFmtId="0" formatCode="General"/>
      <border outline="0">
        <left/>
        <top/>
      </border>
    </odxf>
    <ndxf>
      <numFmt numFmtId="172" formatCode="_ * #,##0_ ;_ * \-#,##0_ ;_ * &quot;-&quot;??_ ;_ @_ "/>
      <border outline="0">
        <left style="thin">
          <color indexed="8"/>
        </left>
        <top style="thin">
          <color indexed="8"/>
        </top>
      </border>
    </ndxf>
  </rcc>
  <rcc rId="3391" sId="6" odxf="1" dxf="1" numFmtId="34">
    <nc r="E68">
      <v>3211.3133170731708</v>
    </nc>
    <odxf>
      <numFmt numFmtId="0" formatCode="General"/>
      <border outline="0">
        <top/>
      </border>
    </odxf>
    <ndxf>
      <numFmt numFmtId="172" formatCode="_ * #,##0_ ;_ * \-#,##0_ ;_ * &quot;-&quot;??_ ;_ @_ "/>
      <border outline="0">
        <top style="thin">
          <color indexed="8"/>
        </top>
      </border>
    </ndxf>
  </rcc>
  <rcc rId="3392" sId="6" odxf="1" dxf="1" numFmtId="34">
    <nc r="F68">
      <v>2835</v>
    </nc>
    <odxf>
      <numFmt numFmtId="0" formatCode="General"/>
      <border outline="0">
        <top/>
      </border>
    </odxf>
    <ndxf>
      <numFmt numFmtId="172" formatCode="_ * #,##0_ ;_ * \-#,##0_ ;_ * &quot;-&quot;??_ ;_ @_ "/>
      <border outline="0">
        <top style="thin">
          <color indexed="8"/>
        </top>
      </border>
    </ndxf>
  </rcc>
  <rcc rId="3393" sId="6" odxf="1" dxf="1" numFmtId="34">
    <nc r="G68">
      <v>2248.2399999999998</v>
    </nc>
    <odxf>
      <numFmt numFmtId="0" formatCode="General"/>
      <border outline="0">
        <right/>
        <top/>
      </border>
    </odxf>
    <ndxf>
      <numFmt numFmtId="171" formatCode="_ * #,##0.00_ ;_ * \-#,##0.00_ ;_ * &quot;-&quot;??_ ;_ @_ "/>
      <border outline="0">
        <right style="thin">
          <color indexed="8"/>
        </right>
        <top style="thin">
          <color indexed="8"/>
        </top>
      </border>
    </ndxf>
  </rcc>
  <rcc rId="3394" sId="6" odxf="1" dxf="1">
    <nc r="A69">
      <v>66</v>
    </nc>
    <odxf>
      <border outline="0">
        <left/>
        <top/>
      </border>
    </odxf>
    <ndxf>
      <border outline="0">
        <left style="thin">
          <color indexed="8"/>
        </left>
        <top style="thin">
          <color indexed="8"/>
        </top>
      </border>
    </ndxf>
  </rcc>
  <rcc rId="3395" sId="6" odxf="1" dxf="1">
    <nc r="B69" t="inlineStr">
      <is>
        <t>5. M&amp;E</t>
      </is>
    </nc>
    <odxf>
      <border outline="0">
        <left/>
        <top/>
      </border>
    </odxf>
    <ndxf>
      <border outline="0">
        <left style="thin">
          <color indexed="8"/>
        </left>
        <top style="thin">
          <color indexed="8"/>
        </top>
      </border>
    </ndxf>
  </rcc>
  <rcc rId="3396" sId="6" odxf="1" dxf="1">
    <nc r="C69" t="inlineStr">
      <is>
        <t>Annual Audit of Project</t>
      </is>
    </nc>
    <odxf>
      <border outline="0">
        <left/>
        <top/>
      </border>
    </odxf>
    <ndxf>
      <border outline="0">
        <left style="thin">
          <color indexed="8"/>
        </left>
        <top style="thin">
          <color indexed="8"/>
        </top>
      </border>
    </ndxf>
  </rcc>
  <rcc rId="3397" sId="6" odxf="1" dxf="1" numFmtId="34">
    <nc r="D69">
      <v>5125</v>
    </nc>
    <odxf>
      <numFmt numFmtId="0" formatCode="General"/>
      <border outline="0">
        <left/>
        <top/>
      </border>
    </odxf>
    <ndxf>
      <numFmt numFmtId="172" formatCode="_ * #,##0_ ;_ * \-#,##0_ ;_ * &quot;-&quot;??_ ;_ @_ "/>
      <border outline="0">
        <left style="thin">
          <color indexed="8"/>
        </left>
        <top style="thin">
          <color indexed="8"/>
        </top>
      </border>
    </ndxf>
  </rcc>
  <rcc rId="3398" sId="6" odxf="1" dxf="1" numFmtId="34">
    <nc r="E69">
      <v>4500</v>
    </nc>
    <odxf>
      <numFmt numFmtId="0" formatCode="General"/>
      <border outline="0">
        <top/>
      </border>
    </odxf>
    <ndxf>
      <numFmt numFmtId="172" formatCode="_ * #,##0_ ;_ * \-#,##0_ ;_ * &quot;-&quot;??_ ;_ @_ "/>
      <border outline="0">
        <top style="thin">
          <color indexed="8"/>
        </top>
      </border>
    </ndxf>
  </rcc>
  <rcc rId="3399" sId="6" odxf="1" dxf="1" numFmtId="34">
    <nc r="F69">
      <v>3500</v>
    </nc>
    <odxf>
      <numFmt numFmtId="0" formatCode="General"/>
      <border outline="0">
        <top/>
      </border>
    </odxf>
    <ndxf>
      <numFmt numFmtId="172" formatCode="_ * #,##0_ ;_ * \-#,##0_ ;_ * &quot;-&quot;??_ ;_ @_ "/>
      <border outline="0">
        <top style="thin">
          <color indexed="8"/>
        </top>
      </border>
    </ndxf>
  </rcc>
  <rcc rId="3400" sId="6" odxf="1" dxf="1" numFmtId="34">
    <nc r="G69">
      <v>3073.1707317073174</v>
    </nc>
    <odxf>
      <numFmt numFmtId="0" formatCode="General"/>
      <border outline="0">
        <right/>
        <top/>
      </border>
    </odxf>
    <ndxf>
      <numFmt numFmtId="171" formatCode="_ * #,##0.00_ ;_ * \-#,##0.00_ ;_ * &quot;-&quot;??_ ;_ @_ "/>
      <border outline="0">
        <right style="thin">
          <color indexed="8"/>
        </right>
        <top style="thin">
          <color indexed="8"/>
        </top>
      </border>
    </ndxf>
  </rcc>
  <rcc rId="3401" sId="6" odxf="1" dxf="1">
    <nc r="A70">
      <v>67</v>
    </nc>
    <odxf>
      <border outline="0">
        <left/>
        <top/>
      </border>
    </odxf>
    <ndxf>
      <border outline="0">
        <left style="thin">
          <color indexed="8"/>
        </left>
        <top style="thin">
          <color indexed="8"/>
        </top>
      </border>
    </ndxf>
  </rcc>
  <rcc rId="3402" sId="6" odxf="1" dxf="1">
    <nc r="B70" t="inlineStr">
      <is>
        <t>5. M&amp;E</t>
      </is>
    </nc>
    <odxf>
      <border outline="0">
        <left/>
        <top/>
      </border>
    </odxf>
    <ndxf>
      <border outline="0">
        <left style="thin">
          <color indexed="8"/>
        </left>
        <top style="thin">
          <color indexed="8"/>
        </top>
      </border>
    </ndxf>
  </rcc>
  <rcc rId="3403" sId="6" odxf="1" dxf="1">
    <nc r="C70" t="inlineStr">
      <is>
        <t>Mid Term Evaluation</t>
      </is>
    </nc>
    <odxf>
      <border outline="0">
        <left/>
        <top/>
      </border>
    </odxf>
    <ndxf>
      <border outline="0">
        <left style="thin">
          <color indexed="8"/>
        </left>
        <top style="thin">
          <color indexed="8"/>
        </top>
      </border>
    </ndxf>
  </rcc>
  <rfmt sheetId="6" sqref="D70" start="0" length="0">
    <dxf>
      <numFmt numFmtId="172" formatCode="_ * #,##0_ ;_ * \-#,##0_ ;_ * &quot;-&quot;??_ ;_ @_ "/>
      <border outline="0">
        <left style="thin">
          <color indexed="8"/>
        </left>
        <top style="thin">
          <color indexed="8"/>
        </top>
      </border>
    </dxf>
  </rfmt>
  <rcc rId="3404" sId="6" odxf="1" dxf="1" numFmtId="34">
    <nc r="E70">
      <v>0</v>
    </nc>
    <odxf>
      <numFmt numFmtId="0" formatCode="General"/>
      <border outline="0">
        <top/>
      </border>
    </odxf>
    <ndxf>
      <numFmt numFmtId="172" formatCode="_ * #,##0_ ;_ * \-#,##0_ ;_ * &quot;-&quot;??_ ;_ @_ "/>
      <border outline="0">
        <top style="thin">
          <color indexed="8"/>
        </top>
      </border>
    </ndxf>
  </rcc>
  <rcc rId="3405" sId="6" odxf="1" dxf="1" numFmtId="34">
    <nc r="F70">
      <v>0</v>
    </nc>
    <odxf>
      <numFmt numFmtId="0" formatCode="General"/>
      <border outline="0">
        <top/>
      </border>
    </odxf>
    <ndxf>
      <numFmt numFmtId="172" formatCode="_ * #,##0_ ;_ * \-#,##0_ ;_ * &quot;-&quot;??_ ;_ @_ "/>
      <border outline="0">
        <top style="thin">
          <color indexed="8"/>
        </top>
      </border>
    </ndxf>
  </rcc>
  <rcc rId="3406" sId="6" odxf="1" dxf="1" numFmtId="34">
    <nc r="G70">
      <v>0</v>
    </nc>
    <odxf>
      <numFmt numFmtId="0" formatCode="General"/>
      <border outline="0">
        <right/>
        <top/>
      </border>
    </odxf>
    <ndxf>
      <numFmt numFmtId="171" formatCode="_ * #,##0.00_ ;_ * \-#,##0.00_ ;_ * &quot;-&quot;??_ ;_ @_ "/>
      <border outline="0">
        <right style="thin">
          <color indexed="8"/>
        </right>
        <top style="thin">
          <color indexed="8"/>
        </top>
      </border>
    </ndxf>
  </rcc>
  <rcc rId="3407" sId="6" odxf="1" dxf="1">
    <nc r="A71">
      <v>68</v>
    </nc>
    <odxf>
      <border outline="0">
        <left/>
        <top/>
      </border>
    </odxf>
    <ndxf>
      <border outline="0">
        <left style="thin">
          <color indexed="8"/>
        </left>
        <top style="thin">
          <color indexed="8"/>
        </top>
      </border>
    </ndxf>
  </rcc>
  <rcc rId="3408" sId="6" odxf="1" dxf="1">
    <nc r="B71" t="inlineStr">
      <is>
        <t>5. M&amp;E</t>
      </is>
    </nc>
    <odxf>
      <border outline="0">
        <left/>
        <top/>
      </border>
    </odxf>
    <ndxf>
      <border outline="0">
        <left style="thin">
          <color indexed="8"/>
        </left>
        <top style="thin">
          <color indexed="8"/>
        </top>
      </border>
    </ndxf>
  </rcc>
  <rcc rId="3409" sId="6" odxf="1" dxf="1">
    <nc r="C71" t="inlineStr">
      <is>
        <t>Final Evaluation</t>
      </is>
    </nc>
    <odxf>
      <border outline="0">
        <left/>
        <top/>
      </border>
    </odxf>
    <ndxf>
      <border outline="0">
        <left style="thin">
          <color indexed="8"/>
        </left>
        <top style="thin">
          <color indexed="8"/>
        </top>
      </border>
    </ndxf>
  </rcc>
  <rfmt sheetId="6" sqref="D71" start="0" length="0">
    <dxf>
      <numFmt numFmtId="172" formatCode="_ * #,##0_ ;_ * \-#,##0_ ;_ * &quot;-&quot;??_ ;_ @_ "/>
      <border outline="0">
        <left style="thin">
          <color indexed="8"/>
        </left>
        <top style="thin">
          <color indexed="8"/>
        </top>
      </border>
    </dxf>
  </rfmt>
  <rcc rId="3410" sId="6" odxf="1" dxf="1" numFmtId="34">
    <nc r="E71">
      <v>0</v>
    </nc>
    <odxf>
      <numFmt numFmtId="0" formatCode="General"/>
      <border outline="0">
        <top/>
      </border>
    </odxf>
    <ndxf>
      <numFmt numFmtId="172" formatCode="_ * #,##0_ ;_ * \-#,##0_ ;_ * &quot;-&quot;??_ ;_ @_ "/>
      <border outline="0">
        <top style="thin">
          <color indexed="8"/>
        </top>
      </border>
    </ndxf>
  </rcc>
  <rfmt sheetId="6" sqref="F71" start="0" length="0">
    <dxf>
      <numFmt numFmtId="172" formatCode="_ * #,##0_ ;_ * \-#,##0_ ;_ * &quot;-&quot;??_ ;_ @_ "/>
      <border outline="0">
        <top style="thin">
          <color indexed="8"/>
        </top>
      </border>
    </dxf>
  </rfmt>
  <rcc rId="3411" sId="6" odxf="1" dxf="1" numFmtId="34">
    <nc r="G71">
      <v>0</v>
    </nc>
    <odxf>
      <numFmt numFmtId="0" formatCode="General"/>
      <border outline="0">
        <right/>
        <top/>
      </border>
    </odxf>
    <ndxf>
      <numFmt numFmtId="171" formatCode="_ * #,##0.00_ ;_ * \-#,##0.00_ ;_ * &quot;-&quot;??_ ;_ @_ "/>
      <border outline="0">
        <right style="thin">
          <color indexed="8"/>
        </right>
        <top style="thin">
          <color indexed="8"/>
        </top>
      </border>
    </ndxf>
  </rcc>
  <rcc rId="3412" sId="6" odxf="1" dxf="1">
    <nc r="A72">
      <v>69</v>
    </nc>
    <odxf>
      <border outline="0">
        <left/>
        <top/>
      </border>
    </odxf>
    <ndxf>
      <border outline="0">
        <left style="thin">
          <color indexed="8"/>
        </left>
        <top style="thin">
          <color indexed="8"/>
        </top>
      </border>
    </ndxf>
  </rcc>
  <rcc rId="3413" sId="6" odxf="1" dxf="1">
    <nc r="B72" t="inlineStr">
      <is>
        <t>5. M&amp;E</t>
      </is>
    </nc>
    <odxf>
      <border outline="0">
        <left/>
        <top/>
      </border>
    </odxf>
    <ndxf>
      <border outline="0">
        <left style="thin">
          <color indexed="8"/>
        </left>
        <top style="thin">
          <color indexed="8"/>
        </top>
      </border>
    </ndxf>
  </rcc>
  <rcc rId="3414" sId="6" odxf="1" dxf="1">
    <nc r="C72" t="inlineStr">
      <is>
        <t>Translation Costs</t>
      </is>
    </nc>
    <odxf>
      <border outline="0">
        <left/>
        <top/>
      </border>
    </odxf>
    <ndxf>
      <border outline="0">
        <left style="thin">
          <color indexed="8"/>
        </left>
        <top style="thin">
          <color indexed="8"/>
        </top>
      </border>
    </ndxf>
  </rcc>
  <rcc rId="3415" sId="6" odxf="1" dxf="1" numFmtId="34">
    <nc r="D72">
      <v>250</v>
    </nc>
    <odxf>
      <numFmt numFmtId="0" formatCode="General"/>
      <border outline="0">
        <left/>
        <top/>
      </border>
    </odxf>
    <ndxf>
      <numFmt numFmtId="172" formatCode="_ * #,##0_ ;_ * \-#,##0_ ;_ * &quot;-&quot;??_ ;_ @_ "/>
      <border outline="0">
        <left style="thin">
          <color indexed="8"/>
        </left>
        <top style="thin">
          <color indexed="8"/>
        </top>
      </border>
    </ndxf>
  </rcc>
  <rcc rId="3416" sId="6" odxf="1" dxf="1" numFmtId="34">
    <nc r="E72">
      <v>0</v>
    </nc>
    <odxf>
      <numFmt numFmtId="0" formatCode="General"/>
      <border outline="0">
        <top/>
      </border>
    </odxf>
    <ndxf>
      <numFmt numFmtId="172" formatCode="_ * #,##0_ ;_ * \-#,##0_ ;_ * &quot;-&quot;??_ ;_ @_ "/>
      <border outline="0">
        <top style="thin">
          <color indexed="8"/>
        </top>
      </border>
    </ndxf>
  </rcc>
  <rcc rId="3417" sId="6" odxf="1" dxf="1" numFmtId="34">
    <nc r="F72">
      <v>175</v>
    </nc>
    <odxf>
      <numFmt numFmtId="0" formatCode="General"/>
      <border outline="0">
        <top/>
      </border>
    </odxf>
    <ndxf>
      <numFmt numFmtId="172" formatCode="_ * #,##0_ ;_ * \-#,##0_ ;_ * &quot;-&quot;??_ ;_ @_ "/>
      <border outline="0">
        <top style="thin">
          <color indexed="8"/>
        </top>
      </border>
    </ndxf>
  </rcc>
  <rcc rId="3418" sId="6" odxf="1" dxf="1" numFmtId="34">
    <nc r="G72">
      <v>0</v>
    </nc>
    <odxf>
      <numFmt numFmtId="0" formatCode="General"/>
      <border outline="0">
        <right/>
        <top/>
      </border>
    </odxf>
    <ndxf>
      <numFmt numFmtId="171" formatCode="_ * #,##0.00_ ;_ * \-#,##0.00_ ;_ * &quot;-&quot;??_ ;_ @_ "/>
      <border outline="0">
        <right style="thin">
          <color indexed="8"/>
        </right>
        <top style="thin">
          <color indexed="8"/>
        </top>
      </border>
    </ndxf>
  </rcc>
  <rcc rId="3419" sId="6" odxf="1" dxf="1">
    <nc r="A73">
      <v>63.5</v>
    </nc>
    <odxf>
      <border outline="0">
        <left/>
        <top/>
      </border>
    </odxf>
    <ndxf>
      <border outline="0">
        <left style="thin">
          <color indexed="8"/>
        </left>
        <top style="thin">
          <color indexed="8"/>
        </top>
      </border>
    </ndxf>
  </rcc>
  <rcc rId="3420" sId="6" odxf="1" dxf="1">
    <nc r="B73" t="inlineStr">
      <is>
        <t>4. admin</t>
      </is>
    </nc>
    <odxf>
      <border outline="0">
        <left/>
        <top/>
      </border>
    </odxf>
    <ndxf>
      <border outline="0">
        <left style="thin">
          <color indexed="8"/>
        </left>
        <top style="thin">
          <color indexed="8"/>
        </top>
      </border>
    </ndxf>
  </rcc>
  <rcc rId="3421" sId="6" odxf="1" dxf="1">
    <nc r="C73" t="inlineStr">
      <is>
        <t>Travel Costs.</t>
      </is>
    </nc>
    <odxf>
      <border outline="0">
        <left/>
        <top/>
      </border>
    </odxf>
    <ndxf>
      <border outline="0">
        <left style="thin">
          <color indexed="8"/>
        </left>
        <top style="thin">
          <color indexed="8"/>
        </top>
      </border>
    </ndxf>
  </rcc>
  <rfmt sheetId="6" sqref="D73" start="0" length="0">
    <dxf>
      <numFmt numFmtId="172" formatCode="_ * #,##0_ ;_ * \-#,##0_ ;_ * &quot;-&quot;??_ ;_ @_ "/>
      <border outline="0">
        <left style="thin">
          <color indexed="8"/>
        </left>
        <top style="thin">
          <color indexed="8"/>
        </top>
      </border>
    </dxf>
  </rfmt>
  <rcc rId="3422" sId="6" odxf="1" dxf="1" numFmtId="34">
    <nc r="E73">
      <v>0</v>
    </nc>
    <odxf>
      <numFmt numFmtId="0" formatCode="General"/>
      <border outline="0">
        <top/>
      </border>
    </odxf>
    <ndxf>
      <numFmt numFmtId="172" formatCode="_ * #,##0_ ;_ * \-#,##0_ ;_ * &quot;-&quot;??_ ;_ @_ "/>
      <border outline="0">
        <top style="thin">
          <color indexed="8"/>
        </top>
      </border>
    </ndxf>
  </rcc>
  <rfmt sheetId="6" sqref="F73" start="0" length="0">
    <dxf>
      <numFmt numFmtId="172" formatCode="_ * #,##0_ ;_ * \-#,##0_ ;_ * &quot;-&quot;??_ ;_ @_ "/>
      <border outline="0">
        <top style="thin">
          <color indexed="8"/>
        </top>
      </border>
    </dxf>
  </rfmt>
  <rcc rId="3423" sId="6" odxf="1" dxf="1" numFmtId="34">
    <nc r="G73">
      <v>0</v>
    </nc>
    <odxf>
      <numFmt numFmtId="0" formatCode="General"/>
      <border outline="0">
        <right/>
        <top/>
      </border>
    </odxf>
    <ndxf>
      <numFmt numFmtId="171" formatCode="_ * #,##0.00_ ;_ * \-#,##0.00_ ;_ * &quot;-&quot;??_ ;_ @_ "/>
      <border outline="0">
        <right style="thin">
          <color indexed="8"/>
        </right>
        <top style="thin">
          <color indexed="8"/>
        </top>
      </border>
    </ndxf>
  </rcc>
  <rcc rId="3424" sId="6" odxf="1" dxf="1">
    <nc r="A74" t="inlineStr">
      <is>
        <t>Grand Total</t>
      </is>
    </nc>
    <odxf>
      <border outline="0">
        <left/>
        <top/>
        <bottom/>
      </border>
    </odxf>
    <ndxf>
      <border outline="0">
        <left style="thin">
          <color indexed="8"/>
        </left>
        <top style="thin">
          <color indexed="8"/>
        </top>
        <bottom style="thin">
          <color indexed="8"/>
        </bottom>
      </border>
    </ndxf>
  </rcc>
  <rfmt sheetId="6" sqref="B74" start="0" length="0">
    <dxf>
      <border outline="0">
        <left style="thin">
          <color indexed="65"/>
        </left>
        <top style="thin">
          <color indexed="8"/>
        </top>
        <bottom style="thin">
          <color indexed="8"/>
        </bottom>
      </border>
    </dxf>
  </rfmt>
  <rfmt sheetId="6" sqref="C74" start="0" length="0">
    <dxf>
      <border outline="0">
        <left style="thin">
          <color indexed="65"/>
        </left>
        <top style="thin">
          <color indexed="8"/>
        </top>
        <bottom style="thin">
          <color indexed="8"/>
        </bottom>
      </border>
    </dxf>
  </rfmt>
  <rcc rId="3425" sId="6" odxf="1" dxf="1" numFmtId="34">
    <nc r="D74">
      <v>178111.58489999999</v>
    </nc>
    <odxf>
      <numFmt numFmtId="0" formatCode="General"/>
      <border outline="0">
        <left/>
        <top/>
        <bottom/>
      </border>
    </odxf>
    <ndxf>
      <numFmt numFmtId="172" formatCode="_ * #,##0_ ;_ * \-#,##0_ ;_ * &quot;-&quot;??_ ;_ @_ "/>
      <border outline="0">
        <left style="thin">
          <color indexed="8"/>
        </left>
        <top style="thin">
          <color indexed="8"/>
        </top>
        <bottom style="thin">
          <color indexed="8"/>
        </bottom>
      </border>
    </ndxf>
  </rcc>
  <rcc rId="3426" sId="6" odxf="1" dxf="1" numFmtId="34">
    <nc r="E74">
      <v>172020.72447638278</v>
    </nc>
    <odxf>
      <numFmt numFmtId="0" formatCode="General"/>
      <border outline="0">
        <top/>
        <bottom/>
      </border>
    </odxf>
    <ndxf>
      <numFmt numFmtId="172" formatCode="_ * #,##0_ ;_ * \-#,##0_ ;_ * &quot;-&quot;??_ ;_ @_ "/>
      <border outline="0">
        <top style="thin">
          <color indexed="8"/>
        </top>
        <bottom style="thin">
          <color indexed="8"/>
        </bottom>
      </border>
    </ndxf>
  </rcc>
  <rcc rId="3427" sId="6" odxf="1" dxf="1" numFmtId="34">
    <nc r="F74">
      <v>111078.05942999998</v>
    </nc>
    <odxf>
      <numFmt numFmtId="0" formatCode="General"/>
      <border outline="0">
        <top/>
        <bottom/>
      </border>
    </odxf>
    <ndxf>
      <numFmt numFmtId="172" formatCode="_ * #,##0_ ;_ * \-#,##0_ ;_ * &quot;-&quot;??_ ;_ @_ "/>
      <border outline="0">
        <top style="thin">
          <color indexed="8"/>
        </top>
        <bottom style="thin">
          <color indexed="8"/>
        </bottom>
      </border>
    </ndxf>
  </rcc>
  <rcc rId="3428" sId="6" odxf="1" dxf="1" numFmtId="34">
    <nc r="G74">
      <v>107455.65989280018</v>
    </nc>
    <odxf>
      <numFmt numFmtId="0" formatCode="General"/>
      <border outline="0">
        <right/>
        <top/>
        <bottom/>
      </border>
    </odxf>
    <ndxf>
      <numFmt numFmtId="171" formatCode="_ * #,##0.00_ ;_ * \-#,##0.00_ ;_ * &quot;-&quot;??_ ;_ @_ "/>
      <border outline="0">
        <right style="thin">
          <color indexed="8"/>
        </right>
        <top style="thin">
          <color indexed="8"/>
        </top>
        <bottom style="thin">
          <color indexed="8"/>
        </bottom>
      </border>
    </ndxf>
  </rcc>
  <rcc rId="3429" sId="2" odxf="1" dxf="1">
    <nc r="C30">
      <f>SUM(C21:C29)</f>
    </nc>
    <odxf>
      <font>
        <b/>
        <i val="0"/>
        <strike val="0"/>
        <condense val="0"/>
        <extend val="0"/>
        <outline val="0"/>
        <shadow val="0"/>
        <u val="none"/>
        <vertAlign val="baseline"/>
        <sz val="12"/>
        <color auto="1"/>
        <name val="Arial"/>
        <scheme val="none"/>
      </font>
      <numFmt numFmtId="178" formatCode="&quot;£&quot;#,##0.00;[Red]&quot;£&quot;\(#,##0.00\)"/>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alignment horizontal="general" readingOrder="0"/>
      <border outline="0">
        <left style="medium">
          <color indexed="64"/>
        </left>
        <right style="thin">
          <color indexed="64"/>
        </right>
      </border>
    </ndxf>
  </rcc>
  <rcc rId="3430" sId="2" odxf="1" dxf="1">
    <nc r="C40">
      <f>SUM(C32:C39)</f>
    </nc>
    <odxf>
      <font>
        <b/>
        <i val="0"/>
        <strike val="0"/>
        <condense val="0"/>
        <extend val="0"/>
        <outline val="0"/>
        <shadow val="0"/>
        <u val="none"/>
        <vertAlign val="baseline"/>
        <sz val="12"/>
        <color auto="1"/>
        <name val="Arial"/>
        <scheme val="none"/>
      </font>
      <numFmt numFmtId="178" formatCode="&quot;£&quot;#,##0.00;[Red]&quot;£&quot;\(#,##0.00\)"/>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alignment horizontal="general" readingOrder="0"/>
      <border outline="0">
        <left style="medium">
          <color indexed="64"/>
        </left>
        <right style="thin">
          <color indexed="64"/>
        </right>
      </border>
    </ndxf>
  </rcc>
  <rcc rId="3431" sId="2">
    <nc r="C50">
      <f>VLOOKUP(A50,masterfile!$C$3:$G$74,3,FALSE)</f>
    </nc>
  </rcc>
  <rcc rId="3432" sId="2" odxf="1" dxf="1">
    <nc r="C51">
      <f>SUM(C42:C50)</f>
    </nc>
    <odxf>
      <font>
        <b/>
        <i val="0"/>
        <strike val="0"/>
        <condense val="0"/>
        <extend val="0"/>
        <outline val="0"/>
        <shadow val="0"/>
        <u val="none"/>
        <vertAlign val="baseline"/>
        <sz val="12"/>
        <color auto="1"/>
        <name val="Arial"/>
        <scheme val="none"/>
      </font>
      <numFmt numFmtId="178" formatCode="&quot;£&quot;#,##0.00;[Red]&quot;£&quot;\(#,##0.00\)"/>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alignment horizontal="general" readingOrder="0"/>
      <border outline="0">
        <left style="medium">
          <color indexed="64"/>
        </left>
        <right style="thin">
          <color indexed="64"/>
        </right>
      </border>
    </ndxf>
  </rcc>
  <rcc rId="3433" sId="2" odxf="1" dxf="1">
    <nc r="C62">
      <f>SUM(C53:C61)</f>
    </nc>
    <odxf>
      <font>
        <b/>
        <i val="0"/>
        <strike val="0"/>
        <condense val="0"/>
        <extend val="0"/>
        <outline val="0"/>
        <shadow val="0"/>
        <u val="none"/>
        <vertAlign val="baseline"/>
        <sz val="12"/>
        <color auto="1"/>
        <name val="Arial"/>
        <scheme val="none"/>
      </font>
      <numFmt numFmtId="178" formatCode="&quot;£&quot;#,##0.00;[Red]&quot;£&quot;\(#,##0.00\)"/>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alignment horizontal="general" readingOrder="0"/>
      <border outline="0">
        <left style="medium">
          <color indexed="64"/>
        </left>
        <right style="thin">
          <color indexed="64"/>
        </right>
      </border>
    </ndxf>
  </rcc>
  <rcc rId="3434" sId="2" odxf="1" dxf="1">
    <nc r="C69">
      <f>SUM(C66:C68)</f>
    </nc>
    <odxf>
      <font>
        <b/>
        <i val="0"/>
        <strike val="0"/>
        <condense val="0"/>
        <extend val="0"/>
        <outline val="0"/>
        <shadow val="0"/>
        <u val="none"/>
        <vertAlign val="baseline"/>
        <sz val="12"/>
        <color auto="1"/>
        <name val="Arial"/>
        <scheme val="none"/>
      </font>
      <numFmt numFmtId="178" formatCode="&quot;£&quot;#,##0.00;[Red]&quot;£&quot;\(#,##0.00\)"/>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alignment horizontal="general" readingOrder="0"/>
      <border outline="0">
        <left style="medium">
          <color indexed="64"/>
        </left>
        <right style="thin">
          <color indexed="64"/>
        </right>
      </border>
    </ndxf>
  </rcc>
  <rcc rId="3435" sId="2" odxf="1" dxf="1">
    <nc r="C74">
      <f>SUM(C71:C73)</f>
    </nc>
    <odxf>
      <font>
        <b/>
        <i val="0"/>
        <strike val="0"/>
        <condense val="0"/>
        <extend val="0"/>
        <outline val="0"/>
        <shadow val="0"/>
        <u val="none"/>
        <vertAlign val="baseline"/>
        <sz val="12"/>
        <color auto="1"/>
        <name val="Arial"/>
        <scheme val="none"/>
      </font>
      <numFmt numFmtId="178" formatCode="&quot;£&quot;#,##0.00;[Red]&quot;£&quot;\(#,##0.00\)"/>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alignment horizontal="general" readingOrder="0"/>
      <border outline="0">
        <left style="medium">
          <color indexed="64"/>
        </left>
        <right style="thin">
          <color indexed="64"/>
        </right>
      </border>
    </ndxf>
  </rcc>
  <rcc rId="3436" sId="2" odxf="1" dxf="1">
    <nc r="C80">
      <f>SUM(C76:C79)</f>
    </nc>
    <odxf>
      <font>
        <b/>
        <i val="0"/>
        <strike val="0"/>
        <condense val="0"/>
        <extend val="0"/>
        <outline val="0"/>
        <shadow val="0"/>
        <u val="none"/>
        <vertAlign val="baseline"/>
        <sz val="12"/>
        <color auto="1"/>
        <name val="Arial"/>
        <scheme val="none"/>
      </font>
      <numFmt numFmtId="178" formatCode="&quot;£&quot;#,##0.00;[Red]&quot;£&quot;\(#,##0.00\)"/>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alignment horizontal="general" readingOrder="0"/>
      <border outline="0">
        <left style="medium">
          <color indexed="64"/>
        </left>
        <right style="thin">
          <color indexed="64"/>
        </right>
      </border>
    </ndxf>
  </rcc>
  <rcc rId="3437" sId="2" odxf="1" dxf="1">
    <nc r="C86">
      <f>SUM(C82:C85)</f>
    </nc>
    <odxf>
      <font>
        <b/>
        <i val="0"/>
        <strike val="0"/>
        <condense val="0"/>
        <extend val="0"/>
        <outline val="0"/>
        <shadow val="0"/>
        <u val="none"/>
        <vertAlign val="baseline"/>
        <sz val="12"/>
        <color auto="1"/>
        <name val="Arial"/>
        <scheme val="none"/>
      </font>
      <numFmt numFmtId="178" formatCode="&quot;£&quot;#,##0.00;[Red]&quot;£&quot;\(#,##0.00\)"/>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alignment horizontal="general" readingOrder="0"/>
      <border outline="0">
        <left style="medium">
          <color indexed="64"/>
        </left>
        <right style="thin">
          <color indexed="64"/>
        </right>
      </border>
    </ndxf>
  </rcc>
  <rcc rId="3438" sId="2" odxf="1" dxf="1">
    <nc r="C91">
      <f>SUM(C88:C90)</f>
    </nc>
    <odxf>
      <font>
        <b/>
        <i val="0"/>
        <strike val="0"/>
        <condense val="0"/>
        <extend val="0"/>
        <outline val="0"/>
        <shadow val="0"/>
        <u val="none"/>
        <vertAlign val="baseline"/>
        <sz val="12"/>
        <color auto="1"/>
        <name val="Arial"/>
        <scheme val="none"/>
      </font>
      <numFmt numFmtId="178" formatCode="&quot;£&quot;#,##0.00;[Red]&quot;£&quot;\(#,##0.00\)"/>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alignment horizontal="general" readingOrder="0"/>
      <border outline="0">
        <left style="medium">
          <color indexed="64"/>
        </left>
        <right style="thin">
          <color indexed="64"/>
        </right>
      </border>
    </ndxf>
  </rcc>
  <rcc rId="3439" sId="2" odxf="1" dxf="1">
    <nc r="C96">
      <f>SUM(C95)</f>
    </nc>
    <odxf>
      <font>
        <b/>
        <i val="0"/>
        <strike val="0"/>
        <condense val="0"/>
        <extend val="0"/>
        <outline val="0"/>
        <shadow val="0"/>
        <u val="none"/>
        <vertAlign val="baseline"/>
        <sz val="12"/>
        <color auto="1"/>
        <name val="Arial"/>
        <scheme val="none"/>
      </font>
      <numFmt numFmtId="178" formatCode="&quot;£&quot;#,##0.00;[Red]&quot;£&quot;\(#,##0.00\)"/>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alignment horizontal="general" readingOrder="0"/>
      <border outline="0">
        <left style="medium">
          <color indexed="64"/>
        </left>
        <right style="thin">
          <color indexed="64"/>
        </right>
      </border>
    </ndxf>
  </rcc>
  <rcc rId="3440" sId="2" odxf="1" dxf="1">
    <nc r="C101">
      <f>SUM(C98:C100)</f>
    </nc>
    <odxf>
      <font>
        <b/>
        <i val="0"/>
        <strike val="0"/>
        <condense val="0"/>
        <extend val="0"/>
        <outline val="0"/>
        <shadow val="0"/>
        <u val="none"/>
        <vertAlign val="baseline"/>
        <sz val="12"/>
        <color auto="1"/>
        <name val="Arial"/>
        <scheme val="none"/>
      </font>
      <numFmt numFmtId="178" formatCode="&quot;£&quot;#,##0.00;[Red]&quot;£&quot;\(#,##0.00\)"/>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alignment horizontal="general" readingOrder="0"/>
      <border outline="0">
        <left style="medium">
          <color indexed="64"/>
        </left>
        <right style="thin">
          <color indexed="64"/>
        </right>
      </border>
    </ndxf>
  </rcc>
  <rcc rId="3441" sId="2" odxf="1" dxf="1">
    <nc r="C106">
      <f>SUM(C103:C105)</f>
    </nc>
    <odxf>
      <font>
        <b/>
        <i val="0"/>
        <strike val="0"/>
        <condense val="0"/>
        <extend val="0"/>
        <outline val="0"/>
        <shadow val="0"/>
        <u val="none"/>
        <vertAlign val="baseline"/>
        <sz val="12"/>
        <color auto="1"/>
        <name val="Arial"/>
        <scheme val="none"/>
      </font>
      <numFmt numFmtId="178" formatCode="&quot;£&quot;#,##0.00;[Red]&quot;£&quot;\(#,##0.00\)"/>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alignment horizontal="general" readingOrder="0"/>
      <border outline="0">
        <left style="medium">
          <color indexed="64"/>
        </left>
        <right style="thin">
          <color indexed="64"/>
        </right>
      </border>
    </ndxf>
  </rcc>
  <rcc rId="3442" sId="2" odxf="1" dxf="1">
    <nc r="C111">
      <f>SUM(C108:C110)</f>
    </nc>
    <odxf>
      <font>
        <b/>
        <i val="0"/>
        <strike val="0"/>
        <condense val="0"/>
        <extend val="0"/>
        <outline val="0"/>
        <shadow val="0"/>
        <u val="none"/>
        <vertAlign val="baseline"/>
        <sz val="12"/>
        <color auto="1"/>
        <name val="Arial"/>
        <scheme val="none"/>
      </font>
      <numFmt numFmtId="178" formatCode="&quot;£&quot;#,##0.00;[Red]&quot;£&quot;\(#,##0.00\)"/>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alignment horizontal="general" readingOrder="0"/>
      <border outline="0">
        <left style="medium">
          <color indexed="64"/>
        </left>
        <right style="thin">
          <color indexed="64"/>
        </right>
      </border>
    </ndxf>
  </rcc>
  <rcc rId="3443" sId="2" odxf="1" dxf="1">
    <nc r="C115">
      <f>SUM(C113:C114)</f>
    </nc>
    <odxf>
      <font>
        <b/>
        <i val="0"/>
        <strike val="0"/>
        <condense val="0"/>
        <extend val="0"/>
        <outline val="0"/>
        <shadow val="0"/>
        <u val="none"/>
        <vertAlign val="baseline"/>
        <sz val="12"/>
        <color auto="1"/>
        <name val="Arial"/>
        <scheme val="none"/>
      </font>
      <numFmt numFmtId="178" formatCode="&quot;£&quot;#,##0.00;[Red]&quot;£&quot;\(#,##0.00\)"/>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alignment horizontal="general" readingOrder="0"/>
      <border outline="0">
        <left style="medium">
          <color indexed="64"/>
        </left>
        <right style="thin">
          <color indexed="64"/>
        </right>
      </border>
    </ndxf>
  </rcc>
  <rcc rId="3444" sId="6" odxf="1" dxf="1">
    <nc r="I38">
      <f>SUM(E4:E38)</f>
    </nc>
    <odxf>
      <numFmt numFmtId="0" formatCode="General"/>
    </odxf>
    <ndxf>
      <numFmt numFmtId="172" formatCode="_ * #,##0_ ;_ * \-#,##0_ ;_ * &quot;-&quot;??_ ;_ @_ "/>
    </ndxf>
  </rcc>
  <rrc rId="3445" sId="2" ref="A1:A1048576" action="insertCol"/>
  <rcc rId="3446" sId="2">
    <nc r="A22">
      <f>+A21+1</f>
    </nc>
  </rcc>
  <rcc rId="3447" sId="2">
    <nc r="A23">
      <f>+A22+1</f>
    </nc>
  </rcc>
  <rcc rId="3448" sId="2">
    <nc r="A24">
      <f>+A23+1</f>
    </nc>
  </rcc>
  <rcc rId="3449" sId="2">
    <nc r="A25">
      <f>+A24+1</f>
    </nc>
  </rcc>
  <rcc rId="3450" sId="2">
    <nc r="A26">
      <f>+A25+1</f>
    </nc>
  </rcc>
  <rcc rId="3451" sId="2">
    <nc r="A27">
      <f>+A26+1</f>
    </nc>
  </rcc>
  <rcc rId="3452" sId="2">
    <nc r="A28">
      <f>+A27+1</f>
    </nc>
  </rcc>
  <rcc rId="3453" sId="2">
    <nc r="A29">
      <f>+A28+1</f>
    </nc>
  </rcc>
  <rcc rId="3454" sId="2">
    <nc r="A33">
      <f>+A32+1</f>
    </nc>
  </rcc>
  <rcc rId="3455" sId="2">
    <nc r="A34">
      <f>+A33+1</f>
    </nc>
  </rcc>
  <rcc rId="3456" sId="2">
    <nc r="A35">
      <f>+A34+1</f>
    </nc>
  </rcc>
  <rcc rId="3457" sId="2">
    <nc r="A36">
      <f>+A35+1</f>
    </nc>
  </rcc>
  <rcc rId="3458" sId="2">
    <nc r="A37">
      <f>+A36+1</f>
    </nc>
  </rcc>
  <rcc rId="3459" sId="2">
    <nc r="A38">
      <f>+A37+1</f>
    </nc>
  </rcc>
  <rcc rId="3460" sId="2">
    <nc r="A39">
      <f>+A38+1</f>
    </nc>
  </rcc>
  <rcc rId="3461" sId="2">
    <nc r="A43">
      <f>+A42+1</f>
    </nc>
  </rcc>
  <rcc rId="3462" sId="2">
    <nc r="A44">
      <f>+A43+1</f>
    </nc>
  </rcc>
  <rcc rId="3463" sId="2">
    <nc r="A45">
      <f>+A44+1</f>
    </nc>
  </rcc>
  <rcc rId="3464" sId="2">
    <nc r="A46">
      <f>+A45+1</f>
    </nc>
  </rcc>
  <rcc rId="3465" sId="2">
    <nc r="A47">
      <f>+A46+1</f>
    </nc>
  </rcc>
  <rcc rId="3466" sId="2">
    <nc r="A48">
      <f>+A47+1</f>
    </nc>
  </rcc>
  <rcc rId="3467" sId="2">
    <nc r="A49">
      <f>+A48+1</f>
    </nc>
  </rcc>
  <rcc rId="3468" sId="2">
    <nc r="A50">
      <f>+A49+1</f>
    </nc>
  </rcc>
  <rcc rId="3469" sId="2">
    <nc r="A54">
      <f>+A53+1</f>
    </nc>
  </rcc>
  <rcc rId="3470" sId="2">
    <nc r="A55">
      <f>+A54+1</f>
    </nc>
  </rcc>
  <rcc rId="3471" sId="2">
    <nc r="A56">
      <f>+A55+1</f>
    </nc>
  </rcc>
  <rcc rId="3472" sId="2">
    <nc r="A57">
      <f>+A56+1</f>
    </nc>
  </rcc>
  <rcc rId="3473" sId="2">
    <nc r="A58">
      <f>+A57+1</f>
    </nc>
  </rcc>
  <rcc rId="3474" sId="2">
    <nc r="A59">
      <f>+A58+1</f>
    </nc>
  </rcc>
  <rcc rId="3475" sId="2">
    <nc r="A60">
      <f>+A59+1</f>
    </nc>
  </rcc>
  <rcc rId="3476" sId="2">
    <nc r="A61">
      <f>+A60+1</f>
    </nc>
  </rcc>
  <rcc rId="3477" sId="2">
    <nc r="A21">
      <v>1</v>
    </nc>
  </rcc>
  <rcc rId="3478" sId="2">
    <oc r="A22">
      <f>+A21+1</f>
    </oc>
    <nc r="A22">
      <v>2</v>
    </nc>
  </rcc>
  <rcc rId="3479" sId="2">
    <oc r="A23">
      <f>+A22+1</f>
    </oc>
    <nc r="A23">
      <v>3</v>
    </nc>
  </rcc>
  <rcc rId="3480" sId="2">
    <oc r="A24">
      <f>+A23+1</f>
    </oc>
    <nc r="A24">
      <v>4</v>
    </nc>
  </rcc>
  <rcc rId="3481" sId="2">
    <oc r="A25">
      <f>+A24+1</f>
    </oc>
    <nc r="A25">
      <v>5</v>
    </nc>
  </rcc>
  <rcc rId="3482" sId="2">
    <oc r="A26">
      <f>+A25+1</f>
    </oc>
    <nc r="A26">
      <v>6</v>
    </nc>
  </rcc>
  <rcc rId="3483" sId="2">
    <oc r="A27">
      <f>+A26+1</f>
    </oc>
    <nc r="A27">
      <v>7</v>
    </nc>
  </rcc>
  <rcc rId="3484" sId="2">
    <oc r="A28">
      <f>+A27+1</f>
    </oc>
    <nc r="A28">
      <v>8</v>
    </nc>
  </rcc>
  <rcc rId="3485" sId="2">
    <oc r="A29">
      <f>+A28+1</f>
    </oc>
    <nc r="A29">
      <v>9</v>
    </nc>
  </rcc>
  <rcc rId="3486" sId="2">
    <nc r="A32">
      <v>10</v>
    </nc>
  </rcc>
  <rcc rId="3487" sId="2">
    <oc r="A33">
      <f>+A32+1</f>
    </oc>
    <nc r="A33">
      <v>11</v>
    </nc>
  </rcc>
  <rcc rId="3488" sId="2">
    <oc r="A34">
      <f>+A33+1</f>
    </oc>
    <nc r="A34">
      <v>12</v>
    </nc>
  </rcc>
  <rcc rId="3489" sId="2">
    <oc r="A35">
      <f>+A34+1</f>
    </oc>
    <nc r="A35">
      <v>13</v>
    </nc>
  </rcc>
  <rcc rId="3490" sId="2">
    <oc r="A36">
      <f>+A35+1</f>
    </oc>
    <nc r="A36">
      <v>14</v>
    </nc>
  </rcc>
  <rcc rId="3491" sId="2">
    <oc r="A37">
      <f>+A36+1</f>
    </oc>
    <nc r="A37">
      <v>15</v>
    </nc>
  </rcc>
  <rcc rId="3492" sId="2">
    <oc r="A38">
      <f>+A37+1</f>
    </oc>
    <nc r="A38">
      <v>16</v>
    </nc>
  </rcc>
  <rcc rId="3493" sId="2">
    <oc r="A39">
      <f>+A38+1</f>
    </oc>
    <nc r="A39">
      <v>17</v>
    </nc>
  </rcc>
  <rcc rId="3494" sId="2">
    <nc r="A42">
      <v>18</v>
    </nc>
  </rcc>
  <rcc rId="3495" sId="2">
    <oc r="A43">
      <f>+A42+1</f>
    </oc>
    <nc r="A43">
      <v>19</v>
    </nc>
  </rcc>
  <rcc rId="3496" sId="2">
    <oc r="A44">
      <f>+A43+1</f>
    </oc>
    <nc r="A44">
      <v>20</v>
    </nc>
  </rcc>
  <rcc rId="3497" sId="2">
    <oc r="A45">
      <f>+A44+1</f>
    </oc>
    <nc r="A45">
      <v>21</v>
    </nc>
  </rcc>
  <rcc rId="3498" sId="2">
    <oc r="A46">
      <f>+A45+1</f>
    </oc>
    <nc r="A46">
      <v>22</v>
    </nc>
  </rcc>
  <rcc rId="3499" sId="2">
    <oc r="A47">
      <f>+A46+1</f>
    </oc>
    <nc r="A47">
      <v>23</v>
    </nc>
  </rcc>
  <rcc rId="3500" sId="2">
    <oc r="A48">
      <f>+A47+1</f>
    </oc>
    <nc r="A48">
      <v>24</v>
    </nc>
  </rcc>
  <rcc rId="3501" sId="2">
    <oc r="A49">
      <f>+A48+1</f>
    </oc>
    <nc r="A49">
      <v>25</v>
    </nc>
  </rcc>
  <rcc rId="3502" sId="2">
    <oc r="A50">
      <f>+A49+1</f>
    </oc>
    <nc r="A50">
      <v>26</v>
    </nc>
  </rcc>
  <rcc rId="3503" sId="2">
    <nc r="A53">
      <v>27</v>
    </nc>
  </rcc>
  <rcc rId="3504" sId="2">
    <oc r="A54">
      <f>+A53+1</f>
    </oc>
    <nc r="A54">
      <v>28</v>
    </nc>
  </rcc>
  <rcc rId="3505" sId="2">
    <oc r="A55">
      <f>+A54+1</f>
    </oc>
    <nc r="A55">
      <v>29</v>
    </nc>
  </rcc>
  <rcc rId="3506" sId="2">
    <oc r="A56">
      <f>+A55+1</f>
    </oc>
    <nc r="A56">
      <v>30</v>
    </nc>
  </rcc>
  <rcc rId="3507" sId="2">
    <oc r="A57">
      <f>+A56+1</f>
    </oc>
    <nc r="A57">
      <v>31</v>
    </nc>
  </rcc>
  <rcc rId="3508" sId="2">
    <oc r="A58">
      <f>+A57+1</f>
    </oc>
    <nc r="A58">
      <v>32</v>
    </nc>
  </rcc>
  <rcc rId="3509" sId="2">
    <oc r="A59">
      <f>+A58+1</f>
    </oc>
    <nc r="A59">
      <v>33</v>
    </nc>
  </rcc>
  <rcc rId="3510" sId="2">
    <oc r="A60">
      <f>+A59+1</f>
    </oc>
    <nc r="A60">
      <v>34</v>
    </nc>
  </rcc>
  <rcc rId="3511" sId="2">
    <oc r="A61">
      <f>+A60+1</f>
    </oc>
    <nc r="A61">
      <v>35</v>
    </nc>
  </rcc>
  <rcc rId="3512" sId="2">
    <nc r="A66">
      <v>36</v>
    </nc>
  </rcc>
  <rcc rId="3513" sId="2">
    <nc r="A67">
      <v>37</v>
    </nc>
  </rcc>
  <rcc rId="3514" sId="2">
    <nc r="A68">
      <v>38</v>
    </nc>
  </rcc>
  <rcc rId="3515" sId="2">
    <nc r="A71">
      <v>39</v>
    </nc>
  </rcc>
  <rcc rId="3516" sId="2">
    <nc r="A72">
      <v>40</v>
    </nc>
  </rcc>
  <rcc rId="3517" sId="2">
    <nc r="A73">
      <v>41</v>
    </nc>
  </rcc>
  <rcc rId="3518" sId="2">
    <nc r="A76">
      <v>42</v>
    </nc>
  </rcc>
  <rcc rId="3519" sId="2">
    <nc r="A77">
      <v>43</v>
    </nc>
  </rcc>
  <rcc rId="3520" sId="2">
    <nc r="A78">
      <v>44</v>
    </nc>
  </rcc>
  <rcc rId="3521" sId="2">
    <nc r="A79">
      <v>45</v>
    </nc>
  </rcc>
  <rcc rId="3522" sId="2">
    <nc r="A82">
      <v>46</v>
    </nc>
  </rcc>
  <rcc rId="3523" sId="2">
    <nc r="A83">
      <v>47</v>
    </nc>
  </rcc>
  <rcc rId="3524" sId="2">
    <nc r="A84">
      <v>48</v>
    </nc>
  </rcc>
  <rcc rId="3525" sId="2">
    <nc r="A85">
      <v>49</v>
    </nc>
  </rcc>
  <rcc rId="3526" sId="2">
    <nc r="A88">
      <v>50</v>
    </nc>
  </rcc>
  <rcc rId="3527" sId="2">
    <nc r="A89">
      <v>51</v>
    </nc>
  </rcc>
  <rcc rId="3528" sId="2">
    <nc r="A90">
      <v>52</v>
    </nc>
  </rcc>
  <rcc rId="3529" sId="2">
    <nc r="A95">
      <v>53</v>
    </nc>
  </rcc>
  <rcc rId="3530" sId="2">
    <nc r="A98">
      <v>54</v>
    </nc>
  </rcc>
  <rcc rId="3531" sId="2">
    <nc r="A99">
      <v>55</v>
    </nc>
  </rcc>
  <rcc rId="3532" sId="2">
    <nc r="A100">
      <v>56</v>
    </nc>
  </rcc>
  <rcc rId="3533" sId="2">
    <nc r="A103">
      <v>57</v>
    </nc>
  </rcc>
  <rcc rId="3534" sId="2">
    <nc r="A104">
      <v>58</v>
    </nc>
  </rcc>
  <rcc rId="3535" sId="2">
    <nc r="A105">
      <v>59</v>
    </nc>
  </rcc>
  <rcc rId="3536" sId="2">
    <nc r="A108">
      <v>60</v>
    </nc>
  </rcc>
  <rcc rId="3537" sId="2">
    <nc r="A109">
      <v>61</v>
    </nc>
  </rcc>
  <rcc rId="3538" sId="2">
    <nc r="A110">
      <v>62</v>
    </nc>
  </rcc>
  <rcc rId="3539" sId="2">
    <nc r="A113">
      <v>63</v>
    </nc>
  </rcc>
  <rcc rId="3540" sId="2">
    <nc r="A114">
      <v>64</v>
    </nc>
  </rcc>
  <rcc rId="3541" sId="2">
    <nc r="A118">
      <v>65</v>
    </nc>
  </rcc>
  <rcc rId="3542" sId="2">
    <nc r="A119">
      <v>66</v>
    </nc>
  </rcc>
  <rcc rId="3543" sId="2">
    <nc r="A120">
      <v>67</v>
    </nc>
  </rcc>
  <rcc rId="3544" sId="2">
    <nc r="A121">
      <v>68</v>
    </nc>
  </rcc>
  <rcc rId="3545" sId="2">
    <nc r="A122">
      <v>69</v>
    </nc>
  </rcc>
  <rcc rId="3546" sId="2">
    <nc r="D21">
      <f>VLOOKUP(A21,masterfile!$A$3:$G$74,5,FALSE)</f>
    </nc>
  </rcc>
  <rcc rId="3547" sId="2">
    <nc r="D22">
      <f>VLOOKUP(A22,masterfile!$A$3:$G$74,5,FALSE)</f>
    </nc>
  </rcc>
  <rcc rId="3548" sId="2">
    <nc r="D23">
      <f>VLOOKUP(A23,masterfile!$A$3:$G$74,5,FALSE)</f>
    </nc>
  </rcc>
  <rcc rId="3549" sId="2">
    <nc r="D24">
      <f>VLOOKUP(A24,masterfile!$A$3:$G$74,5,FALSE)</f>
    </nc>
  </rcc>
  <rcc rId="3550" sId="2">
    <nc r="D25">
      <f>VLOOKUP(A25,masterfile!$A$3:$G$74,5,FALSE)</f>
    </nc>
  </rcc>
  <rcc rId="3551" sId="2">
    <nc r="D26">
      <f>VLOOKUP(A26,masterfile!$A$3:$G$74,5,FALSE)</f>
    </nc>
  </rcc>
  <rcc rId="3552" sId="2">
    <nc r="D27">
      <f>VLOOKUP(A27,masterfile!$A$3:$G$74,5,FALSE)</f>
    </nc>
  </rcc>
  <rcc rId="3553" sId="2">
    <nc r="D28">
      <f>VLOOKUP(A28,masterfile!$A$3:$G$74,5,FALSE)</f>
    </nc>
  </rcc>
  <rcc rId="3554" sId="2">
    <nc r="D29">
      <f>VLOOKUP(A29,masterfile!$A$3:$G$74,5,FALSE)</f>
    </nc>
  </rcc>
  <rcc rId="3555" sId="2">
    <nc r="D32">
      <f>VLOOKUP(A32,masterfile!$A$3:$G$74,5,FALSE)</f>
    </nc>
  </rcc>
  <rcc rId="3556" sId="2">
    <nc r="D33">
      <f>VLOOKUP(A33,masterfile!$A$3:$G$74,5,FALSE)</f>
    </nc>
  </rcc>
  <rcc rId="3557" sId="2">
    <nc r="D34">
      <f>VLOOKUP(A34,masterfile!$A$3:$G$74,5,FALSE)</f>
    </nc>
  </rcc>
  <rcc rId="3558" sId="2">
    <nc r="D35">
      <f>VLOOKUP(A35,masterfile!$A$3:$G$74,5,FALSE)</f>
    </nc>
  </rcc>
  <rcc rId="3559" sId="2">
    <nc r="D36">
      <f>VLOOKUP(A36,masterfile!$A$3:$G$74,5,FALSE)</f>
    </nc>
  </rcc>
  <rcc rId="3560" sId="2">
    <nc r="D37">
      <f>VLOOKUP(A37,masterfile!$A$3:$G$74,5,FALSE)</f>
    </nc>
  </rcc>
  <rcc rId="3561" sId="2">
    <nc r="D38">
      <f>VLOOKUP(A38,masterfile!$A$3:$G$74,5,FALSE)</f>
    </nc>
  </rcc>
  <rcc rId="3562" sId="2">
    <nc r="D39">
      <f>VLOOKUP(A39,masterfile!$A$3:$G$74,5,FALSE)</f>
    </nc>
  </rcc>
  <rcc rId="3563" sId="2">
    <nc r="D42">
      <f>VLOOKUP(A42,masterfile!$A$3:$G$74,5,FALSE)</f>
    </nc>
  </rcc>
  <rcc rId="3564" sId="2">
    <nc r="D43">
      <f>VLOOKUP(A43,masterfile!$A$3:$G$74,5,FALSE)</f>
    </nc>
  </rcc>
  <rcc rId="3565" sId="2">
    <nc r="D44">
      <f>VLOOKUP(A44,masterfile!$A$3:$G$74,5,FALSE)</f>
    </nc>
  </rcc>
  <rcc rId="3566" sId="2">
    <nc r="D45">
      <f>VLOOKUP(A45,masterfile!$A$3:$G$74,5,FALSE)</f>
    </nc>
  </rcc>
  <rcc rId="3567" sId="2">
    <nc r="D46">
      <f>VLOOKUP(A46,masterfile!$A$3:$G$74,5,FALSE)</f>
    </nc>
  </rcc>
  <rcc rId="3568" sId="2">
    <nc r="D47">
      <f>VLOOKUP(A47,masterfile!$A$3:$G$74,5,FALSE)</f>
    </nc>
  </rcc>
  <rcc rId="3569" sId="2">
    <nc r="D48">
      <f>VLOOKUP(A48,masterfile!$A$3:$G$74,5,FALSE)</f>
    </nc>
  </rcc>
  <rcc rId="3570" sId="2">
    <nc r="D49">
      <f>VLOOKUP(A49,masterfile!$A$3:$G$74,5,FALSE)</f>
    </nc>
  </rcc>
  <rcc rId="3571" sId="2">
    <nc r="D53">
      <f>VLOOKUP(A53,masterfile!$A$3:$G$74,5,FALSE)</f>
    </nc>
  </rcc>
  <rcc rId="3572" sId="2">
    <nc r="D54">
      <f>VLOOKUP(A54,masterfile!$A$3:$G$74,5,FALSE)</f>
    </nc>
  </rcc>
  <rcc rId="3573" sId="2">
    <nc r="D55">
      <f>VLOOKUP(A55,masterfile!$A$3:$G$74,5,FALSE)</f>
    </nc>
  </rcc>
  <rcc rId="3574" sId="2">
    <nc r="D56">
      <f>VLOOKUP(A56,masterfile!$A$3:$G$74,5,FALSE)</f>
    </nc>
  </rcc>
  <rcc rId="3575" sId="2">
    <nc r="D57">
      <f>VLOOKUP(A57,masterfile!$A$3:$G$74,5,FALSE)</f>
    </nc>
  </rcc>
  <rcc rId="3576" sId="2">
    <nc r="D58">
      <f>VLOOKUP(A58,masterfile!$A$3:$G$74,5,FALSE)</f>
    </nc>
  </rcc>
  <rcc rId="3577" sId="2">
    <nc r="D59">
      <f>VLOOKUP(A59,masterfile!$A$3:$G$74,5,FALSE)</f>
    </nc>
  </rcc>
  <rcc rId="3578" sId="2">
    <nc r="D60">
      <f>VLOOKUP(A60,masterfile!$A$3:$G$74,5,FALSE)</f>
    </nc>
  </rcc>
  <rcc rId="3579" sId="2">
    <nc r="D61">
      <f>VLOOKUP(A61,masterfile!$A$3:$G$74,5,FALSE)</f>
    </nc>
  </rcc>
  <rcc rId="3580" sId="2">
    <nc r="D66">
      <f>VLOOKUP(A66,masterfile!$A$3:$G$74,5,FALSE)</f>
    </nc>
  </rcc>
  <rcc rId="3581" sId="2">
    <nc r="D67">
      <f>VLOOKUP(A67,masterfile!$A$3:$G$74,5,FALSE)</f>
    </nc>
  </rcc>
  <rcc rId="3582" sId="2">
    <nc r="D68">
      <f>VLOOKUP(A68,masterfile!$A$3:$G$74,5,FALSE)</f>
    </nc>
  </rcc>
  <rcc rId="3583" sId="2">
    <nc r="D71">
      <f>VLOOKUP(A71,masterfile!$A$3:$G$74,5,FALSE)</f>
    </nc>
  </rcc>
  <rcc rId="3584" sId="2">
    <nc r="D72">
      <f>VLOOKUP(A72,masterfile!$A$3:$G$74,5,FALSE)</f>
    </nc>
  </rcc>
  <rcc rId="3585" sId="2">
    <nc r="D73">
      <f>VLOOKUP(A73,masterfile!$A$3:$G$74,5,FALSE)</f>
    </nc>
  </rcc>
  <rcc rId="3586" sId="2">
    <nc r="D76">
      <f>VLOOKUP(A76,masterfile!$A$3:$G$74,5,FALSE)</f>
    </nc>
  </rcc>
  <rcc rId="3587" sId="2">
    <nc r="D77">
      <f>VLOOKUP(A77,masterfile!$A$3:$G$74,5,FALSE)</f>
    </nc>
  </rcc>
  <rcc rId="3588" sId="2">
    <nc r="D78">
      <f>VLOOKUP(A78,masterfile!$A$3:$G$74,5,FALSE)</f>
    </nc>
  </rcc>
  <rcc rId="3589" sId="2">
    <nc r="D79">
      <f>VLOOKUP(A79,masterfile!$A$3:$G$74,5,FALSE)</f>
    </nc>
  </rcc>
  <rcc rId="3590" sId="2">
    <nc r="D82">
      <f>VLOOKUP(A82,masterfile!$A$3:$G$74,5,FALSE)</f>
    </nc>
  </rcc>
  <rcc rId="3591" sId="2">
    <nc r="D83">
      <f>VLOOKUP(A83,masterfile!$A$3:$G$74,5,FALSE)</f>
    </nc>
  </rcc>
  <rcc rId="3592" sId="2">
    <nc r="D84">
      <f>VLOOKUP(A84,masterfile!$A$3:$G$74,5,FALSE)</f>
    </nc>
  </rcc>
  <rcc rId="3593" sId="2">
    <nc r="D85">
      <f>VLOOKUP(A85,masterfile!$A$3:$G$74,5,FALSE)</f>
    </nc>
  </rcc>
  <rcc rId="3594" sId="2">
    <nc r="D88">
      <f>VLOOKUP(A88,masterfile!$A$3:$G$74,5,FALSE)</f>
    </nc>
  </rcc>
  <rcc rId="3595" sId="2">
    <nc r="D89">
      <f>VLOOKUP(A89,masterfile!$A$3:$G$74,5,FALSE)</f>
    </nc>
  </rcc>
  <rcc rId="3596" sId="2">
    <nc r="D90">
      <f>VLOOKUP(A90,masterfile!$A$3:$G$74,5,FALSE)</f>
    </nc>
  </rcc>
  <rcc rId="3597" sId="2">
    <nc r="D95">
      <f>VLOOKUP(A95,masterfile!$A$3:$G$74,5,FALSE)</f>
    </nc>
  </rcc>
  <rcc rId="3598" sId="2">
    <nc r="D98">
      <f>VLOOKUP(A98,masterfile!$A$3:$G$74,5,FALSE)</f>
    </nc>
  </rcc>
  <rcc rId="3599" sId="2">
    <nc r="D99">
      <f>VLOOKUP(A99,masterfile!$A$3:$G$74,5,FALSE)</f>
    </nc>
  </rcc>
  <rcc rId="3600" sId="2">
    <nc r="D100">
      <f>VLOOKUP(A100,masterfile!$A$3:$G$74,5,FALSE)</f>
    </nc>
  </rcc>
  <rcc rId="3601" sId="2">
    <nc r="D103">
      <f>VLOOKUP(A103,masterfile!$A$3:$G$74,5,FALSE)</f>
    </nc>
  </rcc>
  <rcc rId="3602" sId="2">
    <nc r="D104">
      <f>VLOOKUP(A104,masterfile!$A$3:$G$74,5,FALSE)</f>
    </nc>
  </rcc>
  <rcc rId="3603" sId="2">
    <nc r="D105">
      <f>VLOOKUP(A105,masterfile!$A$3:$G$74,5,FALSE)</f>
    </nc>
  </rcc>
  <rcc rId="3604" sId="2">
    <nc r="D108">
      <f>VLOOKUP(A108,masterfile!$A$3:$G$74,5,FALSE)</f>
    </nc>
  </rcc>
  <rcc rId="3605" sId="2">
    <nc r="D109">
      <f>VLOOKUP(A109,masterfile!$A$3:$G$74,5,FALSE)</f>
    </nc>
  </rcc>
  <rcc rId="3606" sId="2">
    <nc r="D110">
      <f>VLOOKUP(A110,masterfile!$A$3:$G$74,5,FALSE)</f>
    </nc>
  </rcc>
  <rcc rId="3607" sId="2">
    <nc r="D113">
      <f>VLOOKUP(A113,masterfile!$A$3:$G$74,5,FALSE)</f>
    </nc>
  </rcc>
  <rcc rId="3608" sId="2">
    <nc r="D114">
      <f>VLOOKUP(A114,masterfile!$A$3:$G$74,5,FALSE)</f>
    </nc>
  </rcc>
  <rcc rId="3609" sId="2">
    <nc r="D118">
      <f>VLOOKUP(A118,masterfile!$A$3:$G$74,5,FALSE)</f>
    </nc>
  </rcc>
  <rcc rId="3610" sId="2">
    <nc r="D119">
      <f>VLOOKUP(A119,masterfile!$A$3:$G$74,5,FALSE)</f>
    </nc>
  </rcc>
  <rcc rId="3611" sId="2">
    <nc r="D120">
      <f>VLOOKUP(A120,masterfile!$A$3:$G$74,5,FALSE)</f>
    </nc>
  </rcc>
  <rcc rId="3612" sId="2">
    <nc r="D121">
      <f>VLOOKUP(A121,masterfile!$A$3:$G$74,5,FALSE)</f>
    </nc>
  </rcc>
  <rcc rId="3613" sId="2">
    <nc r="D122">
      <f>VLOOKUP(A122,masterfile!$A$3:$G$74,5,FALSE)</f>
    </nc>
  </rcc>
  <rcc rId="3614" sId="6" odxf="1" dxf="1">
    <nc r="I55">
      <f>SUM(E39:E55)</f>
    </nc>
    <odxf>
      <numFmt numFmtId="0" formatCode="General"/>
    </odxf>
    <ndxf>
      <numFmt numFmtId="172" formatCode="_ * #,##0_ ;_ * \-#,##0_ ;_ * &quot;-&quot;??_ ;_ @_ "/>
    </ndxf>
  </rcc>
  <rcc rId="3615" sId="6" odxf="1" dxf="1">
    <nc r="I67">
      <f>SUM(E57:E67)</f>
    </nc>
    <odxf>
      <numFmt numFmtId="0" formatCode="General"/>
    </odxf>
    <ndxf>
      <numFmt numFmtId="172" formatCode="_ * #,##0_ ;_ * \-#,##0_ ;_ * &quot;-&quot;??_ ;_ @_ "/>
    </ndxf>
  </rcc>
  <rcc rId="3616" sId="2" odxf="1" dxf="1">
    <oc r="D116">
      <f>SUM(D94:D115)</f>
    </oc>
    <nc r="D116">
      <f>+D115+D111+D106+D101+D96</f>
    </nc>
    <odxf>
      <alignment horizontal="right" readingOrder="0"/>
      <border outline="0">
        <left style="thin">
          <color indexed="64"/>
        </left>
        <right style="medium">
          <color indexed="64"/>
        </right>
      </border>
    </odxf>
    <ndxf>
      <alignment horizontal="general" readingOrder="0"/>
      <border outline="0">
        <left style="medium">
          <color indexed="64"/>
        </left>
        <right style="thin">
          <color indexed="64"/>
        </right>
      </border>
    </ndxf>
  </rcc>
  <rcc rId="3617" sId="2">
    <nc r="H21">
      <f>VLOOKUP(A21,masterfile!$A$3:$G$74,7,FALSE)</f>
    </nc>
  </rcc>
  <rcc rId="3618" sId="2">
    <nc r="H22">
      <f>VLOOKUP(A22,masterfile!$A$3:$G$74,7,FALSE)</f>
    </nc>
  </rcc>
  <rcc rId="3619" sId="2">
    <nc r="H23">
      <f>VLOOKUP(A23,masterfile!$A$3:$G$74,7,FALSE)</f>
    </nc>
  </rcc>
  <rcc rId="3620" sId="2">
    <nc r="H24">
      <f>VLOOKUP(A24,masterfile!$A$3:$G$74,7,FALSE)</f>
    </nc>
  </rcc>
  <rcc rId="3621" sId="2">
    <nc r="H25">
      <f>VLOOKUP(A25,masterfile!$A$3:$G$74,7,FALSE)</f>
    </nc>
  </rcc>
  <rcc rId="3622" sId="2">
    <nc r="H26">
      <f>VLOOKUP(A26,masterfile!$A$3:$G$74,7,FALSE)</f>
    </nc>
  </rcc>
  <rcc rId="3623" sId="2">
    <nc r="H27">
      <f>VLOOKUP(A27,masterfile!$A$3:$G$74,7,FALSE)</f>
    </nc>
  </rcc>
  <rcc rId="3624" sId="2">
    <nc r="H28">
      <f>VLOOKUP(A28,masterfile!$A$3:$G$74,7,FALSE)</f>
    </nc>
  </rcc>
  <rcc rId="3625" sId="2">
    <nc r="H29">
      <f>VLOOKUP(A29,masterfile!$A$3:$G$74,7,FALSE)</f>
    </nc>
  </rcc>
  <rcc rId="3626" sId="2">
    <nc r="H32">
      <f>VLOOKUP(A32,masterfile!$A$3:$G$74,7,FALSE)</f>
    </nc>
  </rcc>
  <rcc rId="3627" sId="2">
    <nc r="H33">
      <f>VLOOKUP(A33,masterfile!$A$3:$G$74,7,FALSE)</f>
    </nc>
  </rcc>
  <rcc rId="3628" sId="2">
    <nc r="H34">
      <f>VLOOKUP(A34,masterfile!$A$3:$G$74,7,FALSE)</f>
    </nc>
  </rcc>
  <rcc rId="3629" sId="2">
    <nc r="H35">
      <f>VLOOKUP(A35,masterfile!$A$3:$G$74,7,FALSE)</f>
    </nc>
  </rcc>
  <rcc rId="3630" sId="2">
    <nc r="H36">
      <f>VLOOKUP(A36,masterfile!$A$3:$G$74,7,FALSE)</f>
    </nc>
  </rcc>
  <rcc rId="3631" sId="2">
    <nc r="H37">
      <f>VLOOKUP(A37,masterfile!$A$3:$G$74,7,FALSE)</f>
    </nc>
  </rcc>
  <rcc rId="3632" sId="2">
    <nc r="H38">
      <f>VLOOKUP(A38,masterfile!$A$3:$G$74,7,FALSE)</f>
    </nc>
  </rcc>
  <rcc rId="3633" sId="2">
    <nc r="H39">
      <f>VLOOKUP(A39,masterfile!$A$3:$G$74,7,FALSE)</f>
    </nc>
  </rcc>
  <rcc rId="3634" sId="2">
    <nc r="H42">
      <f>VLOOKUP(A42,masterfile!$A$3:$G$74,7,FALSE)</f>
    </nc>
  </rcc>
  <rcc rId="3635" sId="2">
    <nc r="H43">
      <f>VLOOKUP(A43,masterfile!$A$3:$G$74,7,FALSE)</f>
    </nc>
  </rcc>
  <rcc rId="3636" sId="2">
    <nc r="H44">
      <f>VLOOKUP(A44,masterfile!$A$3:$G$74,7,FALSE)</f>
    </nc>
  </rcc>
  <rcc rId="3637" sId="2">
    <nc r="H45">
      <f>VLOOKUP(A45,masterfile!$A$3:$G$74,7,FALSE)</f>
    </nc>
  </rcc>
  <rcc rId="3638" sId="2">
    <nc r="H46">
      <f>VLOOKUP(A46,masterfile!$A$3:$G$74,7,FALSE)</f>
    </nc>
  </rcc>
  <rcc rId="3639" sId="2">
    <nc r="H47">
      <f>VLOOKUP(A47,masterfile!$A$3:$G$74,7,FALSE)</f>
    </nc>
  </rcc>
  <rcc rId="3640" sId="2">
    <nc r="H48">
      <f>VLOOKUP(A48,masterfile!$A$3:$G$74,7,FALSE)</f>
    </nc>
  </rcc>
  <rcc rId="3641" sId="2">
    <nc r="H49">
      <f>VLOOKUP(A49,masterfile!$A$3:$G$74,7,FALSE)</f>
    </nc>
  </rcc>
  <rcc rId="3642" sId="2">
    <nc r="H50">
      <f>VLOOKUP(A50,masterfile!$A$3:$G$74,7,FALSE)</f>
    </nc>
  </rcc>
  <rcc rId="3643" sId="2">
    <nc r="H53">
      <f>VLOOKUP(A53,masterfile!$A$3:$G$74,7,FALSE)</f>
    </nc>
  </rcc>
  <rcc rId="3644" sId="2">
    <nc r="H54">
      <f>VLOOKUP(A54,masterfile!$A$3:$G$74,7,FALSE)</f>
    </nc>
  </rcc>
  <rcc rId="3645" sId="2">
    <nc r="H55">
      <f>VLOOKUP(A55,masterfile!$A$3:$G$74,7,FALSE)</f>
    </nc>
  </rcc>
  <rcc rId="3646" sId="2">
    <nc r="H56">
      <f>VLOOKUP(A56,masterfile!$A$3:$G$74,7,FALSE)</f>
    </nc>
  </rcc>
  <rcc rId="3647" sId="2">
    <nc r="H57">
      <f>VLOOKUP(A57,masterfile!$A$3:$G$74,7,FALSE)</f>
    </nc>
  </rcc>
  <rcc rId="3648" sId="2">
    <nc r="H58">
      <f>VLOOKUP(A58,masterfile!$A$3:$G$74,7,FALSE)</f>
    </nc>
  </rcc>
  <rcc rId="3649" sId="2">
    <nc r="H59">
      <f>VLOOKUP(A59,masterfile!$A$3:$G$74,7,FALSE)</f>
    </nc>
  </rcc>
  <rcc rId="3650" sId="2">
    <nc r="H60">
      <f>VLOOKUP(A60,masterfile!$A$3:$G$74,7,FALSE)</f>
    </nc>
  </rcc>
  <rcc rId="3651" sId="2">
    <nc r="H61">
      <f>VLOOKUP(A61,masterfile!$A$3:$G$74,7,FALSE)</f>
    </nc>
  </rcc>
  <rcc rId="3652" sId="2">
    <nc r="H66">
      <f>VLOOKUP(A66,masterfile!$A$3:$G$74,7,FALSE)</f>
    </nc>
  </rcc>
  <rcc rId="3653" sId="2">
    <nc r="H67">
      <f>VLOOKUP(A67,masterfile!$A$3:$G$74,7,FALSE)</f>
    </nc>
  </rcc>
  <rcc rId="3654" sId="2">
    <nc r="H68">
      <f>VLOOKUP(A68,masterfile!$A$3:$G$74,7,FALSE)</f>
    </nc>
  </rcc>
  <rcc rId="3655" sId="2">
    <nc r="H71">
      <f>VLOOKUP(A71,masterfile!$A$3:$G$74,7,FALSE)</f>
    </nc>
  </rcc>
  <rcc rId="3656" sId="2">
    <nc r="H72">
      <f>VLOOKUP(A72,masterfile!$A$3:$G$74,7,FALSE)</f>
    </nc>
  </rcc>
  <rcc rId="3657" sId="2">
    <nc r="H73">
      <f>VLOOKUP(A73,masterfile!$A$3:$G$74,7,FALSE)</f>
    </nc>
  </rcc>
  <rcc rId="3658" sId="2">
    <nc r="H76">
      <f>VLOOKUP(A76,masterfile!$A$3:$G$74,7,FALSE)</f>
    </nc>
  </rcc>
  <rcc rId="3659" sId="2">
    <nc r="H77">
      <f>VLOOKUP(A77,masterfile!$A$3:$G$74,7,FALSE)</f>
    </nc>
  </rcc>
  <rcc rId="3660" sId="2">
    <nc r="H78">
      <f>VLOOKUP(A78,masterfile!$A$3:$G$74,7,FALSE)</f>
    </nc>
  </rcc>
  <rcc rId="3661" sId="2">
    <nc r="H79">
      <f>VLOOKUP(A79,masterfile!$A$3:$G$74,7,FALSE)</f>
    </nc>
  </rcc>
  <rcc rId="3662" sId="2">
    <nc r="H82">
      <f>VLOOKUP(A82,masterfile!$A$3:$G$74,7,FALSE)</f>
    </nc>
  </rcc>
  <rcc rId="3663" sId="2">
    <nc r="H83">
      <f>VLOOKUP(A83,masterfile!$A$3:$G$74,7,FALSE)</f>
    </nc>
  </rcc>
  <rcc rId="3664" sId="2">
    <nc r="H84">
      <f>VLOOKUP(A84,masterfile!$A$3:$G$74,7,FALSE)</f>
    </nc>
  </rcc>
  <rcc rId="3665" sId="2">
    <nc r="H85">
      <f>VLOOKUP(A85,masterfile!$A$3:$G$74,7,FALSE)</f>
    </nc>
  </rcc>
  <rcc rId="3666" sId="2">
    <nc r="H88">
      <f>VLOOKUP(A88,masterfile!$A$3:$G$74,7,FALSE)</f>
    </nc>
  </rcc>
  <rcc rId="3667" sId="2">
    <nc r="H89">
      <f>VLOOKUP(A89,masterfile!$A$3:$G$74,7,FALSE)</f>
    </nc>
  </rcc>
  <rcc rId="3668" sId="2">
    <nc r="H90">
      <f>VLOOKUP(A90,masterfile!$A$3:$G$74,7,FALSE)</f>
    </nc>
  </rcc>
  <rcc rId="3669" sId="2">
    <nc r="H95">
      <f>VLOOKUP(A95,masterfile!$A$3:$G$74,7,FALSE)</f>
    </nc>
  </rcc>
  <rcc rId="3670" sId="2">
    <nc r="H98">
      <f>VLOOKUP(A98,masterfile!$A$3:$G$74,7,FALSE)</f>
    </nc>
  </rcc>
  <rcc rId="3671" sId="2">
    <nc r="H99">
      <f>VLOOKUP(A99,masterfile!$A$3:$G$74,7,FALSE)</f>
    </nc>
  </rcc>
  <rcc rId="3672" sId="2">
    <nc r="H100">
      <f>VLOOKUP(A100,masterfile!$A$3:$G$74,7,FALSE)</f>
    </nc>
  </rcc>
  <rcc rId="3673" sId="2">
    <nc r="H103">
      <f>VLOOKUP(A103,masterfile!$A$3:$G$74,7,FALSE)</f>
    </nc>
  </rcc>
  <rcc rId="3674" sId="2">
    <nc r="H104">
      <f>VLOOKUP(A104,masterfile!$A$3:$G$74,7,FALSE)</f>
    </nc>
  </rcc>
  <rcc rId="3675" sId="2">
    <nc r="H105">
      <f>VLOOKUP(A105,masterfile!$A$3:$G$74,7,FALSE)</f>
    </nc>
  </rcc>
  <rcc rId="3676" sId="2">
    <nc r="H108">
      <f>VLOOKUP(A108,masterfile!$A$3:$G$74,7,FALSE)</f>
    </nc>
  </rcc>
  <rcc rId="3677" sId="2">
    <nc r="H109">
      <f>VLOOKUP(A109,masterfile!$A$3:$G$74,7,FALSE)</f>
    </nc>
  </rcc>
  <rcc rId="3678" sId="2">
    <nc r="H110">
      <f>VLOOKUP(A110,masterfile!$A$3:$G$74,7,FALSE)</f>
    </nc>
  </rcc>
  <rcc rId="3679" sId="2">
    <nc r="H113">
      <f>VLOOKUP(A113,masterfile!$A$3:$G$74,7,FALSE)</f>
    </nc>
  </rcc>
  <rcc rId="3680" sId="2">
    <nc r="H114">
      <f>VLOOKUP(A114,masterfile!$A$3:$G$74,7,FALSE)</f>
    </nc>
  </rcc>
  <rcc rId="3681" sId="2">
    <nc r="H118">
      <f>VLOOKUP(A118,masterfile!$A$3:$G$74,7,FALSE)</f>
    </nc>
  </rcc>
  <rcc rId="3682" sId="2">
    <nc r="H119">
      <f>VLOOKUP(A119,masterfile!$A$3:$G$74,7,FALSE)</f>
    </nc>
  </rcc>
  <rcc rId="3683" sId="2">
    <nc r="H120">
      <f>VLOOKUP(A120,masterfile!$A$3:$G$74,7,FALSE)</f>
    </nc>
  </rcc>
  <rcc rId="3684" sId="2">
    <nc r="H121">
      <f>VLOOKUP(A121,masterfile!$A$3:$G$74,7,FALSE)</f>
    </nc>
  </rcc>
  <rcc rId="3685" sId="2">
    <nc r="H122">
      <f>VLOOKUP(A122,masterfile!$A$3:$G$74,7,FALSE)</f>
    </nc>
  </rcc>
  <rcc rId="3686" sId="2">
    <oc r="J21">
      <f>+I21/G21</f>
    </oc>
    <nc r="J21">
      <f>IF(G21&lt;&gt;0,+I21/G21,0)</f>
    </nc>
  </rcc>
  <rcc rId="3687" sId="2">
    <oc r="J22">
      <f>+I22/G22</f>
    </oc>
    <nc r="J22">
      <f>IF(G22&lt;&gt;0,+I22/G22,0)</f>
    </nc>
  </rcc>
  <rcc rId="3688" sId="2">
    <oc r="J23">
      <f>+I23/G23</f>
    </oc>
    <nc r="J23">
      <f>IF(G23&lt;&gt;0,+I23/G23,0)</f>
    </nc>
  </rcc>
  <rcc rId="3689" sId="2">
    <oc r="J24">
      <f>+I24/G24</f>
    </oc>
    <nc r="J24">
      <f>IF(G24&lt;&gt;0,+I24/G24,0)</f>
    </nc>
  </rcc>
  <rcc rId="3690" sId="2">
    <oc r="J25">
      <f>+I25/G25</f>
    </oc>
    <nc r="J25">
      <f>IF(G25&lt;&gt;0,+I25/G25,0)</f>
    </nc>
  </rcc>
  <rcc rId="3691" sId="2">
    <oc r="J26">
      <f>+I26/G26</f>
    </oc>
    <nc r="J26">
      <f>IF(G26&lt;&gt;0,+I26/G26,0)</f>
    </nc>
  </rcc>
  <rcc rId="3692" sId="2">
    <oc r="J27">
      <f>+I27/G27</f>
    </oc>
    <nc r="J27">
      <f>IF(G27&lt;&gt;0,+I27/G27,0)</f>
    </nc>
  </rcc>
  <rcc rId="3693" sId="2">
    <oc r="J28">
      <f>+I28/G28</f>
    </oc>
    <nc r="J28">
      <f>IF(G28&lt;&gt;0,+I28/G28,0)</f>
    </nc>
  </rcc>
  <rcc rId="3694" sId="2">
    <oc r="J29">
      <f>+I29/G29</f>
    </oc>
    <nc r="J29">
      <f>IF(G29&lt;&gt;0,+I29/G29,0)</f>
    </nc>
  </rcc>
  <rcc rId="3695" sId="2">
    <oc r="J32">
      <f>+I32/G32</f>
    </oc>
    <nc r="J32">
      <f>IF(G32&lt;&gt;0,+I32/G32,0)</f>
    </nc>
  </rcc>
  <rcc rId="3696" sId="2">
    <oc r="J33">
      <f>+I33/G33</f>
    </oc>
    <nc r="J33">
      <f>IF(G33&lt;&gt;0,+I33/G33,0)</f>
    </nc>
  </rcc>
  <rcc rId="3697" sId="2">
    <oc r="J34">
      <f>+I34/G34</f>
    </oc>
    <nc r="J34">
      <f>IF(G34&lt;&gt;0,+I34/G34,0)</f>
    </nc>
  </rcc>
  <rcc rId="3698" sId="2">
    <oc r="J35">
      <f>+I35/G35</f>
    </oc>
    <nc r="J35">
      <f>IF(G35&lt;&gt;0,+I35/G35,0)</f>
    </nc>
  </rcc>
  <rcc rId="3699" sId="2">
    <oc r="J36">
      <f>+I36/G36</f>
    </oc>
    <nc r="J36">
      <f>IF(G36&lt;&gt;0,+I36/G36,0)</f>
    </nc>
  </rcc>
  <rcc rId="3700" sId="2">
    <oc r="J37">
      <f>+I37/G37</f>
    </oc>
    <nc r="J37">
      <f>IF(G37&lt;&gt;0,+I37/G37,0)</f>
    </nc>
  </rcc>
  <rcc rId="3701" sId="2">
    <oc r="J38">
      <f>+I38/G38</f>
    </oc>
    <nc r="J38">
      <f>IF(G38&lt;&gt;0,+I38/G38,0)</f>
    </nc>
  </rcc>
  <rcc rId="3702" sId="2">
    <oc r="J39">
      <f>+I39/G39</f>
    </oc>
    <nc r="J39">
      <f>IF(G39&lt;&gt;0,+I39/G39,0)</f>
    </nc>
  </rcc>
  <rcc rId="3703" sId="2">
    <oc r="J42">
      <f>+I42/G42</f>
    </oc>
    <nc r="J42">
      <f>IF(G42&lt;&gt;0,+I42/G42,0)</f>
    </nc>
  </rcc>
  <rcc rId="3704" sId="2">
    <oc r="J43">
      <f>+I43/G43</f>
    </oc>
    <nc r="J43">
      <f>IF(G43&lt;&gt;0,+I43/G43,0)</f>
    </nc>
  </rcc>
  <rcc rId="3705" sId="2">
    <oc r="J44">
      <f>+I44/G44</f>
    </oc>
    <nc r="J44">
      <f>IF(G44&lt;&gt;0,+I44/G44,0)</f>
    </nc>
  </rcc>
  <rcc rId="3706" sId="2">
    <oc r="J45">
      <f>+I45/G45</f>
    </oc>
    <nc r="J45">
      <f>IF(G45&lt;&gt;0,+I45/G45,0)</f>
    </nc>
  </rcc>
  <rcc rId="3707" sId="2">
    <oc r="J46">
      <f>+I46/G46</f>
    </oc>
    <nc r="J46">
      <f>IF(G46&lt;&gt;0,+I46/G46,0)</f>
    </nc>
  </rcc>
  <rcc rId="3708" sId="2">
    <oc r="J47">
      <f>+I47/G47</f>
    </oc>
    <nc r="J47">
      <f>IF(G47&lt;&gt;0,+I47/G47,0)</f>
    </nc>
  </rcc>
  <rcc rId="3709" sId="2">
    <oc r="J48">
      <f>+I48/G48</f>
    </oc>
    <nc r="J48">
      <f>IF(G48&lt;&gt;0,+I48/G48,0)</f>
    </nc>
  </rcc>
  <rcc rId="3710" sId="2">
    <oc r="J49">
      <f>+I49/G49</f>
    </oc>
    <nc r="J49">
      <f>IF(G49&lt;&gt;0,+I49/G49,0)</f>
    </nc>
  </rcc>
  <rcc rId="3711" sId="2">
    <oc r="J50">
      <f>+I50/G50</f>
    </oc>
    <nc r="J50">
      <f>IF(G50&lt;&gt;0,+I50/G50,0)</f>
    </nc>
  </rcc>
  <rcc rId="3712" sId="2">
    <oc r="J53">
      <f>+I53/G53</f>
    </oc>
    <nc r="J53">
      <f>IF(G53&lt;&gt;0,+I53/G53,0)</f>
    </nc>
  </rcc>
  <rcc rId="3713" sId="2">
    <oc r="J54">
      <f>+I54/G54</f>
    </oc>
    <nc r="J54">
      <f>IF(G54&lt;&gt;0,+I54/G54,0)</f>
    </nc>
  </rcc>
  <rcc rId="3714" sId="2">
    <oc r="J55">
      <f>+I55/G55</f>
    </oc>
    <nc r="J55">
      <f>IF(G55&lt;&gt;0,+I55/G55,0)</f>
    </nc>
  </rcc>
  <rcc rId="3715" sId="2">
    <oc r="J56">
      <f>+I56/G56</f>
    </oc>
    <nc r="J56">
      <f>IF(G56&lt;&gt;0,+I56/G56,0)</f>
    </nc>
  </rcc>
  <rcc rId="3716" sId="2">
    <oc r="J57">
      <f>+I57/G57</f>
    </oc>
    <nc r="J57">
      <f>IF(G57&lt;&gt;0,+I57/G57,0)</f>
    </nc>
  </rcc>
  <rcc rId="3717" sId="2">
    <oc r="J58">
      <f>+I58/G58</f>
    </oc>
    <nc r="J58">
      <f>IF(G58&lt;&gt;0,+I58/G58,0)</f>
    </nc>
  </rcc>
  <rcc rId="3718" sId="2">
    <oc r="J59">
      <f>+I59/G59</f>
    </oc>
    <nc r="J59">
      <f>IF(G59&lt;&gt;0,+I59/G59,0)</f>
    </nc>
  </rcc>
  <rcc rId="3719" sId="2">
    <oc r="J60">
      <f>+I60/G60</f>
    </oc>
    <nc r="J60">
      <f>IF(G60&lt;&gt;0,+I60/G60,0)</f>
    </nc>
  </rcc>
  <rcc rId="3720" sId="2">
    <oc r="J61">
      <f>+I61/G61</f>
    </oc>
    <nc r="J61">
      <f>IF(G61&lt;&gt;0,+I61/G61,0)</f>
    </nc>
  </rcc>
  <rcc rId="3721" sId="2">
    <oc r="J66">
      <f>+I66/G66</f>
    </oc>
    <nc r="J66">
      <f>IF(G66&lt;&gt;0,+I66/G66,0)</f>
    </nc>
  </rcc>
  <rcc rId="3722" sId="2">
    <oc r="J67">
      <f>+I67/G67</f>
    </oc>
    <nc r="J67">
      <f>IF(G67&lt;&gt;0,+I67/G67,0)</f>
    </nc>
  </rcc>
  <rcc rId="3723" sId="2">
    <oc r="J68">
      <f>+I68/G68</f>
    </oc>
    <nc r="J68">
      <f>IF(G68&lt;&gt;0,+I68/G68,0)</f>
    </nc>
  </rcc>
  <rcc rId="3724" sId="2">
    <oc r="J71">
      <f>+I71/G71</f>
    </oc>
    <nc r="J71">
      <f>IF(G71&lt;&gt;0,+I71/G71,0)</f>
    </nc>
  </rcc>
  <rcc rId="3725" sId="2">
    <oc r="J72">
      <f>+I72/G72</f>
    </oc>
    <nc r="J72">
      <f>IF(G72&lt;&gt;0,+I72/G72,0)</f>
    </nc>
  </rcc>
  <rcc rId="3726" sId="2">
    <oc r="J73">
      <f>+I73/G73</f>
    </oc>
    <nc r="J73">
      <f>IF(G73&lt;&gt;0,+I73/G73,0)</f>
    </nc>
  </rcc>
  <rcc rId="3727" sId="2">
    <oc r="J76">
      <f>+I76/G76</f>
    </oc>
    <nc r="J76">
      <f>IF(G76&lt;&gt;0,+I76/G76,0)</f>
    </nc>
  </rcc>
  <rcc rId="3728" sId="2">
    <oc r="J77">
      <f>+I77/G77</f>
    </oc>
    <nc r="J77">
      <f>IF(G77&lt;&gt;0,+I77/G77,0)</f>
    </nc>
  </rcc>
  <rcc rId="3729" sId="2">
    <oc r="J78">
      <f>+I78/G78</f>
    </oc>
    <nc r="J78">
      <f>IF(G78&lt;&gt;0,+I78/G78,0)</f>
    </nc>
  </rcc>
  <rcc rId="3730" sId="2">
    <oc r="J79">
      <f>+I79/G79</f>
    </oc>
    <nc r="J79">
      <f>IF(G79&lt;&gt;0,+I79/G79,0)</f>
    </nc>
  </rcc>
  <rcc rId="3731" sId="2" odxf="1" dxf="1">
    <oc r="J80">
      <f>+I80/G80</f>
    </oc>
    <nc r="J80">
      <f>IF(G80&lt;&gt;0,+I80/G80,0)</f>
    </nc>
    <odxf>
      <font>
        <b/>
        <sz val="12"/>
      </font>
    </odxf>
    <ndxf>
      <font>
        <b val="0"/>
        <sz val="12"/>
      </font>
    </ndxf>
  </rcc>
  <rcc rId="3732" sId="2">
    <oc r="J81">
      <f>+I81/G81</f>
    </oc>
    <nc r="J81">
      <f>IF(G81&lt;&gt;0,+I81/G81,0)</f>
    </nc>
  </rcc>
  <rcc rId="3733" sId="2">
    <oc r="J82">
      <f>+I82/G82</f>
    </oc>
    <nc r="J82">
      <f>IF(G82&lt;&gt;0,+I82/G82,0)</f>
    </nc>
  </rcc>
  <rcc rId="3734" sId="2">
    <oc r="J83">
      <f>+I83/G83</f>
    </oc>
    <nc r="J83">
      <f>IF(G83&lt;&gt;0,+I83/G83,0)</f>
    </nc>
  </rcc>
  <rcc rId="3735" sId="2">
    <oc r="J84">
      <f>+I84/G84</f>
    </oc>
    <nc r="J84">
      <f>IF(G84&lt;&gt;0,+I84/G84,0)</f>
    </nc>
  </rcc>
  <rcc rId="3736" sId="2">
    <oc r="J85">
      <f>+I85/G85</f>
    </oc>
    <nc r="J85">
      <f>IF(G85&lt;&gt;0,+I85/G85,0)</f>
    </nc>
  </rcc>
  <rcc rId="3737" sId="2">
    <oc r="J88">
      <f>+I88/G88</f>
    </oc>
    <nc r="J88">
      <f>IF(G88&lt;&gt;0,+I88/G88,0)</f>
    </nc>
  </rcc>
  <rcc rId="3738" sId="2">
    <oc r="J89">
      <f>+I89/G89</f>
    </oc>
    <nc r="J89">
      <f>IF(G89&lt;&gt;0,+I89/G89,0)</f>
    </nc>
  </rcc>
  <rcc rId="3739" sId="2">
    <oc r="J90">
      <f>+I90/G90</f>
    </oc>
    <nc r="J90">
      <f>IF(G90&lt;&gt;0,+I90/G90,0)</f>
    </nc>
  </rcc>
  <rcc rId="3740" sId="2">
    <oc r="J95">
      <f>+I95/G95</f>
    </oc>
    <nc r="J95">
      <f>IF(G95&lt;&gt;0,+I95/G95,0)</f>
    </nc>
  </rcc>
  <rcc rId="3741" sId="2">
    <oc r="J98">
      <f>+I98/G98</f>
    </oc>
    <nc r="J98">
      <f>IF(G98&lt;&gt;0,+I98/G98,0)</f>
    </nc>
  </rcc>
  <rcc rId="3742" sId="2">
    <oc r="J99">
      <f>+I99/G99</f>
    </oc>
    <nc r="J99">
      <f>IF(G99&lt;&gt;0,+I99/G99,0)</f>
    </nc>
  </rcc>
  <rcc rId="3743" sId="2">
    <oc r="J100">
      <f>+I100/G100</f>
    </oc>
    <nc r="J100">
      <f>IF(G100&lt;&gt;0,+I100/G100,0)</f>
    </nc>
  </rcc>
  <rcc rId="3744" sId="2">
    <oc r="J103">
      <f>+I103/G103</f>
    </oc>
    <nc r="J103">
      <f>IF(G103&lt;&gt;0,+I103/G103,0)</f>
    </nc>
  </rcc>
  <rcc rId="3745" sId="2">
    <oc r="J104">
      <f>+I104/G104</f>
    </oc>
    <nc r="J104">
      <f>IF(G104&lt;&gt;0,+I104/G104,0)</f>
    </nc>
  </rcc>
  <rcc rId="3746" sId="2">
    <oc r="J105">
      <f>+I105/G105</f>
    </oc>
    <nc r="J105">
      <f>IF(G105&lt;&gt;0,+I105/G105,0)</f>
    </nc>
  </rcc>
  <rcc rId="3747" sId="2">
    <oc r="J108">
      <f>+I108/G108</f>
    </oc>
    <nc r="J108">
      <f>IF(G108&lt;&gt;0,+I108/G108,0)</f>
    </nc>
  </rcc>
  <rcc rId="3748" sId="2">
    <oc r="J109">
      <f>+I109/G109</f>
    </oc>
    <nc r="J109">
      <f>IF(G109&lt;&gt;0,+I109/G109,0)</f>
    </nc>
  </rcc>
  <rcc rId="3749" sId="2">
    <oc r="J110">
      <f>+I110/G110</f>
    </oc>
    <nc r="J110">
      <f>IF(G110&lt;&gt;0,+I110/G110,0)</f>
    </nc>
  </rcc>
  <rcc rId="3750" sId="2">
    <oc r="J113">
      <f>+I113/G113</f>
    </oc>
    <nc r="J113">
      <f>IF(G113&lt;&gt;0,+I113/G113,0)</f>
    </nc>
  </rcc>
  <rcc rId="3751" sId="2">
    <oc r="J114">
      <f>+I114/G114</f>
    </oc>
    <nc r="J114">
      <f>IF(G114&lt;&gt;0,+I114/G114,0)</f>
    </nc>
  </rcc>
  <rcc rId="3752" sId="2">
    <oc r="J118">
      <f>+I118/G118</f>
    </oc>
    <nc r="J118">
      <f>IF(G118&lt;&gt;0,+I118/G118,0)</f>
    </nc>
  </rcc>
  <rcc rId="3753" sId="2">
    <oc r="J119">
      <f>+I119/G119</f>
    </oc>
    <nc r="J119">
      <f>IF(G119&lt;&gt;0,+I119/G119,0)</f>
    </nc>
  </rcc>
  <rcc rId="3754" sId="2">
    <oc r="J120">
      <f>+I120/G120</f>
    </oc>
    <nc r="J120">
      <f>IF(G120&lt;&gt;0,+I120/G120,0)</f>
    </nc>
  </rcc>
  <rcc rId="3755" sId="2">
    <oc r="J121">
      <f>+I121/G121</f>
    </oc>
    <nc r="J121">
      <f>IF(G121&lt;&gt;0,+I121/G121,0)</f>
    </nc>
  </rcc>
  <rcc rId="3756" sId="2">
    <oc r="J122">
      <f>+I122/G122</f>
    </oc>
    <nc r="J122">
      <f>IF(G122&lt;&gt;0,+I122/G122,0)</f>
    </nc>
  </rcc>
  <rcc rId="3757" sId="2" numFmtId="13">
    <oc r="J92">
      <f>SUM(J65:J91)</f>
    </oc>
    <nc r="J92">
      <f>IF(G92&lt;&gt;0,+I92/G92,0)</f>
    </nc>
  </rcc>
  <rcc rId="3758" sId="2" numFmtId="13">
    <oc r="J116">
      <f>SUM(J94:J115)</f>
    </oc>
    <nc r="J116">
      <v>0</v>
    </nc>
  </rcc>
  <rcc rId="3759" sId="2">
    <oc r="J123">
      <f>SUM(J118:J122)</f>
    </oc>
    <nc r="J123">
      <f>IF(G123&lt;&gt;0,+I123/G123,0)</f>
    </nc>
  </rcc>
  <rcc rId="3760" sId="2">
    <oc r="J125">
      <f>+J123+J116+J92+J63+J18</f>
    </oc>
    <nc r="J125">
      <f>IF(G125&lt;&gt;0,+I125/G125,0)</f>
    </nc>
  </rcc>
  <rcc rId="3761" sId="2">
    <oc r="J127">
      <f>SUM(J21:J116)/3+J123</f>
    </oc>
    <nc r="J127">
      <f>IF(G127&lt;&gt;0,+I127/G127,0)</f>
    </nc>
  </rcc>
  <rfmt sheetId="2" sqref="J125" start="0" length="0">
    <dxf>
      <numFmt numFmtId="13" formatCode="0%"/>
    </dxf>
  </rfmt>
  <rfmt sheetId="2" sqref="J127" start="0" length="0">
    <dxf>
      <numFmt numFmtId="13" formatCode="0%"/>
    </dxf>
  </rfmt>
  <rcc rId="3762" sId="2">
    <oc r="F18">
      <f>SUM(F17:F17)</f>
    </oc>
    <nc r="F18">
      <f>SUM(F17:F17)</f>
    </nc>
  </rcc>
  <rfmt sheetId="2" s="1" sqref="F20" start="0" length="0">
    <dxf/>
  </rfmt>
  <rcc rId="3763" sId="2" odxf="1" dxf="1">
    <oc r="F21">
      <f>+E21/C21</f>
    </oc>
    <nc r="F21">
      <f>IF(C21&lt;&gt;0,+E21/C21,0)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64" sId="2" odxf="1" dxf="1">
    <oc r="F22">
      <f>+E22/C22</f>
    </oc>
    <nc r="F22">
      <f>IF(C22&lt;&gt;0,+E22/C22,0)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65" sId="2" odxf="1" dxf="1">
    <oc r="F23">
      <f>+E23/C23</f>
    </oc>
    <nc r="F23">
      <f>IF(C23&lt;&gt;0,+E23/C23,0)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66" sId="2" odxf="1" dxf="1">
    <oc r="F24">
      <f>+E24/C24</f>
    </oc>
    <nc r="F24">
      <f>IF(C24&lt;&gt;0,+E24/C24,0)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67" sId="2" odxf="1" dxf="1">
    <oc r="F25">
      <f>+E25/C25</f>
    </oc>
    <nc r="F25">
      <f>IF(C25&lt;&gt;0,+E25/C25,0)</f>
    </nc>
    <ndxf/>
  </rcc>
  <rcc rId="3768" sId="2" odxf="1" dxf="1">
    <oc r="F26">
      <f>+E26/C26</f>
    </oc>
    <nc r="F26">
      <f>IF(C26&lt;&gt;0,+E26/C26,0)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69" sId="2" odxf="1" dxf="1">
    <oc r="F27">
      <f>+E27/C27</f>
    </oc>
    <nc r="F27">
      <f>IF(C27&lt;&gt;0,+E27/C27,0)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70" sId="2" odxf="1" dxf="1">
    <oc r="F28">
      <f>+E28/C28</f>
    </oc>
    <nc r="F28">
      <f>IF(C28&lt;&gt;0,+E28/C28,0)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71" sId="2" odxf="1" dxf="1">
    <oc r="F29">
      <f>+E29/C29</f>
    </oc>
    <nc r="F29">
      <f>IF(C29&lt;&gt;0,+E29/C29,0)</f>
    </nc>
    <ndxf/>
  </rcc>
  <rcc rId="3772" sId="2" odxf="1" dxf="1">
    <oc r="F30">
      <f>+E30/C30</f>
    </oc>
    <nc r="F30">
      <f>+E30/C30</f>
    </nc>
    <odxf>
      <font>
        <b/>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fmt sheetId="2" s="1" sqref="F31" start="0" length="0">
    <dxf/>
  </rfmt>
  <rcc rId="3773" sId="2" odxf="1" dxf="1">
    <oc r="F32">
      <f>+E32/C32</f>
    </oc>
    <nc r="F32">
      <f>IF(C32&lt;&gt;0,+E32/C32,0)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74" sId="2" odxf="1" dxf="1">
    <oc r="F33">
      <f>+E33/C33</f>
    </oc>
    <nc r="F33">
      <f>IF(C33&lt;&gt;0,+E33/C33,0)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75" sId="2" odxf="1" dxf="1">
    <oc r="F34">
      <f>+E34/C34</f>
    </oc>
    <nc r="F34">
      <f>IF(C34&lt;&gt;0,+E34/C34,0)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76" sId="2" odxf="1" dxf="1">
    <oc r="F35">
      <f>+E35/C35</f>
    </oc>
    <nc r="F35">
      <f>IF(C35&lt;&gt;0,+E35/C35,0)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77" sId="2" odxf="1" dxf="1">
    <oc r="F36">
      <f>+E36/C36</f>
    </oc>
    <nc r="F36">
      <f>IF(C36&lt;&gt;0,+E36/C36,0)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78" sId="2" odxf="1" dxf="1">
    <oc r="F37">
      <f>+E37/C37</f>
    </oc>
    <nc r="F37">
      <f>IF(C37&lt;&gt;0,+E37/C37,0)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79" sId="2" odxf="1" dxf="1">
    <oc r="F38">
      <f>+E38/C38</f>
    </oc>
    <nc r="F38">
      <f>IF(C38&lt;&gt;0,+E38/C38,0)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80" sId="2" odxf="1" dxf="1">
    <oc r="F39">
      <f>+E39/C39</f>
    </oc>
    <nc r="F39">
      <f>IF(C39&lt;&gt;0,+E39/C39,0)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81" sId="2" odxf="1" dxf="1">
    <oc r="F40">
      <f>+E40/C40</f>
    </oc>
    <nc r="F40">
      <f>+E40/C40</f>
    </nc>
    <odxf>
      <font>
        <b/>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fmt sheetId="2" s="1" sqref="F41" start="0" length="0">
    <dxf/>
  </rfmt>
  <rcc rId="3782" sId="2" odxf="1" dxf="1">
    <oc r="F42">
      <f>+E42/C42</f>
    </oc>
    <nc r="F42">
      <f>IF(C42&lt;&gt;0,+E42/C42,0)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83" sId="2" odxf="1" dxf="1">
    <oc r="F43">
      <f>+E43/C43</f>
    </oc>
    <nc r="F43">
      <f>IF(C43&lt;&gt;0,+E43/C43,0)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84" sId="2" odxf="1" dxf="1">
    <oc r="F44">
      <f>+E44/C44</f>
    </oc>
    <nc r="F44">
      <f>IF(C44&lt;&gt;0,+E44/C44,0)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85" sId="2" odxf="1" dxf="1">
    <oc r="F45">
      <f>+E45/C45</f>
    </oc>
    <nc r="F45">
      <f>IF(C45&lt;&gt;0,+E45/C45,0)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86" sId="2" odxf="1" dxf="1">
    <oc r="F46">
      <f>+E46/C46</f>
    </oc>
    <nc r="F46">
      <f>IF(C46&lt;&gt;0,+E46/C46,0)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87" sId="2" odxf="1" dxf="1">
    <oc r="F47">
      <f>+E47/C47</f>
    </oc>
    <nc r="F47">
      <f>IF(C47&lt;&gt;0,+E47/C47,0)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88" sId="2" odxf="1" dxf="1">
    <oc r="F48">
      <f>+E48/C48</f>
    </oc>
    <nc r="F48">
      <f>IF(C48&lt;&gt;0,+E48/C48,0)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89" sId="2" odxf="1" dxf="1">
    <oc r="F49">
      <f>+E49/C49</f>
    </oc>
    <nc r="F49">
      <f>IF(C49&lt;&gt;0,+E49/C49,0)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90" sId="2" odxf="1" dxf="1">
    <oc r="F50">
      <f>+E50/C50</f>
    </oc>
    <nc r="F50">
      <f>IF(C50&lt;&gt;0,+E50/C50,0)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91" sId="2" odxf="1" dxf="1">
    <oc r="F51">
      <f>+E51/C51</f>
    </oc>
    <nc r="F51">
      <f>+E51/C51</f>
    </nc>
    <odxf>
      <font>
        <b/>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fmt sheetId="2" s="1" sqref="F52" start="0" length="0">
    <dxf/>
  </rfmt>
  <rcc rId="3792" sId="2" odxf="1" dxf="1">
    <oc r="F53">
      <f>+E53/C53</f>
    </oc>
    <nc r="F53">
      <f>IF(C53&lt;&gt;0,+E53/C53,0)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93" sId="2" odxf="1" dxf="1">
    <oc r="F54">
      <f>+E54/C54</f>
    </oc>
    <nc r="F54">
      <f>IF(C54&lt;&gt;0,+E54/C54,0)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94" sId="2" odxf="1" dxf="1">
    <oc r="F55">
      <f>+E55/C55</f>
    </oc>
    <nc r="F55">
      <f>IF(C55&lt;&gt;0,+E55/C55,0)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95" sId="2" odxf="1" dxf="1">
    <oc r="F56">
      <f>+E56/C56</f>
    </oc>
    <nc r="F56">
      <f>IF(C56&lt;&gt;0,+E56/C56,0)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96" sId="2" odxf="1" dxf="1">
    <oc r="F57">
      <f>+E57/C57</f>
    </oc>
    <nc r="F57">
      <f>IF(C57&lt;&gt;0,+E57/C57,0)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97" sId="2" odxf="1" dxf="1">
    <oc r="F58">
      <f>+E58/C58</f>
    </oc>
    <nc r="F58">
      <f>IF(C58&lt;&gt;0,+E58/C58,0)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98" sId="2" odxf="1" dxf="1">
    <oc r="F59">
      <f>+E59/C59</f>
    </oc>
    <nc r="F59">
      <f>IF(C59&lt;&gt;0,+E59/C59,0)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799" sId="2" odxf="1" dxf="1">
    <oc r="F60">
      <f>+E60/C60</f>
    </oc>
    <nc r="F60">
      <f>IF(C60&lt;&gt;0,+E60/C60,0)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00" sId="2" odxf="1" dxf="1">
    <oc r="F61">
      <f>+E61/C61</f>
    </oc>
    <nc r="F61">
      <f>IF(C61&lt;&gt;0,+E61/C61,0)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01" sId="2" odxf="1" dxf="1">
    <oc r="F62">
      <f>+E62/C62</f>
    </oc>
    <nc r="F62">
      <f>+E62/C62</f>
    </nc>
    <odxf>
      <font>
        <b/>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fmt sheetId="2" s="1" sqref="F65" start="0" length="0">
    <dxf/>
  </rfmt>
  <rcc rId="3802" sId="2" odxf="1" dxf="1">
    <oc r="F66">
      <f>+E66/C66</f>
    </oc>
    <nc r="F66">
      <f>IF(C66&lt;&gt;0,+E66/C66,0)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03" sId="2" odxf="1" dxf="1">
    <oc r="F67">
      <f>+E67/C67</f>
    </oc>
    <nc r="F67">
      <f>IF(C67&lt;&gt;0,+E67/C67,0)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04" sId="2" odxf="1" dxf="1">
    <oc r="F68">
      <f>+E68/C68</f>
    </oc>
    <nc r="F68">
      <f>IF(C68&lt;&gt;0,+E68/C68,0)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05" sId="2" odxf="1" dxf="1">
    <oc r="F69">
      <f>+E69/C69</f>
    </oc>
    <nc r="F69">
      <f>+E69/C69</f>
    </nc>
    <odxf>
      <font>
        <b/>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fmt sheetId="2" s="1" sqref="F70" start="0" length="0">
    <dxf/>
  </rfmt>
  <rcc rId="3806" sId="2" odxf="1" dxf="1">
    <oc r="F71">
      <f>+E71/C71</f>
    </oc>
    <nc r="F71">
      <f>IF(C71&lt;&gt;0,+E71/C71,0)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07" sId="2" odxf="1" dxf="1">
    <oc r="F72">
      <f>+E72/C72</f>
    </oc>
    <nc r="F72">
      <f>IF(C72&lt;&gt;0,+E72/C72,0)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08" sId="2" odxf="1" dxf="1">
    <oc r="F73">
      <f>+E73/C73</f>
    </oc>
    <nc r="F73">
      <f>IF(C73&lt;&gt;0,+E73/C73,0)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09" sId="2" odxf="1" dxf="1">
    <oc r="F74">
      <f>+E74/C74</f>
    </oc>
    <nc r="F74">
      <f>+E74/C74</f>
    </nc>
    <odxf>
      <font>
        <b/>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fmt sheetId="2" s="1" sqref="F75" start="0" length="0">
    <dxf/>
  </rfmt>
  <rcc rId="3810" sId="2" odxf="1" dxf="1">
    <oc r="F76">
      <f>+E76/C76</f>
    </oc>
    <nc r="F76">
      <f>IF(C76&lt;&gt;0,+E76/C76,0)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11" sId="2" odxf="1" dxf="1">
    <oc r="F77">
      <f>+E77/C77</f>
    </oc>
    <nc r="F77">
      <f>IF(C77&lt;&gt;0,+E77/C77,0)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12" sId="2" odxf="1" dxf="1">
    <oc r="F78">
      <f>+E78/C78</f>
    </oc>
    <nc r="F78">
      <f>IF(C78&lt;&gt;0,+E78/C78,0)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13" sId="2" odxf="1" dxf="1">
    <oc r="F79">
      <f>+E79/C79</f>
    </oc>
    <nc r="F79">
      <f>IF(C79&lt;&gt;0,+E79/C79,0)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14" sId="2" odxf="1" dxf="1">
    <oc r="F80">
      <f>+E80/C80</f>
    </oc>
    <nc r="F80">
      <f>IF(C80&lt;&gt;0,+E80/C80,0)</f>
    </nc>
    <odxf>
      <font>
        <b/>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font>
        <b val="0"/>
        <sz val="12"/>
        <color auto="1"/>
        <name val="Arial"/>
        <scheme val="none"/>
      </font>
    </ndxf>
  </rcc>
  <rcc rId="3815" sId="2" odxf="1" dxf="1">
    <nc r="F81">
      <f>IF(C81&lt;&gt;0,+E81/C81,0)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16" sId="2" odxf="1" dxf="1">
    <oc r="F82">
      <f>+E82/C82</f>
    </oc>
    <nc r="F82">
      <f>IF(C82&lt;&gt;0,+E82/C82,0)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17" sId="2" odxf="1" dxf="1">
    <oc r="F83">
      <f>+E83/C83</f>
    </oc>
    <nc r="F83">
      <f>IF(C83&lt;&gt;0,+E83/C83,0)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18" sId="2" odxf="1" dxf="1">
    <oc r="F84">
      <f>+E84/C84</f>
    </oc>
    <nc r="F84">
      <f>IF(C84&lt;&gt;0,+E84/C84,0)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19" sId="2" odxf="1" dxf="1">
    <oc r="F85">
      <f>+E85/C85</f>
    </oc>
    <nc r="F85">
      <f>IF(C85&lt;&gt;0,+E85/C85,0)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20" sId="2" odxf="1" dxf="1">
    <oc r="F86">
      <f>+E86/C86</f>
    </oc>
    <nc r="F86">
      <f>+E86/C86</f>
    </nc>
    <odxf>
      <font>
        <b/>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fmt sheetId="2" s="1" sqref="F87" start="0" length="0">
    <dxf/>
  </rfmt>
  <rcc rId="3821" sId="2" odxf="1" dxf="1">
    <oc r="F88">
      <f>+E88/C88</f>
    </oc>
    <nc r="F88">
      <f>IF(C88&lt;&gt;0,+E88/C88,0)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22" sId="2" odxf="1" dxf="1">
    <oc r="F89">
      <f>+E89/C89</f>
    </oc>
    <nc r="F89">
      <f>IF(C89&lt;&gt;0,+E89/C89,0)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23" sId="2" odxf="1" dxf="1">
    <oc r="F90">
      <f>+E90/C90</f>
    </oc>
    <nc r="F90">
      <f>IF(C90&lt;&gt;0,+E90/C90,0)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24" sId="2" odxf="1" dxf="1">
    <oc r="F91">
      <f>+E91/C91</f>
    </oc>
    <nc r="F91">
      <f>+E91/C91</f>
    </nc>
    <odxf>
      <font>
        <b/>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25" sId="2">
    <oc r="F92">
      <f>+F91+F86+F80+F69+F74</f>
    </oc>
    <nc r="F92">
      <f>IF(C92&lt;&gt;0,+E92/C92,0)</f>
    </nc>
  </rcc>
  <rfmt sheetId="2" s="1" sqref="F94" start="0" length="0">
    <dxf/>
  </rfmt>
  <rcc rId="3826" sId="2" odxf="1" dxf="1">
    <oc r="F95">
      <f>+E95/C95</f>
    </oc>
    <nc r="F95">
      <f>IF(C95&lt;&gt;0,+E95/C95,0)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27" sId="2" odxf="1" dxf="1">
    <oc r="F96">
      <f>+E96/C96</f>
    </oc>
    <nc r="F96">
      <f>+E96/C96</f>
    </nc>
    <odxf>
      <font>
        <b/>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fmt sheetId="2" s="1" sqref="F97" start="0" length="0">
    <dxf/>
  </rfmt>
  <rcc rId="3828" sId="2" odxf="1" dxf="1">
    <oc r="F98">
      <f>+E98/C98</f>
    </oc>
    <nc r="F98">
      <f>IF(C98&lt;&gt;0,+E98/C98,0)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29" sId="2" odxf="1" dxf="1">
    <oc r="F99">
      <f>+E99/C99</f>
    </oc>
    <nc r="F99">
      <f>IF(C99&lt;&gt;0,+E99/C99,0)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30" sId="2" odxf="1" dxf="1">
    <oc r="F100">
      <f>+E100/C100</f>
    </oc>
    <nc r="F100">
      <f>IF(C100&lt;&gt;0,+E100/C100,0)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31" sId="2" odxf="1" dxf="1">
    <oc r="F101">
      <f>+E101/C101</f>
    </oc>
    <nc r="F101">
      <f>+E101/C101</f>
    </nc>
    <odxf>
      <font>
        <b/>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fmt sheetId="2" s="1" sqref="F102" start="0" length="0">
    <dxf/>
  </rfmt>
  <rcc rId="3832" sId="2" odxf="1" dxf="1">
    <oc r="F103">
      <f>+E103/C103</f>
    </oc>
    <nc r="F103">
      <f>IF(C103&lt;&gt;0,+E103/C103,0)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33" sId="2" odxf="1" dxf="1">
    <oc r="F104">
      <f>+E104/C104</f>
    </oc>
    <nc r="F104">
      <f>IF(C104&lt;&gt;0,+E104/C104,0)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34" sId="2" odxf="1" dxf="1">
    <oc r="F105">
      <f>+E105/C105</f>
    </oc>
    <nc r="F105">
      <f>IF(C105&lt;&gt;0,+E105/C105,0)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35" sId="2" odxf="1" dxf="1">
    <oc r="F106">
      <f>+E106/C106</f>
    </oc>
    <nc r="F106">
      <f>+E106/C106</f>
    </nc>
    <odxf>
      <font>
        <b/>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fmt sheetId="2" s="1" sqref="F107" start="0" length="0">
    <dxf/>
  </rfmt>
  <rcc rId="3836" sId="2" odxf="1" dxf="1">
    <oc r="F108">
      <f>+E108/C108</f>
    </oc>
    <nc r="F108">
      <f>IF(C108&lt;&gt;0,+E108/C108,0)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37" sId="2" odxf="1" dxf="1">
    <oc r="F109">
      <f>+E109/C109</f>
    </oc>
    <nc r="F109">
      <f>IF(C109&lt;&gt;0,+E109/C109,0)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38" sId="2" odxf="1" dxf="1">
    <oc r="F110">
      <f>+E110/C110</f>
    </oc>
    <nc r="F110">
      <f>IF(C110&lt;&gt;0,+E110/C110,0)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39" sId="2" odxf="1" dxf="1">
    <oc r="F111">
      <f>+E111/C111</f>
    </oc>
    <nc r="F111">
      <f>+E111/C111</f>
    </nc>
    <odxf>
      <font>
        <b/>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fmt sheetId="2" s="1" sqref="F112" start="0" length="0">
    <dxf/>
  </rfmt>
  <rcc rId="3840" sId="2" odxf="1" dxf="1">
    <oc r="F113">
      <f>+E113/C113</f>
    </oc>
    <nc r="F113">
      <f>IF(C113&lt;&gt;0,+E113/C113,0)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41" sId="2" odxf="1" dxf="1">
    <oc r="F114">
      <f>+E114/C114</f>
    </oc>
    <nc r="F114">
      <f>IF(C114&lt;&gt;0,+E114/C114,0)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42" sId="2" odxf="1" dxf="1">
    <oc r="F115">
      <f>+E115/C115</f>
    </oc>
    <nc r="F115">
      <f>+E115/C115</f>
    </nc>
    <odxf>
      <font>
        <b/>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43" sId="2" numFmtId="13">
    <oc r="F116">
      <f>+E116/C116</f>
    </oc>
    <nc r="F116">
      <v>0</v>
    </nc>
  </rcc>
  <rcc rId="3844" sId="2" odxf="1" dxf="1">
    <oc r="F118">
      <f>+E118/C118</f>
    </oc>
    <nc r="F118">
      <f>IF(C118&lt;&gt;0,+E118/C118,0)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45" sId="2" odxf="1" dxf="1">
    <oc r="F119">
      <f>+E119/C119</f>
    </oc>
    <nc r="F119">
      <f>IF(C119&lt;&gt;0,+E119/C119,0)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46" sId="2" odxf="1" dxf="1">
    <oc r="F120">
      <f>+E120/C120</f>
    </oc>
    <nc r="F120">
      <f>IF(C120&lt;&gt;0,+E120/C120,0)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47" sId="2" odxf="1" dxf="1">
    <oc r="F121">
      <f>+E121/C121</f>
    </oc>
    <nc r="F121">
      <f>IF(C121&lt;&gt;0,+E121/C121,0)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cc rId="3848" sId="2" odxf="1" dxf="1">
    <oc r="F122">
      <f>+E122/C122</f>
    </oc>
    <nc r="F122">
      <f>IF(C122&lt;&gt;0,+E122/C122,0)</f>
    </nc>
    <odxf>
      <font>
        <b val="0"/>
        <i val="0"/>
        <strike val="0"/>
        <condense val="0"/>
        <extend val="0"/>
        <outline val="0"/>
        <shadow val="0"/>
        <u val="none"/>
        <vertAlign val="baseline"/>
        <sz val="12"/>
        <color auto="1"/>
        <name val="Arial"/>
        <scheme val="none"/>
      </font>
      <numFmt numFmtId="1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medium">
          <color indexed="64"/>
        </right>
        <top style="thin">
          <color indexed="64"/>
        </top>
        <bottom style="thin">
          <color indexed="64"/>
        </bottom>
      </border>
      <protection locked="0" hidden="0"/>
    </odxf>
    <ndxf/>
  </rcc>
  <rfmt sheetId="2" sqref="F125" start="0" length="0">
    <dxf>
      <numFmt numFmtId="13" formatCode="0%"/>
    </dxf>
  </rfmt>
  <rfmt sheetId="2" sqref="F127" start="0" length="0">
    <dxf>
      <numFmt numFmtId="13" formatCode="0%"/>
    </dxf>
  </rfmt>
  <rcc rId="3849" sId="2">
    <oc r="F63">
      <f>SUM(F20:F62)</f>
    </oc>
    <nc r="F63">
      <f>IF(C63&lt;&gt;0,+E63/C63,0)</f>
    </nc>
  </rcc>
  <rcc rId="3850" sId="2">
    <oc r="F123">
      <f>SUM(F118:F122)</f>
    </oc>
    <nc r="F123">
      <f>IF(C123&lt;&gt;0,+E123/C123,0)</f>
    </nc>
  </rcc>
  <rcc rId="3851" sId="2">
    <oc r="F125">
      <f>+F123+F116+F92+F63+F18</f>
    </oc>
    <nc r="F125">
      <f>IF(C125&lt;&gt;0,+E125/C125,0)</f>
    </nc>
  </rcc>
  <rcc rId="3852" sId="2">
    <oc r="F127">
      <f>SUM(F21:F116)/3+F123</f>
    </oc>
    <nc r="F127">
      <f>IF(C127&lt;&gt;0,+E127/C127,0)</f>
    </nc>
  </rcc>
  <rcv guid="{C841DD0B-0C27-4F51-B1F2-8EBC45803E05}" action="delete"/>
  <rcv guid="{C841DD0B-0C27-4F51-B1F2-8EBC45803E05}" action="add"/>
  <rsnm rId="3853" sheetId="6" oldName="[GPAF Annual  working copy.xls]Sheet2" newName="[GPAF Annual  working copy.xls]masterfile"/>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34:K34" start="0" length="0">
    <dxf>
      <fill>
        <patternFill patternType="solid">
          <bgColor indexed="13"/>
        </patternFill>
      </fill>
    </dxf>
  </rfmt>
  <rfmt sheetId="2" sqref="B35:K35" start="0" length="0">
    <dxf>
      <fill>
        <patternFill patternType="solid">
          <bgColor indexed="13"/>
        </patternFill>
      </fill>
    </dxf>
  </rfmt>
  <rfmt sheetId="2" sqref="B45:K45" start="0" length="0">
    <dxf>
      <fill>
        <patternFill patternType="solid">
          <bgColor indexed="13"/>
        </patternFill>
      </fill>
    </dxf>
  </rfmt>
  <rfmt sheetId="2" sqref="B48:K48" start="0" length="0">
    <dxf>
      <fill>
        <patternFill patternType="solid">
          <bgColor indexed="13"/>
        </patternFill>
      </fill>
    </dxf>
  </rfmt>
  <rfmt sheetId="2" sqref="B54:K54" start="0" length="0">
    <dxf>
      <fill>
        <patternFill patternType="solid">
          <bgColor indexed="13"/>
        </patternFill>
      </fill>
    </dxf>
  </rfmt>
  <rfmt sheetId="2" sqref="B58:K58" start="0" length="0">
    <dxf>
      <fill>
        <patternFill patternType="solid">
          <bgColor indexed="13"/>
        </patternFill>
      </fill>
    </dxf>
  </rfmt>
  <rfmt sheetId="2" sqref="A67:K68" start="0" length="0">
    <dxf>
      <fill>
        <patternFill patternType="solid">
          <bgColor indexed="13"/>
        </patternFill>
      </fill>
    </dxf>
  </rfmt>
  <rfmt sheetId="2" sqref="B88:K90" start="0" length="0">
    <dxf>
      <fill>
        <patternFill patternType="solid">
          <bgColor indexed="13"/>
        </patternFill>
      </fill>
    </dxf>
  </rfmt>
  <rfmt sheetId="2" sqref="B88:K90" start="0" length="0">
    <dxf>
      <fill>
        <patternFill patternType="none">
          <bgColor indexed="65"/>
        </patternFill>
      </fill>
    </dxf>
  </rfmt>
  <rfmt sheetId="2" sqref="B109:K110" start="0" length="0">
    <dxf>
      <fill>
        <patternFill>
          <bgColor indexed="65"/>
        </patternFill>
      </fill>
    </dxf>
  </rfmt>
  <rfmt sheetId="2" sqref="B109:K110" start="0" length="0">
    <dxf>
      <fill>
        <patternFill patternType="solid">
          <bgColor indexed="13"/>
        </patternFill>
      </fill>
    </dxf>
  </rfmt>
  <rfmt sheetId="2" sqref="B118:K118" start="0" length="0">
    <dxf>
      <fill>
        <patternFill patternType="solid">
          <bgColor indexed="13"/>
        </patternFill>
      </fill>
    </dxf>
  </rfmt>
  <rfmt sheetId="2" sqref="B122:K122" start="0" length="0">
    <dxf>
      <fill>
        <patternFill patternType="solid">
          <bgColor indexed="13"/>
        </patternFill>
      </fill>
    </dxf>
  </rfmt>
  <rfmt sheetId="2" sqref="B119:K119" start="0" length="0">
    <dxf>
      <fill>
        <patternFill patternType="solid">
          <bgColor indexed="13"/>
        </patternFill>
      </fill>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54" sId="2">
    <oc r="E127">
      <f>SUM(E21:E116)/3+E123</f>
    </oc>
    <nc r="E127">
      <f>C127-D127</f>
    </nc>
  </rcc>
  <rcc rId="3855" sId="2" odxf="1" dxf="1" numFmtId="11">
    <oc r="E116">
      <v>14957.5</v>
    </oc>
    <nc r="E116">
      <f>+E115+E111+E106+E101+E96</f>
    </nc>
    <odxf>
      <alignment horizontal="right" readingOrder="0"/>
    </odxf>
    <ndxf>
      <alignment horizontal="general" readingOrder="0"/>
    </ndxf>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841DD0B-0C27-4F51-B1F2-8EBC45803E05}" action="delete"/>
  <rdn rId="0" localSheetId="2" customView="1" name="Z_C841DD0B_0C27_4F51_B1F2_8EBC45803E05_.wvu.PrintTitles" hidden="1" oldHidden="1">
    <formula>'Annual Financial Report'!$10:$15</formula>
  </rdn>
  <rcv guid="{C841DD0B-0C27-4F51-B1F2-8EBC45803E05}"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57" sId="2">
    <oc r="J63">
      <f>SUM(J20:J62)</f>
    </oc>
    <nc r="J63">
      <f>IF(G63&lt;&gt;0,+I63/G63,0)</f>
    </nc>
  </rcc>
  <rcmt sheetId="2" cell="E32" guid="{733DDF32-EED3-4427-B2D2-E90BA4C38E3E}" author="Mari Everett" newLength="34"/>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40:G40" start="0" length="0">
    <dxf>
      <fill>
        <patternFill patternType="solid">
          <bgColor indexed="13"/>
        </patternFill>
      </fill>
    </dxf>
  </rfmt>
  <rfmt sheetId="6" sqref="A41:G41" start="0" length="0">
    <dxf>
      <fill>
        <patternFill patternType="solid">
          <bgColor indexed="13"/>
        </patternFill>
      </fill>
    </dxf>
  </rfmt>
  <rcc rId="3858" sId="6">
    <nc r="I41" t="inlineStr">
      <is>
        <t>claim budgeted amount</t>
      </is>
    </nc>
  </rcc>
  <rcc rId="3859" sId="6">
    <oc r="G41">
      <v>2978.7306482345721</v>
    </oc>
    <nc r="G41">
      <f>F41</f>
    </nc>
  </rcc>
  <rcc rId="3860" sId="6">
    <nc r="I40" t="inlineStr">
      <is>
        <t>claim budgeted amount plus sub-head underspend</t>
      </is>
    </nc>
  </rcc>
  <rcc rId="3861" sId="6">
    <oc r="G40">
      <v>3298.1125540757726</v>
    </oc>
    <nc r="G40">
      <f>F40+181.27</f>
    </nc>
  </rcc>
  <rcv guid="{C841DD0B-0C27-4F51-B1F2-8EBC45803E05}" action="delete"/>
  <rcv guid="{C841DD0B-0C27-4F51-B1F2-8EBC45803E05}"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841DD0B-0C27-4F51-B1F2-8EBC45803E05}" action="delete"/>
  <rcv guid="{C841DD0B-0C27-4F51-B1F2-8EBC45803E05}"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1.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1.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2"/>
    <pageSetUpPr fitToPage="1"/>
  </sheetPr>
  <dimension ref="A1:A33"/>
  <sheetViews>
    <sheetView zoomScale="130" zoomScaleNormal="130" workbookViewId="0">
      <selection activeCell="A14" sqref="A14"/>
    </sheetView>
  </sheetViews>
  <sheetFormatPr defaultRowHeight="12.75" x14ac:dyDescent="0.2"/>
  <cols>
    <col min="1" max="1" width="134.28515625" style="37" customWidth="1"/>
    <col min="2" max="16384" width="9.140625" style="36"/>
  </cols>
  <sheetData>
    <row r="1" spans="1:1" ht="27.75" x14ac:dyDescent="0.2">
      <c r="A1" s="38" t="s">
        <v>72</v>
      </c>
    </row>
    <row r="2" spans="1:1" x14ac:dyDescent="0.2">
      <c r="A2" s="39"/>
    </row>
    <row r="3" spans="1:1" ht="15.75" x14ac:dyDescent="0.2">
      <c r="A3" s="40" t="s">
        <v>28</v>
      </c>
    </row>
    <row r="4" spans="1:1" ht="25.5" x14ac:dyDescent="0.2">
      <c r="A4" s="49" t="s">
        <v>66</v>
      </c>
    </row>
    <row r="5" spans="1:1" x14ac:dyDescent="0.2">
      <c r="A5" s="41" t="s">
        <v>73</v>
      </c>
    </row>
    <row r="6" spans="1:1" x14ac:dyDescent="0.2">
      <c r="A6" s="41" t="s">
        <v>0</v>
      </c>
    </row>
    <row r="7" spans="1:1" x14ac:dyDescent="0.2">
      <c r="A7" s="41" t="s">
        <v>1</v>
      </c>
    </row>
    <row r="8" spans="1:1" x14ac:dyDescent="0.2">
      <c r="A8" s="41" t="s">
        <v>67</v>
      </c>
    </row>
    <row r="9" spans="1:1" ht="25.5" x14ac:dyDescent="0.2">
      <c r="A9" s="188" t="s">
        <v>74</v>
      </c>
    </row>
    <row r="10" spans="1:1" x14ac:dyDescent="0.2">
      <c r="A10" s="41"/>
    </row>
    <row r="11" spans="1:1" x14ac:dyDescent="0.2">
      <c r="A11" s="39"/>
    </row>
    <row r="12" spans="1:1" ht="54" customHeight="1" x14ac:dyDescent="0.2">
      <c r="A12" s="42" t="s">
        <v>68</v>
      </c>
    </row>
    <row r="13" spans="1:1" ht="11.25" customHeight="1" x14ac:dyDescent="0.2">
      <c r="A13" s="39"/>
    </row>
    <row r="14" spans="1:1" ht="41.25" x14ac:dyDescent="0.2">
      <c r="A14" s="42" t="s">
        <v>75</v>
      </c>
    </row>
    <row r="15" spans="1:1" x14ac:dyDescent="0.2">
      <c r="A15" s="39"/>
    </row>
    <row r="16" spans="1:1" ht="51" x14ac:dyDescent="0.2">
      <c r="A16" s="43" t="s">
        <v>76</v>
      </c>
    </row>
    <row r="17" spans="1:1" ht="12.75" customHeight="1" x14ac:dyDescent="0.2">
      <c r="A17" s="39"/>
    </row>
    <row r="18" spans="1:1" ht="76.5" x14ac:dyDescent="0.2">
      <c r="A18" s="43" t="s">
        <v>77</v>
      </c>
    </row>
    <row r="19" spans="1:1" ht="10.5" customHeight="1" x14ac:dyDescent="0.2">
      <c r="A19" s="39"/>
    </row>
    <row r="20" spans="1:1" ht="51" x14ac:dyDescent="0.2">
      <c r="A20" s="43" t="s">
        <v>78</v>
      </c>
    </row>
    <row r="21" spans="1:1" x14ac:dyDescent="0.2">
      <c r="A21" s="39"/>
    </row>
    <row r="22" spans="1:1" ht="79.5" customHeight="1" x14ac:dyDescent="0.2">
      <c r="A22" s="43" t="s">
        <v>79</v>
      </c>
    </row>
    <row r="23" spans="1:1" ht="30" customHeight="1" x14ac:dyDescent="0.2">
      <c r="A23" s="43"/>
    </row>
    <row r="24" spans="1:1" ht="34.5" customHeight="1" x14ac:dyDescent="0.2">
      <c r="A24" s="42" t="s">
        <v>69</v>
      </c>
    </row>
    <row r="25" spans="1:1" ht="58.5" customHeight="1" x14ac:dyDescent="0.2">
      <c r="A25" s="43" t="s">
        <v>80</v>
      </c>
    </row>
    <row r="26" spans="1:1" ht="16.5" customHeight="1" x14ac:dyDescent="0.2">
      <c r="A26" s="39"/>
    </row>
    <row r="27" spans="1:1" ht="82.5" customHeight="1" x14ac:dyDescent="0.2">
      <c r="A27" s="43" t="s">
        <v>81</v>
      </c>
    </row>
    <row r="28" spans="1:1" ht="9.75" customHeight="1" x14ac:dyDescent="0.2">
      <c r="A28" s="39"/>
    </row>
    <row r="29" spans="1:1" x14ac:dyDescent="0.2">
      <c r="A29" s="39"/>
    </row>
    <row r="30" spans="1:1" ht="72" customHeight="1" x14ac:dyDescent="0.2">
      <c r="A30" s="42" t="s">
        <v>82</v>
      </c>
    </row>
    <row r="31" spans="1:1" x14ac:dyDescent="0.2">
      <c r="A31" s="39"/>
    </row>
    <row r="32" spans="1:1" ht="15.75" x14ac:dyDescent="0.25">
      <c r="A32" s="42"/>
    </row>
    <row r="33" spans="1:1" x14ac:dyDescent="0.2">
      <c r="A33" s="39"/>
    </row>
  </sheetData>
  <customSheetViews>
    <customSheetView guid="{F4C4B563-71D4-4A18-AAC1-DFFD20FE381F}" scale="130" fitToPage="1">
      <selection activeCell="A14" sqref="A14"/>
      <pageMargins left="0.75" right="0.75" top="1" bottom="1" header="0.5" footer="0.5"/>
      <pageSetup paperSize="9" scale="65" orientation="portrait" r:id="rId1"/>
      <headerFooter alignWithMargins="0"/>
    </customSheetView>
    <customSheetView guid="{BE182365-D3AC-49E8-ADFB-03667406D012}" scale="160" fitToPage="1">
      <selection activeCell="A9" sqref="A9"/>
      <pageMargins left="0.75" right="0.75" top="1" bottom="1" header="0.5" footer="0.5"/>
      <pageSetup paperSize="9" scale="65" orientation="portrait" r:id="rId2"/>
      <headerFooter alignWithMargins="0"/>
    </customSheetView>
    <customSheetView guid="{0400E481-047A-419F-8CDF-869B518D8B18}" fitToPage="1">
      <pageMargins left="0.75" right="0.75" top="1" bottom="1" header="0.5" footer="0.5"/>
      <pageSetup paperSize="9" scale="65" orientation="portrait" r:id="rId3"/>
      <headerFooter alignWithMargins="0"/>
    </customSheetView>
    <customSheetView guid="{C841DD0B-0C27-4F51-B1F2-8EBC45803E05}" scale="130" showPageBreaks="1" fitToPage="1" printArea="1">
      <selection activeCell="A14" sqref="A14"/>
      <pageMargins left="0.75" right="0.75" top="1" bottom="1" header="0.5" footer="0.5"/>
      <pageSetup paperSize="9" scale="65" orientation="portrait" r:id="rId4"/>
      <headerFooter alignWithMargins="0"/>
    </customSheetView>
  </customSheetViews>
  <phoneticPr fontId="16" type="noConversion"/>
  <pageMargins left="0.75" right="0.75" top="1" bottom="1" header="0.5" footer="0.5"/>
  <pageSetup paperSize="9" scale="65" orientation="portrait" r:id="rId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indexed="43"/>
    <pageSetUpPr fitToPage="1"/>
  </sheetPr>
  <dimension ref="A1:K1729"/>
  <sheetViews>
    <sheetView showGridLines="0" tabSelected="1" topLeftCell="A103" zoomScale="80" zoomScaleNormal="80" workbookViewId="0">
      <selection activeCell="B119" sqref="B119"/>
    </sheetView>
  </sheetViews>
  <sheetFormatPr defaultColWidth="11.42578125" defaultRowHeight="15.75" x14ac:dyDescent="0.2"/>
  <cols>
    <col min="1" max="1" width="4.42578125" style="1" customWidth="1"/>
    <col min="2" max="2" width="58.85546875" style="4" customWidth="1"/>
    <col min="3" max="5" width="18.7109375" style="72" customWidth="1"/>
    <col min="6" max="6" width="18.7109375" style="62" customWidth="1"/>
    <col min="7" max="9" width="18.7109375" style="72" customWidth="1"/>
    <col min="10" max="10" width="18.7109375" style="62" customWidth="1"/>
    <col min="11" max="11" width="20.85546875" style="8" customWidth="1"/>
    <col min="12" max="16384" width="11.42578125" style="1"/>
  </cols>
  <sheetData>
    <row r="1" spans="2:11" x14ac:dyDescent="0.2">
      <c r="B1" s="22" t="s">
        <v>17</v>
      </c>
      <c r="C1" s="265" t="s">
        <v>90</v>
      </c>
      <c r="D1" s="266"/>
      <c r="E1" s="266"/>
      <c r="F1" s="266"/>
      <c r="G1" s="266"/>
      <c r="H1" s="266"/>
      <c r="I1" s="266"/>
      <c r="J1" s="266"/>
      <c r="K1" s="267"/>
    </row>
    <row r="2" spans="2:11" x14ac:dyDescent="0.2">
      <c r="B2" s="23" t="s">
        <v>8</v>
      </c>
      <c r="C2" s="268" t="s">
        <v>91</v>
      </c>
      <c r="D2" s="269"/>
      <c r="E2" s="269"/>
      <c r="F2" s="269"/>
      <c r="G2" s="269"/>
      <c r="H2" s="269"/>
      <c r="I2" s="269"/>
      <c r="J2" s="269"/>
      <c r="K2" s="270"/>
    </row>
    <row r="3" spans="2:11" ht="16.5" thickBot="1" x14ac:dyDescent="0.25">
      <c r="B3" s="24" t="s">
        <v>62</v>
      </c>
      <c r="C3" s="271" t="s">
        <v>92</v>
      </c>
      <c r="D3" s="272"/>
      <c r="E3" s="272"/>
      <c r="F3" s="272"/>
      <c r="G3" s="272"/>
      <c r="H3" s="272"/>
      <c r="I3" s="272"/>
      <c r="J3" s="272"/>
      <c r="K3" s="273"/>
    </row>
    <row r="4" spans="2:11" ht="16.5" thickBot="1" x14ac:dyDescent="0.25">
      <c r="B4" s="25" t="s">
        <v>29</v>
      </c>
      <c r="C4" s="274" t="s">
        <v>83</v>
      </c>
      <c r="D4" s="275"/>
      <c r="E4" s="275"/>
      <c r="F4" s="276"/>
      <c r="G4" s="277" t="s">
        <v>70</v>
      </c>
      <c r="H4" s="278"/>
      <c r="I4" s="279">
        <v>42003</v>
      </c>
      <c r="J4" s="280"/>
      <c r="K4" s="281"/>
    </row>
    <row r="5" spans="2:11" ht="16.5" thickBot="1" x14ac:dyDescent="0.25">
      <c r="B5" s="6"/>
      <c r="C5" s="73"/>
      <c r="D5" s="63"/>
      <c r="E5" s="63"/>
      <c r="F5" s="52"/>
      <c r="G5" s="63"/>
      <c r="H5" s="63"/>
      <c r="I5" s="63"/>
      <c r="J5" s="52"/>
      <c r="K5" s="86"/>
    </row>
    <row r="6" spans="2:11" x14ac:dyDescent="0.2">
      <c r="B6" s="26" t="s">
        <v>9</v>
      </c>
      <c r="C6" s="194">
        <v>507861</v>
      </c>
      <c r="D6" s="195"/>
      <c r="E6" s="27"/>
      <c r="F6" s="53"/>
      <c r="G6" s="27"/>
      <c r="H6" s="27"/>
      <c r="I6" s="27"/>
      <c r="J6" s="53"/>
      <c r="K6" s="87"/>
    </row>
    <row r="7" spans="2:11" x14ac:dyDescent="0.2">
      <c r="B7" s="24" t="s">
        <v>55</v>
      </c>
      <c r="C7" s="196">
        <v>323973</v>
      </c>
      <c r="D7" s="197"/>
      <c r="E7" s="27"/>
      <c r="F7" s="53"/>
      <c r="G7" s="27"/>
      <c r="H7" s="27"/>
      <c r="I7" s="27"/>
      <c r="J7" s="53"/>
      <c r="K7" s="87"/>
    </row>
    <row r="8" spans="2:11" ht="16.5" thickBot="1" x14ac:dyDescent="0.25">
      <c r="B8" s="25" t="s">
        <v>56</v>
      </c>
      <c r="C8" s="198">
        <v>183888</v>
      </c>
      <c r="D8" s="199"/>
      <c r="E8" s="28"/>
      <c r="F8" s="54"/>
      <c r="G8" s="28"/>
      <c r="H8" s="28"/>
      <c r="I8" s="28"/>
      <c r="J8" s="54"/>
      <c r="K8" s="87"/>
    </row>
    <row r="9" spans="2:11" ht="16.5" thickBot="1" x14ac:dyDescent="0.25">
      <c r="B9" s="11"/>
      <c r="C9" s="245"/>
      <c r="D9" s="246"/>
      <c r="E9" s="246"/>
      <c r="F9" s="246"/>
      <c r="G9" s="246"/>
      <c r="H9" s="246"/>
      <c r="I9" s="246"/>
      <c r="J9" s="246"/>
      <c r="K9" s="246"/>
    </row>
    <row r="10" spans="2:11" ht="15" x14ac:dyDescent="0.2">
      <c r="B10" s="243" t="s">
        <v>30</v>
      </c>
      <c r="C10" s="250" t="s">
        <v>2</v>
      </c>
      <c r="D10" s="251"/>
      <c r="E10" s="251"/>
      <c r="F10" s="252"/>
      <c r="G10" s="250" t="s">
        <v>3</v>
      </c>
      <c r="H10" s="251"/>
      <c r="I10" s="251"/>
      <c r="J10" s="252"/>
      <c r="K10" s="256" t="s">
        <v>27</v>
      </c>
    </row>
    <row r="11" spans="2:11" thickBot="1" x14ac:dyDescent="0.25">
      <c r="B11" s="244"/>
      <c r="C11" s="253"/>
      <c r="D11" s="254"/>
      <c r="E11" s="254"/>
      <c r="F11" s="255"/>
      <c r="G11" s="253"/>
      <c r="H11" s="254"/>
      <c r="I11" s="254"/>
      <c r="J11" s="255"/>
      <c r="K11" s="257"/>
    </row>
    <row r="12" spans="2:11" x14ac:dyDescent="0.25">
      <c r="B12" s="247" t="s">
        <v>35</v>
      </c>
      <c r="C12" s="258" t="s">
        <v>18</v>
      </c>
      <c r="D12" s="258" t="s">
        <v>31</v>
      </c>
      <c r="E12" s="260" t="s">
        <v>32</v>
      </c>
      <c r="F12" s="262" t="s">
        <v>32</v>
      </c>
      <c r="G12" s="74" t="s">
        <v>13</v>
      </c>
      <c r="H12" s="74" t="s">
        <v>15</v>
      </c>
      <c r="I12" s="260" t="s">
        <v>34</v>
      </c>
      <c r="J12" s="262" t="s">
        <v>34</v>
      </c>
      <c r="K12" s="256" t="s">
        <v>33</v>
      </c>
    </row>
    <row r="13" spans="2:11" x14ac:dyDescent="0.2">
      <c r="B13" s="248"/>
      <c r="C13" s="259"/>
      <c r="D13" s="259"/>
      <c r="E13" s="261"/>
      <c r="F13" s="263"/>
      <c r="G13" s="85" t="s">
        <v>14</v>
      </c>
      <c r="H13" s="85" t="s">
        <v>16</v>
      </c>
      <c r="I13" s="261"/>
      <c r="J13" s="263"/>
      <c r="K13" s="257"/>
    </row>
    <row r="14" spans="2:11" ht="16.5" thickBot="1" x14ac:dyDescent="0.25">
      <c r="B14" s="249"/>
      <c r="C14" s="75" t="s">
        <v>84</v>
      </c>
      <c r="D14" s="75" t="s">
        <v>84</v>
      </c>
      <c r="E14" s="64" t="s">
        <v>11</v>
      </c>
      <c r="F14" s="55" t="s">
        <v>12</v>
      </c>
      <c r="G14" s="75" t="s">
        <v>84</v>
      </c>
      <c r="H14" s="75" t="s">
        <v>84</v>
      </c>
      <c r="I14" s="64" t="s">
        <v>11</v>
      </c>
      <c r="J14" s="55" t="s">
        <v>12</v>
      </c>
      <c r="K14" s="257"/>
    </row>
    <row r="15" spans="2:11" ht="16.5" thickBot="1" x14ac:dyDescent="0.25">
      <c r="B15" s="21"/>
      <c r="C15" s="65" t="s">
        <v>19</v>
      </c>
      <c r="D15" s="65" t="s">
        <v>20</v>
      </c>
      <c r="E15" s="65" t="s">
        <v>21</v>
      </c>
      <c r="F15" s="56" t="s">
        <v>22</v>
      </c>
      <c r="G15" s="65" t="s">
        <v>23</v>
      </c>
      <c r="H15" s="65" t="s">
        <v>24</v>
      </c>
      <c r="I15" s="65" t="s">
        <v>25</v>
      </c>
      <c r="J15" s="56" t="s">
        <v>26</v>
      </c>
      <c r="K15" s="264"/>
    </row>
    <row r="16" spans="2:11" x14ac:dyDescent="0.2">
      <c r="B16" s="17" t="s">
        <v>4</v>
      </c>
      <c r="C16" s="76"/>
      <c r="D16" s="77"/>
      <c r="E16" s="66"/>
      <c r="F16" s="57"/>
      <c r="G16" s="66"/>
      <c r="H16" s="77"/>
      <c r="I16" s="66"/>
      <c r="J16" s="57"/>
      <c r="K16" s="9"/>
    </row>
    <row r="17" spans="1:11" x14ac:dyDescent="0.2">
      <c r="B17" s="145" t="s">
        <v>93</v>
      </c>
      <c r="C17" s="78"/>
      <c r="D17" s="79"/>
      <c r="E17" s="67"/>
      <c r="F17" s="51"/>
      <c r="G17" s="67"/>
      <c r="H17" s="79"/>
      <c r="I17" s="67"/>
      <c r="J17" s="51"/>
      <c r="K17" s="12"/>
    </row>
    <row r="18" spans="1:11" s="14" customFormat="1" ht="15" x14ac:dyDescent="0.2">
      <c r="B18" s="19" t="s">
        <v>5</v>
      </c>
      <c r="C18" s="80">
        <f t="shared" ref="C18:J18" si="0">SUM(C17:C17)</f>
        <v>0</v>
      </c>
      <c r="D18" s="81">
        <f t="shared" si="0"/>
        <v>0</v>
      </c>
      <c r="E18" s="68">
        <f t="shared" si="0"/>
        <v>0</v>
      </c>
      <c r="F18" s="58">
        <f>SUM(F17:F17)</f>
        <v>0</v>
      </c>
      <c r="G18" s="68">
        <f t="shared" si="0"/>
        <v>0</v>
      </c>
      <c r="H18" s="81">
        <f t="shared" si="0"/>
        <v>0</v>
      </c>
      <c r="I18" s="68">
        <f t="shared" si="0"/>
        <v>0</v>
      </c>
      <c r="J18" s="58">
        <f t="shared" si="0"/>
        <v>0</v>
      </c>
      <c r="K18" s="20"/>
    </row>
    <row r="19" spans="1:11" x14ac:dyDescent="0.2">
      <c r="B19" s="17" t="s">
        <v>7</v>
      </c>
      <c r="C19" s="141"/>
      <c r="D19" s="142"/>
      <c r="E19" s="143"/>
      <c r="F19" s="144"/>
      <c r="G19" s="143"/>
      <c r="H19" s="142"/>
      <c r="I19" s="143"/>
      <c r="J19" s="144"/>
      <c r="K19" s="9"/>
    </row>
    <row r="20" spans="1:11" x14ac:dyDescent="0.2">
      <c r="B20" s="200" t="s">
        <v>94</v>
      </c>
      <c r="C20" s="146"/>
      <c r="D20" s="147"/>
      <c r="E20" s="148"/>
      <c r="F20" s="150"/>
      <c r="G20" s="149"/>
      <c r="H20" s="147"/>
      <c r="I20" s="149"/>
      <c r="J20" s="150"/>
      <c r="K20" s="12"/>
    </row>
    <row r="21" spans="1:11" ht="30" x14ac:dyDescent="0.2">
      <c r="A21" s="1">
        <v>1</v>
      </c>
      <c r="B21" s="145" t="s">
        <v>95</v>
      </c>
      <c r="C21" s="146">
        <v>460</v>
      </c>
      <c r="D21" s="147">
        <v>460.59</v>
      </c>
      <c r="E21" s="148">
        <f t="shared" ref="E21:E29" si="1">+C21-D21</f>
        <v>-0.58999999999997499</v>
      </c>
      <c r="F21" s="150">
        <f>IF(C21&lt;&gt;0,+E21/C21,0)</f>
        <v>-1.2826086956521196E-3</v>
      </c>
      <c r="G21" s="149">
        <v>322</v>
      </c>
      <c r="H21" s="147">
        <v>322</v>
      </c>
      <c r="I21" s="149">
        <f t="shared" ref="I21:I62" si="2">+G21-H21</f>
        <v>0</v>
      </c>
      <c r="J21" s="150">
        <f>IF(G21&lt;&gt;0,+I21/G21,0)</f>
        <v>0</v>
      </c>
      <c r="K21" s="12"/>
    </row>
    <row r="22" spans="1:11" ht="30" x14ac:dyDescent="0.2">
      <c r="A22" s="1">
        <v>2</v>
      </c>
      <c r="B22" s="145" t="s">
        <v>96</v>
      </c>
      <c r="C22" s="146">
        <v>4000</v>
      </c>
      <c r="D22" s="147">
        <v>4005.1204337676027</v>
      </c>
      <c r="E22" s="148">
        <f t="shared" si="1"/>
        <v>-5.1204337676026626</v>
      </c>
      <c r="F22" s="150">
        <f t="shared" ref="F22:F29" si="3">IF(C22&lt;&gt;0,+E22/C22,0)</f>
        <v>-1.2801084419006657E-3</v>
      </c>
      <c r="G22" s="149">
        <v>2800</v>
      </c>
      <c r="H22" s="147">
        <v>2803.5843036373217</v>
      </c>
      <c r="I22" s="149">
        <f t="shared" si="2"/>
        <v>-3.5843036373216819</v>
      </c>
      <c r="J22" s="150">
        <f t="shared" ref="J22:J29" si="4">IF(G22&lt;&gt;0,+I22/G22,0)</f>
        <v>-1.2801084419006006E-3</v>
      </c>
      <c r="K22" s="12"/>
    </row>
    <row r="23" spans="1:11" ht="30" x14ac:dyDescent="0.2">
      <c r="A23" s="1">
        <v>3</v>
      </c>
      <c r="B23" s="145" t="s">
        <v>97</v>
      </c>
      <c r="C23" s="146">
        <v>5000</v>
      </c>
      <c r="D23" s="147">
        <v>5006.3999999999996</v>
      </c>
      <c r="E23" s="148">
        <f t="shared" si="1"/>
        <v>-6.3999999999996362</v>
      </c>
      <c r="F23" s="150">
        <f t="shared" si="3"/>
        <v>-1.2799999999999272E-3</v>
      </c>
      <c r="G23" s="149">
        <v>3500</v>
      </c>
      <c r="H23" s="147">
        <v>3500</v>
      </c>
      <c r="I23" s="149">
        <f t="shared" si="2"/>
        <v>0</v>
      </c>
      <c r="J23" s="150">
        <f t="shared" si="4"/>
        <v>0</v>
      </c>
      <c r="K23" s="12"/>
    </row>
    <row r="24" spans="1:11" ht="30" x14ac:dyDescent="0.2">
      <c r="A24" s="1">
        <v>4</v>
      </c>
      <c r="B24" s="145" t="s">
        <v>98</v>
      </c>
      <c r="C24" s="146">
        <v>3200</v>
      </c>
      <c r="D24" s="147">
        <v>3204.1</v>
      </c>
      <c r="E24" s="148">
        <f t="shared" si="1"/>
        <v>-4.0999999999999091</v>
      </c>
      <c r="F24" s="150">
        <f t="shared" si="3"/>
        <v>-1.2812499999999716E-3</v>
      </c>
      <c r="G24" s="149">
        <v>2240</v>
      </c>
      <c r="H24" s="147">
        <v>2240</v>
      </c>
      <c r="I24" s="149">
        <f t="shared" si="2"/>
        <v>0</v>
      </c>
      <c r="J24" s="150">
        <f t="shared" si="4"/>
        <v>0</v>
      </c>
      <c r="K24" s="12"/>
    </row>
    <row r="25" spans="1:11" x14ac:dyDescent="0.2">
      <c r="A25" s="1">
        <v>5</v>
      </c>
      <c r="B25" s="145" t="s">
        <v>99</v>
      </c>
      <c r="C25" s="146">
        <v>0</v>
      </c>
      <c r="D25" s="147">
        <v>0</v>
      </c>
      <c r="E25" s="148">
        <f t="shared" si="1"/>
        <v>0</v>
      </c>
      <c r="F25" s="150">
        <f t="shared" si="3"/>
        <v>0</v>
      </c>
      <c r="G25" s="149">
        <v>0</v>
      </c>
      <c r="H25" s="147">
        <v>0</v>
      </c>
      <c r="I25" s="149">
        <f t="shared" si="2"/>
        <v>0</v>
      </c>
      <c r="J25" s="150">
        <f t="shared" si="4"/>
        <v>0</v>
      </c>
      <c r="K25" s="12"/>
    </row>
    <row r="26" spans="1:11" x14ac:dyDescent="0.2">
      <c r="A26" s="1">
        <v>6</v>
      </c>
      <c r="B26" s="145" t="s">
        <v>100</v>
      </c>
      <c r="C26" s="146">
        <v>1666.56</v>
      </c>
      <c r="D26" s="147">
        <v>1655.4499585812184</v>
      </c>
      <c r="E26" s="148">
        <f t="shared" si="1"/>
        <v>11.11004141878152</v>
      </c>
      <c r="F26" s="150">
        <f t="shared" si="3"/>
        <v>6.6664515041651787E-3</v>
      </c>
      <c r="G26" s="149">
        <v>1166.5919999999999</v>
      </c>
      <c r="H26" s="147">
        <v>1158.8149710068528</v>
      </c>
      <c r="I26" s="149">
        <f t="shared" si="2"/>
        <v>7.7770289931470415</v>
      </c>
      <c r="J26" s="150">
        <f t="shared" si="4"/>
        <v>6.6664515041651605E-3</v>
      </c>
      <c r="K26" s="12"/>
    </row>
    <row r="27" spans="1:11" x14ac:dyDescent="0.2">
      <c r="A27" s="1">
        <v>7</v>
      </c>
      <c r="B27" s="145" t="s">
        <v>101</v>
      </c>
      <c r="C27" s="146">
        <v>410</v>
      </c>
      <c r="D27" s="147">
        <v>413.86</v>
      </c>
      <c r="E27" s="148">
        <f t="shared" si="1"/>
        <v>-3.8600000000000136</v>
      </c>
      <c r="F27" s="150">
        <f t="shared" si="3"/>
        <v>-9.4146341463414961E-3</v>
      </c>
      <c r="G27" s="149">
        <v>287</v>
      </c>
      <c r="H27" s="147">
        <v>287</v>
      </c>
      <c r="I27" s="149">
        <f t="shared" si="2"/>
        <v>0</v>
      </c>
      <c r="J27" s="150">
        <f t="shared" si="4"/>
        <v>0</v>
      </c>
      <c r="K27" s="12"/>
    </row>
    <row r="28" spans="1:11" ht="30" x14ac:dyDescent="0.2">
      <c r="A28" s="1">
        <v>8</v>
      </c>
      <c r="B28" s="145" t="s">
        <v>102</v>
      </c>
      <c r="C28" s="146">
        <v>1052.25</v>
      </c>
      <c r="D28" s="147">
        <v>1001.2802168838015</v>
      </c>
      <c r="E28" s="148">
        <f t="shared" si="1"/>
        <v>50.969783116198528</v>
      </c>
      <c r="F28" s="150">
        <f t="shared" si="3"/>
        <v>4.8438853044617272E-2</v>
      </c>
      <c r="G28" s="149">
        <v>736.57499999999993</v>
      </c>
      <c r="H28" s="147">
        <v>700.896151818661</v>
      </c>
      <c r="I28" s="149">
        <f t="shared" si="2"/>
        <v>35.678848181338935</v>
      </c>
      <c r="J28" s="150">
        <f t="shared" si="4"/>
        <v>4.8438853044617231E-2</v>
      </c>
      <c r="K28" s="12"/>
    </row>
    <row r="29" spans="1:11" x14ac:dyDescent="0.2">
      <c r="A29" s="1">
        <v>9</v>
      </c>
      <c r="B29" s="145" t="s">
        <v>103</v>
      </c>
      <c r="C29" s="146">
        <v>0</v>
      </c>
      <c r="D29" s="147">
        <v>0</v>
      </c>
      <c r="E29" s="148">
        <f t="shared" si="1"/>
        <v>0</v>
      </c>
      <c r="F29" s="150">
        <f t="shared" si="3"/>
        <v>0</v>
      </c>
      <c r="G29" s="149">
        <v>0</v>
      </c>
      <c r="H29" s="147">
        <v>0</v>
      </c>
      <c r="I29" s="149">
        <f t="shared" si="2"/>
        <v>0</v>
      </c>
      <c r="J29" s="150">
        <f t="shared" si="4"/>
        <v>0</v>
      </c>
      <c r="K29" s="12"/>
    </row>
    <row r="30" spans="1:11" s="207" customFormat="1" x14ac:dyDescent="0.2">
      <c r="B30" s="200" t="s">
        <v>104</v>
      </c>
      <c r="C30" s="201">
        <f>SUM(C21:C29)</f>
        <v>15788.81</v>
      </c>
      <c r="D30" s="201">
        <f>SUM(D21:D29)</f>
        <v>15746.800609232623</v>
      </c>
      <c r="E30" s="204">
        <f>SUM(E21:E29)</f>
        <v>42.009390767377852</v>
      </c>
      <c r="F30" s="206">
        <f>+E30/C30</f>
        <v>2.6607065869674695E-3</v>
      </c>
      <c r="G30" s="204">
        <f>SUM(G21:G29)</f>
        <v>11052.167000000001</v>
      </c>
      <c r="H30" s="208">
        <f>SUM(H21:H29)</f>
        <v>11012.295426462837</v>
      </c>
      <c r="I30" s="205">
        <f t="shared" si="2"/>
        <v>39.871573537164295</v>
      </c>
      <c r="J30" s="206">
        <f>+I30/G30</f>
        <v>3.607579720534832E-3</v>
      </c>
      <c r="K30" s="12"/>
    </row>
    <row r="31" spans="1:11" x14ac:dyDescent="0.2">
      <c r="B31" s="200" t="s">
        <v>105</v>
      </c>
      <c r="C31" s="146"/>
      <c r="D31" s="147"/>
      <c r="E31" s="148"/>
      <c r="F31" s="150"/>
      <c r="G31" s="149"/>
      <c r="H31" s="147"/>
      <c r="I31" s="149"/>
      <c r="J31" s="150"/>
      <c r="K31" s="12"/>
    </row>
    <row r="32" spans="1:11" ht="45" x14ac:dyDescent="0.2">
      <c r="A32" s="1">
        <v>10</v>
      </c>
      <c r="B32" s="145" t="s">
        <v>106</v>
      </c>
      <c r="C32" s="146">
        <v>435</v>
      </c>
      <c r="D32" s="147">
        <v>478.30377566295914</v>
      </c>
      <c r="E32" s="148">
        <f t="shared" ref="E32:E39" si="5">+C32-D32</f>
        <v>-43.30377566295914</v>
      </c>
      <c r="F32" s="150">
        <f t="shared" ref="F32:F39" si="6">IF(C32&lt;&gt;0,+E32/C32,0)</f>
        <v>-9.9548909570021007E-2</v>
      </c>
      <c r="G32" s="149">
        <v>304.5</v>
      </c>
      <c r="H32" s="147">
        <v>334.81264296407142</v>
      </c>
      <c r="I32" s="149">
        <f t="shared" si="2"/>
        <v>-30.312642964071415</v>
      </c>
      <c r="J32" s="150">
        <f t="shared" ref="J32:J39" si="7">IF(G32&lt;&gt;0,+I32/G32,0)</f>
        <v>-9.9548909570021063E-2</v>
      </c>
      <c r="K32" s="12"/>
    </row>
    <row r="33" spans="1:11" ht="30" x14ac:dyDescent="0.2">
      <c r="A33" s="1">
        <v>11</v>
      </c>
      <c r="B33" s="145" t="s">
        <v>107</v>
      </c>
      <c r="C33" s="146">
        <v>5000</v>
      </c>
      <c r="D33" s="147">
        <v>4967.255081086596</v>
      </c>
      <c r="E33" s="148">
        <f t="shared" si="5"/>
        <v>32.744918913404035</v>
      </c>
      <c r="F33" s="150">
        <f t="shared" si="6"/>
        <v>6.5489837826808069E-3</v>
      </c>
      <c r="G33" s="149">
        <v>3500</v>
      </c>
      <c r="H33" s="147">
        <v>3477.0785567606172</v>
      </c>
      <c r="I33" s="149">
        <f t="shared" si="2"/>
        <v>22.921443239382825</v>
      </c>
      <c r="J33" s="150">
        <f t="shared" si="7"/>
        <v>6.5489837826808069E-3</v>
      </c>
      <c r="K33" s="12"/>
    </row>
    <row r="34" spans="1:11" x14ac:dyDescent="0.2">
      <c r="A34" s="1">
        <v>12</v>
      </c>
      <c r="B34" s="145" t="s">
        <v>108</v>
      </c>
      <c r="C34" s="146">
        <v>80</v>
      </c>
      <c r="D34" s="234">
        <v>78.95</v>
      </c>
      <c r="E34" s="148">
        <f t="shared" si="5"/>
        <v>1.0499999999999972</v>
      </c>
      <c r="F34" s="235">
        <f t="shared" si="6"/>
        <v>1.3124999999999965E-2</v>
      </c>
      <c r="G34" s="236">
        <v>56</v>
      </c>
      <c r="H34" s="234">
        <v>55.265000000000001</v>
      </c>
      <c r="I34" s="236">
        <f t="shared" si="2"/>
        <v>0.73499999999999943</v>
      </c>
      <c r="J34" s="235">
        <f t="shared" si="7"/>
        <v>1.3124999999999989E-2</v>
      </c>
      <c r="K34" s="237"/>
    </row>
    <row r="35" spans="1:11" s="238" customFormat="1" ht="30" x14ac:dyDescent="0.2">
      <c r="A35" s="238">
        <v>13</v>
      </c>
      <c r="B35" s="145" t="s">
        <v>109</v>
      </c>
      <c r="C35" s="146">
        <v>367.92</v>
      </c>
      <c r="D35" s="234">
        <v>0</v>
      </c>
      <c r="E35" s="148">
        <f t="shared" si="5"/>
        <v>367.92</v>
      </c>
      <c r="F35" s="235">
        <f t="shared" si="6"/>
        <v>1</v>
      </c>
      <c r="G35" s="236">
        <v>257.54399999999998</v>
      </c>
      <c r="H35" s="234">
        <v>0</v>
      </c>
      <c r="I35" s="236">
        <f t="shared" si="2"/>
        <v>257.54399999999998</v>
      </c>
      <c r="J35" s="235">
        <f t="shared" si="7"/>
        <v>1</v>
      </c>
      <c r="K35" s="237">
        <v>1</v>
      </c>
    </row>
    <row r="36" spans="1:11" ht="30" x14ac:dyDescent="0.2">
      <c r="A36" s="1">
        <v>14</v>
      </c>
      <c r="B36" s="145" t="s">
        <v>110</v>
      </c>
      <c r="C36" s="146">
        <v>1160</v>
      </c>
      <c r="D36" s="147">
        <v>1229.05</v>
      </c>
      <c r="E36" s="148">
        <f t="shared" si="5"/>
        <v>-69.049999999999955</v>
      </c>
      <c r="F36" s="150">
        <f t="shared" si="6"/>
        <v>-5.9525862068965478E-2</v>
      </c>
      <c r="G36" s="149">
        <v>812</v>
      </c>
      <c r="H36" s="147">
        <v>860.33499999999992</v>
      </c>
      <c r="I36" s="149">
        <f t="shared" si="2"/>
        <v>-48.334999999999923</v>
      </c>
      <c r="J36" s="150">
        <f t="shared" si="7"/>
        <v>-5.9525862068965422E-2</v>
      </c>
      <c r="K36" s="12"/>
    </row>
    <row r="37" spans="1:11" ht="45" x14ac:dyDescent="0.2">
      <c r="A37" s="1">
        <v>15</v>
      </c>
      <c r="B37" s="145" t="s">
        <v>111</v>
      </c>
      <c r="C37" s="146">
        <v>450</v>
      </c>
      <c r="D37" s="147">
        <v>447.05284121455395</v>
      </c>
      <c r="E37" s="148">
        <f t="shared" si="5"/>
        <v>2.9471587854460495</v>
      </c>
      <c r="F37" s="150">
        <f t="shared" si="6"/>
        <v>6.5492417454356654E-3</v>
      </c>
      <c r="G37" s="149">
        <v>315</v>
      </c>
      <c r="H37" s="147">
        <v>312.93698885018773</v>
      </c>
      <c r="I37" s="149">
        <f t="shared" si="2"/>
        <v>2.0630111498122687</v>
      </c>
      <c r="J37" s="150">
        <f t="shared" si="7"/>
        <v>6.5492417454357738E-3</v>
      </c>
      <c r="K37" s="12"/>
    </row>
    <row r="38" spans="1:11" ht="30" x14ac:dyDescent="0.2">
      <c r="A38" s="1">
        <v>16</v>
      </c>
      <c r="B38" s="145" t="s">
        <v>112</v>
      </c>
      <c r="C38" s="146">
        <v>9843.75</v>
      </c>
      <c r="D38" s="147">
        <v>9829.6863018384938</v>
      </c>
      <c r="E38" s="148">
        <f t="shared" si="5"/>
        <v>14.063698161506181</v>
      </c>
      <c r="F38" s="150">
        <f t="shared" si="6"/>
        <v>1.4286931465657072E-3</v>
      </c>
      <c r="G38" s="149">
        <v>6890.625</v>
      </c>
      <c r="H38" s="147">
        <v>6880.7804112869435</v>
      </c>
      <c r="I38" s="149">
        <f t="shared" si="2"/>
        <v>9.8445887130565097</v>
      </c>
      <c r="J38" s="150">
        <f t="shared" si="7"/>
        <v>1.4286931465660241E-3</v>
      </c>
      <c r="K38" s="12"/>
    </row>
    <row r="39" spans="1:11" ht="30" x14ac:dyDescent="0.2">
      <c r="A39" s="1">
        <v>17</v>
      </c>
      <c r="B39" s="145" t="s">
        <v>113</v>
      </c>
      <c r="C39" s="146">
        <v>1160</v>
      </c>
      <c r="D39" s="147">
        <v>1151.3499999999999</v>
      </c>
      <c r="E39" s="148">
        <f t="shared" si="5"/>
        <v>8.6500000000000909</v>
      </c>
      <c r="F39" s="150">
        <f t="shared" si="6"/>
        <v>7.456896551724216E-3</v>
      </c>
      <c r="G39" s="149">
        <v>812</v>
      </c>
      <c r="H39" s="147">
        <v>805.94499999999994</v>
      </c>
      <c r="I39" s="149">
        <f t="shared" si="2"/>
        <v>6.0550000000000637</v>
      </c>
      <c r="J39" s="150">
        <f t="shared" si="7"/>
        <v>7.456896551724216E-3</v>
      </c>
      <c r="K39" s="12"/>
    </row>
    <row r="40" spans="1:11" s="207" customFormat="1" x14ac:dyDescent="0.2">
      <c r="B40" s="200" t="s">
        <v>114</v>
      </c>
      <c r="C40" s="201">
        <f>SUM(C32:C39)</f>
        <v>18496.669999999998</v>
      </c>
      <c r="D40" s="201">
        <f>SUM(D32:D39)</f>
        <v>18181.647999802601</v>
      </c>
      <c r="E40" s="201">
        <f>SUM(E32:E39)</f>
        <v>315.02200019739729</v>
      </c>
      <c r="F40" s="206">
        <f>+E40/C40</f>
        <v>1.7031281857620713E-2</v>
      </c>
      <c r="G40" s="201">
        <f>SUM(G32:G39)</f>
        <v>12947.669</v>
      </c>
      <c r="H40" s="208">
        <f>SUM(H32:H39)</f>
        <v>12727.15359986182</v>
      </c>
      <c r="I40" s="205">
        <f t="shared" si="2"/>
        <v>220.51540013817976</v>
      </c>
      <c r="J40" s="206">
        <f>+I40/G40</f>
        <v>1.7031281857620841E-2</v>
      </c>
      <c r="K40" s="12"/>
    </row>
    <row r="41" spans="1:11" x14ac:dyDescent="0.2">
      <c r="B41" s="200" t="s">
        <v>115</v>
      </c>
      <c r="C41" s="146"/>
      <c r="D41" s="147"/>
      <c r="E41" s="148"/>
      <c r="F41" s="150"/>
      <c r="G41" s="149"/>
      <c r="H41" s="147"/>
      <c r="I41" s="149"/>
      <c r="J41" s="150"/>
      <c r="K41" s="12"/>
    </row>
    <row r="42" spans="1:11" ht="45" x14ac:dyDescent="0.2">
      <c r="A42" s="1">
        <v>18</v>
      </c>
      <c r="B42" s="145" t="s">
        <v>116</v>
      </c>
      <c r="C42" s="146">
        <v>805</v>
      </c>
      <c r="D42" s="147">
        <v>842.29090909090905</v>
      </c>
      <c r="E42" s="148">
        <f t="shared" ref="E42:E50" si="8">+C42-D42</f>
        <v>-37.290909090909054</v>
      </c>
      <c r="F42" s="150">
        <f t="shared" ref="F42:F50" si="9">IF(C42&lt;&gt;0,+E42/C42,0)</f>
        <v>-4.6324110671936709E-2</v>
      </c>
      <c r="G42" s="149">
        <v>563.5</v>
      </c>
      <c r="H42" s="147">
        <v>589.60363636363627</v>
      </c>
      <c r="I42" s="149">
        <f t="shared" si="2"/>
        <v>-26.103636363636269</v>
      </c>
      <c r="J42" s="150">
        <f t="shared" ref="J42:J50" si="10">IF(G42&lt;&gt;0,+I42/G42,0)</f>
        <v>-4.6324110671936591E-2</v>
      </c>
      <c r="K42" s="12"/>
    </row>
    <row r="43" spans="1:11" ht="30" x14ac:dyDescent="0.2">
      <c r="A43" s="1">
        <v>19</v>
      </c>
      <c r="B43" s="145" t="s">
        <v>117</v>
      </c>
      <c r="C43" s="146">
        <v>6000</v>
      </c>
      <c r="D43" s="147">
        <v>5841.7394736842107</v>
      </c>
      <c r="E43" s="148">
        <f t="shared" si="8"/>
        <v>158.26052631578932</v>
      </c>
      <c r="F43" s="150">
        <f t="shared" si="9"/>
        <v>2.6376754385964887E-2</v>
      </c>
      <c r="G43" s="149">
        <v>4200</v>
      </c>
      <c r="H43" s="147">
        <v>4089.2176315789461</v>
      </c>
      <c r="I43" s="149">
        <f t="shared" si="2"/>
        <v>110.78236842105389</v>
      </c>
      <c r="J43" s="150">
        <f t="shared" si="10"/>
        <v>2.637675438596521E-2</v>
      </c>
      <c r="K43" s="12"/>
    </row>
    <row r="44" spans="1:11" ht="30" x14ac:dyDescent="0.2">
      <c r="A44" s="1">
        <v>20</v>
      </c>
      <c r="B44" s="145" t="s">
        <v>118</v>
      </c>
      <c r="C44" s="146">
        <v>3000</v>
      </c>
      <c r="D44" s="147">
        <v>2918.6698564593303</v>
      </c>
      <c r="E44" s="148">
        <f t="shared" si="8"/>
        <v>81.330143540669724</v>
      </c>
      <c r="F44" s="150">
        <f t="shared" si="9"/>
        <v>2.7110047846889907E-2</v>
      </c>
      <c r="G44" s="149">
        <v>2100</v>
      </c>
      <c r="H44" s="147">
        <v>2043.0688995215312</v>
      </c>
      <c r="I44" s="149">
        <f t="shared" si="2"/>
        <v>56.931100478468807</v>
      </c>
      <c r="J44" s="150">
        <f t="shared" si="10"/>
        <v>2.7110047846889907E-2</v>
      </c>
      <c r="K44" s="12"/>
    </row>
    <row r="45" spans="1:11" s="238" customFormat="1" ht="30" x14ac:dyDescent="0.2">
      <c r="A45" s="238">
        <v>21</v>
      </c>
      <c r="B45" s="145" t="s">
        <v>119</v>
      </c>
      <c r="C45" s="146">
        <v>4680</v>
      </c>
      <c r="D45" s="234">
        <v>3984.8918181818181</v>
      </c>
      <c r="E45" s="148">
        <f t="shared" si="8"/>
        <v>695.10818181818195</v>
      </c>
      <c r="F45" s="235">
        <f t="shared" si="9"/>
        <v>0.14852738927738932</v>
      </c>
      <c r="G45" s="236">
        <v>3276</v>
      </c>
      <c r="H45" s="234">
        <v>2789.4242727272726</v>
      </c>
      <c r="I45" s="236">
        <f t="shared" si="2"/>
        <v>486.57572727272736</v>
      </c>
      <c r="J45" s="235">
        <f t="shared" si="10"/>
        <v>0.14852738927738932</v>
      </c>
      <c r="K45" s="237">
        <v>2</v>
      </c>
    </row>
    <row r="46" spans="1:11" x14ac:dyDescent="0.2">
      <c r="A46" s="1">
        <v>22</v>
      </c>
      <c r="B46" s="145" t="s">
        <v>120</v>
      </c>
      <c r="C46" s="146">
        <v>0</v>
      </c>
      <c r="D46" s="147">
        <v>0</v>
      </c>
      <c r="E46" s="148">
        <f t="shared" si="8"/>
        <v>0</v>
      </c>
      <c r="F46" s="150">
        <f t="shared" si="9"/>
        <v>0</v>
      </c>
      <c r="G46" s="149">
        <v>0</v>
      </c>
      <c r="H46" s="147">
        <v>0</v>
      </c>
      <c r="I46" s="149">
        <f t="shared" si="2"/>
        <v>0</v>
      </c>
      <c r="J46" s="150">
        <f t="shared" si="10"/>
        <v>0</v>
      </c>
      <c r="K46" s="12"/>
    </row>
    <row r="47" spans="1:11" x14ac:dyDescent="0.2">
      <c r="A47" s="1">
        <v>23</v>
      </c>
      <c r="B47" s="145" t="s">
        <v>100</v>
      </c>
      <c r="C47" s="146">
        <v>4998.51</v>
      </c>
      <c r="D47" s="147">
        <v>5339.1578947368425</v>
      </c>
      <c r="E47" s="148">
        <f t="shared" si="8"/>
        <v>-340.64789473684232</v>
      </c>
      <c r="F47" s="150">
        <f t="shared" si="9"/>
        <v>-6.81498876138774E-2</v>
      </c>
      <c r="G47" s="149">
        <v>3498.96</v>
      </c>
      <c r="H47" s="147">
        <v>3498.9569999999999</v>
      </c>
      <c r="I47" s="149">
        <f t="shared" si="2"/>
        <v>3.0000000001564331E-3</v>
      </c>
      <c r="J47" s="150">
        <f t="shared" si="10"/>
        <v>8.5739762676807762E-7</v>
      </c>
      <c r="K47" s="12"/>
    </row>
    <row r="48" spans="1:11" x14ac:dyDescent="0.2">
      <c r="A48" s="1">
        <v>24</v>
      </c>
      <c r="B48" s="145" t="s">
        <v>121</v>
      </c>
      <c r="C48" s="146">
        <v>250</v>
      </c>
      <c r="D48" s="234">
        <v>248.21</v>
      </c>
      <c r="E48" s="148">
        <f t="shared" si="8"/>
        <v>1.789999999999992</v>
      </c>
      <c r="F48" s="235">
        <f t="shared" si="9"/>
        <v>7.1599999999999685E-3</v>
      </c>
      <c r="G48" s="236">
        <v>175</v>
      </c>
      <c r="H48" s="234">
        <v>173.75</v>
      </c>
      <c r="I48" s="236">
        <f t="shared" si="2"/>
        <v>1.25</v>
      </c>
      <c r="J48" s="235">
        <f t="shared" si="10"/>
        <v>7.1428571428571426E-3</v>
      </c>
      <c r="K48" s="237"/>
    </row>
    <row r="49" spans="1:11" ht="30" x14ac:dyDescent="0.2">
      <c r="A49" s="1">
        <v>25</v>
      </c>
      <c r="B49" s="145" t="s">
        <v>122</v>
      </c>
      <c r="C49" s="146">
        <v>724.5</v>
      </c>
      <c r="D49" s="147">
        <v>724.63157894736844</v>
      </c>
      <c r="E49" s="148">
        <f t="shared" si="8"/>
        <v>-0.131578947368439</v>
      </c>
      <c r="F49" s="150">
        <f t="shared" si="9"/>
        <v>-1.8161345392469152E-4</v>
      </c>
      <c r="G49" s="149">
        <v>507.15</v>
      </c>
      <c r="H49" s="147">
        <v>507.15</v>
      </c>
      <c r="I49" s="149">
        <f t="shared" si="2"/>
        <v>0</v>
      </c>
      <c r="J49" s="150">
        <f t="shared" si="10"/>
        <v>0</v>
      </c>
      <c r="K49" s="12"/>
    </row>
    <row r="50" spans="1:11" x14ac:dyDescent="0.2">
      <c r="A50" s="1">
        <v>26</v>
      </c>
      <c r="B50" s="145" t="s">
        <v>123</v>
      </c>
      <c r="C50" s="146">
        <v>0</v>
      </c>
      <c r="D50" s="147">
        <v>0</v>
      </c>
      <c r="E50" s="148">
        <f t="shared" si="8"/>
        <v>0</v>
      </c>
      <c r="F50" s="150">
        <f t="shared" si="9"/>
        <v>0</v>
      </c>
      <c r="G50" s="149">
        <v>0</v>
      </c>
      <c r="H50" s="147">
        <v>0</v>
      </c>
      <c r="I50" s="149">
        <f t="shared" si="2"/>
        <v>0</v>
      </c>
      <c r="J50" s="150">
        <f t="shared" si="10"/>
        <v>0</v>
      </c>
      <c r="K50" s="12"/>
    </row>
    <row r="51" spans="1:11" s="207" customFormat="1" x14ac:dyDescent="0.2">
      <c r="B51" s="200" t="s">
        <v>124</v>
      </c>
      <c r="C51" s="201">
        <f>SUM(C42:C50)</f>
        <v>20458.010000000002</v>
      </c>
      <c r="D51" s="201">
        <f>SUM(D42:D50)</f>
        <v>19899.591531100479</v>
      </c>
      <c r="E51" s="204">
        <f>SUM(E42:E50)</f>
        <v>558.41846889952114</v>
      </c>
      <c r="F51" s="206">
        <f>+E51/C51</f>
        <v>2.7295835171628185E-2</v>
      </c>
      <c r="G51" s="205">
        <f>SUM(G42:G50)</f>
        <v>14320.609999999999</v>
      </c>
      <c r="H51" s="203">
        <f>SUM(H42:H50)</f>
        <v>13691.171440191387</v>
      </c>
      <c r="I51" s="205">
        <f t="shared" si="2"/>
        <v>629.4385598086119</v>
      </c>
      <c r="J51" s="206">
        <f>+I51/G51</f>
        <v>4.3953334376720818E-2</v>
      </c>
      <c r="K51" s="12"/>
    </row>
    <row r="52" spans="1:11" x14ac:dyDescent="0.2">
      <c r="B52" s="200" t="s">
        <v>125</v>
      </c>
      <c r="C52" s="146"/>
      <c r="D52" s="147"/>
      <c r="E52" s="148"/>
      <c r="F52" s="150"/>
      <c r="G52" s="149"/>
      <c r="H52" s="147"/>
      <c r="I52" s="149"/>
      <c r="J52" s="150"/>
      <c r="K52" s="12"/>
    </row>
    <row r="53" spans="1:11" ht="60" x14ac:dyDescent="0.2">
      <c r="A53" s="1">
        <v>27</v>
      </c>
      <c r="B53" s="145" t="s">
        <v>126</v>
      </c>
      <c r="C53" s="146">
        <v>6036</v>
      </c>
      <c r="D53" s="147">
        <v>6035.9725876323864</v>
      </c>
      <c r="E53" s="148">
        <f t="shared" ref="E53:E61" si="11">+C53-D53</f>
        <v>2.7412367613578681E-2</v>
      </c>
      <c r="F53" s="150">
        <f t="shared" ref="F53:F63" si="12">IF(C53&lt;&gt;0,+E53/C53,0)</f>
        <v>4.5414790612290722E-6</v>
      </c>
      <c r="G53" s="149">
        <v>0</v>
      </c>
      <c r="H53" s="147">
        <v>0</v>
      </c>
      <c r="I53" s="149">
        <f t="shared" si="2"/>
        <v>0</v>
      </c>
      <c r="J53" s="150">
        <f t="shared" ref="J53:J63" si="13">IF(G53&lt;&gt;0,+I53/G53,0)</f>
        <v>0</v>
      </c>
      <c r="K53" s="12"/>
    </row>
    <row r="54" spans="1:11" s="238" customFormat="1" ht="45" x14ac:dyDescent="0.2">
      <c r="A54" s="238">
        <v>28</v>
      </c>
      <c r="B54" s="145" t="s">
        <v>127</v>
      </c>
      <c r="C54" s="146">
        <v>2078</v>
      </c>
      <c r="D54" s="234">
        <v>778.92</v>
      </c>
      <c r="E54" s="148">
        <f t="shared" si="11"/>
        <v>1299.08</v>
      </c>
      <c r="F54" s="235">
        <f t="shared" si="12"/>
        <v>0.62515880654475453</v>
      </c>
      <c r="G54" s="236">
        <v>1706</v>
      </c>
      <c r="H54" s="234">
        <v>639.47907603464864</v>
      </c>
      <c r="I54" s="236">
        <f t="shared" si="2"/>
        <v>1066.5209239653514</v>
      </c>
      <c r="J54" s="235">
        <f t="shared" si="13"/>
        <v>0.62515880654475464</v>
      </c>
      <c r="K54" s="237">
        <v>3</v>
      </c>
    </row>
    <row r="55" spans="1:11" ht="30" x14ac:dyDescent="0.2">
      <c r="A55" s="1">
        <v>29</v>
      </c>
      <c r="B55" s="145" t="s">
        <v>128</v>
      </c>
      <c r="C55" s="146">
        <v>8125</v>
      </c>
      <c r="D55" s="147">
        <v>8026.0343944539636</v>
      </c>
      <c r="E55" s="148">
        <f t="shared" si="11"/>
        <v>98.965605546036386</v>
      </c>
      <c r="F55" s="150">
        <f t="shared" si="12"/>
        <v>1.2180382221050633E-2</v>
      </c>
      <c r="G55" s="149">
        <v>5687.5</v>
      </c>
      <c r="H55" s="147">
        <v>5618.2240761177745</v>
      </c>
      <c r="I55" s="149">
        <f t="shared" si="2"/>
        <v>69.27592388222547</v>
      </c>
      <c r="J55" s="150">
        <f t="shared" si="13"/>
        <v>1.2180382221050633E-2</v>
      </c>
      <c r="K55" s="12"/>
    </row>
    <row r="56" spans="1:11" ht="30" x14ac:dyDescent="0.2">
      <c r="A56" s="1">
        <v>30</v>
      </c>
      <c r="B56" s="145" t="s">
        <v>129</v>
      </c>
      <c r="C56" s="146">
        <v>10000</v>
      </c>
      <c r="D56" s="147">
        <v>9868.0750751483156</v>
      </c>
      <c r="E56" s="148">
        <f t="shared" si="11"/>
        <v>131.92492485168441</v>
      </c>
      <c r="F56" s="150">
        <f t="shared" si="12"/>
        <v>1.319249248516844E-2</v>
      </c>
      <c r="G56" s="149">
        <v>7000</v>
      </c>
      <c r="H56" s="147">
        <v>6907.6525526038204</v>
      </c>
      <c r="I56" s="149">
        <f t="shared" si="2"/>
        <v>92.347447396179632</v>
      </c>
      <c r="J56" s="150">
        <f t="shared" si="13"/>
        <v>1.3192492485168518E-2</v>
      </c>
      <c r="K56" s="12"/>
    </row>
    <row r="57" spans="1:11" ht="30" x14ac:dyDescent="0.2">
      <c r="A57" s="1">
        <v>31</v>
      </c>
      <c r="B57" s="145" t="s">
        <v>130</v>
      </c>
      <c r="C57" s="146">
        <v>3034.9800000000005</v>
      </c>
      <c r="D57" s="147">
        <v>3024.2360746971203</v>
      </c>
      <c r="E57" s="148">
        <f t="shared" si="11"/>
        <v>10.743925302880143</v>
      </c>
      <c r="F57" s="150">
        <f t="shared" si="12"/>
        <v>3.5400316650785646E-3</v>
      </c>
      <c r="G57" s="149">
        <v>2124.4860000000003</v>
      </c>
      <c r="H57" s="147">
        <v>2116.9652522879842</v>
      </c>
      <c r="I57" s="149">
        <f t="shared" si="2"/>
        <v>7.5207477120161457</v>
      </c>
      <c r="J57" s="150">
        <f t="shared" si="13"/>
        <v>3.5400316650785859E-3</v>
      </c>
      <c r="K57" s="12"/>
    </row>
    <row r="58" spans="1:11" x14ac:dyDescent="0.2">
      <c r="A58" s="1">
        <v>32</v>
      </c>
      <c r="B58" s="145" t="s">
        <v>131</v>
      </c>
      <c r="C58" s="146">
        <v>410</v>
      </c>
      <c r="D58" s="234">
        <v>431.56</v>
      </c>
      <c r="E58" s="148">
        <f t="shared" si="11"/>
        <v>-21.560000000000002</v>
      </c>
      <c r="F58" s="235">
        <f t="shared" si="12"/>
        <v>-5.2585365853658542E-2</v>
      </c>
      <c r="G58" s="236">
        <v>287</v>
      </c>
      <c r="H58" s="234">
        <v>302.09199999999998</v>
      </c>
      <c r="I58" s="236">
        <f t="shared" si="2"/>
        <v>-15.091999999999985</v>
      </c>
      <c r="J58" s="235">
        <f t="shared" si="13"/>
        <v>-5.2585365853658486E-2</v>
      </c>
      <c r="K58" s="237"/>
    </row>
    <row r="59" spans="1:11" ht="30" x14ac:dyDescent="0.2">
      <c r="A59" s="1">
        <v>33</v>
      </c>
      <c r="B59" s="145" t="s">
        <v>132</v>
      </c>
      <c r="C59" s="146">
        <v>1060.26</v>
      </c>
      <c r="D59" s="147">
        <v>1045.3580862940448</v>
      </c>
      <c r="E59" s="148">
        <f t="shared" si="11"/>
        <v>14.901913705955167</v>
      </c>
      <c r="F59" s="150">
        <f t="shared" si="12"/>
        <v>1.405496171312241E-2</v>
      </c>
      <c r="G59" s="149">
        <v>742.1819999999999</v>
      </c>
      <c r="H59" s="147">
        <v>731.75066040583135</v>
      </c>
      <c r="I59" s="149">
        <f t="shared" si="2"/>
        <v>10.431339594168549</v>
      </c>
      <c r="J59" s="150">
        <f t="shared" si="13"/>
        <v>1.4054961713122319E-2</v>
      </c>
      <c r="K59" s="12"/>
    </row>
    <row r="60" spans="1:11" x14ac:dyDescent="0.2">
      <c r="A60" s="1">
        <v>34</v>
      </c>
      <c r="B60" s="145" t="s">
        <v>123</v>
      </c>
      <c r="C60" s="146">
        <v>0</v>
      </c>
      <c r="D60" s="147">
        <v>0</v>
      </c>
      <c r="E60" s="148">
        <f t="shared" si="11"/>
        <v>0</v>
      </c>
      <c r="F60" s="150">
        <f t="shared" si="12"/>
        <v>0</v>
      </c>
      <c r="G60" s="149">
        <v>0</v>
      </c>
      <c r="H60" s="147">
        <v>0</v>
      </c>
      <c r="I60" s="149">
        <f t="shared" si="2"/>
        <v>0</v>
      </c>
      <c r="J60" s="150">
        <f t="shared" si="13"/>
        <v>0</v>
      </c>
      <c r="K60" s="12"/>
    </row>
    <row r="61" spans="1:11" ht="30" x14ac:dyDescent="0.2">
      <c r="A61" s="1">
        <v>35</v>
      </c>
      <c r="B61" s="145" t="s">
        <v>133</v>
      </c>
      <c r="C61" s="146">
        <v>0</v>
      </c>
      <c r="D61" s="147">
        <v>0</v>
      </c>
      <c r="E61" s="148">
        <f t="shared" si="11"/>
        <v>0</v>
      </c>
      <c r="F61" s="150">
        <f t="shared" si="12"/>
        <v>0</v>
      </c>
      <c r="G61" s="149">
        <v>0</v>
      </c>
      <c r="H61" s="147">
        <v>0</v>
      </c>
      <c r="I61" s="149">
        <f t="shared" si="2"/>
        <v>0</v>
      </c>
      <c r="J61" s="150">
        <f t="shared" si="13"/>
        <v>0</v>
      </c>
      <c r="K61" s="12"/>
    </row>
    <row r="62" spans="1:11" s="207" customFormat="1" x14ac:dyDescent="0.2">
      <c r="B62" s="200" t="s">
        <v>134</v>
      </c>
      <c r="C62" s="201">
        <f>SUM(C53:C61)</f>
        <v>30744.239999999998</v>
      </c>
      <c r="D62" s="201">
        <f>SUM(D53:D61)</f>
        <v>29210.156218225831</v>
      </c>
      <c r="E62" s="204">
        <f>SUM(E53:E61)</f>
        <v>1534.0837817741697</v>
      </c>
      <c r="F62" s="206">
        <f>+E62/C62</f>
        <v>4.9898250266526993E-2</v>
      </c>
      <c r="G62" s="205">
        <f>SUM(G53:G61)</f>
        <v>17547.168000000001</v>
      </c>
      <c r="H62" s="203">
        <f>SUM(H53:H61)</f>
        <v>16316.163617450058</v>
      </c>
      <c r="I62" s="205">
        <f t="shared" si="2"/>
        <v>1231.0043825499433</v>
      </c>
      <c r="J62" s="206">
        <f>+I62/G62</f>
        <v>7.0154020440788126E-2</v>
      </c>
      <c r="K62" s="12"/>
    </row>
    <row r="63" spans="1:11" s="14" customFormat="1" ht="15" x14ac:dyDescent="0.2">
      <c r="B63" s="19" t="s">
        <v>5</v>
      </c>
      <c r="C63" s="80">
        <f>+C62+C51+C40+C30</f>
        <v>85487.73</v>
      </c>
      <c r="D63" s="81">
        <f>+D62+D51+D40+D30</f>
        <v>83038.196358361543</v>
      </c>
      <c r="E63" s="68">
        <f>+E62+E51+E40+E30</f>
        <v>2449.5336416384657</v>
      </c>
      <c r="F63" s="58">
        <f t="shared" si="12"/>
        <v>2.8653628323485322E-2</v>
      </c>
      <c r="G63" s="68">
        <f>+G62+G51+G40+G30</f>
        <v>55867.614000000001</v>
      </c>
      <c r="H63" s="81">
        <f>+H62+H51+H40+H30</f>
        <v>53746.7840839661</v>
      </c>
      <c r="I63" s="68">
        <f>+I62+I51+I40+I30</f>
        <v>2120.8299160338993</v>
      </c>
      <c r="J63" s="58">
        <f t="shared" si="13"/>
        <v>3.7961705614166723E-2</v>
      </c>
      <c r="K63" s="20"/>
    </row>
    <row r="64" spans="1:11" x14ac:dyDescent="0.2">
      <c r="B64" s="18" t="s">
        <v>59</v>
      </c>
      <c r="C64" s="146"/>
      <c r="D64" s="147"/>
      <c r="E64" s="149"/>
      <c r="F64" s="150"/>
      <c r="G64" s="149"/>
      <c r="H64" s="147"/>
      <c r="I64" s="149"/>
      <c r="J64" s="150"/>
      <c r="K64" s="12"/>
    </row>
    <row r="65" spans="1:11" x14ac:dyDescent="0.2">
      <c r="B65" s="200" t="s">
        <v>135</v>
      </c>
      <c r="C65" s="146"/>
      <c r="D65" s="147"/>
      <c r="E65" s="148"/>
      <c r="F65" s="150"/>
      <c r="G65" s="149"/>
      <c r="H65" s="147"/>
      <c r="I65" s="149"/>
      <c r="J65" s="150"/>
      <c r="K65" s="12"/>
    </row>
    <row r="66" spans="1:11" x14ac:dyDescent="0.2">
      <c r="A66" s="1">
        <v>36</v>
      </c>
      <c r="B66" s="145" t="s">
        <v>136</v>
      </c>
      <c r="C66" s="146">
        <v>19077.3</v>
      </c>
      <c r="D66" s="147">
        <v>18372.538930138289</v>
      </c>
      <c r="E66" s="148">
        <f t="shared" ref="E66:E90" si="14">+C66-D66</f>
        <v>704.76106986170998</v>
      </c>
      <c r="F66" s="150">
        <f>IF(C66&lt;&gt;0,+E66/C66,0)</f>
        <v>3.6942390687451053E-2</v>
      </c>
      <c r="G66" s="149">
        <v>3815.46</v>
      </c>
      <c r="H66" s="147">
        <v>3674.5077860276583</v>
      </c>
      <c r="I66" s="149">
        <f t="shared" ref="I66:I91" si="15">+G66-H66</f>
        <v>140.95221397234172</v>
      </c>
      <c r="J66" s="150">
        <f>IF(G66&lt;&gt;0,+I66/G66,0)</f>
        <v>3.6942390687450984E-2</v>
      </c>
      <c r="K66" s="12"/>
    </row>
    <row r="67" spans="1:11" x14ac:dyDescent="0.2">
      <c r="A67" s="238">
        <v>37</v>
      </c>
      <c r="B67" s="145" t="s">
        <v>137</v>
      </c>
      <c r="C67" s="146">
        <v>2927.0309999999995</v>
      </c>
      <c r="D67" s="234">
        <v>4711.5893629653892</v>
      </c>
      <c r="E67" s="148">
        <f t="shared" si="14"/>
        <v>-1784.5583629653897</v>
      </c>
      <c r="F67" s="235">
        <f>IF(C67&lt;&gt;0,+E67/C67,0)</f>
        <v>-0.60968208500879906</v>
      </c>
      <c r="G67" s="236">
        <v>2048.9216999999994</v>
      </c>
      <c r="H67" s="234">
        <v>2230.1916999999994</v>
      </c>
      <c r="I67" s="236">
        <f t="shared" si="15"/>
        <v>-181.26999999999998</v>
      </c>
      <c r="J67" s="235">
        <f>IF(G67&lt;&gt;0,+I67/G67,0)</f>
        <v>-8.8470925950952656E-2</v>
      </c>
      <c r="K67" s="237"/>
    </row>
    <row r="68" spans="1:11" ht="30" x14ac:dyDescent="0.2">
      <c r="A68" s="238">
        <v>38</v>
      </c>
      <c r="B68" s="145" t="s">
        <v>138</v>
      </c>
      <c r="C68" s="146">
        <v>3784.6238999999996</v>
      </c>
      <c r="D68" s="234">
        <v>4255.3294974779601</v>
      </c>
      <c r="E68" s="148">
        <f t="shared" si="14"/>
        <v>-470.70559747796051</v>
      </c>
      <c r="F68" s="235">
        <f>IF(C68&lt;&gt;0,+E68/C68,0)</f>
        <v>-0.12437315038832804</v>
      </c>
      <c r="G68" s="236">
        <v>2649.2367299999996</v>
      </c>
      <c r="H68" s="234">
        <v>2649.2367299999996</v>
      </c>
      <c r="I68" s="236">
        <f t="shared" si="15"/>
        <v>0</v>
      </c>
      <c r="J68" s="235">
        <f>IF(G68&lt;&gt;0,+I68/G68,0)</f>
        <v>0</v>
      </c>
      <c r="K68" s="237"/>
    </row>
    <row r="69" spans="1:11" s="207" customFormat="1" x14ac:dyDescent="0.2">
      <c r="B69" s="200" t="s">
        <v>139</v>
      </c>
      <c r="C69" s="201">
        <f>SUM(C66:C68)</f>
        <v>25788.954899999997</v>
      </c>
      <c r="D69" s="201">
        <f>SUM(D66:D68)</f>
        <v>27339.457790581637</v>
      </c>
      <c r="E69" s="204">
        <f>SUM(E66:E68)</f>
        <v>-1550.5028905816403</v>
      </c>
      <c r="F69" s="206">
        <f>+E69/C69</f>
        <v>-6.0122750091809285E-2</v>
      </c>
      <c r="G69" s="205">
        <f>SUM(G66:G68)</f>
        <v>8513.6184299999986</v>
      </c>
      <c r="H69" s="203">
        <f>SUM(H66:H68)</f>
        <v>8553.9362160276578</v>
      </c>
      <c r="I69" s="205">
        <f t="shared" si="15"/>
        <v>-40.317786027659167</v>
      </c>
      <c r="J69" s="206">
        <f>+I69/G69</f>
        <v>-4.7356815858212208E-3</v>
      </c>
      <c r="K69" s="12"/>
    </row>
    <row r="70" spans="1:11" x14ac:dyDescent="0.2">
      <c r="B70" s="200" t="s">
        <v>94</v>
      </c>
      <c r="C70" s="146"/>
      <c r="D70" s="147"/>
      <c r="E70" s="148"/>
      <c r="F70" s="150"/>
      <c r="G70" s="149"/>
      <c r="H70" s="147"/>
      <c r="I70" s="149"/>
      <c r="J70" s="150"/>
      <c r="K70" s="12"/>
    </row>
    <row r="71" spans="1:11" x14ac:dyDescent="0.2">
      <c r="A71" s="1">
        <v>39</v>
      </c>
      <c r="B71" s="145" t="s">
        <v>140</v>
      </c>
      <c r="C71" s="146">
        <v>3689.9999999999995</v>
      </c>
      <c r="D71" s="147">
        <v>3652.6751155960537</v>
      </c>
      <c r="E71" s="148">
        <f t="shared" si="14"/>
        <v>37.324884403945816</v>
      </c>
      <c r="F71" s="150">
        <f>IF(C71&lt;&gt;0,+E71/C71,0)</f>
        <v>1.0115144824917566E-2</v>
      </c>
      <c r="G71" s="149">
        <v>2582.9999999999995</v>
      </c>
      <c r="H71" s="147">
        <v>2556.8725809172374</v>
      </c>
      <c r="I71" s="149">
        <f t="shared" si="15"/>
        <v>26.127419082762117</v>
      </c>
      <c r="J71" s="150">
        <f>IF(G71&lt;&gt;0,+I71/G71,0)</f>
        <v>1.0115144824917585E-2</v>
      </c>
      <c r="K71" s="12"/>
    </row>
    <row r="72" spans="1:11" x14ac:dyDescent="0.2">
      <c r="A72" s="1">
        <v>40</v>
      </c>
      <c r="B72" s="145" t="s">
        <v>141</v>
      </c>
      <c r="C72" s="146">
        <v>2460</v>
      </c>
      <c r="D72" s="147">
        <v>2435.1167437307026</v>
      </c>
      <c r="E72" s="148">
        <f t="shared" si="14"/>
        <v>24.883256269297362</v>
      </c>
      <c r="F72" s="150">
        <f>IF(C72&lt;&gt;0,+E72/C72,0)</f>
        <v>1.0115144824917627E-2</v>
      </c>
      <c r="G72" s="149">
        <v>1722</v>
      </c>
      <c r="H72" s="147">
        <v>1704.5817206114916</v>
      </c>
      <c r="I72" s="149">
        <f t="shared" si="15"/>
        <v>17.418279388508381</v>
      </c>
      <c r="J72" s="150">
        <f>IF(G72&lt;&gt;0,+I72/G72,0)</f>
        <v>1.0115144824917759E-2</v>
      </c>
      <c r="K72" s="12"/>
    </row>
    <row r="73" spans="1:11" x14ac:dyDescent="0.2">
      <c r="A73" s="1">
        <v>41</v>
      </c>
      <c r="B73" s="145" t="s">
        <v>142</v>
      </c>
      <c r="C73" s="146">
        <v>1574.3999999999999</v>
      </c>
      <c r="D73" s="147">
        <v>1553.9934483018296</v>
      </c>
      <c r="E73" s="148">
        <f t="shared" si="14"/>
        <v>20.406551698170233</v>
      </c>
      <c r="F73" s="150">
        <f>IF(C73&lt;&gt;0,+E73/C73,0)</f>
        <v>1.2961478466825606E-2</v>
      </c>
      <c r="G73" s="149">
        <v>1102.08</v>
      </c>
      <c r="H73" s="147">
        <v>1087.7954138112809</v>
      </c>
      <c r="I73" s="149">
        <f t="shared" si="15"/>
        <v>14.284586188719004</v>
      </c>
      <c r="J73" s="150">
        <f>IF(G73&lt;&gt;0,+I73/G73,0)</f>
        <v>1.2961478466825462E-2</v>
      </c>
      <c r="K73" s="12"/>
    </row>
    <row r="74" spans="1:11" s="207" customFormat="1" x14ac:dyDescent="0.2">
      <c r="B74" s="200" t="s">
        <v>143</v>
      </c>
      <c r="C74" s="201">
        <f>SUM(C71:C73)</f>
        <v>7724.4</v>
      </c>
      <c r="D74" s="201">
        <f>SUM(D71:D73)</f>
        <v>7641.7853076285865</v>
      </c>
      <c r="E74" s="204">
        <f>SUM(E71:E73)</f>
        <v>82.614692371413412</v>
      </c>
      <c r="F74" s="206">
        <f>+E74/C74</f>
        <v>1.0695289261484829E-2</v>
      </c>
      <c r="G74" s="205">
        <f>SUM(G71:G73)</f>
        <v>5407.08</v>
      </c>
      <c r="H74" s="203">
        <f>SUM(H71:H73)</f>
        <v>5349.24971534001</v>
      </c>
      <c r="I74" s="205">
        <f t="shared" si="15"/>
        <v>57.830284659989957</v>
      </c>
      <c r="J74" s="206">
        <f>+I74/G74</f>
        <v>1.0695289261484935E-2</v>
      </c>
      <c r="K74" s="12"/>
    </row>
    <row r="75" spans="1:11" x14ac:dyDescent="0.2">
      <c r="B75" s="200" t="s">
        <v>105</v>
      </c>
      <c r="C75" s="146"/>
      <c r="D75" s="147"/>
      <c r="E75" s="148"/>
      <c r="F75" s="150"/>
      <c r="G75" s="149"/>
      <c r="H75" s="147"/>
      <c r="I75" s="149"/>
      <c r="J75" s="150"/>
      <c r="K75" s="12"/>
    </row>
    <row r="76" spans="1:11" x14ac:dyDescent="0.2">
      <c r="A76" s="1">
        <v>42</v>
      </c>
      <c r="B76" s="145" t="s">
        <v>144</v>
      </c>
      <c r="C76" s="146">
        <v>1844.9999999999998</v>
      </c>
      <c r="D76" s="147">
        <v>1788.2085236436619</v>
      </c>
      <c r="E76" s="148">
        <f t="shared" si="14"/>
        <v>56.791476356337853</v>
      </c>
      <c r="F76" s="150">
        <f t="shared" ref="F76:F85" si="16">IF(C76&lt;&gt;0,+E76/C76,0)</f>
        <v>3.0781287998015099E-2</v>
      </c>
      <c r="G76" s="149">
        <v>1291.4999999999998</v>
      </c>
      <c r="H76" s="147">
        <v>1251.7459665505633</v>
      </c>
      <c r="I76" s="149">
        <f t="shared" si="15"/>
        <v>39.75403344943652</v>
      </c>
      <c r="J76" s="150">
        <f t="shared" ref="J76:J85" si="17">IF(G76&lt;&gt;0,+I76/G76,0)</f>
        <v>3.0781287998015119E-2</v>
      </c>
      <c r="K76" s="12"/>
    </row>
    <row r="77" spans="1:11" x14ac:dyDescent="0.2">
      <c r="A77" s="1">
        <v>43</v>
      </c>
      <c r="B77" s="145" t="s">
        <v>145</v>
      </c>
      <c r="C77" s="146">
        <v>4920</v>
      </c>
      <c r="D77" s="147">
        <v>4768.5627297164319</v>
      </c>
      <c r="E77" s="148">
        <f t="shared" si="14"/>
        <v>151.43727028356807</v>
      </c>
      <c r="F77" s="150">
        <f t="shared" si="16"/>
        <v>3.0779932984465054E-2</v>
      </c>
      <c r="G77" s="149">
        <v>3444</v>
      </c>
      <c r="H77" s="147">
        <v>3337.9939108015019</v>
      </c>
      <c r="I77" s="149">
        <f t="shared" si="15"/>
        <v>106.0060891984981</v>
      </c>
      <c r="J77" s="150">
        <f t="shared" si="17"/>
        <v>3.0779932984465186E-2</v>
      </c>
      <c r="K77" s="12"/>
    </row>
    <row r="78" spans="1:11" x14ac:dyDescent="0.2">
      <c r="A78" s="1">
        <v>44</v>
      </c>
      <c r="B78" s="145" t="s">
        <v>146</v>
      </c>
      <c r="C78" s="146">
        <v>3689.9999999999995</v>
      </c>
      <c r="D78" s="147">
        <v>3576.4270472873241</v>
      </c>
      <c r="E78" s="148">
        <f t="shared" si="14"/>
        <v>113.57295271267549</v>
      </c>
      <c r="F78" s="150">
        <f t="shared" si="16"/>
        <v>3.077857797091477E-2</v>
      </c>
      <c r="G78" s="149">
        <v>2582.9999999999995</v>
      </c>
      <c r="H78" s="147">
        <v>2503.4989331011266</v>
      </c>
      <c r="I78" s="149">
        <f t="shared" si="15"/>
        <v>79.501066898872978</v>
      </c>
      <c r="J78" s="150">
        <f t="shared" si="17"/>
        <v>3.0778577970914826E-2</v>
      </c>
      <c r="K78" s="12"/>
    </row>
    <row r="79" spans="1:11" x14ac:dyDescent="0.2">
      <c r="A79" s="1">
        <v>45</v>
      </c>
      <c r="B79" s="145" t="s">
        <v>147</v>
      </c>
      <c r="C79" s="146">
        <v>1395</v>
      </c>
      <c r="D79" s="147">
        <v>1341.1556824291079</v>
      </c>
      <c r="E79" s="148">
        <f t="shared" si="14"/>
        <v>53.844317570892144</v>
      </c>
      <c r="F79" s="150">
        <f t="shared" si="16"/>
        <v>3.8598077111750638E-2</v>
      </c>
      <c r="G79" s="149">
        <v>977</v>
      </c>
      <c r="H79" s="147">
        <v>938.96921169364236</v>
      </c>
      <c r="I79" s="149">
        <f t="shared" si="15"/>
        <v>38.030788306357636</v>
      </c>
      <c r="J79" s="150">
        <f t="shared" si="17"/>
        <v>3.8926088338134733E-2</v>
      </c>
      <c r="K79" s="12"/>
    </row>
    <row r="80" spans="1:11" s="207" customFormat="1" x14ac:dyDescent="0.2">
      <c r="B80" s="200" t="s">
        <v>148</v>
      </c>
      <c r="C80" s="201">
        <f>SUM(C76:C79)</f>
        <v>11850</v>
      </c>
      <c r="D80" s="201">
        <f>SUM(D76:D79)</f>
        <v>11474.353983076526</v>
      </c>
      <c r="E80" s="204">
        <f>SUM(E76:E79)</f>
        <v>375.64601692347355</v>
      </c>
      <c r="F80" s="150">
        <f t="shared" si="16"/>
        <v>3.1700085816326884E-2</v>
      </c>
      <c r="G80" s="205">
        <f>SUM(G76:G79)</f>
        <v>8295.5</v>
      </c>
      <c r="H80" s="203">
        <f>SUM(H76:H79)</f>
        <v>8032.2080221468341</v>
      </c>
      <c r="I80" s="205">
        <f t="shared" si="15"/>
        <v>263.29197785316592</v>
      </c>
      <c r="J80" s="150">
        <f t="shared" si="17"/>
        <v>3.1739133006228187E-2</v>
      </c>
      <c r="K80" s="12"/>
    </row>
    <row r="81" spans="1:11" x14ac:dyDescent="0.2">
      <c r="B81" s="200" t="s">
        <v>115</v>
      </c>
      <c r="C81" s="146"/>
      <c r="D81" s="147"/>
      <c r="E81" s="148"/>
      <c r="F81" s="150">
        <f t="shared" si="16"/>
        <v>0</v>
      </c>
      <c r="G81" s="149"/>
      <c r="H81" s="147"/>
      <c r="I81" s="149">
        <f t="shared" si="15"/>
        <v>0</v>
      </c>
      <c r="J81" s="150">
        <f t="shared" si="17"/>
        <v>0</v>
      </c>
      <c r="K81" s="12"/>
    </row>
    <row r="82" spans="1:11" x14ac:dyDescent="0.2">
      <c r="A82" s="1">
        <v>46</v>
      </c>
      <c r="B82" s="145" t="s">
        <v>149</v>
      </c>
      <c r="C82" s="146">
        <v>4920</v>
      </c>
      <c r="D82" s="147">
        <v>4822.5878947368419</v>
      </c>
      <c r="E82" s="148">
        <f t="shared" si="14"/>
        <v>97.412105263158082</v>
      </c>
      <c r="F82" s="150">
        <f t="shared" si="16"/>
        <v>1.9799208386820748E-2</v>
      </c>
      <c r="G82" s="149">
        <v>3444</v>
      </c>
      <c r="H82" s="147">
        <v>3375.8115263157893</v>
      </c>
      <c r="I82" s="149">
        <f t="shared" si="15"/>
        <v>68.188473684210749</v>
      </c>
      <c r="J82" s="150">
        <f t="shared" si="17"/>
        <v>1.9799208386820775E-2</v>
      </c>
      <c r="K82" s="12"/>
    </row>
    <row r="83" spans="1:11" x14ac:dyDescent="0.2">
      <c r="A83" s="1">
        <v>47</v>
      </c>
      <c r="B83" s="145" t="s">
        <v>150</v>
      </c>
      <c r="C83" s="146">
        <v>2460</v>
      </c>
      <c r="D83" s="147">
        <v>2411.2984688995216</v>
      </c>
      <c r="E83" s="148">
        <f t="shared" si="14"/>
        <v>48.701531100478405</v>
      </c>
      <c r="F83" s="150">
        <f t="shared" si="16"/>
        <v>1.9797370366048131E-2</v>
      </c>
      <c r="G83" s="149">
        <v>1722</v>
      </c>
      <c r="H83" s="147">
        <v>1687.908928229665</v>
      </c>
      <c r="I83" s="149">
        <f t="shared" si="15"/>
        <v>34.09107177033502</v>
      </c>
      <c r="J83" s="150">
        <f t="shared" si="17"/>
        <v>1.9797370366048211E-2</v>
      </c>
      <c r="K83" s="12"/>
    </row>
    <row r="84" spans="1:11" x14ac:dyDescent="0.2">
      <c r="A84" s="1">
        <v>48</v>
      </c>
      <c r="B84" s="145" t="s">
        <v>151</v>
      </c>
      <c r="C84" s="146">
        <v>2460</v>
      </c>
      <c r="D84" s="147">
        <v>2411.2984688995216</v>
      </c>
      <c r="E84" s="148">
        <f t="shared" si="14"/>
        <v>48.701531100478405</v>
      </c>
      <c r="F84" s="150">
        <f t="shared" si="16"/>
        <v>1.9797370366048131E-2</v>
      </c>
      <c r="G84" s="149">
        <v>1722</v>
      </c>
      <c r="H84" s="147">
        <v>1687.908928229665</v>
      </c>
      <c r="I84" s="149">
        <f t="shared" si="15"/>
        <v>34.09107177033502</v>
      </c>
      <c r="J84" s="150">
        <f t="shared" si="17"/>
        <v>1.9797370366048211E-2</v>
      </c>
      <c r="K84" s="12"/>
    </row>
    <row r="85" spans="1:11" x14ac:dyDescent="0.2">
      <c r="A85" s="1">
        <v>49</v>
      </c>
      <c r="B85" s="145" t="s">
        <v>152</v>
      </c>
      <c r="C85" s="146">
        <v>3689.9999999999995</v>
      </c>
      <c r="D85" s="147">
        <v>3616.9477033492822</v>
      </c>
      <c r="E85" s="148">
        <f t="shared" si="14"/>
        <v>73.052296650717381</v>
      </c>
      <c r="F85" s="150">
        <f t="shared" si="16"/>
        <v>1.9797370366048072E-2</v>
      </c>
      <c r="G85" s="149">
        <v>2582.9999999999995</v>
      </c>
      <c r="H85" s="147">
        <v>2531.8633923444972</v>
      </c>
      <c r="I85" s="149">
        <f t="shared" si="15"/>
        <v>51.136607655502303</v>
      </c>
      <c r="J85" s="150">
        <f t="shared" si="17"/>
        <v>1.9797370366048127E-2</v>
      </c>
      <c r="K85" s="12"/>
    </row>
    <row r="86" spans="1:11" s="207" customFormat="1" x14ac:dyDescent="0.2">
      <c r="B86" s="200" t="s">
        <v>153</v>
      </c>
      <c r="C86" s="201">
        <f>SUM(C82:C85)</f>
        <v>13530</v>
      </c>
      <c r="D86" s="201">
        <f>SUM(D82:D85)</f>
        <v>13262.132535885168</v>
      </c>
      <c r="E86" s="204">
        <f>SUM(E82:E85)</f>
        <v>267.86746411483227</v>
      </c>
      <c r="F86" s="206">
        <f>+E86/C86</f>
        <v>1.9798038737238156E-2</v>
      </c>
      <c r="G86" s="205">
        <f>SUM(G82:G85)</f>
        <v>9471</v>
      </c>
      <c r="H86" s="203">
        <f>SUM(H82:H85)</f>
        <v>9283.4927751196174</v>
      </c>
      <c r="I86" s="205">
        <f t="shared" si="15"/>
        <v>187.50722488038264</v>
      </c>
      <c r="J86" s="206">
        <f>+I86/G86</f>
        <v>1.9798038737238163E-2</v>
      </c>
      <c r="K86" s="12"/>
    </row>
    <row r="87" spans="1:11" x14ac:dyDescent="0.2">
      <c r="B87" s="200" t="s">
        <v>125</v>
      </c>
      <c r="C87" s="146"/>
      <c r="D87" s="147"/>
      <c r="E87" s="148"/>
      <c r="F87" s="150"/>
      <c r="G87" s="149"/>
      <c r="H87" s="147"/>
      <c r="I87" s="149"/>
      <c r="J87" s="150"/>
      <c r="K87" s="12"/>
    </row>
    <row r="88" spans="1:11" x14ac:dyDescent="0.2">
      <c r="A88" s="1">
        <v>50</v>
      </c>
      <c r="B88" s="145" t="s">
        <v>154</v>
      </c>
      <c r="C88" s="146">
        <v>3689.9999999999995</v>
      </c>
      <c r="D88" s="234">
        <v>3599.8753405605785</v>
      </c>
      <c r="E88" s="148">
        <f t="shared" si="14"/>
        <v>90.124659439421066</v>
      </c>
      <c r="F88" s="235">
        <f>IF(C88&lt;&gt;0,+E88/C88,0)</f>
        <v>2.4424026948352596E-2</v>
      </c>
      <c r="G88" s="236">
        <v>2582.9999999999995</v>
      </c>
      <c r="H88" s="234">
        <v>2795.1211114805369</v>
      </c>
      <c r="I88" s="236">
        <f t="shared" si="15"/>
        <v>-212.12111148053737</v>
      </c>
      <c r="J88" s="235">
        <f>IF(G88&lt;&gt;0,+I88/G88,0)</f>
        <v>-8.2121994378837548E-2</v>
      </c>
      <c r="K88" s="237"/>
    </row>
    <row r="89" spans="1:11" x14ac:dyDescent="0.2">
      <c r="A89" s="1">
        <v>51</v>
      </c>
      <c r="B89" s="145" t="s">
        <v>155</v>
      </c>
      <c r="C89" s="146">
        <v>2460</v>
      </c>
      <c r="D89" s="234">
        <v>2399.9168937070526</v>
      </c>
      <c r="E89" s="148">
        <f t="shared" si="14"/>
        <v>60.083106292947377</v>
      </c>
      <c r="F89" s="235">
        <f>IF(C89&lt;&gt;0,+E89/C89,0)</f>
        <v>2.4424026948352592E-2</v>
      </c>
      <c r="G89" s="236">
        <v>1722</v>
      </c>
      <c r="H89" s="234">
        <v>1863.4140743203584</v>
      </c>
      <c r="I89" s="236">
        <f t="shared" si="15"/>
        <v>-141.4140743203584</v>
      </c>
      <c r="J89" s="235">
        <f>IF(G89&lt;&gt;0,+I89/G89,0)</f>
        <v>-8.2121994378837632E-2</v>
      </c>
      <c r="K89" s="237"/>
    </row>
    <row r="90" spans="1:11" ht="30" x14ac:dyDescent="0.2">
      <c r="A90" s="1">
        <v>52</v>
      </c>
      <c r="B90" s="145" t="s">
        <v>156</v>
      </c>
      <c r="C90" s="146">
        <v>3198</v>
      </c>
      <c r="D90" s="234">
        <v>3051.2108822991422</v>
      </c>
      <c r="E90" s="148">
        <f t="shared" si="14"/>
        <v>146.78911770085779</v>
      </c>
      <c r="F90" s="235">
        <f>IF(C90&lt;&gt;0,+E90/C90,0)</f>
        <v>4.5900286960868598E-2</v>
      </c>
      <c r="G90" s="236">
        <v>2238</v>
      </c>
      <c r="H90" s="234">
        <v>2352.7792172938061</v>
      </c>
      <c r="I90" s="236">
        <f t="shared" si="15"/>
        <v>-114.77921729380614</v>
      </c>
      <c r="J90" s="235">
        <f>IF(G90&lt;&gt;0,+I90/G90,0)</f>
        <v>-5.1286513536106408E-2</v>
      </c>
      <c r="K90" s="237"/>
    </row>
    <row r="91" spans="1:11" s="207" customFormat="1" x14ac:dyDescent="0.2">
      <c r="B91" s="200" t="s">
        <v>157</v>
      </c>
      <c r="C91" s="201">
        <f>SUM(C88:C90)</f>
        <v>9348</v>
      </c>
      <c r="D91" s="201">
        <f>SUM(D88:D90)</f>
        <v>9051.0031165667733</v>
      </c>
      <c r="E91" s="204">
        <f>SUM(E88:E90)</f>
        <v>296.99688343322623</v>
      </c>
      <c r="F91" s="206">
        <f>+E91/C91</f>
        <v>3.1771168531581753E-2</v>
      </c>
      <c r="G91" s="205">
        <f>SUM(G88:G90)</f>
        <v>6543</v>
      </c>
      <c r="H91" s="203">
        <f>SUM(H88:H90)</f>
        <v>7011.3144030947014</v>
      </c>
      <c r="I91" s="205">
        <f t="shared" si="15"/>
        <v>-468.31440309470145</v>
      </c>
      <c r="J91" s="206">
        <f>+I91/G91</f>
        <v>-7.1574874384028958E-2</v>
      </c>
      <c r="K91" s="12"/>
    </row>
    <row r="92" spans="1:11" s="14" customFormat="1" ht="15" x14ac:dyDescent="0.2">
      <c r="B92" s="19" t="s">
        <v>5</v>
      </c>
      <c r="C92" s="80">
        <f t="shared" ref="C92:I92" si="18">+C91+C86+C80+C69+C74</f>
        <v>68241.354899999991</v>
      </c>
      <c r="D92" s="81">
        <f t="shared" si="18"/>
        <v>68768.732733738696</v>
      </c>
      <c r="E92" s="68">
        <f t="shared" si="18"/>
        <v>-527.37783373869479</v>
      </c>
      <c r="F92" s="58">
        <f>IF(C92&lt;&gt;0,+E92/C92,0)</f>
        <v>-7.7281266544532642E-3</v>
      </c>
      <c r="G92" s="68">
        <f t="shared" si="18"/>
        <v>38230.198430000004</v>
      </c>
      <c r="H92" s="81">
        <f t="shared" si="18"/>
        <v>38230.20113172882</v>
      </c>
      <c r="I92" s="68">
        <f t="shared" si="18"/>
        <v>-2.7017288221031777E-3</v>
      </c>
      <c r="J92" s="58">
        <f>IF(G92&lt;&gt;0,+I92/G92,0)</f>
        <v>-7.0670018285415874E-8</v>
      </c>
      <c r="K92" s="20"/>
    </row>
    <row r="93" spans="1:11" x14ac:dyDescent="0.2">
      <c r="B93" s="17" t="s">
        <v>60</v>
      </c>
      <c r="C93" s="141"/>
      <c r="D93" s="151"/>
      <c r="E93" s="152"/>
      <c r="F93" s="153"/>
      <c r="G93" s="152"/>
      <c r="H93" s="151"/>
      <c r="I93" s="152"/>
      <c r="J93" s="153"/>
      <c r="K93" s="9"/>
    </row>
    <row r="94" spans="1:11" x14ac:dyDescent="0.2">
      <c r="B94" s="200" t="s">
        <v>158</v>
      </c>
      <c r="C94" s="146"/>
      <c r="D94" s="147"/>
      <c r="E94" s="148"/>
      <c r="F94" s="150"/>
      <c r="G94" s="149"/>
      <c r="H94" s="147"/>
      <c r="I94" s="149"/>
      <c r="J94" s="150"/>
      <c r="K94" s="12"/>
    </row>
    <row r="95" spans="1:11" ht="30" x14ac:dyDescent="0.2">
      <c r="A95" s="1">
        <v>53</v>
      </c>
      <c r="B95" s="145" t="s">
        <v>159</v>
      </c>
      <c r="C95" s="146">
        <v>491.99999999999994</v>
      </c>
      <c r="D95" s="147">
        <v>0</v>
      </c>
      <c r="E95" s="148">
        <f t="shared" ref="E95:E114" si="19">+C95-D95</f>
        <v>491.99999999999994</v>
      </c>
      <c r="F95" s="150">
        <f>IF(C95&lt;&gt;0,+E95/C95,0)</f>
        <v>1</v>
      </c>
      <c r="G95" s="149">
        <v>344.39999999999992</v>
      </c>
      <c r="H95" s="147">
        <v>0</v>
      </c>
      <c r="I95" s="149">
        <f t="shared" ref="I95:I115" si="20">+G95-H95</f>
        <v>344.39999999999992</v>
      </c>
      <c r="J95" s="150">
        <f>IF(G95&lt;&gt;0,+I95/G95,0)</f>
        <v>1</v>
      </c>
      <c r="K95" s="12">
        <v>4</v>
      </c>
    </row>
    <row r="96" spans="1:11" s="207" customFormat="1" x14ac:dyDescent="0.2">
      <c r="B96" s="200" t="s">
        <v>160</v>
      </c>
      <c r="C96" s="201">
        <f>SUM(C95)</f>
        <v>491.99999999999994</v>
      </c>
      <c r="D96" s="201">
        <f>SUM(D95)</f>
        <v>0</v>
      </c>
      <c r="E96" s="204">
        <f>SUM(E95)</f>
        <v>491.99999999999994</v>
      </c>
      <c r="F96" s="206">
        <f>+E96/C96</f>
        <v>1</v>
      </c>
      <c r="G96" s="205">
        <f>SUM(G95)</f>
        <v>344.39999999999992</v>
      </c>
      <c r="H96" s="203">
        <f>SUM(H95)</f>
        <v>0</v>
      </c>
      <c r="I96" s="205">
        <f t="shared" si="20"/>
        <v>344.39999999999992</v>
      </c>
      <c r="J96" s="206">
        <f>+I96/G96</f>
        <v>1</v>
      </c>
      <c r="K96" s="12"/>
    </row>
    <row r="97" spans="1:11" x14ac:dyDescent="0.2">
      <c r="B97" s="200" t="s">
        <v>161</v>
      </c>
      <c r="C97" s="146"/>
      <c r="D97" s="147"/>
      <c r="E97" s="148"/>
      <c r="F97" s="150"/>
      <c r="G97" s="149"/>
      <c r="H97" s="147"/>
      <c r="I97" s="149"/>
      <c r="J97" s="150"/>
      <c r="K97" s="12"/>
    </row>
    <row r="98" spans="1:11" x14ac:dyDescent="0.2">
      <c r="A98" s="1">
        <v>54</v>
      </c>
      <c r="B98" s="145" t="s">
        <v>162</v>
      </c>
      <c r="C98" s="146">
        <v>2152.5</v>
      </c>
      <c r="D98" s="147">
        <v>2008.3335130657426</v>
      </c>
      <c r="E98" s="148">
        <f t="shared" si="19"/>
        <v>144.16648693425736</v>
      </c>
      <c r="F98" s="150">
        <f>IF(C98&lt;&gt;0,+E98/C98,0)</f>
        <v>6.6976300550177642E-2</v>
      </c>
      <c r="G98" s="149">
        <v>1506.75</v>
      </c>
      <c r="H98" s="147">
        <v>1405.83345914602</v>
      </c>
      <c r="I98" s="149">
        <f t="shared" si="20"/>
        <v>100.91654085398</v>
      </c>
      <c r="J98" s="150">
        <f>IF(G98&lt;&gt;0,+I98/G98,0)</f>
        <v>6.6976300550177531E-2</v>
      </c>
      <c r="K98" s="12"/>
    </row>
    <row r="99" spans="1:11" x14ac:dyDescent="0.2">
      <c r="A99" s="1">
        <v>55</v>
      </c>
      <c r="B99" s="145" t="s">
        <v>163</v>
      </c>
      <c r="C99" s="146">
        <v>1475.9999999999998</v>
      </c>
      <c r="D99" s="147">
        <v>1519.2771187589426</v>
      </c>
      <c r="E99" s="148">
        <f t="shared" si="19"/>
        <v>-43.277118758942834</v>
      </c>
      <c r="F99" s="150">
        <f>IF(C99&lt;&gt;0,+E99/C99,0)</f>
        <v>-2.9320541164595419E-2</v>
      </c>
      <c r="G99" s="149">
        <v>1033.1999999999998</v>
      </c>
      <c r="H99" s="147">
        <v>1063.4939831312597</v>
      </c>
      <c r="I99" s="149">
        <f t="shared" si="20"/>
        <v>-30.293983131259893</v>
      </c>
      <c r="J99" s="150">
        <f>IF(G99&lt;&gt;0,+I99/G99,0)</f>
        <v>-2.9320541164595332E-2</v>
      </c>
      <c r="K99" s="12"/>
    </row>
    <row r="100" spans="1:11" x14ac:dyDescent="0.2">
      <c r="A100" s="1">
        <v>56</v>
      </c>
      <c r="B100" s="145" t="s">
        <v>164</v>
      </c>
      <c r="C100" s="146">
        <v>2214</v>
      </c>
      <c r="D100" s="147">
        <v>2138.7321507643646</v>
      </c>
      <c r="E100" s="148">
        <f t="shared" si="19"/>
        <v>75.267849235635367</v>
      </c>
      <c r="F100" s="150">
        <f>IF(C100&lt;&gt;0,+E100/C100,0)</f>
        <v>3.399631853461399E-2</v>
      </c>
      <c r="G100" s="149">
        <v>1549.8</v>
      </c>
      <c r="H100" s="147">
        <v>1497.1125055350553</v>
      </c>
      <c r="I100" s="149">
        <f t="shared" si="20"/>
        <v>52.687494464944621</v>
      </c>
      <c r="J100" s="150">
        <f>IF(G100&lt;&gt;0,+I100/G100,0)</f>
        <v>3.3996318534613899E-2</v>
      </c>
      <c r="K100" s="12"/>
    </row>
    <row r="101" spans="1:11" s="207" customFormat="1" x14ac:dyDescent="0.2">
      <c r="B101" s="200" t="s">
        <v>165</v>
      </c>
      <c r="C101" s="201">
        <f>SUM(C98:C100)</f>
        <v>5842.5</v>
      </c>
      <c r="D101" s="201">
        <f>SUM(D98:D100)</f>
        <v>5666.3427825890503</v>
      </c>
      <c r="E101" s="204">
        <f>SUM(E98:E100)</f>
        <v>176.1572174109499</v>
      </c>
      <c r="F101" s="206">
        <f>+E101/C101</f>
        <v>3.0150999984758221E-2</v>
      </c>
      <c r="G101" s="205">
        <f>SUM(G98:G100)</f>
        <v>4089.75</v>
      </c>
      <c r="H101" s="203">
        <f>SUM(H98:H100)</f>
        <v>3966.439947812335</v>
      </c>
      <c r="I101" s="205">
        <f t="shared" si="20"/>
        <v>123.31005218766495</v>
      </c>
      <c r="J101" s="206">
        <f>+I101/G101</f>
        <v>3.0150999984758224E-2</v>
      </c>
      <c r="K101" s="12"/>
    </row>
    <row r="102" spans="1:11" x14ac:dyDescent="0.2">
      <c r="B102" s="200" t="s">
        <v>166</v>
      </c>
      <c r="C102" s="146"/>
      <c r="D102" s="147"/>
      <c r="E102" s="148"/>
      <c r="F102" s="150"/>
      <c r="G102" s="149"/>
      <c r="H102" s="147"/>
      <c r="I102" s="149"/>
      <c r="J102" s="150"/>
      <c r="K102" s="12"/>
    </row>
    <row r="103" spans="1:11" x14ac:dyDescent="0.2">
      <c r="A103" s="1">
        <v>57</v>
      </c>
      <c r="B103" s="145" t="s">
        <v>167</v>
      </c>
      <c r="C103" s="146">
        <v>1537.4999999999998</v>
      </c>
      <c r="D103" s="147">
        <v>1534.2564028143338</v>
      </c>
      <c r="E103" s="148">
        <f t="shared" si="19"/>
        <v>3.2435971856659762</v>
      </c>
      <c r="F103" s="150">
        <f>IF(C103&lt;&gt;0,+E103/C103,0)</f>
        <v>2.1096567061242126E-3</v>
      </c>
      <c r="G103" s="149">
        <v>1076.2499999999998</v>
      </c>
      <c r="H103" s="147">
        <v>1073.9794819700337</v>
      </c>
      <c r="I103" s="149">
        <f t="shared" si="20"/>
        <v>2.2705180299660697</v>
      </c>
      <c r="J103" s="150">
        <f>IF(G103&lt;&gt;0,+I103/G103,0)</f>
        <v>2.1096567061241068E-3</v>
      </c>
      <c r="K103" s="12"/>
    </row>
    <row r="104" spans="1:11" x14ac:dyDescent="0.2">
      <c r="A104" s="1">
        <v>58</v>
      </c>
      <c r="B104" s="145" t="s">
        <v>163</v>
      </c>
      <c r="C104" s="146">
        <v>246</v>
      </c>
      <c r="D104" s="147">
        <v>243.42833149284027</v>
      </c>
      <c r="E104" s="148">
        <f t="shared" si="19"/>
        <v>2.5716685071597283</v>
      </c>
      <c r="F104" s="150">
        <f>IF(C104&lt;&gt;0,+E104/C104,0)</f>
        <v>1.0453937020974505E-2</v>
      </c>
      <c r="G104" s="149">
        <v>172.2</v>
      </c>
      <c r="H104" s="147">
        <v>170.39983204498816</v>
      </c>
      <c r="I104" s="149">
        <f t="shared" si="20"/>
        <v>1.8001679550118297</v>
      </c>
      <c r="J104" s="150">
        <f>IF(G104&lt;&gt;0,+I104/G104,0)</f>
        <v>1.0453937020974621E-2</v>
      </c>
      <c r="K104" s="12"/>
    </row>
    <row r="105" spans="1:11" ht="30" x14ac:dyDescent="0.2">
      <c r="A105" s="1">
        <v>59</v>
      </c>
      <c r="B105" s="145" t="s">
        <v>168</v>
      </c>
      <c r="C105" s="146">
        <v>1230</v>
      </c>
      <c r="D105" s="147">
        <v>1227.8525040498864</v>
      </c>
      <c r="E105" s="148">
        <f t="shared" si="19"/>
        <v>2.14749595011358</v>
      </c>
      <c r="F105" s="150">
        <f>IF(C105&lt;&gt;0,+E105/C105,0)</f>
        <v>1.7459316667590081E-3</v>
      </c>
      <c r="G105" s="149">
        <v>861</v>
      </c>
      <c r="H105" s="147">
        <v>859.49675283492036</v>
      </c>
      <c r="I105" s="149">
        <f t="shared" si="20"/>
        <v>1.5032471650796424</v>
      </c>
      <c r="J105" s="150">
        <f>IF(G105&lt;&gt;0,+I105/G105,0)</f>
        <v>1.7459316667591666E-3</v>
      </c>
      <c r="K105" s="12"/>
    </row>
    <row r="106" spans="1:11" s="207" customFormat="1" x14ac:dyDescent="0.2">
      <c r="B106" s="200" t="s">
        <v>169</v>
      </c>
      <c r="C106" s="201">
        <f>SUM(C103:C105)</f>
        <v>3013.5</v>
      </c>
      <c r="D106" s="201">
        <f>SUM(D103:D105)</f>
        <v>3005.5372383570602</v>
      </c>
      <c r="E106" s="204">
        <f>SUM(E103:E105)</f>
        <v>7.9627616429392845</v>
      </c>
      <c r="F106" s="206">
        <f>+E106/C106</f>
        <v>2.6423632463710915E-3</v>
      </c>
      <c r="G106" s="205">
        <f>SUM(G103:G105)</f>
        <v>2109.4499999999998</v>
      </c>
      <c r="H106" s="203">
        <f>SUM(H103:H105)</f>
        <v>2103.8760668499422</v>
      </c>
      <c r="I106" s="205">
        <f t="shared" si="20"/>
        <v>5.5739331500576554</v>
      </c>
      <c r="J106" s="206">
        <f>+I106/G106</f>
        <v>2.6423632463711661E-3</v>
      </c>
      <c r="K106" s="12"/>
    </row>
    <row r="107" spans="1:11" x14ac:dyDescent="0.2">
      <c r="B107" s="200" t="s">
        <v>170</v>
      </c>
      <c r="C107" s="146"/>
      <c r="D107" s="147"/>
      <c r="E107" s="148"/>
      <c r="F107" s="150"/>
      <c r="G107" s="149"/>
      <c r="H107" s="147"/>
      <c r="I107" s="149"/>
      <c r="J107" s="150"/>
      <c r="K107" s="12"/>
    </row>
    <row r="108" spans="1:11" x14ac:dyDescent="0.2">
      <c r="A108" s="1">
        <v>60</v>
      </c>
      <c r="B108" s="145" t="s">
        <v>162</v>
      </c>
      <c r="C108" s="146">
        <v>1120</v>
      </c>
      <c r="D108" s="147">
        <v>1227.3358851674641</v>
      </c>
      <c r="E108" s="148">
        <f t="shared" si="19"/>
        <v>-107.33588516746408</v>
      </c>
      <c r="F108" s="150">
        <f>IF(C108&lt;&gt;0,+E108/C108,0)</f>
        <v>-9.5835611756664357E-2</v>
      </c>
      <c r="G108" s="149">
        <v>784</v>
      </c>
      <c r="H108" s="147">
        <v>859.13511961722475</v>
      </c>
      <c r="I108" s="149">
        <f t="shared" si="20"/>
        <v>-75.135119617224746</v>
      </c>
      <c r="J108" s="150">
        <f>IF(G108&lt;&gt;0,+I108/G108,0)</f>
        <v>-9.5835611756664218E-2</v>
      </c>
      <c r="K108" s="12"/>
    </row>
    <row r="109" spans="1:11" s="238" customFormat="1" x14ac:dyDescent="0.2">
      <c r="A109" s="238">
        <v>61</v>
      </c>
      <c r="B109" s="145" t="s">
        <v>163</v>
      </c>
      <c r="C109" s="146">
        <v>1230</v>
      </c>
      <c r="D109" s="234">
        <v>1039.5800956937799</v>
      </c>
      <c r="E109" s="148">
        <f t="shared" si="19"/>
        <v>190.41990430622013</v>
      </c>
      <c r="F109" s="235">
        <f>IF(C109&lt;&gt;0,+E109/C109,0)</f>
        <v>0.15481293033026028</v>
      </c>
      <c r="G109" s="236">
        <v>861</v>
      </c>
      <c r="H109" s="234">
        <v>727.70606698564598</v>
      </c>
      <c r="I109" s="236">
        <f t="shared" si="20"/>
        <v>133.29393301435402</v>
      </c>
      <c r="J109" s="235">
        <f>IF(G109&lt;&gt;0,+I109/G109,0)</f>
        <v>0.1548129303302602</v>
      </c>
      <c r="K109" s="237">
        <v>5</v>
      </c>
    </row>
    <row r="110" spans="1:11" s="238" customFormat="1" x14ac:dyDescent="0.2">
      <c r="A110" s="238">
        <v>62</v>
      </c>
      <c r="B110" s="145" t="s">
        <v>164</v>
      </c>
      <c r="C110" s="146">
        <v>1230</v>
      </c>
      <c r="D110" s="234">
        <v>1085.5505263157895</v>
      </c>
      <c r="E110" s="148">
        <f t="shared" si="19"/>
        <v>144.44947368421049</v>
      </c>
      <c r="F110" s="235">
        <f>IF(C110&lt;&gt;0,+E110/C110,0)</f>
        <v>0.11743859649122804</v>
      </c>
      <c r="G110" s="236">
        <v>861</v>
      </c>
      <c r="H110" s="234">
        <v>759.88536842105259</v>
      </c>
      <c r="I110" s="236">
        <f t="shared" si="20"/>
        <v>101.11463157894741</v>
      </c>
      <c r="J110" s="235">
        <f>IF(G110&lt;&gt;0,+I110/G110,0)</f>
        <v>0.11743859649122812</v>
      </c>
      <c r="K110" s="237">
        <v>6</v>
      </c>
    </row>
    <row r="111" spans="1:11" s="207" customFormat="1" x14ac:dyDescent="0.2">
      <c r="B111" s="200" t="s">
        <v>171</v>
      </c>
      <c r="C111" s="201">
        <f>SUM(C108:C110)</f>
        <v>3580</v>
      </c>
      <c r="D111" s="201">
        <f>SUM(D108:D110)</f>
        <v>3352.4665071770332</v>
      </c>
      <c r="E111" s="204">
        <f>SUM(E108:E110)</f>
        <v>227.53349282296654</v>
      </c>
      <c r="F111" s="206">
        <f>+E111/C111</f>
        <v>6.3556841570661049E-2</v>
      </c>
      <c r="G111" s="205">
        <f>SUM(G108:G110)</f>
        <v>2506</v>
      </c>
      <c r="H111" s="203">
        <f>SUM(H108:H110)</f>
        <v>2346.7265550239235</v>
      </c>
      <c r="I111" s="205">
        <f t="shared" si="20"/>
        <v>159.27344497607646</v>
      </c>
      <c r="J111" s="206">
        <f>+I111/G111</f>
        <v>6.3556841570660993E-2</v>
      </c>
      <c r="K111" s="12"/>
    </row>
    <row r="112" spans="1:11" x14ac:dyDescent="0.2">
      <c r="B112" s="200" t="s">
        <v>172</v>
      </c>
      <c r="C112" s="146"/>
      <c r="D112" s="147"/>
      <c r="E112" s="148"/>
      <c r="F112" s="150"/>
      <c r="G112" s="149"/>
      <c r="H112" s="147"/>
      <c r="I112" s="149"/>
      <c r="J112" s="150"/>
      <c r="K112" s="12"/>
    </row>
    <row r="113" spans="1:11" x14ac:dyDescent="0.2">
      <c r="A113" s="1">
        <v>63</v>
      </c>
      <c r="B113" s="145" t="s">
        <v>173</v>
      </c>
      <c r="C113" s="146">
        <v>1537.4999999999998</v>
      </c>
      <c r="D113" s="147">
        <v>1528.3672627111928</v>
      </c>
      <c r="E113" s="148">
        <f t="shared" si="19"/>
        <v>9.1327372888069931</v>
      </c>
      <c r="F113" s="150">
        <f>IF(C113&lt;&gt;0,+E113/C113,0)</f>
        <v>5.9399917325573945E-3</v>
      </c>
      <c r="G113" s="149">
        <v>1076.2499999999998</v>
      </c>
      <c r="H113" s="147">
        <v>1184.5272393512232</v>
      </c>
      <c r="I113" s="149">
        <f t="shared" si="20"/>
        <v>-108.27723935122344</v>
      </c>
      <c r="J113" s="150">
        <f>IF(G113&lt;&gt;0,+I113/G113,0)</f>
        <v>-0.10060602959463272</v>
      </c>
      <c r="K113" s="12"/>
    </row>
    <row r="114" spans="1:11" x14ac:dyDescent="0.2">
      <c r="A114" s="1">
        <v>64</v>
      </c>
      <c r="B114" s="145" t="s">
        <v>164</v>
      </c>
      <c r="C114" s="146">
        <v>492</v>
      </c>
      <c r="D114" s="147">
        <v>487.40827637507704</v>
      </c>
      <c r="E114" s="148">
        <f t="shared" si="19"/>
        <v>4.5917236249229632</v>
      </c>
      <c r="F114" s="150">
        <f>IF(C114&lt;&gt;0,+E114/C114,0)</f>
        <v>9.3327715953718769E-3</v>
      </c>
      <c r="G114" s="149">
        <v>344.4</v>
      </c>
      <c r="H114" s="147">
        <v>377.20044008481193</v>
      </c>
      <c r="I114" s="149">
        <f t="shared" si="20"/>
        <v>-32.800440084811953</v>
      </c>
      <c r="J114" s="150">
        <f>IF(G114&lt;&gt;0,+I114/G114,0)</f>
        <v>-9.5239373068559688E-2</v>
      </c>
      <c r="K114" s="12"/>
    </row>
    <row r="115" spans="1:11" s="207" customFormat="1" x14ac:dyDescent="0.2">
      <c r="B115" s="200" t="s">
        <v>174</v>
      </c>
      <c r="C115" s="201">
        <f>SUM(C113:C114)</f>
        <v>2029.4999999999998</v>
      </c>
      <c r="D115" s="201">
        <f>SUM(D113:D114)</f>
        <v>2015.7755390862699</v>
      </c>
      <c r="E115" s="204">
        <f>SUM(E113:E114)</f>
        <v>13.724460913729956</v>
      </c>
      <c r="F115" s="206">
        <f>+E115/C115</f>
        <v>6.7624838205124207E-3</v>
      </c>
      <c r="G115" s="205">
        <f>SUM(G113:G114)</f>
        <v>1420.6499999999996</v>
      </c>
      <c r="H115" s="203">
        <f>SUM(H113:H114)</f>
        <v>1561.727679436035</v>
      </c>
      <c r="I115" s="205">
        <f t="shared" si="20"/>
        <v>-141.0776794360354</v>
      </c>
      <c r="J115" s="206">
        <f>+I115/G115</f>
        <v>-9.9305021951948361E-2</v>
      </c>
      <c r="K115" s="12"/>
    </row>
    <row r="116" spans="1:11" s="14" customFormat="1" ht="15" x14ac:dyDescent="0.2">
      <c r="B116" s="19" t="s">
        <v>5</v>
      </c>
      <c r="C116" s="80">
        <f>+C115+C111+C106+C101+C96</f>
        <v>14957.5</v>
      </c>
      <c r="D116" s="80">
        <f>+D115+D111+D106+D101+D96</f>
        <v>14040.122067209413</v>
      </c>
      <c r="E116" s="80">
        <f>+E115+E111+E106+E101+E96</f>
        <v>917.37793279058565</v>
      </c>
      <c r="F116" s="58">
        <v>0</v>
      </c>
      <c r="G116" s="68">
        <f>+G115+G111+G106+G101+G96</f>
        <v>10470.249999999998</v>
      </c>
      <c r="H116" s="81">
        <f>+H115+H111+H106+H101+H96</f>
        <v>9978.7702491222371</v>
      </c>
      <c r="I116" s="68">
        <f>+I115+I111+I106+I101+I96</f>
        <v>491.47975087776359</v>
      </c>
      <c r="J116" s="58">
        <v>0</v>
      </c>
      <c r="K116" s="20"/>
    </row>
    <row r="117" spans="1:11" ht="31.5" x14ac:dyDescent="0.2">
      <c r="B117" s="17" t="s">
        <v>85</v>
      </c>
      <c r="C117" s="141"/>
      <c r="D117" s="142"/>
      <c r="E117" s="143"/>
      <c r="F117" s="144"/>
      <c r="G117" s="143"/>
      <c r="H117" s="142"/>
      <c r="I117" s="143"/>
      <c r="J117" s="144"/>
      <c r="K117" s="9"/>
    </row>
    <row r="118" spans="1:11" s="238" customFormat="1" x14ac:dyDescent="0.2">
      <c r="A118" s="238">
        <v>65</v>
      </c>
      <c r="B118" s="145" t="s">
        <v>175</v>
      </c>
      <c r="C118" s="146">
        <v>4050</v>
      </c>
      <c r="D118" s="234">
        <v>3211.3133170731708</v>
      </c>
      <c r="E118" s="148">
        <f>+C118-D118</f>
        <v>838.68668292682923</v>
      </c>
      <c r="F118" s="235">
        <f t="shared" ref="F118:F123" si="21">IF(C118&lt;&gt;0,+E118/C118,0)</f>
        <v>0.20708313158687142</v>
      </c>
      <c r="G118" s="236">
        <v>2835</v>
      </c>
      <c r="H118" s="234">
        <v>2248.2399999999998</v>
      </c>
      <c r="I118" s="236">
        <f>+G118-H118</f>
        <v>586.76000000000022</v>
      </c>
      <c r="J118" s="235">
        <f t="shared" ref="J118:J123" si="22">IF(G118&lt;&gt;0,+I118/G118,0)</f>
        <v>0.20697001763668438</v>
      </c>
      <c r="K118" s="237">
        <v>7</v>
      </c>
    </row>
    <row r="119" spans="1:11" s="238" customFormat="1" x14ac:dyDescent="0.2">
      <c r="A119" s="238">
        <v>66</v>
      </c>
      <c r="B119" s="145" t="s">
        <v>176</v>
      </c>
      <c r="C119" s="146">
        <v>5125</v>
      </c>
      <c r="D119" s="234">
        <v>4500</v>
      </c>
      <c r="E119" s="148">
        <f>+C119-D119</f>
        <v>625</v>
      </c>
      <c r="F119" s="235">
        <f t="shared" si="21"/>
        <v>0.12195121951219512</v>
      </c>
      <c r="G119" s="236">
        <v>3500</v>
      </c>
      <c r="H119" s="234">
        <v>3073.1707317073174</v>
      </c>
      <c r="I119" s="236">
        <f>+G119-H119</f>
        <v>426.82926829268263</v>
      </c>
      <c r="J119" s="235">
        <f t="shared" si="22"/>
        <v>0.12195121951219504</v>
      </c>
      <c r="K119" s="237">
        <v>8</v>
      </c>
    </row>
    <row r="120" spans="1:11" s="238" customFormat="1" x14ac:dyDescent="0.2">
      <c r="A120" s="238">
        <v>67</v>
      </c>
      <c r="B120" s="145" t="s">
        <v>177</v>
      </c>
      <c r="C120" s="146">
        <v>0</v>
      </c>
      <c r="D120" s="234">
        <v>0</v>
      </c>
      <c r="E120" s="148">
        <f>+C120-D120</f>
        <v>0</v>
      </c>
      <c r="F120" s="235">
        <f t="shared" si="21"/>
        <v>0</v>
      </c>
      <c r="G120" s="236">
        <v>0</v>
      </c>
      <c r="H120" s="234">
        <v>0</v>
      </c>
      <c r="I120" s="236">
        <f>+G120-H120</f>
        <v>0</v>
      </c>
      <c r="J120" s="235">
        <f t="shared" si="22"/>
        <v>0</v>
      </c>
      <c r="K120" s="237"/>
    </row>
    <row r="121" spans="1:11" s="238" customFormat="1" x14ac:dyDescent="0.2">
      <c r="A121" s="238">
        <v>68</v>
      </c>
      <c r="B121" s="145" t="s">
        <v>178</v>
      </c>
      <c r="C121" s="146">
        <v>0</v>
      </c>
      <c r="D121" s="234">
        <v>0</v>
      </c>
      <c r="E121" s="148">
        <f>+C121-D121</f>
        <v>0</v>
      </c>
      <c r="F121" s="235">
        <f t="shared" si="21"/>
        <v>0</v>
      </c>
      <c r="G121" s="236">
        <v>0</v>
      </c>
      <c r="H121" s="234">
        <v>0</v>
      </c>
      <c r="I121" s="236">
        <f>+G121-H121</f>
        <v>0</v>
      </c>
      <c r="J121" s="235">
        <f t="shared" si="22"/>
        <v>0</v>
      </c>
      <c r="K121" s="237"/>
    </row>
    <row r="122" spans="1:11" s="238" customFormat="1" x14ac:dyDescent="0.2">
      <c r="A122" s="238">
        <v>69</v>
      </c>
      <c r="B122" s="145" t="s">
        <v>179</v>
      </c>
      <c r="C122" s="146">
        <v>250</v>
      </c>
      <c r="D122" s="234">
        <v>0</v>
      </c>
      <c r="E122" s="148">
        <f>+C122-D122</f>
        <v>250</v>
      </c>
      <c r="F122" s="235">
        <f t="shared" si="21"/>
        <v>1</v>
      </c>
      <c r="G122" s="236">
        <v>175</v>
      </c>
      <c r="H122" s="234">
        <v>0</v>
      </c>
      <c r="I122" s="236">
        <f>+G122-H122</f>
        <v>175</v>
      </c>
      <c r="J122" s="235">
        <f t="shared" si="22"/>
        <v>1</v>
      </c>
      <c r="K122" s="237">
        <v>9</v>
      </c>
    </row>
    <row r="123" spans="1:11" s="14" customFormat="1" thickBot="1" x14ac:dyDescent="0.25">
      <c r="B123" s="19" t="s">
        <v>5</v>
      </c>
      <c r="C123" s="80">
        <f t="shared" ref="C123:I123" si="23">SUM(C118:C122)</f>
        <v>9425</v>
      </c>
      <c r="D123" s="82">
        <f t="shared" si="23"/>
        <v>7711.3133170731708</v>
      </c>
      <c r="E123" s="69">
        <f t="shared" si="23"/>
        <v>1713.6866829268292</v>
      </c>
      <c r="F123" s="59">
        <f t="shared" si="21"/>
        <v>0.1818235207349421</v>
      </c>
      <c r="G123" s="69">
        <f t="shared" si="23"/>
        <v>6510</v>
      </c>
      <c r="H123" s="82">
        <f t="shared" si="23"/>
        <v>5321.4107317073176</v>
      </c>
      <c r="I123" s="69">
        <f t="shared" si="23"/>
        <v>1188.5892682926828</v>
      </c>
      <c r="J123" s="59">
        <f t="shared" si="22"/>
        <v>0.18257899666554267</v>
      </c>
      <c r="K123" s="20"/>
    </row>
    <row r="124" spans="1:11" ht="16.5" thickBot="1" x14ac:dyDescent="0.25">
      <c r="B124" s="154"/>
      <c r="C124" s="70"/>
      <c r="D124" s="70"/>
      <c r="E124" s="70"/>
      <c r="F124" s="60"/>
      <c r="G124" s="70"/>
      <c r="H124" s="70"/>
      <c r="I124" s="70"/>
      <c r="J124" s="60"/>
      <c r="K124" s="7"/>
    </row>
    <row r="125" spans="1:11" ht="17.25" thickBot="1" x14ac:dyDescent="0.25">
      <c r="B125" s="15" t="s">
        <v>6</v>
      </c>
      <c r="C125" s="83">
        <f t="shared" ref="C125:I125" si="24">+C123+C116+C92+C63+C18</f>
        <v>178111.58489999999</v>
      </c>
      <c r="D125" s="83">
        <f t="shared" si="24"/>
        <v>173558.36447638282</v>
      </c>
      <c r="E125" s="83">
        <f t="shared" si="24"/>
        <v>4553.2204236171856</v>
      </c>
      <c r="F125" s="232">
        <f>IF(C125&lt;&gt;0,+E125/C125,0)</f>
        <v>2.5563864507598271E-2</v>
      </c>
      <c r="G125" s="83">
        <f t="shared" si="24"/>
        <v>111078.06243000001</v>
      </c>
      <c r="H125" s="83">
        <f t="shared" si="24"/>
        <v>107277.16619652449</v>
      </c>
      <c r="I125" s="83">
        <f t="shared" si="24"/>
        <v>3800.8962334755233</v>
      </c>
      <c r="J125" s="232">
        <f>IF(G125&lt;&gt;0,+I125/G125,0)</f>
        <v>3.4218243911760704E-2</v>
      </c>
      <c r="K125" s="16"/>
    </row>
    <row r="126" spans="1:11" x14ac:dyDescent="0.2">
      <c r="B126" s="5"/>
      <c r="C126" s="84"/>
      <c r="D126" s="71"/>
      <c r="E126" s="71"/>
      <c r="F126" s="61"/>
      <c r="G126" s="71"/>
      <c r="H126" s="71"/>
      <c r="I126" s="71"/>
      <c r="J126" s="61"/>
    </row>
    <row r="127" spans="1:11" x14ac:dyDescent="0.2">
      <c r="B127" s="5"/>
      <c r="C127" s="202">
        <f>SUM(C21:C116)/3+C123</f>
        <v>178111.58490000002</v>
      </c>
      <c r="D127" s="202">
        <f t="shared" ref="D127:I127" si="25">SUM(D21:D116)/3+D123</f>
        <v>173558.36447638276</v>
      </c>
      <c r="E127" s="202">
        <f>C127-D127</f>
        <v>4553.2204236172547</v>
      </c>
      <c r="F127" s="233">
        <f>IF(C127&lt;&gt;0,+E127/C127,0)</f>
        <v>2.5563864507598653E-2</v>
      </c>
      <c r="G127" s="202">
        <f t="shared" si="25"/>
        <v>111078.06243000003</v>
      </c>
      <c r="H127" s="202">
        <f t="shared" si="25"/>
        <v>107277.16619652449</v>
      </c>
      <c r="I127" s="202">
        <f t="shared" si="25"/>
        <v>3800.8962334755229</v>
      </c>
      <c r="J127" s="233">
        <f>IF(G127&lt;&gt;0,+I127/G127,0)</f>
        <v>3.421824391176069E-2</v>
      </c>
    </row>
    <row r="128" spans="1:11" x14ac:dyDescent="0.2">
      <c r="B128" s="5"/>
      <c r="C128" s="84"/>
      <c r="D128" s="71"/>
      <c r="E128" s="71"/>
      <c r="F128" s="61"/>
      <c r="G128" s="71"/>
      <c r="H128" s="71"/>
      <c r="I128" s="71"/>
      <c r="J128" s="61"/>
    </row>
    <row r="129" spans="2:10" x14ac:dyDescent="0.2">
      <c r="B129" s="5"/>
      <c r="C129" s="84"/>
      <c r="D129" s="71"/>
      <c r="E129" s="71"/>
      <c r="F129" s="61"/>
      <c r="G129" s="71"/>
      <c r="H129" s="71"/>
      <c r="I129" s="71"/>
      <c r="J129" s="61"/>
    </row>
    <row r="130" spans="2:10" x14ac:dyDescent="0.2">
      <c r="B130" s="5"/>
      <c r="C130" s="84"/>
      <c r="D130" s="71"/>
      <c r="E130" s="71"/>
      <c r="F130" s="61"/>
      <c r="G130" s="71"/>
      <c r="H130" s="71"/>
      <c r="I130" s="71"/>
      <c r="J130" s="61"/>
    </row>
    <row r="131" spans="2:10" x14ac:dyDescent="0.2">
      <c r="B131" s="5"/>
      <c r="C131" s="84"/>
      <c r="D131" s="71"/>
      <c r="E131" s="71"/>
      <c r="F131" s="61"/>
      <c r="G131" s="71"/>
      <c r="H131" s="71"/>
      <c r="I131" s="71"/>
      <c r="J131" s="61"/>
    </row>
    <row r="132" spans="2:10" x14ac:dyDescent="0.2">
      <c r="B132" s="5"/>
      <c r="C132" s="84"/>
      <c r="D132" s="71"/>
      <c r="E132" s="71"/>
      <c r="F132" s="61"/>
      <c r="G132" s="71"/>
      <c r="H132" s="71"/>
      <c r="I132" s="71"/>
      <c r="J132" s="61"/>
    </row>
    <row r="133" spans="2:10" x14ac:dyDescent="0.2">
      <c r="B133" s="5"/>
      <c r="C133" s="84"/>
      <c r="D133" s="71"/>
      <c r="E133" s="71"/>
      <c r="F133" s="61"/>
      <c r="G133" s="71"/>
      <c r="H133" s="71"/>
      <c r="I133" s="71"/>
      <c r="J133" s="61"/>
    </row>
    <row r="134" spans="2:10" x14ac:dyDescent="0.2">
      <c r="B134" s="5"/>
      <c r="C134" s="84"/>
      <c r="D134" s="71"/>
      <c r="E134" s="71"/>
      <c r="F134" s="61"/>
      <c r="G134" s="71"/>
      <c r="H134" s="71"/>
      <c r="I134" s="71"/>
      <c r="J134" s="61"/>
    </row>
    <row r="135" spans="2:10" x14ac:dyDescent="0.2">
      <c r="B135" s="5"/>
      <c r="C135" s="84"/>
      <c r="D135" s="71"/>
      <c r="E135" s="71"/>
      <c r="F135" s="61"/>
      <c r="G135" s="71"/>
      <c r="H135" s="71"/>
      <c r="I135" s="71"/>
      <c r="J135" s="61"/>
    </row>
    <row r="136" spans="2:10" x14ac:dyDescent="0.2">
      <c r="B136" s="5"/>
      <c r="C136" s="84"/>
      <c r="D136" s="71"/>
      <c r="E136" s="71"/>
      <c r="F136" s="61"/>
      <c r="G136" s="71"/>
      <c r="H136" s="71"/>
      <c r="I136" s="71"/>
      <c r="J136" s="61"/>
    </row>
    <row r="137" spans="2:10" x14ac:dyDescent="0.2">
      <c r="B137" s="5"/>
      <c r="C137" s="84"/>
      <c r="D137" s="71"/>
      <c r="E137" s="71"/>
      <c r="F137" s="61"/>
      <c r="G137" s="71"/>
      <c r="H137" s="71"/>
      <c r="I137" s="71"/>
      <c r="J137" s="61"/>
    </row>
    <row r="138" spans="2:10" x14ac:dyDescent="0.2">
      <c r="B138" s="5"/>
      <c r="C138" s="84"/>
      <c r="D138" s="71"/>
      <c r="E138" s="71"/>
      <c r="F138" s="61"/>
      <c r="G138" s="71"/>
      <c r="H138" s="71"/>
      <c r="I138" s="71"/>
      <c r="J138" s="61"/>
    </row>
    <row r="139" spans="2:10" x14ac:dyDescent="0.2">
      <c r="B139" s="5"/>
      <c r="C139" s="84"/>
      <c r="D139" s="71"/>
      <c r="E139" s="71"/>
      <c r="F139" s="61"/>
      <c r="G139" s="71"/>
      <c r="H139" s="71"/>
      <c r="I139" s="71"/>
      <c r="J139" s="61"/>
    </row>
    <row r="140" spans="2:10" x14ac:dyDescent="0.2">
      <c r="B140" s="5"/>
      <c r="C140" s="84"/>
      <c r="D140" s="71"/>
      <c r="E140" s="71"/>
      <c r="F140" s="61"/>
      <c r="G140" s="71"/>
      <c r="H140" s="71"/>
      <c r="I140" s="71"/>
      <c r="J140" s="61"/>
    </row>
    <row r="141" spans="2:10" x14ac:dyDescent="0.2">
      <c r="B141" s="5"/>
      <c r="C141" s="84"/>
      <c r="D141" s="71"/>
      <c r="E141" s="71"/>
      <c r="F141" s="61"/>
      <c r="G141" s="71"/>
      <c r="H141" s="71"/>
      <c r="I141" s="71"/>
      <c r="J141" s="61"/>
    </row>
    <row r="142" spans="2:10" x14ac:dyDescent="0.2">
      <c r="B142" s="5"/>
      <c r="C142" s="84"/>
      <c r="D142" s="71"/>
      <c r="E142" s="71"/>
      <c r="F142" s="61"/>
      <c r="G142" s="71"/>
      <c r="H142" s="71"/>
      <c r="I142" s="71"/>
      <c r="J142" s="61"/>
    </row>
    <row r="143" spans="2:10" x14ac:dyDescent="0.2">
      <c r="B143" s="5"/>
      <c r="C143" s="84"/>
      <c r="D143" s="71"/>
      <c r="E143" s="71"/>
      <c r="F143" s="61"/>
      <c r="G143" s="71"/>
      <c r="H143" s="71"/>
      <c r="I143" s="71"/>
      <c r="J143" s="61"/>
    </row>
    <row r="144" spans="2:10" x14ac:dyDescent="0.2">
      <c r="B144" s="5"/>
      <c r="C144" s="84"/>
      <c r="D144" s="71"/>
      <c r="E144" s="71"/>
      <c r="F144" s="61"/>
      <c r="G144" s="71"/>
      <c r="H144" s="71"/>
      <c r="I144" s="71"/>
      <c r="J144" s="61"/>
    </row>
    <row r="145" spans="2:10" x14ac:dyDescent="0.2">
      <c r="B145" s="5"/>
      <c r="C145" s="84"/>
      <c r="D145" s="71"/>
      <c r="E145" s="71"/>
      <c r="F145" s="61"/>
      <c r="G145" s="71"/>
      <c r="H145" s="71"/>
      <c r="I145" s="71"/>
      <c r="J145" s="61"/>
    </row>
    <row r="146" spans="2:10" x14ac:dyDescent="0.2">
      <c r="B146" s="5"/>
      <c r="C146" s="84"/>
      <c r="D146" s="71"/>
      <c r="E146" s="71"/>
      <c r="F146" s="61"/>
      <c r="G146" s="71"/>
      <c r="H146" s="71"/>
      <c r="I146" s="71"/>
      <c r="J146" s="61"/>
    </row>
    <row r="147" spans="2:10" x14ac:dyDescent="0.2">
      <c r="B147" s="5"/>
      <c r="C147" s="84"/>
      <c r="D147" s="71"/>
      <c r="E147" s="71"/>
      <c r="F147" s="61"/>
      <c r="G147" s="71"/>
      <c r="H147" s="71"/>
      <c r="I147" s="71"/>
      <c r="J147" s="61"/>
    </row>
    <row r="148" spans="2:10" x14ac:dyDescent="0.2">
      <c r="B148" s="5"/>
      <c r="C148" s="84"/>
      <c r="D148" s="71"/>
      <c r="E148" s="71"/>
      <c r="F148" s="61"/>
      <c r="G148" s="71"/>
      <c r="H148" s="71"/>
      <c r="I148" s="71"/>
      <c r="J148" s="61"/>
    </row>
    <row r="149" spans="2:10" x14ac:dyDescent="0.2">
      <c r="B149" s="5"/>
      <c r="C149" s="84"/>
      <c r="D149" s="71"/>
      <c r="E149" s="71"/>
      <c r="F149" s="61"/>
      <c r="G149" s="71"/>
      <c r="H149" s="71"/>
      <c r="I149" s="71"/>
      <c r="J149" s="61"/>
    </row>
    <row r="150" spans="2:10" x14ac:dyDescent="0.2">
      <c r="B150" s="5"/>
      <c r="C150" s="84"/>
      <c r="D150" s="71"/>
      <c r="E150" s="71"/>
      <c r="F150" s="61"/>
      <c r="G150" s="71"/>
      <c r="H150" s="71"/>
      <c r="I150" s="71"/>
      <c r="J150" s="61"/>
    </row>
    <row r="151" spans="2:10" x14ac:dyDescent="0.2">
      <c r="B151" s="5"/>
      <c r="C151" s="84"/>
      <c r="D151" s="71"/>
      <c r="E151" s="71"/>
      <c r="F151" s="61"/>
      <c r="G151" s="71"/>
      <c r="H151" s="71"/>
      <c r="I151" s="71"/>
      <c r="J151" s="61"/>
    </row>
    <row r="152" spans="2:10" x14ac:dyDescent="0.2">
      <c r="B152" s="5"/>
      <c r="C152" s="84"/>
      <c r="D152" s="71"/>
      <c r="E152" s="71"/>
      <c r="F152" s="61"/>
      <c r="G152" s="71"/>
      <c r="H152" s="71"/>
      <c r="I152" s="71"/>
      <c r="J152" s="61"/>
    </row>
    <row r="153" spans="2:10" x14ac:dyDescent="0.2">
      <c r="B153" s="5"/>
      <c r="C153" s="84"/>
      <c r="D153" s="71"/>
      <c r="E153" s="71"/>
      <c r="F153" s="61"/>
      <c r="G153" s="71"/>
      <c r="H153" s="71"/>
      <c r="I153" s="71"/>
      <c r="J153" s="61"/>
    </row>
    <row r="154" spans="2:10" x14ac:dyDescent="0.2">
      <c r="B154" s="5"/>
      <c r="C154" s="84"/>
      <c r="D154" s="71"/>
      <c r="E154" s="71"/>
      <c r="F154" s="61"/>
      <c r="G154" s="71"/>
      <c r="H154" s="71"/>
      <c r="I154" s="71"/>
      <c r="J154" s="61"/>
    </row>
    <row r="155" spans="2:10" x14ac:dyDescent="0.2">
      <c r="B155" s="5"/>
      <c r="C155" s="84"/>
      <c r="D155" s="71"/>
      <c r="E155" s="71"/>
      <c r="F155" s="61"/>
      <c r="G155" s="71"/>
      <c r="H155" s="71"/>
      <c r="I155" s="71"/>
      <c r="J155" s="61"/>
    </row>
    <row r="156" spans="2:10" x14ac:dyDescent="0.2">
      <c r="B156" s="5"/>
      <c r="C156" s="84"/>
      <c r="D156" s="71"/>
      <c r="E156" s="71"/>
      <c r="F156" s="61"/>
      <c r="G156" s="71"/>
      <c r="H156" s="71"/>
      <c r="I156" s="71"/>
      <c r="J156" s="61"/>
    </row>
    <row r="157" spans="2:10" x14ac:dyDescent="0.2">
      <c r="B157" s="5"/>
      <c r="C157" s="84"/>
      <c r="D157" s="71"/>
      <c r="E157" s="71"/>
      <c r="F157" s="61"/>
      <c r="G157" s="71"/>
      <c r="H157" s="71"/>
      <c r="I157" s="71"/>
      <c r="J157" s="61"/>
    </row>
    <row r="158" spans="2:10" x14ac:dyDescent="0.2">
      <c r="B158" s="5"/>
      <c r="C158" s="84"/>
      <c r="D158" s="71"/>
      <c r="E158" s="71"/>
      <c r="F158" s="61"/>
      <c r="G158" s="71"/>
      <c r="H158" s="71"/>
      <c r="I158" s="71"/>
      <c r="J158" s="61"/>
    </row>
    <row r="159" spans="2:10" x14ac:dyDescent="0.2">
      <c r="B159" s="5"/>
      <c r="C159" s="84"/>
      <c r="D159" s="71"/>
      <c r="E159" s="71"/>
      <c r="F159" s="61"/>
      <c r="G159" s="71"/>
      <c r="H159" s="71"/>
      <c r="I159" s="71"/>
      <c r="J159" s="61"/>
    </row>
    <row r="160" spans="2:10" x14ac:dyDescent="0.2">
      <c r="B160" s="5"/>
      <c r="C160" s="84"/>
      <c r="D160" s="71"/>
      <c r="E160" s="71"/>
      <c r="F160" s="61"/>
      <c r="G160" s="71"/>
      <c r="H160" s="71"/>
      <c r="I160" s="71"/>
      <c r="J160" s="61"/>
    </row>
    <row r="161" spans="2:10" x14ac:dyDescent="0.2">
      <c r="B161" s="5"/>
      <c r="C161" s="84"/>
      <c r="D161" s="71"/>
      <c r="E161" s="71"/>
      <c r="F161" s="61"/>
      <c r="G161" s="71"/>
      <c r="H161" s="71"/>
      <c r="I161" s="71"/>
      <c r="J161" s="61"/>
    </row>
    <row r="162" spans="2:10" x14ac:dyDescent="0.2">
      <c r="B162" s="5"/>
      <c r="C162" s="84"/>
      <c r="D162" s="71"/>
      <c r="E162" s="71"/>
      <c r="F162" s="61"/>
      <c r="G162" s="71"/>
      <c r="H162" s="71"/>
      <c r="I162" s="71"/>
      <c r="J162" s="61"/>
    </row>
    <row r="163" spans="2:10" x14ac:dyDescent="0.2">
      <c r="B163" s="5"/>
      <c r="C163" s="84"/>
      <c r="D163" s="71"/>
      <c r="E163" s="71"/>
      <c r="F163" s="61"/>
      <c r="G163" s="71"/>
      <c r="H163" s="71"/>
      <c r="I163" s="71"/>
      <c r="J163" s="61"/>
    </row>
    <row r="164" spans="2:10" x14ac:dyDescent="0.2">
      <c r="B164" s="5"/>
      <c r="C164" s="84"/>
      <c r="D164" s="71"/>
      <c r="E164" s="71"/>
      <c r="F164" s="61"/>
      <c r="G164" s="71"/>
      <c r="H164" s="71"/>
      <c r="I164" s="71"/>
      <c r="J164" s="61"/>
    </row>
    <row r="165" spans="2:10" x14ac:dyDescent="0.2">
      <c r="B165" s="5"/>
      <c r="C165" s="84"/>
      <c r="D165" s="71"/>
      <c r="E165" s="71"/>
      <c r="F165" s="61"/>
      <c r="G165" s="71"/>
      <c r="H165" s="71"/>
      <c r="I165" s="71"/>
      <c r="J165" s="61"/>
    </row>
    <row r="166" spans="2:10" x14ac:dyDescent="0.2">
      <c r="B166" s="5"/>
      <c r="C166" s="84"/>
      <c r="D166" s="71"/>
      <c r="E166" s="71"/>
      <c r="F166" s="61"/>
      <c r="G166" s="71"/>
      <c r="H166" s="71"/>
      <c r="I166" s="71"/>
      <c r="J166" s="61"/>
    </row>
    <row r="167" spans="2:10" x14ac:dyDescent="0.2">
      <c r="B167" s="5"/>
      <c r="C167" s="84"/>
      <c r="D167" s="71"/>
      <c r="E167" s="71"/>
      <c r="F167" s="61"/>
      <c r="G167" s="71"/>
      <c r="H167" s="71"/>
      <c r="I167" s="71"/>
      <c r="J167" s="61"/>
    </row>
    <row r="168" spans="2:10" x14ac:dyDescent="0.2">
      <c r="B168" s="5"/>
      <c r="C168" s="84"/>
      <c r="D168" s="71"/>
      <c r="E168" s="71"/>
      <c r="F168" s="61"/>
      <c r="G168" s="71"/>
      <c r="H168" s="71"/>
      <c r="I168" s="71"/>
      <c r="J168" s="61"/>
    </row>
    <row r="169" spans="2:10" x14ac:dyDescent="0.2">
      <c r="B169" s="5"/>
      <c r="C169" s="84"/>
      <c r="D169" s="71"/>
      <c r="E169" s="71"/>
      <c r="F169" s="61"/>
      <c r="G169" s="71"/>
      <c r="H169" s="71"/>
      <c r="I169" s="71"/>
      <c r="J169" s="61"/>
    </row>
    <row r="170" spans="2:10" x14ac:dyDescent="0.2">
      <c r="B170" s="5"/>
      <c r="C170" s="84"/>
      <c r="D170" s="71"/>
      <c r="E170" s="71"/>
      <c r="F170" s="61"/>
      <c r="G170" s="71"/>
      <c r="H170" s="71"/>
      <c r="I170" s="71"/>
      <c r="J170" s="61"/>
    </row>
    <row r="171" spans="2:10" x14ac:dyDescent="0.2">
      <c r="B171" s="5"/>
      <c r="C171" s="84"/>
      <c r="D171" s="71"/>
      <c r="E171" s="71"/>
      <c r="F171" s="61"/>
      <c r="G171" s="71"/>
      <c r="H171" s="71"/>
      <c r="I171" s="71"/>
      <c r="J171" s="61"/>
    </row>
    <row r="172" spans="2:10" x14ac:dyDescent="0.2">
      <c r="B172" s="5"/>
      <c r="C172" s="84"/>
      <c r="D172" s="71"/>
      <c r="E172" s="71"/>
      <c r="F172" s="61"/>
      <c r="G172" s="71"/>
      <c r="H172" s="71"/>
      <c r="I172" s="71"/>
      <c r="J172" s="61"/>
    </row>
    <row r="173" spans="2:10" x14ac:dyDescent="0.2">
      <c r="B173" s="5"/>
      <c r="C173" s="84"/>
      <c r="D173" s="71"/>
      <c r="E173" s="71"/>
      <c r="F173" s="61"/>
      <c r="G173" s="71"/>
      <c r="H173" s="71"/>
      <c r="I173" s="71"/>
      <c r="J173" s="61"/>
    </row>
    <row r="174" spans="2:10" x14ac:dyDescent="0.2">
      <c r="B174" s="5"/>
      <c r="C174" s="84"/>
      <c r="D174" s="71"/>
      <c r="E174" s="71"/>
      <c r="F174" s="61"/>
      <c r="G174" s="71"/>
      <c r="H174" s="71"/>
      <c r="I174" s="71"/>
      <c r="J174" s="61"/>
    </row>
    <row r="175" spans="2:10" x14ac:dyDescent="0.2">
      <c r="B175" s="5"/>
      <c r="C175" s="84"/>
      <c r="D175" s="71"/>
      <c r="E175" s="71"/>
      <c r="F175" s="61"/>
      <c r="G175" s="71"/>
      <c r="H175" s="71"/>
      <c r="I175" s="71"/>
      <c r="J175" s="61"/>
    </row>
    <row r="176" spans="2:10" x14ac:dyDescent="0.2">
      <c r="B176" s="5"/>
      <c r="C176" s="84"/>
      <c r="D176" s="71"/>
      <c r="E176" s="71"/>
      <c r="F176" s="61"/>
      <c r="G176" s="71"/>
      <c r="H176" s="71"/>
      <c r="I176" s="71"/>
      <c r="J176" s="61"/>
    </row>
    <row r="177" spans="2:10" x14ac:dyDescent="0.2">
      <c r="B177" s="5"/>
      <c r="C177" s="84"/>
      <c r="D177" s="71"/>
      <c r="E177" s="71"/>
      <c r="F177" s="61"/>
      <c r="G177" s="71"/>
      <c r="H177" s="71"/>
      <c r="I177" s="71"/>
      <c r="J177" s="61"/>
    </row>
    <row r="178" spans="2:10" x14ac:dyDescent="0.2">
      <c r="B178" s="5"/>
      <c r="C178" s="84"/>
      <c r="D178" s="71"/>
      <c r="E178" s="71"/>
      <c r="F178" s="61"/>
      <c r="G178" s="71"/>
      <c r="H178" s="71"/>
      <c r="I178" s="71"/>
      <c r="J178" s="61"/>
    </row>
    <row r="179" spans="2:10" x14ac:dyDescent="0.2">
      <c r="B179" s="5"/>
      <c r="C179" s="84"/>
      <c r="D179" s="71"/>
      <c r="E179" s="71"/>
      <c r="F179" s="61"/>
      <c r="G179" s="71"/>
      <c r="H179" s="71"/>
      <c r="I179" s="71"/>
      <c r="J179" s="61"/>
    </row>
    <row r="180" spans="2:10" x14ac:dyDescent="0.2">
      <c r="B180" s="5"/>
      <c r="C180" s="84"/>
      <c r="D180" s="71"/>
      <c r="E180" s="71"/>
      <c r="F180" s="61"/>
      <c r="G180" s="71"/>
      <c r="H180" s="71"/>
      <c r="I180" s="71"/>
      <c r="J180" s="61"/>
    </row>
    <row r="181" spans="2:10" x14ac:dyDescent="0.2">
      <c r="B181" s="5"/>
      <c r="C181" s="84"/>
      <c r="D181" s="71"/>
      <c r="E181" s="71"/>
      <c r="F181" s="61"/>
      <c r="G181" s="71"/>
      <c r="H181" s="71"/>
      <c r="I181" s="71"/>
      <c r="J181" s="61"/>
    </row>
    <row r="182" spans="2:10" x14ac:dyDescent="0.2">
      <c r="B182" s="5"/>
      <c r="C182" s="84"/>
      <c r="D182" s="71"/>
      <c r="E182" s="71"/>
      <c r="F182" s="61"/>
      <c r="G182" s="71"/>
      <c r="H182" s="71"/>
      <c r="I182" s="71"/>
      <c r="J182" s="61"/>
    </row>
    <row r="183" spans="2:10" x14ac:dyDescent="0.2">
      <c r="B183" s="5"/>
      <c r="C183" s="84"/>
      <c r="D183" s="71"/>
      <c r="E183" s="71"/>
      <c r="F183" s="61"/>
      <c r="G183" s="71"/>
      <c r="H183" s="71"/>
      <c r="I183" s="71"/>
      <c r="J183" s="61"/>
    </row>
    <row r="184" spans="2:10" x14ac:dyDescent="0.2">
      <c r="B184" s="5"/>
      <c r="C184" s="84"/>
      <c r="D184" s="71"/>
      <c r="E184" s="71"/>
      <c r="F184" s="61"/>
      <c r="G184" s="71"/>
      <c r="H184" s="71"/>
      <c r="I184" s="71"/>
      <c r="J184" s="61"/>
    </row>
    <row r="185" spans="2:10" x14ac:dyDescent="0.2">
      <c r="B185" s="5"/>
      <c r="C185" s="84"/>
      <c r="D185" s="71"/>
      <c r="E185" s="71"/>
      <c r="F185" s="61"/>
      <c r="G185" s="71"/>
      <c r="H185" s="71"/>
      <c r="I185" s="71"/>
      <c r="J185" s="61"/>
    </row>
    <row r="186" spans="2:10" x14ac:dyDescent="0.2">
      <c r="B186" s="5"/>
      <c r="C186" s="84"/>
      <c r="D186" s="71"/>
      <c r="E186" s="71"/>
      <c r="F186" s="61"/>
      <c r="G186" s="71"/>
      <c r="H186" s="71"/>
      <c r="I186" s="71"/>
      <c r="J186" s="61"/>
    </row>
    <row r="187" spans="2:10" x14ac:dyDescent="0.2">
      <c r="B187" s="5"/>
      <c r="C187" s="84"/>
      <c r="D187" s="71"/>
      <c r="E187" s="71"/>
      <c r="F187" s="61"/>
      <c r="G187" s="71"/>
      <c r="H187" s="71"/>
      <c r="I187" s="71"/>
      <c r="J187" s="61"/>
    </row>
    <row r="188" spans="2:10" x14ac:dyDescent="0.2">
      <c r="B188" s="5"/>
      <c r="C188" s="84"/>
      <c r="D188" s="71"/>
      <c r="E188" s="71"/>
      <c r="F188" s="61"/>
      <c r="G188" s="71"/>
      <c r="H188" s="71"/>
      <c r="I188" s="71"/>
      <c r="J188" s="61"/>
    </row>
    <row r="189" spans="2:10" x14ac:dyDescent="0.2">
      <c r="B189" s="5"/>
      <c r="C189" s="84"/>
      <c r="D189" s="71"/>
      <c r="E189" s="71"/>
      <c r="F189" s="61"/>
      <c r="G189" s="71"/>
      <c r="H189" s="71"/>
      <c r="I189" s="71"/>
      <c r="J189" s="61"/>
    </row>
    <row r="190" spans="2:10" x14ac:dyDescent="0.2">
      <c r="B190" s="5"/>
      <c r="C190" s="84"/>
      <c r="D190" s="71"/>
      <c r="E190" s="71"/>
      <c r="F190" s="61"/>
      <c r="G190" s="71"/>
      <c r="H190" s="71"/>
      <c r="I190" s="71"/>
      <c r="J190" s="61"/>
    </row>
    <row r="191" spans="2:10" x14ac:dyDescent="0.2">
      <c r="B191" s="5"/>
      <c r="C191" s="84"/>
      <c r="D191" s="71"/>
      <c r="E191" s="71"/>
      <c r="F191" s="61"/>
      <c r="G191" s="71"/>
      <c r="H191" s="71"/>
      <c r="I191" s="71"/>
      <c r="J191" s="61"/>
    </row>
    <row r="192" spans="2:10" x14ac:dyDescent="0.2">
      <c r="B192" s="5"/>
      <c r="C192" s="84"/>
      <c r="D192" s="71"/>
      <c r="E192" s="71"/>
      <c r="F192" s="61"/>
      <c r="G192" s="71"/>
      <c r="H192" s="71"/>
      <c r="I192" s="71"/>
      <c r="J192" s="61"/>
    </row>
    <row r="193" spans="2:10" x14ac:dyDescent="0.2">
      <c r="B193" s="5"/>
      <c r="C193" s="84"/>
      <c r="D193" s="71"/>
      <c r="E193" s="71"/>
      <c r="F193" s="61"/>
      <c r="G193" s="71"/>
      <c r="H193" s="71"/>
      <c r="I193" s="71"/>
      <c r="J193" s="61"/>
    </row>
    <row r="194" spans="2:10" x14ac:dyDescent="0.2">
      <c r="B194" s="5"/>
      <c r="C194" s="84"/>
      <c r="D194" s="71"/>
      <c r="E194" s="71"/>
      <c r="F194" s="61"/>
      <c r="G194" s="71"/>
      <c r="H194" s="71"/>
      <c r="I194" s="71"/>
      <c r="J194" s="61"/>
    </row>
    <row r="195" spans="2:10" x14ac:dyDescent="0.2">
      <c r="B195" s="5"/>
      <c r="C195" s="84"/>
      <c r="D195" s="71"/>
      <c r="E195" s="71"/>
      <c r="F195" s="61"/>
      <c r="G195" s="71"/>
      <c r="H195" s="71"/>
      <c r="I195" s="71"/>
      <c r="J195" s="61"/>
    </row>
    <row r="196" spans="2:10" x14ac:dyDescent="0.2">
      <c r="B196" s="5"/>
      <c r="C196" s="84"/>
      <c r="D196" s="71"/>
      <c r="E196" s="71"/>
      <c r="F196" s="61"/>
      <c r="G196" s="71"/>
      <c r="H196" s="71"/>
      <c r="I196" s="71"/>
      <c r="J196" s="61"/>
    </row>
    <row r="197" spans="2:10" x14ac:dyDescent="0.2">
      <c r="B197" s="5"/>
      <c r="C197" s="84"/>
      <c r="D197" s="71"/>
      <c r="E197" s="71"/>
      <c r="F197" s="61"/>
      <c r="G197" s="71"/>
      <c r="H197" s="71"/>
      <c r="I197" s="71"/>
      <c r="J197" s="61"/>
    </row>
    <row r="198" spans="2:10" x14ac:dyDescent="0.2">
      <c r="B198" s="5"/>
      <c r="C198" s="84"/>
      <c r="D198" s="71"/>
      <c r="E198" s="71"/>
      <c r="F198" s="61"/>
      <c r="G198" s="71"/>
      <c r="H198" s="71"/>
      <c r="I198" s="71"/>
      <c r="J198" s="61"/>
    </row>
    <row r="199" spans="2:10" x14ac:dyDescent="0.2">
      <c r="B199" s="5"/>
      <c r="C199" s="84"/>
      <c r="D199" s="71"/>
      <c r="E199" s="71"/>
      <c r="F199" s="61"/>
      <c r="G199" s="71"/>
      <c r="H199" s="71"/>
      <c r="I199" s="71"/>
      <c r="J199" s="61"/>
    </row>
    <row r="200" spans="2:10" x14ac:dyDescent="0.2">
      <c r="B200" s="5"/>
      <c r="C200" s="84"/>
      <c r="D200" s="71"/>
      <c r="E200" s="71"/>
      <c r="F200" s="61"/>
      <c r="G200" s="71"/>
      <c r="H200" s="71"/>
      <c r="I200" s="71"/>
      <c r="J200" s="61"/>
    </row>
    <row r="201" spans="2:10" x14ac:dyDescent="0.2">
      <c r="B201" s="5"/>
      <c r="C201" s="84"/>
      <c r="D201" s="71"/>
      <c r="E201" s="71"/>
      <c r="F201" s="61"/>
      <c r="G201" s="71"/>
      <c r="H201" s="71"/>
      <c r="I201" s="71"/>
      <c r="J201" s="61"/>
    </row>
    <row r="202" spans="2:10" x14ac:dyDescent="0.2">
      <c r="B202" s="5"/>
      <c r="C202" s="84"/>
      <c r="D202" s="71"/>
      <c r="E202" s="71"/>
      <c r="F202" s="61"/>
      <c r="G202" s="71"/>
      <c r="H202" s="71"/>
      <c r="I202" s="71"/>
      <c r="J202" s="61"/>
    </row>
    <row r="203" spans="2:10" x14ac:dyDescent="0.2">
      <c r="B203" s="5"/>
      <c r="C203" s="84"/>
      <c r="D203" s="71"/>
      <c r="E203" s="71"/>
      <c r="F203" s="61"/>
      <c r="G203" s="71"/>
      <c r="H203" s="71"/>
      <c r="I203" s="71"/>
      <c r="J203" s="61"/>
    </row>
    <row r="204" spans="2:10" x14ac:dyDescent="0.2">
      <c r="B204" s="5"/>
      <c r="C204" s="84"/>
      <c r="D204" s="71"/>
      <c r="E204" s="71"/>
      <c r="F204" s="61"/>
      <c r="G204" s="71"/>
      <c r="H204" s="71"/>
      <c r="I204" s="71"/>
      <c r="J204" s="61"/>
    </row>
    <row r="205" spans="2:10" x14ac:dyDescent="0.2">
      <c r="B205" s="5"/>
      <c r="C205" s="84"/>
      <c r="D205" s="71"/>
      <c r="E205" s="71"/>
      <c r="F205" s="61"/>
      <c r="G205" s="71"/>
      <c r="H205" s="71"/>
      <c r="I205" s="71"/>
      <c r="J205" s="61"/>
    </row>
    <row r="206" spans="2:10" x14ac:dyDescent="0.2">
      <c r="B206" s="5"/>
      <c r="C206" s="84"/>
      <c r="D206" s="71"/>
      <c r="E206" s="71"/>
      <c r="F206" s="61"/>
      <c r="G206" s="71"/>
      <c r="H206" s="71"/>
      <c r="I206" s="71"/>
      <c r="J206" s="61"/>
    </row>
    <row r="207" spans="2:10" x14ac:dyDescent="0.2">
      <c r="B207" s="5"/>
      <c r="C207" s="84"/>
      <c r="D207" s="71"/>
      <c r="E207" s="71"/>
      <c r="F207" s="61"/>
      <c r="G207" s="71"/>
      <c r="H207" s="71"/>
      <c r="I207" s="71"/>
      <c r="J207" s="61"/>
    </row>
    <row r="208" spans="2:10" x14ac:dyDescent="0.2">
      <c r="B208" s="5"/>
      <c r="C208" s="84"/>
      <c r="D208" s="71"/>
      <c r="E208" s="71"/>
      <c r="F208" s="61"/>
      <c r="G208" s="71"/>
      <c r="H208" s="71"/>
      <c r="I208" s="71"/>
      <c r="J208" s="61"/>
    </row>
    <row r="209" spans="2:10" x14ac:dyDescent="0.2">
      <c r="B209" s="5"/>
      <c r="C209" s="84"/>
      <c r="D209" s="71"/>
      <c r="E209" s="71"/>
      <c r="F209" s="61"/>
      <c r="G209" s="71"/>
      <c r="H209" s="71"/>
      <c r="I209" s="71"/>
      <c r="J209" s="61"/>
    </row>
    <row r="210" spans="2:10" x14ac:dyDescent="0.2">
      <c r="B210" s="5"/>
      <c r="C210" s="84"/>
      <c r="D210" s="71"/>
      <c r="E210" s="71"/>
      <c r="F210" s="61"/>
      <c r="G210" s="71"/>
      <c r="H210" s="71"/>
      <c r="I210" s="71"/>
      <c r="J210" s="61"/>
    </row>
    <row r="211" spans="2:10" x14ac:dyDescent="0.2">
      <c r="B211" s="5"/>
      <c r="C211" s="84"/>
      <c r="D211" s="71"/>
      <c r="E211" s="71"/>
      <c r="F211" s="61"/>
      <c r="G211" s="71"/>
      <c r="H211" s="71"/>
      <c r="I211" s="71"/>
      <c r="J211" s="61"/>
    </row>
    <row r="212" spans="2:10" x14ac:dyDescent="0.2">
      <c r="B212" s="5"/>
      <c r="C212" s="84"/>
      <c r="D212" s="71"/>
      <c r="E212" s="71"/>
      <c r="F212" s="61"/>
      <c r="G212" s="71"/>
      <c r="H212" s="71"/>
      <c r="I212" s="71"/>
      <c r="J212" s="61"/>
    </row>
    <row r="213" spans="2:10" x14ac:dyDescent="0.2">
      <c r="B213" s="5"/>
      <c r="C213" s="84"/>
      <c r="D213" s="71"/>
      <c r="E213" s="71"/>
      <c r="F213" s="61"/>
      <c r="G213" s="71"/>
      <c r="H213" s="71"/>
      <c r="I213" s="71"/>
      <c r="J213" s="61"/>
    </row>
    <row r="214" spans="2:10" x14ac:dyDescent="0.2">
      <c r="B214" s="5"/>
      <c r="C214" s="84"/>
      <c r="D214" s="71"/>
      <c r="E214" s="71"/>
      <c r="F214" s="61"/>
      <c r="G214" s="71"/>
      <c r="H214" s="71"/>
      <c r="I214" s="71"/>
      <c r="J214" s="61"/>
    </row>
    <row r="215" spans="2:10" x14ac:dyDescent="0.2">
      <c r="B215" s="5"/>
      <c r="C215" s="84"/>
      <c r="D215" s="71"/>
      <c r="E215" s="71"/>
      <c r="F215" s="61"/>
      <c r="G215" s="71"/>
      <c r="H215" s="71"/>
      <c r="I215" s="71"/>
      <c r="J215" s="61"/>
    </row>
    <row r="216" spans="2:10" x14ac:dyDescent="0.2">
      <c r="B216" s="5"/>
      <c r="C216" s="84"/>
      <c r="D216" s="71"/>
      <c r="E216" s="71"/>
      <c r="F216" s="61"/>
      <c r="G216" s="71"/>
      <c r="H216" s="71"/>
      <c r="I216" s="71"/>
      <c r="J216" s="61"/>
    </row>
    <row r="217" spans="2:10" x14ac:dyDescent="0.2">
      <c r="B217" s="5"/>
      <c r="C217" s="84"/>
      <c r="D217" s="71"/>
      <c r="E217" s="71"/>
      <c r="F217" s="61"/>
      <c r="G217" s="71"/>
      <c r="H217" s="71"/>
      <c r="I217" s="71"/>
      <c r="J217" s="61"/>
    </row>
    <row r="218" spans="2:10" x14ac:dyDescent="0.2">
      <c r="B218" s="5"/>
      <c r="C218" s="84"/>
      <c r="D218" s="71"/>
      <c r="E218" s="71"/>
      <c r="F218" s="61"/>
      <c r="G218" s="71"/>
      <c r="H218" s="71"/>
      <c r="I218" s="71"/>
      <c r="J218" s="61"/>
    </row>
    <row r="219" spans="2:10" x14ac:dyDescent="0.2">
      <c r="B219" s="5"/>
      <c r="C219" s="84"/>
      <c r="D219" s="71"/>
      <c r="E219" s="71"/>
      <c r="F219" s="61"/>
      <c r="G219" s="71"/>
      <c r="H219" s="71"/>
      <c r="I219" s="71"/>
      <c r="J219" s="61"/>
    </row>
    <row r="220" spans="2:10" x14ac:dyDescent="0.2">
      <c r="B220" s="5"/>
      <c r="C220" s="84"/>
      <c r="D220" s="71"/>
      <c r="E220" s="71"/>
      <c r="F220" s="61"/>
      <c r="G220" s="71"/>
      <c r="H220" s="71"/>
      <c r="I220" s="71"/>
      <c r="J220" s="61"/>
    </row>
    <row r="221" spans="2:10" x14ac:dyDescent="0.2">
      <c r="B221" s="5"/>
      <c r="C221" s="84"/>
      <c r="D221" s="71"/>
      <c r="E221" s="71"/>
      <c r="F221" s="61"/>
      <c r="G221" s="71"/>
      <c r="H221" s="71"/>
      <c r="I221" s="71"/>
      <c r="J221" s="61"/>
    </row>
    <row r="222" spans="2:10" x14ac:dyDescent="0.2">
      <c r="B222" s="5"/>
      <c r="C222" s="84"/>
      <c r="D222" s="71"/>
      <c r="E222" s="71"/>
      <c r="F222" s="61"/>
      <c r="G222" s="71"/>
      <c r="H222" s="71"/>
      <c r="I222" s="71"/>
      <c r="J222" s="61"/>
    </row>
    <row r="223" spans="2:10" x14ac:dyDescent="0.2">
      <c r="B223" s="5"/>
      <c r="C223" s="84"/>
      <c r="D223" s="71"/>
      <c r="E223" s="71"/>
      <c r="F223" s="61"/>
      <c r="G223" s="71"/>
      <c r="H223" s="71"/>
      <c r="I223" s="71"/>
      <c r="J223" s="61"/>
    </row>
    <row r="224" spans="2:10" x14ac:dyDescent="0.2">
      <c r="B224" s="5"/>
      <c r="C224" s="84"/>
      <c r="D224" s="71"/>
      <c r="E224" s="71"/>
      <c r="F224" s="61"/>
      <c r="G224" s="71"/>
      <c r="H224" s="71"/>
      <c r="I224" s="71"/>
      <c r="J224" s="61"/>
    </row>
    <row r="225" spans="2:10" x14ac:dyDescent="0.2">
      <c r="B225" s="5"/>
      <c r="C225" s="84"/>
      <c r="D225" s="71"/>
      <c r="E225" s="71"/>
      <c r="F225" s="61"/>
      <c r="G225" s="71"/>
      <c r="H225" s="71"/>
      <c r="I225" s="71"/>
      <c r="J225" s="61"/>
    </row>
    <row r="226" spans="2:10" x14ac:dyDescent="0.2">
      <c r="B226" s="5"/>
      <c r="C226" s="84"/>
      <c r="D226" s="71"/>
      <c r="E226" s="71"/>
      <c r="F226" s="61"/>
      <c r="G226" s="71"/>
      <c r="H226" s="71"/>
      <c r="I226" s="71"/>
      <c r="J226" s="61"/>
    </row>
    <row r="227" spans="2:10" x14ac:dyDescent="0.2">
      <c r="B227" s="5"/>
      <c r="C227" s="84"/>
      <c r="D227" s="71"/>
      <c r="E227" s="71"/>
      <c r="F227" s="61"/>
      <c r="G227" s="71"/>
      <c r="H227" s="71"/>
      <c r="I227" s="71"/>
      <c r="J227" s="61"/>
    </row>
    <row r="228" spans="2:10" x14ac:dyDescent="0.2">
      <c r="B228" s="5"/>
      <c r="C228" s="84"/>
      <c r="D228" s="71"/>
      <c r="E228" s="71"/>
      <c r="F228" s="61"/>
      <c r="G228" s="71"/>
      <c r="H228" s="71"/>
      <c r="I228" s="71"/>
      <c r="J228" s="61"/>
    </row>
    <row r="229" spans="2:10" x14ac:dyDescent="0.2">
      <c r="B229" s="5"/>
      <c r="C229" s="84"/>
      <c r="D229" s="71"/>
      <c r="E229" s="71"/>
      <c r="F229" s="61"/>
      <c r="G229" s="71"/>
      <c r="H229" s="71"/>
      <c r="I229" s="71"/>
      <c r="J229" s="61"/>
    </row>
    <row r="230" spans="2:10" x14ac:dyDescent="0.2">
      <c r="B230" s="5"/>
      <c r="C230" s="84"/>
      <c r="D230" s="71"/>
      <c r="E230" s="71"/>
      <c r="F230" s="61"/>
      <c r="G230" s="71"/>
      <c r="H230" s="71"/>
      <c r="I230" s="71"/>
      <c r="J230" s="61"/>
    </row>
    <row r="231" spans="2:10" x14ac:dyDescent="0.2">
      <c r="B231" s="5"/>
      <c r="C231" s="84"/>
      <c r="D231" s="71"/>
      <c r="E231" s="71"/>
      <c r="F231" s="61"/>
      <c r="G231" s="71"/>
      <c r="H231" s="71"/>
      <c r="I231" s="71"/>
      <c r="J231" s="61"/>
    </row>
    <row r="232" spans="2:10" x14ac:dyDescent="0.2">
      <c r="B232" s="5"/>
      <c r="C232" s="84"/>
      <c r="D232" s="71"/>
      <c r="E232" s="71"/>
      <c r="F232" s="61"/>
      <c r="G232" s="71"/>
      <c r="H232" s="71"/>
      <c r="I232" s="71"/>
      <c r="J232" s="61"/>
    </row>
    <row r="233" spans="2:10" x14ac:dyDescent="0.2">
      <c r="B233" s="5"/>
      <c r="C233" s="84"/>
      <c r="D233" s="71"/>
      <c r="E233" s="71"/>
      <c r="F233" s="61"/>
      <c r="G233" s="71"/>
      <c r="H233" s="71"/>
      <c r="I233" s="71"/>
      <c r="J233" s="61"/>
    </row>
    <row r="234" spans="2:10" x14ac:dyDescent="0.2">
      <c r="B234" s="5"/>
      <c r="C234" s="84"/>
      <c r="D234" s="71"/>
      <c r="E234" s="71"/>
      <c r="F234" s="61"/>
      <c r="G234" s="71"/>
      <c r="H234" s="71"/>
      <c r="I234" s="71"/>
      <c r="J234" s="61"/>
    </row>
    <row r="235" spans="2:10" x14ac:dyDescent="0.2">
      <c r="B235" s="5"/>
      <c r="C235" s="84"/>
      <c r="D235" s="71"/>
      <c r="E235" s="71"/>
      <c r="F235" s="61"/>
      <c r="G235" s="71"/>
      <c r="H235" s="71"/>
      <c r="I235" s="71"/>
      <c r="J235" s="61"/>
    </row>
    <row r="236" spans="2:10" x14ac:dyDescent="0.2">
      <c r="B236" s="5"/>
      <c r="C236" s="84"/>
      <c r="D236" s="71"/>
      <c r="E236" s="71"/>
      <c r="F236" s="61"/>
      <c r="G236" s="71"/>
      <c r="H236" s="71"/>
      <c r="I236" s="71"/>
      <c r="J236" s="61"/>
    </row>
    <row r="237" spans="2:10" x14ac:dyDescent="0.2">
      <c r="B237" s="5"/>
      <c r="C237" s="84"/>
      <c r="D237" s="71"/>
      <c r="E237" s="71"/>
      <c r="F237" s="61"/>
      <c r="G237" s="71"/>
      <c r="H237" s="71"/>
      <c r="I237" s="71"/>
      <c r="J237" s="61"/>
    </row>
    <row r="238" spans="2:10" x14ac:dyDescent="0.2">
      <c r="B238" s="5"/>
      <c r="C238" s="84"/>
      <c r="D238" s="71"/>
      <c r="E238" s="71"/>
      <c r="F238" s="61"/>
      <c r="G238" s="71"/>
      <c r="H238" s="71"/>
      <c r="I238" s="71"/>
      <c r="J238" s="61"/>
    </row>
    <row r="239" spans="2:10" x14ac:dyDescent="0.2">
      <c r="B239" s="5"/>
      <c r="C239" s="84"/>
      <c r="D239" s="71"/>
      <c r="E239" s="71"/>
      <c r="F239" s="61"/>
      <c r="G239" s="71"/>
      <c r="H239" s="71"/>
      <c r="I239" s="71"/>
      <c r="J239" s="61"/>
    </row>
    <row r="240" spans="2:10" x14ac:dyDescent="0.2">
      <c r="B240" s="5"/>
      <c r="C240" s="84"/>
      <c r="D240" s="71"/>
      <c r="E240" s="71"/>
      <c r="F240" s="61"/>
      <c r="G240" s="71"/>
      <c r="H240" s="71"/>
      <c r="I240" s="71"/>
      <c r="J240" s="61"/>
    </row>
    <row r="241" spans="2:10" x14ac:dyDescent="0.2">
      <c r="B241" s="5"/>
      <c r="C241" s="84"/>
      <c r="D241" s="71"/>
      <c r="E241" s="71"/>
      <c r="F241" s="61"/>
      <c r="G241" s="71"/>
      <c r="H241" s="71"/>
      <c r="I241" s="71"/>
      <c r="J241" s="61"/>
    </row>
    <row r="242" spans="2:10" x14ac:dyDescent="0.2">
      <c r="B242" s="5"/>
      <c r="C242" s="84"/>
      <c r="D242" s="71"/>
      <c r="E242" s="71"/>
      <c r="F242" s="61"/>
      <c r="G242" s="71"/>
      <c r="H242" s="71"/>
      <c r="I242" s="71"/>
      <c r="J242" s="61"/>
    </row>
    <row r="243" spans="2:10" x14ac:dyDescent="0.2">
      <c r="B243" s="5"/>
      <c r="C243" s="84"/>
      <c r="D243" s="71"/>
      <c r="E243" s="71"/>
      <c r="F243" s="61"/>
      <c r="G243" s="71"/>
      <c r="H243" s="71"/>
      <c r="I243" s="71"/>
      <c r="J243" s="61"/>
    </row>
    <row r="244" spans="2:10" x14ac:dyDescent="0.2">
      <c r="B244" s="5"/>
      <c r="C244" s="84"/>
      <c r="D244" s="71"/>
      <c r="E244" s="71"/>
      <c r="F244" s="61"/>
      <c r="G244" s="71"/>
      <c r="H244" s="71"/>
      <c r="I244" s="71"/>
      <c r="J244" s="61"/>
    </row>
    <row r="245" spans="2:10" x14ac:dyDescent="0.2">
      <c r="B245" s="5"/>
      <c r="C245" s="84"/>
      <c r="D245" s="71"/>
      <c r="E245" s="71"/>
      <c r="F245" s="61"/>
      <c r="G245" s="71"/>
      <c r="H245" s="71"/>
      <c r="I245" s="71"/>
      <c r="J245" s="61"/>
    </row>
    <row r="246" spans="2:10" x14ac:dyDescent="0.2">
      <c r="B246" s="5"/>
      <c r="C246" s="84"/>
      <c r="D246" s="71"/>
      <c r="E246" s="71"/>
      <c r="F246" s="61"/>
      <c r="G246" s="71"/>
      <c r="H246" s="71"/>
      <c r="I246" s="71"/>
      <c r="J246" s="61"/>
    </row>
    <row r="247" spans="2:10" x14ac:dyDescent="0.2">
      <c r="B247" s="5"/>
      <c r="C247" s="84"/>
      <c r="D247" s="71"/>
      <c r="E247" s="71"/>
      <c r="F247" s="61"/>
      <c r="G247" s="71"/>
      <c r="H247" s="71"/>
      <c r="I247" s="71"/>
      <c r="J247" s="61"/>
    </row>
    <row r="248" spans="2:10" x14ac:dyDescent="0.2">
      <c r="B248" s="5"/>
      <c r="C248" s="84"/>
      <c r="D248" s="71"/>
      <c r="E248" s="71"/>
      <c r="F248" s="61"/>
      <c r="G248" s="71"/>
      <c r="H248" s="71"/>
      <c r="I248" s="71"/>
      <c r="J248" s="61"/>
    </row>
    <row r="249" spans="2:10" x14ac:dyDescent="0.2">
      <c r="B249" s="5"/>
      <c r="C249" s="84"/>
      <c r="D249" s="71"/>
      <c r="E249" s="71"/>
      <c r="F249" s="61"/>
      <c r="G249" s="71"/>
      <c r="H249" s="71"/>
      <c r="I249" s="71"/>
      <c r="J249" s="61"/>
    </row>
    <row r="250" spans="2:10" x14ac:dyDescent="0.2">
      <c r="B250" s="5"/>
      <c r="C250" s="84"/>
      <c r="D250" s="71"/>
      <c r="E250" s="71"/>
      <c r="F250" s="61"/>
      <c r="G250" s="71"/>
      <c r="H250" s="71"/>
      <c r="I250" s="71"/>
      <c r="J250" s="61"/>
    </row>
    <row r="251" spans="2:10" x14ac:dyDescent="0.2">
      <c r="B251" s="5"/>
      <c r="C251" s="84"/>
      <c r="D251" s="71"/>
      <c r="E251" s="71"/>
      <c r="F251" s="61"/>
      <c r="G251" s="71"/>
      <c r="H251" s="71"/>
      <c r="I251" s="71"/>
      <c r="J251" s="61"/>
    </row>
    <row r="252" spans="2:10" x14ac:dyDescent="0.2">
      <c r="B252" s="5"/>
      <c r="C252" s="84"/>
      <c r="D252" s="71"/>
      <c r="E252" s="71"/>
      <c r="F252" s="61"/>
      <c r="G252" s="71"/>
      <c r="H252" s="71"/>
      <c r="I252" s="71"/>
      <c r="J252" s="61"/>
    </row>
    <row r="253" spans="2:10" x14ac:dyDescent="0.2">
      <c r="B253" s="5"/>
      <c r="C253" s="84"/>
      <c r="D253" s="71"/>
      <c r="E253" s="71"/>
      <c r="F253" s="61"/>
      <c r="G253" s="71"/>
      <c r="H253" s="71"/>
      <c r="I253" s="71"/>
      <c r="J253" s="61"/>
    </row>
    <row r="254" spans="2:10" x14ac:dyDescent="0.2">
      <c r="B254" s="5"/>
      <c r="C254" s="84"/>
      <c r="D254" s="71"/>
      <c r="E254" s="71"/>
      <c r="F254" s="61"/>
      <c r="G254" s="71"/>
      <c r="H254" s="71"/>
      <c r="I254" s="71"/>
      <c r="J254" s="61"/>
    </row>
    <row r="255" spans="2:10" x14ac:dyDescent="0.2">
      <c r="B255" s="5"/>
      <c r="C255" s="84"/>
      <c r="D255" s="71"/>
      <c r="E255" s="71"/>
      <c r="F255" s="61"/>
      <c r="G255" s="71"/>
      <c r="H255" s="71"/>
      <c r="I255" s="71"/>
      <c r="J255" s="61"/>
    </row>
    <row r="256" spans="2:10" x14ac:dyDescent="0.2">
      <c r="B256" s="5"/>
      <c r="C256" s="84"/>
      <c r="D256" s="71"/>
      <c r="E256" s="71"/>
      <c r="F256" s="61"/>
      <c r="G256" s="71"/>
      <c r="H256" s="71"/>
      <c r="I256" s="71"/>
      <c r="J256" s="61"/>
    </row>
    <row r="257" spans="2:10" x14ac:dyDescent="0.2">
      <c r="B257" s="5"/>
      <c r="C257" s="84"/>
      <c r="D257" s="71"/>
      <c r="E257" s="71"/>
      <c r="F257" s="61"/>
      <c r="G257" s="71"/>
      <c r="H257" s="71"/>
      <c r="I257" s="71"/>
      <c r="J257" s="61"/>
    </row>
    <row r="258" spans="2:10" x14ac:dyDescent="0.2">
      <c r="B258" s="5"/>
      <c r="C258" s="84"/>
      <c r="D258" s="71"/>
      <c r="E258" s="71"/>
      <c r="F258" s="61"/>
      <c r="G258" s="71"/>
      <c r="H258" s="71"/>
      <c r="I258" s="71"/>
      <c r="J258" s="61"/>
    </row>
    <row r="259" spans="2:10" x14ac:dyDescent="0.2">
      <c r="B259" s="5"/>
      <c r="C259" s="84"/>
      <c r="D259" s="71"/>
      <c r="E259" s="71"/>
      <c r="F259" s="61"/>
      <c r="G259" s="71"/>
      <c r="H259" s="71"/>
      <c r="I259" s="71"/>
      <c r="J259" s="61"/>
    </row>
    <row r="260" spans="2:10" x14ac:dyDescent="0.2">
      <c r="B260" s="5"/>
      <c r="C260" s="84"/>
      <c r="D260" s="71"/>
      <c r="E260" s="71"/>
      <c r="F260" s="61"/>
      <c r="G260" s="71"/>
      <c r="H260" s="71"/>
      <c r="I260" s="71"/>
      <c r="J260" s="61"/>
    </row>
    <row r="261" spans="2:10" x14ac:dyDescent="0.2">
      <c r="B261" s="5"/>
      <c r="C261" s="84"/>
      <c r="D261" s="71"/>
      <c r="E261" s="71"/>
      <c r="F261" s="61"/>
      <c r="G261" s="71"/>
      <c r="H261" s="71"/>
      <c r="I261" s="71"/>
      <c r="J261" s="61"/>
    </row>
    <row r="262" spans="2:10" x14ac:dyDescent="0.2">
      <c r="B262" s="5"/>
      <c r="C262" s="84"/>
      <c r="D262" s="71"/>
      <c r="E262" s="71"/>
      <c r="F262" s="61"/>
      <c r="G262" s="71"/>
      <c r="H262" s="71"/>
      <c r="I262" s="71"/>
      <c r="J262" s="61"/>
    </row>
    <row r="263" spans="2:10" x14ac:dyDescent="0.2">
      <c r="B263" s="5"/>
      <c r="C263" s="84"/>
      <c r="D263" s="71"/>
      <c r="E263" s="71"/>
      <c r="F263" s="61"/>
      <c r="G263" s="71"/>
      <c r="H263" s="71"/>
      <c r="I263" s="71"/>
      <c r="J263" s="61"/>
    </row>
    <row r="264" spans="2:10" x14ac:dyDescent="0.2">
      <c r="B264" s="5"/>
      <c r="C264" s="84"/>
      <c r="D264" s="71"/>
      <c r="E264" s="71"/>
      <c r="F264" s="61"/>
      <c r="G264" s="71"/>
      <c r="H264" s="71"/>
      <c r="I264" s="71"/>
      <c r="J264" s="61"/>
    </row>
    <row r="265" spans="2:10" x14ac:dyDescent="0.2">
      <c r="B265" s="5"/>
      <c r="C265" s="84"/>
      <c r="D265" s="71"/>
      <c r="E265" s="71"/>
      <c r="F265" s="61"/>
      <c r="G265" s="71"/>
      <c r="H265" s="71"/>
      <c r="I265" s="71"/>
      <c r="J265" s="61"/>
    </row>
    <row r="266" spans="2:10" x14ac:dyDescent="0.2">
      <c r="B266" s="5"/>
      <c r="C266" s="84"/>
      <c r="D266" s="71"/>
      <c r="E266" s="71"/>
      <c r="F266" s="61"/>
      <c r="G266" s="71"/>
      <c r="H266" s="71"/>
      <c r="I266" s="71"/>
      <c r="J266" s="61"/>
    </row>
    <row r="267" spans="2:10" x14ac:dyDescent="0.2">
      <c r="B267" s="5"/>
      <c r="C267" s="84"/>
      <c r="D267" s="71"/>
      <c r="E267" s="71"/>
      <c r="F267" s="61"/>
      <c r="G267" s="71"/>
      <c r="H267" s="71"/>
      <c r="I267" s="71"/>
      <c r="J267" s="61"/>
    </row>
    <row r="268" spans="2:10" x14ac:dyDescent="0.2">
      <c r="B268" s="5"/>
      <c r="C268" s="84"/>
      <c r="D268" s="71"/>
      <c r="E268" s="71"/>
      <c r="F268" s="61"/>
      <c r="G268" s="71"/>
      <c r="H268" s="71"/>
      <c r="I268" s="71"/>
      <c r="J268" s="61"/>
    </row>
    <row r="269" spans="2:10" x14ac:dyDescent="0.2">
      <c r="B269" s="5"/>
      <c r="C269" s="84"/>
      <c r="D269" s="71"/>
      <c r="E269" s="71"/>
      <c r="F269" s="61"/>
      <c r="G269" s="71"/>
      <c r="H269" s="71"/>
      <c r="I269" s="71"/>
      <c r="J269" s="61"/>
    </row>
    <row r="270" spans="2:10" x14ac:dyDescent="0.2">
      <c r="B270" s="5"/>
      <c r="C270" s="84"/>
      <c r="D270" s="71"/>
      <c r="E270" s="71"/>
      <c r="F270" s="61"/>
      <c r="G270" s="71"/>
      <c r="H270" s="71"/>
      <c r="I270" s="71"/>
      <c r="J270" s="61"/>
    </row>
    <row r="271" spans="2:10" x14ac:dyDescent="0.2">
      <c r="B271" s="5"/>
      <c r="C271" s="84"/>
      <c r="D271" s="71"/>
      <c r="E271" s="71"/>
      <c r="F271" s="61"/>
      <c r="G271" s="71"/>
      <c r="H271" s="71"/>
      <c r="I271" s="71"/>
      <c r="J271" s="61"/>
    </row>
    <row r="272" spans="2:10" x14ac:dyDescent="0.2">
      <c r="B272" s="5"/>
      <c r="C272" s="84"/>
      <c r="D272" s="71"/>
      <c r="E272" s="71"/>
      <c r="F272" s="61"/>
      <c r="G272" s="71"/>
      <c r="H272" s="71"/>
      <c r="I272" s="71"/>
      <c r="J272" s="61"/>
    </row>
    <row r="273" spans="2:10" x14ac:dyDescent="0.2">
      <c r="B273" s="5"/>
      <c r="C273" s="84"/>
      <c r="D273" s="71"/>
      <c r="E273" s="71"/>
      <c r="F273" s="61"/>
      <c r="G273" s="71"/>
      <c r="H273" s="71"/>
      <c r="I273" s="71"/>
      <c r="J273" s="61"/>
    </row>
    <row r="274" spans="2:10" x14ac:dyDescent="0.2">
      <c r="B274" s="5"/>
      <c r="C274" s="84"/>
      <c r="D274" s="71"/>
      <c r="E274" s="71"/>
      <c r="F274" s="61"/>
      <c r="G274" s="71"/>
      <c r="H274" s="71"/>
      <c r="I274" s="71"/>
      <c r="J274" s="61"/>
    </row>
    <row r="275" spans="2:10" x14ac:dyDescent="0.2">
      <c r="B275" s="5"/>
      <c r="C275" s="84"/>
      <c r="D275" s="71"/>
      <c r="E275" s="71"/>
      <c r="F275" s="61"/>
      <c r="G275" s="71"/>
      <c r="H275" s="71"/>
      <c r="I275" s="71"/>
      <c r="J275" s="61"/>
    </row>
    <row r="276" spans="2:10" x14ac:dyDescent="0.2">
      <c r="B276" s="5"/>
      <c r="C276" s="84"/>
      <c r="D276" s="71"/>
      <c r="E276" s="71"/>
      <c r="F276" s="61"/>
      <c r="G276" s="71"/>
      <c r="H276" s="71"/>
      <c r="I276" s="71"/>
      <c r="J276" s="61"/>
    </row>
    <row r="277" spans="2:10" x14ac:dyDescent="0.2">
      <c r="B277" s="5"/>
      <c r="C277" s="84"/>
      <c r="D277" s="71"/>
      <c r="E277" s="71"/>
      <c r="F277" s="61"/>
      <c r="G277" s="71"/>
      <c r="H277" s="71"/>
      <c r="I277" s="71"/>
      <c r="J277" s="61"/>
    </row>
    <row r="278" spans="2:10" x14ac:dyDescent="0.2">
      <c r="B278" s="5"/>
      <c r="C278" s="84"/>
      <c r="D278" s="71"/>
      <c r="E278" s="71"/>
      <c r="F278" s="61"/>
      <c r="G278" s="71"/>
      <c r="H278" s="71"/>
      <c r="I278" s="71"/>
      <c r="J278" s="61"/>
    </row>
    <row r="279" spans="2:10" x14ac:dyDescent="0.2">
      <c r="B279" s="5"/>
      <c r="C279" s="84"/>
      <c r="D279" s="71"/>
      <c r="E279" s="71"/>
      <c r="F279" s="61"/>
      <c r="G279" s="71"/>
      <c r="H279" s="71"/>
      <c r="I279" s="71"/>
      <c r="J279" s="61"/>
    </row>
    <row r="280" spans="2:10" x14ac:dyDescent="0.2">
      <c r="B280" s="5"/>
      <c r="C280" s="84"/>
      <c r="D280" s="71"/>
      <c r="E280" s="71"/>
      <c r="F280" s="61"/>
      <c r="G280" s="71"/>
      <c r="H280" s="71"/>
      <c r="I280" s="71"/>
      <c r="J280" s="61"/>
    </row>
    <row r="281" spans="2:10" x14ac:dyDescent="0.2">
      <c r="B281" s="5"/>
      <c r="C281" s="84"/>
      <c r="D281" s="71"/>
      <c r="E281" s="71"/>
      <c r="F281" s="61"/>
      <c r="G281" s="71"/>
      <c r="H281" s="71"/>
      <c r="I281" s="71"/>
      <c r="J281" s="61"/>
    </row>
    <row r="282" spans="2:10" x14ac:dyDescent="0.2">
      <c r="B282" s="5"/>
      <c r="C282" s="84"/>
      <c r="D282" s="71"/>
      <c r="E282" s="71"/>
      <c r="F282" s="61"/>
      <c r="G282" s="71"/>
      <c r="H282" s="71"/>
      <c r="I282" s="71"/>
      <c r="J282" s="61"/>
    </row>
    <row r="283" spans="2:10" x14ac:dyDescent="0.2">
      <c r="B283" s="5"/>
      <c r="C283" s="84"/>
      <c r="D283" s="71"/>
      <c r="E283" s="71"/>
      <c r="F283" s="61"/>
      <c r="G283" s="71"/>
      <c r="H283" s="71"/>
      <c r="I283" s="71"/>
      <c r="J283" s="61"/>
    </row>
    <row r="284" spans="2:10" x14ac:dyDescent="0.2">
      <c r="B284" s="5"/>
      <c r="C284" s="84"/>
      <c r="D284" s="71"/>
      <c r="E284" s="71"/>
      <c r="F284" s="61"/>
      <c r="G284" s="71"/>
      <c r="H284" s="71"/>
      <c r="I284" s="71"/>
      <c r="J284" s="61"/>
    </row>
    <row r="285" spans="2:10" x14ac:dyDescent="0.2">
      <c r="B285" s="5"/>
      <c r="C285" s="84"/>
      <c r="D285" s="71"/>
      <c r="E285" s="71"/>
      <c r="F285" s="61"/>
      <c r="G285" s="71"/>
      <c r="H285" s="71"/>
      <c r="I285" s="71"/>
      <c r="J285" s="61"/>
    </row>
    <row r="286" spans="2:10" x14ac:dyDescent="0.2">
      <c r="B286" s="5"/>
      <c r="C286" s="84"/>
      <c r="D286" s="71"/>
      <c r="E286" s="71"/>
      <c r="F286" s="61"/>
      <c r="G286" s="71"/>
      <c r="H286" s="71"/>
      <c r="I286" s="71"/>
      <c r="J286" s="61"/>
    </row>
    <row r="287" spans="2:10" x14ac:dyDescent="0.2">
      <c r="B287" s="5"/>
      <c r="C287" s="84"/>
      <c r="D287" s="71"/>
      <c r="E287" s="71"/>
      <c r="F287" s="61"/>
      <c r="G287" s="71"/>
      <c r="H287" s="71"/>
      <c r="I287" s="71"/>
      <c r="J287" s="61"/>
    </row>
    <row r="288" spans="2:10" x14ac:dyDescent="0.2">
      <c r="B288" s="5"/>
      <c r="C288" s="84"/>
      <c r="D288" s="71"/>
      <c r="E288" s="71"/>
      <c r="F288" s="61"/>
      <c r="G288" s="71"/>
      <c r="H288" s="71"/>
      <c r="I288" s="71"/>
      <c r="J288" s="61"/>
    </row>
    <row r="289" spans="2:10" x14ac:dyDescent="0.2">
      <c r="B289" s="5"/>
      <c r="C289" s="84"/>
      <c r="D289" s="71"/>
      <c r="E289" s="71"/>
      <c r="F289" s="61"/>
      <c r="G289" s="71"/>
      <c r="H289" s="71"/>
      <c r="I289" s="71"/>
      <c r="J289" s="61"/>
    </row>
    <row r="290" spans="2:10" x14ac:dyDescent="0.2">
      <c r="B290" s="5"/>
      <c r="C290" s="84"/>
      <c r="D290" s="71"/>
      <c r="E290" s="71"/>
      <c r="F290" s="61"/>
      <c r="G290" s="71"/>
      <c r="H290" s="71"/>
      <c r="I290" s="71"/>
      <c r="J290" s="61"/>
    </row>
    <row r="291" spans="2:10" x14ac:dyDescent="0.2">
      <c r="B291" s="5"/>
      <c r="C291" s="84"/>
      <c r="D291" s="71"/>
      <c r="E291" s="71"/>
      <c r="F291" s="61"/>
      <c r="G291" s="71"/>
      <c r="H291" s="71"/>
      <c r="I291" s="71"/>
      <c r="J291" s="61"/>
    </row>
    <row r="292" spans="2:10" x14ac:dyDescent="0.2">
      <c r="B292" s="5"/>
      <c r="C292" s="84"/>
      <c r="D292" s="71"/>
      <c r="E292" s="71"/>
      <c r="F292" s="61"/>
      <c r="G292" s="71"/>
      <c r="H292" s="71"/>
      <c r="I292" s="71"/>
      <c r="J292" s="61"/>
    </row>
    <row r="293" spans="2:10" x14ac:dyDescent="0.2">
      <c r="B293" s="5"/>
      <c r="C293" s="84"/>
      <c r="D293" s="71"/>
      <c r="E293" s="71"/>
      <c r="F293" s="61"/>
      <c r="G293" s="71"/>
      <c r="H293" s="71"/>
      <c r="I293" s="71"/>
      <c r="J293" s="61"/>
    </row>
    <row r="294" spans="2:10" x14ac:dyDescent="0.2">
      <c r="B294" s="5"/>
      <c r="C294" s="84"/>
      <c r="D294" s="71"/>
      <c r="E294" s="71"/>
      <c r="F294" s="61"/>
      <c r="G294" s="71"/>
      <c r="H294" s="71"/>
      <c r="I294" s="71"/>
      <c r="J294" s="61"/>
    </row>
    <row r="295" spans="2:10" x14ac:dyDescent="0.2">
      <c r="B295" s="5"/>
      <c r="C295" s="84"/>
      <c r="D295" s="71"/>
      <c r="E295" s="71"/>
      <c r="F295" s="61"/>
      <c r="G295" s="71"/>
      <c r="H295" s="71"/>
      <c r="I295" s="71"/>
      <c r="J295" s="61"/>
    </row>
    <row r="296" spans="2:10" x14ac:dyDescent="0.2">
      <c r="B296" s="5"/>
      <c r="C296" s="84"/>
      <c r="D296" s="71"/>
      <c r="E296" s="71"/>
      <c r="F296" s="61"/>
      <c r="G296" s="71"/>
      <c r="H296" s="71"/>
      <c r="I296" s="71"/>
      <c r="J296" s="61"/>
    </row>
    <row r="297" spans="2:10" x14ac:dyDescent="0.2">
      <c r="B297" s="5"/>
      <c r="C297" s="84"/>
      <c r="D297" s="71"/>
      <c r="E297" s="71"/>
      <c r="F297" s="61"/>
      <c r="G297" s="71"/>
      <c r="H297" s="71"/>
      <c r="I297" s="71"/>
      <c r="J297" s="61"/>
    </row>
    <row r="298" spans="2:10" x14ac:dyDescent="0.2">
      <c r="B298" s="5"/>
      <c r="C298" s="84"/>
      <c r="D298" s="71"/>
      <c r="E298" s="71"/>
      <c r="F298" s="61"/>
      <c r="G298" s="71"/>
      <c r="H298" s="71"/>
      <c r="I298" s="71"/>
      <c r="J298" s="61"/>
    </row>
    <row r="299" spans="2:10" x14ac:dyDescent="0.2">
      <c r="B299" s="5"/>
      <c r="C299" s="84"/>
      <c r="D299" s="71"/>
      <c r="E299" s="71"/>
      <c r="F299" s="61"/>
      <c r="G299" s="71"/>
      <c r="H299" s="71"/>
      <c r="I299" s="71"/>
      <c r="J299" s="61"/>
    </row>
    <row r="300" spans="2:10" x14ac:dyDescent="0.2">
      <c r="B300" s="5"/>
      <c r="C300" s="84"/>
      <c r="D300" s="71"/>
      <c r="E300" s="71"/>
      <c r="F300" s="61"/>
      <c r="G300" s="71"/>
      <c r="H300" s="71"/>
      <c r="I300" s="71"/>
      <c r="J300" s="61"/>
    </row>
    <row r="301" spans="2:10" x14ac:dyDescent="0.2">
      <c r="B301" s="5"/>
      <c r="C301" s="84"/>
      <c r="D301" s="71"/>
      <c r="E301" s="71"/>
      <c r="F301" s="61"/>
      <c r="G301" s="71"/>
      <c r="H301" s="71"/>
      <c r="I301" s="71"/>
      <c r="J301" s="61"/>
    </row>
    <row r="302" spans="2:10" x14ac:dyDescent="0.2">
      <c r="B302" s="5"/>
      <c r="C302" s="84"/>
      <c r="D302" s="71"/>
      <c r="E302" s="71"/>
      <c r="F302" s="61"/>
      <c r="G302" s="71"/>
      <c r="H302" s="71"/>
      <c r="I302" s="71"/>
      <c r="J302" s="61"/>
    </row>
    <row r="303" spans="2:10" x14ac:dyDescent="0.2">
      <c r="B303" s="5"/>
      <c r="C303" s="84"/>
      <c r="D303" s="71"/>
      <c r="E303" s="71"/>
      <c r="F303" s="61"/>
      <c r="G303" s="71"/>
      <c r="H303" s="71"/>
      <c r="I303" s="71"/>
      <c r="J303" s="61"/>
    </row>
    <row r="304" spans="2:10" x14ac:dyDescent="0.2">
      <c r="B304" s="5"/>
      <c r="C304" s="84"/>
      <c r="D304" s="71"/>
      <c r="E304" s="71"/>
      <c r="F304" s="61"/>
      <c r="G304" s="71"/>
      <c r="H304" s="71"/>
      <c r="I304" s="71"/>
      <c r="J304" s="61"/>
    </row>
    <row r="305" spans="2:10" x14ac:dyDescent="0.2">
      <c r="B305" s="5"/>
      <c r="C305" s="84"/>
      <c r="D305" s="71"/>
      <c r="E305" s="71"/>
      <c r="F305" s="61"/>
      <c r="G305" s="71"/>
      <c r="H305" s="71"/>
      <c r="I305" s="71"/>
      <c r="J305" s="61"/>
    </row>
    <row r="306" spans="2:10" x14ac:dyDescent="0.2">
      <c r="B306" s="5"/>
      <c r="C306" s="84"/>
      <c r="D306" s="71"/>
      <c r="E306" s="71"/>
      <c r="F306" s="61"/>
      <c r="G306" s="71"/>
      <c r="H306" s="71"/>
      <c r="I306" s="71"/>
      <c r="J306" s="61"/>
    </row>
    <row r="307" spans="2:10" x14ac:dyDescent="0.2">
      <c r="B307" s="5"/>
      <c r="C307" s="84"/>
      <c r="D307" s="71"/>
      <c r="E307" s="71"/>
      <c r="F307" s="61"/>
      <c r="G307" s="71"/>
      <c r="H307" s="71"/>
      <c r="I307" s="71"/>
      <c r="J307" s="61"/>
    </row>
    <row r="308" spans="2:10" x14ac:dyDescent="0.2">
      <c r="B308" s="5"/>
      <c r="C308" s="84"/>
      <c r="D308" s="71"/>
      <c r="E308" s="71"/>
      <c r="F308" s="61"/>
      <c r="G308" s="71"/>
      <c r="H308" s="71"/>
      <c r="I308" s="71"/>
      <c r="J308" s="61"/>
    </row>
    <row r="309" spans="2:10" x14ac:dyDescent="0.2">
      <c r="B309" s="5"/>
      <c r="C309" s="84"/>
      <c r="D309" s="71"/>
      <c r="E309" s="71"/>
      <c r="F309" s="61"/>
      <c r="G309" s="71"/>
      <c r="H309" s="71"/>
      <c r="I309" s="71"/>
      <c r="J309" s="61"/>
    </row>
    <row r="310" spans="2:10" x14ac:dyDescent="0.2">
      <c r="B310" s="5"/>
      <c r="C310" s="84"/>
      <c r="D310" s="71"/>
      <c r="E310" s="71"/>
      <c r="F310" s="61"/>
      <c r="G310" s="71"/>
      <c r="H310" s="71"/>
      <c r="I310" s="71"/>
      <c r="J310" s="61"/>
    </row>
    <row r="311" spans="2:10" x14ac:dyDescent="0.2">
      <c r="B311" s="5"/>
      <c r="C311" s="84"/>
      <c r="D311" s="71"/>
      <c r="E311" s="71"/>
      <c r="F311" s="61"/>
      <c r="G311" s="71"/>
      <c r="H311" s="71"/>
      <c r="I311" s="71"/>
      <c r="J311" s="61"/>
    </row>
    <row r="312" spans="2:10" x14ac:dyDescent="0.2">
      <c r="B312" s="5"/>
      <c r="C312" s="84"/>
      <c r="D312" s="71"/>
      <c r="E312" s="71"/>
      <c r="F312" s="61"/>
      <c r="G312" s="71"/>
      <c r="H312" s="71"/>
      <c r="I312" s="71"/>
      <c r="J312" s="61"/>
    </row>
    <row r="313" spans="2:10" x14ac:dyDescent="0.2">
      <c r="B313" s="5"/>
      <c r="C313" s="84"/>
      <c r="D313" s="71"/>
      <c r="E313" s="71"/>
      <c r="F313" s="61"/>
      <c r="G313" s="71"/>
      <c r="H313" s="71"/>
      <c r="I313" s="71"/>
      <c r="J313" s="61"/>
    </row>
    <row r="314" spans="2:10" x14ac:dyDescent="0.2">
      <c r="B314" s="5"/>
      <c r="C314" s="84"/>
      <c r="D314" s="71"/>
      <c r="E314" s="71"/>
      <c r="F314" s="61"/>
      <c r="G314" s="71"/>
      <c r="H314" s="71"/>
      <c r="I314" s="71"/>
      <c r="J314" s="61"/>
    </row>
    <row r="315" spans="2:10" x14ac:dyDescent="0.2">
      <c r="B315" s="5"/>
      <c r="C315" s="84"/>
      <c r="D315" s="71"/>
      <c r="E315" s="71"/>
      <c r="F315" s="61"/>
      <c r="G315" s="71"/>
      <c r="H315" s="71"/>
      <c r="I315" s="71"/>
      <c r="J315" s="61"/>
    </row>
    <row r="316" spans="2:10" x14ac:dyDescent="0.2">
      <c r="B316" s="5"/>
      <c r="C316" s="84"/>
      <c r="D316" s="71"/>
      <c r="E316" s="71"/>
      <c r="F316" s="61"/>
      <c r="G316" s="71"/>
      <c r="H316" s="71"/>
      <c r="I316" s="71"/>
      <c r="J316" s="61"/>
    </row>
    <row r="317" spans="2:10" x14ac:dyDescent="0.2">
      <c r="B317" s="5"/>
      <c r="C317" s="84"/>
      <c r="D317" s="71"/>
      <c r="E317" s="71"/>
      <c r="F317" s="61"/>
      <c r="G317" s="71"/>
      <c r="H317" s="71"/>
      <c r="I317" s="71"/>
      <c r="J317" s="61"/>
    </row>
    <row r="318" spans="2:10" x14ac:dyDescent="0.2">
      <c r="B318" s="5"/>
      <c r="C318" s="84"/>
      <c r="D318" s="71"/>
      <c r="E318" s="71"/>
      <c r="F318" s="61"/>
      <c r="G318" s="71"/>
      <c r="H318" s="71"/>
      <c r="I318" s="71"/>
      <c r="J318" s="61"/>
    </row>
    <row r="319" spans="2:10" x14ac:dyDescent="0.2">
      <c r="B319" s="5"/>
      <c r="C319" s="84"/>
      <c r="D319" s="71"/>
      <c r="E319" s="71"/>
      <c r="F319" s="61"/>
      <c r="G319" s="71"/>
      <c r="H319" s="71"/>
      <c r="I319" s="71"/>
      <c r="J319" s="61"/>
    </row>
    <row r="320" spans="2:10" x14ac:dyDescent="0.2">
      <c r="B320" s="5"/>
      <c r="C320" s="84"/>
      <c r="D320" s="71"/>
      <c r="E320" s="71"/>
      <c r="F320" s="61"/>
      <c r="G320" s="71"/>
      <c r="H320" s="71"/>
      <c r="I320" s="71"/>
      <c r="J320" s="61"/>
    </row>
    <row r="321" spans="2:10" x14ac:dyDescent="0.2">
      <c r="B321" s="5"/>
      <c r="C321" s="84"/>
      <c r="D321" s="71"/>
      <c r="E321" s="71"/>
      <c r="F321" s="61"/>
      <c r="G321" s="71"/>
      <c r="H321" s="71"/>
      <c r="I321" s="71"/>
      <c r="J321" s="61"/>
    </row>
    <row r="322" spans="2:10" x14ac:dyDescent="0.2">
      <c r="B322" s="5"/>
      <c r="C322" s="84"/>
      <c r="D322" s="71"/>
      <c r="E322" s="71"/>
      <c r="F322" s="61"/>
      <c r="G322" s="71"/>
      <c r="H322" s="71"/>
      <c r="I322" s="71"/>
      <c r="J322" s="61"/>
    </row>
    <row r="323" spans="2:10" x14ac:dyDescent="0.2">
      <c r="B323" s="5"/>
      <c r="C323" s="84"/>
      <c r="D323" s="71"/>
      <c r="E323" s="71"/>
      <c r="F323" s="61"/>
      <c r="G323" s="71"/>
      <c r="H323" s="71"/>
      <c r="I323" s="71"/>
      <c r="J323" s="61"/>
    </row>
    <row r="324" spans="2:10" x14ac:dyDescent="0.2">
      <c r="B324" s="5"/>
      <c r="C324" s="84"/>
      <c r="D324" s="71"/>
      <c r="E324" s="71"/>
      <c r="F324" s="61"/>
      <c r="G324" s="71"/>
      <c r="H324" s="71"/>
      <c r="I324" s="71"/>
      <c r="J324" s="61"/>
    </row>
    <row r="325" spans="2:10" x14ac:dyDescent="0.2">
      <c r="B325" s="5"/>
      <c r="C325" s="84"/>
      <c r="D325" s="71"/>
      <c r="E325" s="71"/>
      <c r="F325" s="61"/>
      <c r="G325" s="71"/>
      <c r="H325" s="71"/>
      <c r="I325" s="71"/>
      <c r="J325" s="61"/>
    </row>
    <row r="326" spans="2:10" x14ac:dyDescent="0.2">
      <c r="B326" s="5"/>
      <c r="C326" s="84"/>
      <c r="D326" s="71"/>
      <c r="E326" s="71"/>
      <c r="F326" s="61"/>
      <c r="G326" s="71"/>
      <c r="H326" s="71"/>
      <c r="I326" s="71"/>
      <c r="J326" s="61"/>
    </row>
    <row r="327" spans="2:10" x14ac:dyDescent="0.2">
      <c r="B327" s="5"/>
      <c r="C327" s="84"/>
      <c r="D327" s="71"/>
      <c r="E327" s="71"/>
      <c r="F327" s="61"/>
      <c r="G327" s="71"/>
      <c r="H327" s="71"/>
      <c r="I327" s="71"/>
      <c r="J327" s="61"/>
    </row>
    <row r="328" spans="2:10" x14ac:dyDescent="0.2">
      <c r="B328" s="5"/>
      <c r="C328" s="84"/>
      <c r="D328" s="71"/>
      <c r="E328" s="71"/>
      <c r="F328" s="61"/>
      <c r="G328" s="71"/>
      <c r="H328" s="71"/>
      <c r="I328" s="71"/>
      <c r="J328" s="61"/>
    </row>
    <row r="329" spans="2:10" x14ac:dyDescent="0.2">
      <c r="B329" s="5"/>
      <c r="C329" s="84"/>
      <c r="D329" s="71"/>
      <c r="E329" s="71"/>
      <c r="F329" s="61"/>
      <c r="G329" s="71"/>
      <c r="H329" s="71"/>
      <c r="I329" s="71"/>
      <c r="J329" s="61"/>
    </row>
    <row r="330" spans="2:10" x14ac:dyDescent="0.2">
      <c r="B330" s="5"/>
      <c r="C330" s="84"/>
      <c r="D330" s="71"/>
      <c r="E330" s="71"/>
      <c r="F330" s="61"/>
      <c r="G330" s="71"/>
      <c r="H330" s="71"/>
      <c r="I330" s="71"/>
      <c r="J330" s="61"/>
    </row>
    <row r="331" spans="2:10" x14ac:dyDescent="0.2">
      <c r="B331" s="5"/>
      <c r="C331" s="84"/>
      <c r="D331" s="71"/>
      <c r="E331" s="71"/>
      <c r="F331" s="61"/>
      <c r="G331" s="71"/>
      <c r="H331" s="71"/>
      <c r="I331" s="71"/>
      <c r="J331" s="61"/>
    </row>
    <row r="332" spans="2:10" x14ac:dyDescent="0.2">
      <c r="B332" s="5"/>
      <c r="C332" s="84"/>
      <c r="D332" s="71"/>
      <c r="E332" s="71"/>
      <c r="F332" s="61"/>
      <c r="G332" s="71"/>
      <c r="H332" s="71"/>
      <c r="I332" s="71"/>
      <c r="J332" s="61"/>
    </row>
    <row r="333" spans="2:10" x14ac:dyDescent="0.2">
      <c r="B333" s="5"/>
      <c r="C333" s="84"/>
      <c r="D333" s="71"/>
      <c r="E333" s="71"/>
      <c r="F333" s="61"/>
      <c r="G333" s="71"/>
      <c r="H333" s="71"/>
      <c r="I333" s="71"/>
      <c r="J333" s="61"/>
    </row>
    <row r="334" spans="2:10" x14ac:dyDescent="0.2">
      <c r="B334" s="5"/>
      <c r="C334" s="84"/>
      <c r="D334" s="71"/>
      <c r="E334" s="71"/>
      <c r="F334" s="61"/>
      <c r="G334" s="71"/>
      <c r="H334" s="71"/>
      <c r="I334" s="71"/>
      <c r="J334" s="61"/>
    </row>
    <row r="335" spans="2:10" x14ac:dyDescent="0.2">
      <c r="B335" s="5"/>
      <c r="C335" s="84"/>
      <c r="D335" s="71"/>
      <c r="E335" s="71"/>
      <c r="F335" s="61"/>
      <c r="G335" s="71"/>
      <c r="H335" s="71"/>
      <c r="I335" s="71"/>
      <c r="J335" s="61"/>
    </row>
    <row r="336" spans="2:10" x14ac:dyDescent="0.2">
      <c r="B336" s="5"/>
      <c r="C336" s="84"/>
      <c r="D336" s="71"/>
      <c r="E336" s="71"/>
      <c r="F336" s="61"/>
      <c r="G336" s="71"/>
      <c r="H336" s="71"/>
      <c r="I336" s="71"/>
      <c r="J336" s="61"/>
    </row>
    <row r="337" spans="2:10" x14ac:dyDescent="0.2">
      <c r="B337" s="5"/>
      <c r="C337" s="84"/>
      <c r="D337" s="71"/>
      <c r="E337" s="71"/>
      <c r="F337" s="61"/>
      <c r="G337" s="71"/>
      <c r="H337" s="71"/>
      <c r="I337" s="71"/>
      <c r="J337" s="61"/>
    </row>
    <row r="338" spans="2:10" x14ac:dyDescent="0.2">
      <c r="B338" s="5"/>
      <c r="C338" s="84"/>
      <c r="D338" s="71"/>
      <c r="E338" s="71"/>
      <c r="F338" s="61"/>
      <c r="G338" s="71"/>
      <c r="H338" s="71"/>
      <c r="I338" s="71"/>
      <c r="J338" s="61"/>
    </row>
    <row r="339" spans="2:10" x14ac:dyDescent="0.2">
      <c r="B339" s="5"/>
      <c r="C339" s="84"/>
      <c r="D339" s="71"/>
      <c r="E339" s="71"/>
      <c r="F339" s="61"/>
      <c r="G339" s="71"/>
      <c r="H339" s="71"/>
      <c r="I339" s="71"/>
      <c r="J339" s="61"/>
    </row>
    <row r="340" spans="2:10" x14ac:dyDescent="0.2">
      <c r="B340" s="5"/>
      <c r="C340" s="84"/>
      <c r="D340" s="71"/>
      <c r="E340" s="71"/>
      <c r="F340" s="61"/>
      <c r="G340" s="71"/>
      <c r="H340" s="71"/>
      <c r="I340" s="71"/>
      <c r="J340" s="61"/>
    </row>
    <row r="341" spans="2:10" x14ac:dyDescent="0.2">
      <c r="B341" s="5"/>
      <c r="C341" s="84"/>
      <c r="D341" s="71"/>
      <c r="E341" s="71"/>
      <c r="F341" s="61"/>
      <c r="G341" s="71"/>
      <c r="H341" s="71"/>
      <c r="I341" s="71"/>
      <c r="J341" s="61"/>
    </row>
    <row r="342" spans="2:10" x14ac:dyDescent="0.2">
      <c r="B342" s="5"/>
      <c r="C342" s="84"/>
      <c r="D342" s="71"/>
      <c r="E342" s="71"/>
      <c r="F342" s="61"/>
      <c r="G342" s="71"/>
      <c r="H342" s="71"/>
      <c r="I342" s="71"/>
      <c r="J342" s="61"/>
    </row>
    <row r="343" spans="2:10" x14ac:dyDescent="0.2">
      <c r="B343" s="5"/>
      <c r="C343" s="84"/>
      <c r="D343" s="71"/>
      <c r="E343" s="71"/>
      <c r="F343" s="61"/>
      <c r="G343" s="71"/>
      <c r="H343" s="71"/>
      <c r="I343" s="71"/>
      <c r="J343" s="61"/>
    </row>
    <row r="344" spans="2:10" x14ac:dyDescent="0.2">
      <c r="B344" s="5"/>
      <c r="C344" s="84"/>
      <c r="D344" s="71"/>
      <c r="E344" s="71"/>
      <c r="F344" s="61"/>
      <c r="G344" s="71"/>
      <c r="H344" s="71"/>
      <c r="I344" s="71"/>
      <c r="J344" s="61"/>
    </row>
    <row r="345" spans="2:10" x14ac:dyDescent="0.2">
      <c r="B345" s="5"/>
      <c r="C345" s="84"/>
      <c r="D345" s="71"/>
      <c r="E345" s="71"/>
      <c r="F345" s="61"/>
      <c r="G345" s="71"/>
      <c r="H345" s="71"/>
      <c r="I345" s="71"/>
      <c r="J345" s="61"/>
    </row>
    <row r="346" spans="2:10" x14ac:dyDescent="0.2">
      <c r="B346" s="5"/>
      <c r="C346" s="84"/>
      <c r="D346" s="71"/>
      <c r="E346" s="71"/>
      <c r="F346" s="61"/>
      <c r="G346" s="71"/>
      <c r="H346" s="71"/>
      <c r="I346" s="71"/>
      <c r="J346" s="61"/>
    </row>
    <row r="347" spans="2:10" x14ac:dyDescent="0.2">
      <c r="B347" s="5"/>
      <c r="C347" s="84"/>
      <c r="D347" s="71"/>
      <c r="E347" s="71"/>
      <c r="F347" s="61"/>
      <c r="G347" s="71"/>
      <c r="H347" s="71"/>
      <c r="I347" s="71"/>
      <c r="J347" s="61"/>
    </row>
    <row r="348" spans="2:10" x14ac:dyDescent="0.2">
      <c r="B348" s="5"/>
      <c r="C348" s="84"/>
      <c r="D348" s="71"/>
      <c r="E348" s="71"/>
      <c r="F348" s="61"/>
      <c r="G348" s="71"/>
      <c r="H348" s="71"/>
      <c r="I348" s="71"/>
      <c r="J348" s="61"/>
    </row>
    <row r="349" spans="2:10" x14ac:dyDescent="0.2">
      <c r="B349" s="5"/>
      <c r="C349" s="84"/>
      <c r="D349" s="71"/>
      <c r="E349" s="71"/>
      <c r="F349" s="61"/>
      <c r="G349" s="71"/>
      <c r="H349" s="71"/>
      <c r="I349" s="71"/>
      <c r="J349" s="61"/>
    </row>
    <row r="350" spans="2:10" x14ac:dyDescent="0.2">
      <c r="B350" s="5"/>
      <c r="C350" s="84"/>
      <c r="D350" s="71"/>
      <c r="E350" s="71"/>
      <c r="F350" s="61"/>
      <c r="G350" s="71"/>
      <c r="H350" s="71"/>
      <c r="I350" s="71"/>
      <c r="J350" s="61"/>
    </row>
    <row r="351" spans="2:10" x14ac:dyDescent="0.2">
      <c r="B351" s="5"/>
      <c r="C351" s="84"/>
      <c r="D351" s="71"/>
      <c r="E351" s="71"/>
      <c r="F351" s="61"/>
      <c r="G351" s="71"/>
      <c r="H351" s="71"/>
      <c r="I351" s="71"/>
      <c r="J351" s="61"/>
    </row>
    <row r="352" spans="2:10" x14ac:dyDescent="0.2">
      <c r="B352" s="5"/>
      <c r="C352" s="84"/>
      <c r="D352" s="71"/>
      <c r="E352" s="71"/>
      <c r="F352" s="61"/>
      <c r="G352" s="71"/>
      <c r="H352" s="71"/>
      <c r="I352" s="71"/>
      <c r="J352" s="61"/>
    </row>
    <row r="353" spans="2:10" x14ac:dyDescent="0.2">
      <c r="B353" s="5"/>
      <c r="C353" s="84"/>
      <c r="D353" s="71"/>
      <c r="E353" s="71"/>
      <c r="F353" s="61"/>
      <c r="G353" s="71"/>
      <c r="H353" s="71"/>
      <c r="I353" s="71"/>
      <c r="J353" s="61"/>
    </row>
    <row r="354" spans="2:10" x14ac:dyDescent="0.2">
      <c r="B354" s="5"/>
      <c r="C354" s="84"/>
      <c r="D354" s="71"/>
      <c r="E354" s="71"/>
      <c r="F354" s="61"/>
      <c r="G354" s="71"/>
      <c r="H354" s="71"/>
      <c r="I354" s="71"/>
      <c r="J354" s="61"/>
    </row>
    <row r="355" spans="2:10" x14ac:dyDescent="0.2">
      <c r="B355" s="5"/>
      <c r="C355" s="84"/>
      <c r="D355" s="71"/>
      <c r="E355" s="71"/>
      <c r="F355" s="61"/>
      <c r="G355" s="71"/>
      <c r="H355" s="71"/>
      <c r="I355" s="71"/>
      <c r="J355" s="61"/>
    </row>
    <row r="356" spans="2:10" x14ac:dyDescent="0.2">
      <c r="B356" s="5"/>
      <c r="C356" s="84"/>
      <c r="D356" s="71"/>
      <c r="E356" s="71"/>
      <c r="F356" s="61"/>
      <c r="G356" s="71"/>
      <c r="H356" s="71"/>
      <c r="I356" s="71"/>
      <c r="J356" s="61"/>
    </row>
    <row r="357" spans="2:10" x14ac:dyDescent="0.2">
      <c r="B357" s="5"/>
      <c r="C357" s="84"/>
      <c r="D357" s="71"/>
      <c r="E357" s="71"/>
      <c r="F357" s="61"/>
      <c r="G357" s="71"/>
      <c r="H357" s="71"/>
      <c r="I357" s="71"/>
      <c r="J357" s="61"/>
    </row>
    <row r="358" spans="2:10" x14ac:dyDescent="0.2">
      <c r="B358" s="5"/>
      <c r="C358" s="84"/>
      <c r="D358" s="71"/>
      <c r="E358" s="71"/>
      <c r="F358" s="61"/>
      <c r="G358" s="71"/>
      <c r="H358" s="71"/>
      <c r="I358" s="71"/>
      <c r="J358" s="61"/>
    </row>
    <row r="359" spans="2:10" x14ac:dyDescent="0.2">
      <c r="B359" s="5"/>
      <c r="C359" s="84"/>
      <c r="D359" s="71"/>
      <c r="E359" s="71"/>
      <c r="F359" s="61"/>
      <c r="G359" s="71"/>
      <c r="H359" s="71"/>
      <c r="I359" s="71"/>
      <c r="J359" s="61"/>
    </row>
    <row r="360" spans="2:10" x14ac:dyDescent="0.2">
      <c r="B360" s="5"/>
      <c r="C360" s="84"/>
      <c r="D360" s="71"/>
      <c r="E360" s="71"/>
      <c r="F360" s="61"/>
      <c r="G360" s="71"/>
      <c r="H360" s="71"/>
      <c r="I360" s="71"/>
      <c r="J360" s="61"/>
    </row>
    <row r="361" spans="2:10" x14ac:dyDescent="0.2">
      <c r="B361" s="5"/>
      <c r="C361" s="84"/>
      <c r="D361" s="71"/>
      <c r="E361" s="71"/>
      <c r="F361" s="61"/>
      <c r="G361" s="71"/>
      <c r="H361" s="71"/>
      <c r="I361" s="71"/>
      <c r="J361" s="61"/>
    </row>
    <row r="362" spans="2:10" x14ac:dyDescent="0.2">
      <c r="B362" s="5"/>
      <c r="C362" s="84"/>
      <c r="D362" s="71"/>
      <c r="E362" s="71"/>
      <c r="F362" s="61"/>
      <c r="G362" s="71"/>
      <c r="H362" s="71"/>
      <c r="I362" s="71"/>
      <c r="J362" s="61"/>
    </row>
    <row r="363" spans="2:10" x14ac:dyDescent="0.2">
      <c r="B363" s="5"/>
      <c r="C363" s="84"/>
      <c r="D363" s="71"/>
      <c r="E363" s="71"/>
      <c r="F363" s="61"/>
      <c r="G363" s="71"/>
      <c r="H363" s="71"/>
      <c r="I363" s="71"/>
      <c r="J363" s="61"/>
    </row>
    <row r="364" spans="2:10" x14ac:dyDescent="0.2">
      <c r="B364" s="5"/>
      <c r="C364" s="84"/>
      <c r="D364" s="71"/>
      <c r="E364" s="71"/>
      <c r="F364" s="61"/>
      <c r="G364" s="71"/>
      <c r="H364" s="71"/>
      <c r="I364" s="71"/>
      <c r="J364" s="61"/>
    </row>
    <row r="365" spans="2:10" x14ac:dyDescent="0.2">
      <c r="B365" s="5"/>
      <c r="C365" s="84"/>
      <c r="D365" s="71"/>
      <c r="E365" s="71"/>
      <c r="F365" s="61"/>
      <c r="G365" s="71"/>
      <c r="H365" s="71"/>
      <c r="I365" s="71"/>
      <c r="J365" s="61"/>
    </row>
    <row r="366" spans="2:10" x14ac:dyDescent="0.2">
      <c r="B366" s="5"/>
      <c r="C366" s="84"/>
      <c r="D366" s="71"/>
      <c r="E366" s="71"/>
      <c r="F366" s="61"/>
      <c r="G366" s="71"/>
      <c r="H366" s="71"/>
      <c r="I366" s="71"/>
      <c r="J366" s="61"/>
    </row>
    <row r="367" spans="2:10" x14ac:dyDescent="0.2">
      <c r="B367" s="5"/>
      <c r="C367" s="84"/>
      <c r="D367" s="71"/>
      <c r="E367" s="71"/>
      <c r="F367" s="61"/>
      <c r="G367" s="71"/>
      <c r="H367" s="71"/>
      <c r="I367" s="71"/>
      <c r="J367" s="61"/>
    </row>
    <row r="368" spans="2:10" x14ac:dyDescent="0.2">
      <c r="B368" s="5"/>
      <c r="C368" s="84"/>
      <c r="D368" s="71"/>
      <c r="E368" s="71"/>
      <c r="F368" s="61"/>
      <c r="G368" s="71"/>
      <c r="H368" s="71"/>
      <c r="I368" s="71"/>
      <c r="J368" s="61"/>
    </row>
    <row r="369" spans="2:10" x14ac:dyDescent="0.2">
      <c r="B369" s="5"/>
      <c r="C369" s="84"/>
      <c r="D369" s="71"/>
      <c r="E369" s="71"/>
      <c r="F369" s="61"/>
      <c r="G369" s="71"/>
      <c r="H369" s="71"/>
      <c r="I369" s="71"/>
      <c r="J369" s="61"/>
    </row>
    <row r="370" spans="2:10" x14ac:dyDescent="0.2">
      <c r="B370" s="5"/>
      <c r="C370" s="84"/>
      <c r="D370" s="71"/>
      <c r="E370" s="71"/>
      <c r="F370" s="61"/>
      <c r="G370" s="71"/>
      <c r="H370" s="71"/>
      <c r="I370" s="71"/>
      <c r="J370" s="61"/>
    </row>
    <row r="371" spans="2:10" x14ac:dyDescent="0.2">
      <c r="B371" s="5"/>
      <c r="C371" s="84"/>
      <c r="D371" s="71"/>
      <c r="E371" s="71"/>
      <c r="F371" s="61"/>
      <c r="G371" s="71"/>
      <c r="H371" s="71"/>
      <c r="I371" s="71"/>
      <c r="J371" s="61"/>
    </row>
    <row r="372" spans="2:10" x14ac:dyDescent="0.2">
      <c r="B372" s="5"/>
      <c r="C372" s="84"/>
      <c r="D372" s="71"/>
      <c r="E372" s="71"/>
      <c r="F372" s="61"/>
      <c r="G372" s="71"/>
      <c r="H372" s="71"/>
      <c r="I372" s="71"/>
      <c r="J372" s="61"/>
    </row>
    <row r="373" spans="2:10" x14ac:dyDescent="0.2">
      <c r="B373" s="5"/>
      <c r="C373" s="84"/>
      <c r="D373" s="71"/>
      <c r="E373" s="71"/>
      <c r="F373" s="61"/>
      <c r="G373" s="71"/>
      <c r="H373" s="71"/>
      <c r="I373" s="71"/>
      <c r="J373" s="61"/>
    </row>
    <row r="374" spans="2:10" x14ac:dyDescent="0.2">
      <c r="B374" s="5"/>
      <c r="C374" s="84"/>
      <c r="D374" s="71"/>
      <c r="E374" s="71"/>
      <c r="F374" s="61"/>
      <c r="G374" s="71"/>
      <c r="H374" s="71"/>
      <c r="I374" s="71"/>
      <c r="J374" s="61"/>
    </row>
    <row r="375" spans="2:10" x14ac:dyDescent="0.2">
      <c r="B375" s="5"/>
      <c r="C375" s="84"/>
      <c r="D375" s="71"/>
      <c r="E375" s="71"/>
      <c r="F375" s="61"/>
      <c r="G375" s="71"/>
      <c r="H375" s="71"/>
      <c r="I375" s="71"/>
      <c r="J375" s="61"/>
    </row>
    <row r="376" spans="2:10" x14ac:dyDescent="0.2">
      <c r="B376" s="5"/>
      <c r="C376" s="84"/>
      <c r="D376" s="71"/>
      <c r="E376" s="71"/>
      <c r="F376" s="61"/>
      <c r="G376" s="71"/>
      <c r="H376" s="71"/>
      <c r="I376" s="71"/>
      <c r="J376" s="61"/>
    </row>
    <row r="377" spans="2:10" x14ac:dyDescent="0.2">
      <c r="B377" s="5"/>
      <c r="C377" s="84"/>
      <c r="D377" s="71"/>
      <c r="E377" s="71"/>
      <c r="F377" s="61"/>
      <c r="G377" s="71"/>
      <c r="H377" s="71"/>
      <c r="I377" s="71"/>
      <c r="J377" s="61"/>
    </row>
    <row r="378" spans="2:10" x14ac:dyDescent="0.2">
      <c r="B378" s="5"/>
      <c r="C378" s="84"/>
      <c r="D378" s="71"/>
      <c r="E378" s="71"/>
      <c r="F378" s="61"/>
      <c r="G378" s="71"/>
      <c r="H378" s="71"/>
      <c r="I378" s="71"/>
      <c r="J378" s="61"/>
    </row>
    <row r="379" spans="2:10" x14ac:dyDescent="0.2">
      <c r="B379" s="5"/>
      <c r="C379" s="84"/>
      <c r="D379" s="71"/>
      <c r="E379" s="71"/>
      <c r="F379" s="61"/>
      <c r="G379" s="71"/>
      <c r="H379" s="71"/>
      <c r="I379" s="71"/>
      <c r="J379" s="61"/>
    </row>
    <row r="380" spans="2:10" x14ac:dyDescent="0.2">
      <c r="B380" s="5"/>
      <c r="C380" s="84"/>
      <c r="D380" s="71"/>
      <c r="E380" s="71"/>
      <c r="F380" s="61"/>
      <c r="G380" s="71"/>
      <c r="H380" s="71"/>
      <c r="I380" s="71"/>
      <c r="J380" s="61"/>
    </row>
    <row r="381" spans="2:10" x14ac:dyDescent="0.2">
      <c r="B381" s="5"/>
      <c r="C381" s="84"/>
      <c r="D381" s="71"/>
      <c r="E381" s="71"/>
      <c r="F381" s="61"/>
      <c r="G381" s="71"/>
      <c r="H381" s="71"/>
      <c r="I381" s="71"/>
      <c r="J381" s="61"/>
    </row>
    <row r="382" spans="2:10" x14ac:dyDescent="0.2">
      <c r="B382" s="5"/>
      <c r="C382" s="84"/>
      <c r="D382" s="71"/>
      <c r="E382" s="71"/>
      <c r="F382" s="61"/>
      <c r="G382" s="71"/>
      <c r="H382" s="71"/>
      <c r="I382" s="71"/>
      <c r="J382" s="61"/>
    </row>
    <row r="383" spans="2:10" x14ac:dyDescent="0.2">
      <c r="B383" s="5"/>
      <c r="C383" s="84"/>
      <c r="D383" s="71"/>
      <c r="E383" s="71"/>
      <c r="F383" s="61"/>
      <c r="G383" s="71"/>
      <c r="H383" s="71"/>
      <c r="I383" s="71"/>
      <c r="J383" s="61"/>
    </row>
    <row r="384" spans="2:10" x14ac:dyDescent="0.2">
      <c r="B384" s="5"/>
      <c r="C384" s="84"/>
      <c r="D384" s="71"/>
      <c r="E384" s="71"/>
      <c r="F384" s="61"/>
      <c r="G384" s="71"/>
      <c r="H384" s="71"/>
      <c r="I384" s="71"/>
      <c r="J384" s="61"/>
    </row>
    <row r="385" spans="2:10" x14ac:dyDescent="0.2">
      <c r="B385" s="5"/>
      <c r="C385" s="84"/>
      <c r="D385" s="71"/>
      <c r="E385" s="71"/>
      <c r="F385" s="61"/>
      <c r="G385" s="71"/>
      <c r="H385" s="71"/>
      <c r="I385" s="71"/>
      <c r="J385" s="61"/>
    </row>
    <row r="386" spans="2:10" x14ac:dyDescent="0.2">
      <c r="B386" s="5"/>
      <c r="C386" s="84"/>
      <c r="D386" s="71"/>
      <c r="E386" s="71"/>
      <c r="F386" s="61"/>
      <c r="G386" s="71"/>
      <c r="H386" s="71"/>
      <c r="I386" s="71"/>
      <c r="J386" s="61"/>
    </row>
    <row r="387" spans="2:10" x14ac:dyDescent="0.2">
      <c r="B387" s="5"/>
      <c r="C387" s="84"/>
      <c r="D387" s="71"/>
      <c r="E387" s="71"/>
      <c r="F387" s="61"/>
      <c r="G387" s="71"/>
      <c r="H387" s="71"/>
      <c r="I387" s="71"/>
      <c r="J387" s="61"/>
    </row>
    <row r="388" spans="2:10" x14ac:dyDescent="0.2">
      <c r="B388" s="5"/>
      <c r="C388" s="84"/>
      <c r="D388" s="71"/>
      <c r="E388" s="71"/>
      <c r="F388" s="61"/>
      <c r="G388" s="71"/>
      <c r="H388" s="71"/>
      <c r="I388" s="71"/>
      <c r="J388" s="61"/>
    </row>
    <row r="389" spans="2:10" x14ac:dyDescent="0.2">
      <c r="B389" s="5"/>
      <c r="C389" s="84"/>
      <c r="D389" s="71"/>
      <c r="E389" s="71"/>
      <c r="F389" s="61"/>
      <c r="G389" s="71"/>
      <c r="H389" s="71"/>
      <c r="I389" s="71"/>
      <c r="J389" s="61"/>
    </row>
    <row r="390" spans="2:10" x14ac:dyDescent="0.2">
      <c r="B390" s="5"/>
      <c r="C390" s="84"/>
      <c r="D390" s="71"/>
      <c r="E390" s="71"/>
      <c r="F390" s="61"/>
      <c r="G390" s="71"/>
      <c r="H390" s="71"/>
      <c r="I390" s="71"/>
      <c r="J390" s="61"/>
    </row>
    <row r="391" spans="2:10" x14ac:dyDescent="0.2">
      <c r="B391" s="5"/>
      <c r="C391" s="84"/>
      <c r="D391" s="71"/>
      <c r="E391" s="71"/>
      <c r="F391" s="61"/>
      <c r="G391" s="71"/>
      <c r="H391" s="71"/>
      <c r="I391" s="71"/>
      <c r="J391" s="61"/>
    </row>
    <row r="392" spans="2:10" x14ac:dyDescent="0.2">
      <c r="B392" s="5"/>
      <c r="C392" s="84"/>
      <c r="D392" s="71"/>
      <c r="E392" s="71"/>
      <c r="F392" s="61"/>
      <c r="G392" s="71"/>
      <c r="H392" s="71"/>
      <c r="I392" s="71"/>
      <c r="J392" s="61"/>
    </row>
    <row r="393" spans="2:10" x14ac:dyDescent="0.2">
      <c r="B393" s="5"/>
      <c r="C393" s="84"/>
      <c r="D393" s="71"/>
      <c r="E393" s="71"/>
      <c r="F393" s="61"/>
      <c r="G393" s="71"/>
      <c r="H393" s="71"/>
      <c r="I393" s="71"/>
      <c r="J393" s="61"/>
    </row>
    <row r="394" spans="2:10" x14ac:dyDescent="0.2">
      <c r="B394" s="5"/>
      <c r="C394" s="84"/>
      <c r="D394" s="71"/>
      <c r="E394" s="71"/>
      <c r="F394" s="61"/>
      <c r="G394" s="71"/>
      <c r="H394" s="71"/>
      <c r="I394" s="71"/>
      <c r="J394" s="61"/>
    </row>
    <row r="395" spans="2:10" x14ac:dyDescent="0.2">
      <c r="B395" s="5"/>
      <c r="C395" s="84"/>
      <c r="D395" s="71"/>
      <c r="E395" s="71"/>
      <c r="F395" s="61"/>
      <c r="G395" s="71"/>
      <c r="H395" s="71"/>
      <c r="I395" s="71"/>
      <c r="J395" s="61"/>
    </row>
    <row r="396" spans="2:10" x14ac:dyDescent="0.2">
      <c r="B396" s="5"/>
      <c r="C396" s="84"/>
      <c r="D396" s="71"/>
      <c r="E396" s="71"/>
      <c r="F396" s="61"/>
      <c r="G396" s="71"/>
      <c r="H396" s="71"/>
      <c r="I396" s="71"/>
      <c r="J396" s="61"/>
    </row>
    <row r="397" spans="2:10" x14ac:dyDescent="0.2">
      <c r="B397" s="5"/>
      <c r="C397" s="84"/>
      <c r="D397" s="71"/>
      <c r="E397" s="71"/>
      <c r="F397" s="61"/>
      <c r="G397" s="71"/>
      <c r="H397" s="71"/>
      <c r="I397" s="71"/>
      <c r="J397" s="61"/>
    </row>
    <row r="398" spans="2:10" x14ac:dyDescent="0.2">
      <c r="B398" s="5"/>
      <c r="C398" s="84"/>
      <c r="D398" s="71"/>
      <c r="E398" s="71"/>
      <c r="F398" s="61"/>
      <c r="G398" s="71"/>
      <c r="H398" s="71"/>
      <c r="I398" s="71"/>
      <c r="J398" s="61"/>
    </row>
    <row r="399" spans="2:10" x14ac:dyDescent="0.2">
      <c r="B399" s="5"/>
      <c r="C399" s="84"/>
      <c r="D399" s="71"/>
      <c r="E399" s="71"/>
      <c r="F399" s="61"/>
      <c r="G399" s="71"/>
      <c r="H399" s="71"/>
      <c r="I399" s="71"/>
      <c r="J399" s="61"/>
    </row>
    <row r="400" spans="2:10" x14ac:dyDescent="0.2">
      <c r="B400" s="5"/>
      <c r="C400" s="84"/>
      <c r="D400" s="71"/>
      <c r="E400" s="71"/>
      <c r="F400" s="61"/>
      <c r="G400" s="71"/>
      <c r="H400" s="71"/>
      <c r="I400" s="71"/>
      <c r="J400" s="61"/>
    </row>
    <row r="401" spans="2:10" x14ac:dyDescent="0.2">
      <c r="B401" s="5"/>
      <c r="C401" s="84"/>
      <c r="D401" s="71"/>
      <c r="E401" s="71"/>
      <c r="F401" s="61"/>
      <c r="G401" s="71"/>
      <c r="H401" s="71"/>
      <c r="I401" s="71"/>
      <c r="J401" s="61"/>
    </row>
    <row r="402" spans="2:10" x14ac:dyDescent="0.2">
      <c r="B402" s="5"/>
      <c r="C402" s="84"/>
      <c r="D402" s="71"/>
      <c r="E402" s="71"/>
      <c r="F402" s="61"/>
      <c r="G402" s="71"/>
      <c r="H402" s="71"/>
      <c r="I402" s="71"/>
      <c r="J402" s="61"/>
    </row>
    <row r="403" spans="2:10" x14ac:dyDescent="0.2">
      <c r="B403" s="5"/>
      <c r="C403" s="84"/>
      <c r="D403" s="71"/>
      <c r="E403" s="71"/>
      <c r="F403" s="61"/>
      <c r="G403" s="71"/>
      <c r="H403" s="71"/>
      <c r="I403" s="71"/>
      <c r="J403" s="61"/>
    </row>
    <row r="404" spans="2:10" x14ac:dyDescent="0.2">
      <c r="B404" s="5"/>
      <c r="C404" s="84"/>
      <c r="D404" s="71"/>
      <c r="E404" s="71"/>
      <c r="F404" s="61"/>
      <c r="G404" s="71"/>
      <c r="H404" s="71"/>
      <c r="I404" s="71"/>
      <c r="J404" s="61"/>
    </row>
    <row r="405" spans="2:10" x14ac:dyDescent="0.2">
      <c r="B405" s="5"/>
      <c r="C405" s="84"/>
      <c r="D405" s="71"/>
      <c r="E405" s="71"/>
      <c r="F405" s="61"/>
      <c r="G405" s="71"/>
      <c r="H405" s="71"/>
      <c r="I405" s="71"/>
      <c r="J405" s="61"/>
    </row>
    <row r="406" spans="2:10" x14ac:dyDescent="0.2">
      <c r="B406" s="5"/>
      <c r="C406" s="84"/>
      <c r="D406" s="71"/>
      <c r="E406" s="71"/>
      <c r="F406" s="61"/>
      <c r="G406" s="71"/>
      <c r="H406" s="71"/>
      <c r="I406" s="71"/>
      <c r="J406" s="61"/>
    </row>
    <row r="407" spans="2:10" x14ac:dyDescent="0.2">
      <c r="B407" s="5"/>
      <c r="C407" s="84"/>
      <c r="D407" s="71"/>
      <c r="E407" s="71"/>
      <c r="F407" s="61"/>
      <c r="G407" s="71"/>
      <c r="H407" s="71"/>
      <c r="I407" s="71"/>
      <c r="J407" s="61"/>
    </row>
    <row r="408" spans="2:10" x14ac:dyDescent="0.2">
      <c r="B408" s="5"/>
      <c r="C408" s="84"/>
      <c r="D408" s="71"/>
      <c r="E408" s="71"/>
      <c r="F408" s="61"/>
      <c r="G408" s="71"/>
      <c r="H408" s="71"/>
      <c r="I408" s="71"/>
      <c r="J408" s="61"/>
    </row>
    <row r="409" spans="2:10" x14ac:dyDescent="0.2">
      <c r="B409" s="5"/>
      <c r="C409" s="84"/>
      <c r="D409" s="71"/>
      <c r="E409" s="71"/>
      <c r="F409" s="61"/>
      <c r="G409" s="71"/>
      <c r="H409" s="71"/>
      <c r="I409" s="71"/>
      <c r="J409" s="61"/>
    </row>
    <row r="410" spans="2:10" x14ac:dyDescent="0.2">
      <c r="B410" s="5"/>
      <c r="C410" s="84"/>
      <c r="D410" s="71"/>
      <c r="E410" s="71"/>
      <c r="F410" s="61"/>
      <c r="G410" s="71"/>
      <c r="H410" s="71"/>
      <c r="I410" s="71"/>
      <c r="J410" s="61"/>
    </row>
    <row r="411" spans="2:10" x14ac:dyDescent="0.2">
      <c r="B411" s="5"/>
      <c r="C411" s="84"/>
      <c r="D411" s="71"/>
      <c r="E411" s="71"/>
      <c r="F411" s="61"/>
      <c r="G411" s="71"/>
      <c r="H411" s="71"/>
      <c r="I411" s="71"/>
      <c r="J411" s="61"/>
    </row>
    <row r="412" spans="2:10" x14ac:dyDescent="0.2">
      <c r="B412" s="5"/>
      <c r="C412" s="84"/>
      <c r="D412" s="71"/>
      <c r="E412" s="71"/>
      <c r="F412" s="61"/>
      <c r="G412" s="71"/>
      <c r="H412" s="71"/>
      <c r="I412" s="71"/>
      <c r="J412" s="61"/>
    </row>
    <row r="413" spans="2:10" x14ac:dyDescent="0.2">
      <c r="B413" s="5"/>
      <c r="C413" s="84"/>
      <c r="D413" s="71"/>
      <c r="E413" s="71"/>
      <c r="F413" s="61"/>
      <c r="G413" s="71"/>
      <c r="H413" s="71"/>
      <c r="I413" s="71"/>
      <c r="J413" s="61"/>
    </row>
    <row r="414" spans="2:10" x14ac:dyDescent="0.2">
      <c r="B414" s="5"/>
      <c r="C414" s="84"/>
      <c r="D414" s="71"/>
      <c r="E414" s="71"/>
      <c r="F414" s="61"/>
      <c r="G414" s="71"/>
      <c r="H414" s="71"/>
      <c r="I414" s="71"/>
      <c r="J414" s="61"/>
    </row>
    <row r="415" spans="2:10" x14ac:dyDescent="0.2">
      <c r="D415" s="71"/>
      <c r="E415" s="71"/>
      <c r="F415" s="61"/>
      <c r="G415" s="71"/>
      <c r="H415" s="71"/>
      <c r="I415" s="71"/>
      <c r="J415" s="61"/>
    </row>
    <row r="416" spans="2:10" x14ac:dyDescent="0.2">
      <c r="D416" s="71"/>
      <c r="E416" s="71"/>
      <c r="F416" s="61"/>
      <c r="G416" s="71"/>
      <c r="H416" s="71"/>
      <c r="I416" s="71"/>
      <c r="J416" s="61"/>
    </row>
    <row r="417" spans="4:10" x14ac:dyDescent="0.2">
      <c r="D417" s="71"/>
      <c r="E417" s="71"/>
      <c r="F417" s="61"/>
      <c r="G417" s="71"/>
      <c r="H417" s="71"/>
      <c r="I417" s="71"/>
      <c r="J417" s="61"/>
    </row>
    <row r="418" spans="4:10" x14ac:dyDescent="0.2">
      <c r="D418" s="71"/>
      <c r="E418" s="71"/>
      <c r="F418" s="61"/>
      <c r="G418" s="71"/>
      <c r="H418" s="71"/>
      <c r="I418" s="71"/>
      <c r="J418" s="61"/>
    </row>
    <row r="419" spans="4:10" x14ac:dyDescent="0.2">
      <c r="D419" s="71"/>
      <c r="E419" s="71"/>
      <c r="F419" s="61"/>
      <c r="G419" s="71"/>
      <c r="H419" s="71"/>
      <c r="I419" s="71"/>
      <c r="J419" s="61"/>
    </row>
    <row r="420" spans="4:10" x14ac:dyDescent="0.2">
      <c r="D420" s="71"/>
      <c r="E420" s="71"/>
      <c r="F420" s="61"/>
      <c r="G420" s="71"/>
      <c r="H420" s="71"/>
      <c r="I420" s="71"/>
      <c r="J420" s="61"/>
    </row>
    <row r="421" spans="4:10" x14ac:dyDescent="0.2">
      <c r="D421" s="71"/>
      <c r="E421" s="71"/>
      <c r="F421" s="61"/>
      <c r="G421" s="71"/>
      <c r="H421" s="71"/>
      <c r="I421" s="71"/>
      <c r="J421" s="61"/>
    </row>
    <row r="422" spans="4:10" x14ac:dyDescent="0.2">
      <c r="D422" s="71"/>
      <c r="E422" s="71"/>
      <c r="F422" s="61"/>
      <c r="G422" s="71"/>
      <c r="H422" s="71"/>
      <c r="I422" s="71"/>
      <c r="J422" s="61"/>
    </row>
    <row r="423" spans="4:10" x14ac:dyDescent="0.2">
      <c r="D423" s="71"/>
      <c r="E423" s="71"/>
      <c r="F423" s="61"/>
      <c r="G423" s="71"/>
      <c r="H423" s="71"/>
      <c r="I423" s="71"/>
      <c r="J423" s="61"/>
    </row>
    <row r="424" spans="4:10" x14ac:dyDescent="0.2">
      <c r="D424" s="71"/>
      <c r="E424" s="71"/>
      <c r="F424" s="61"/>
      <c r="G424" s="71"/>
      <c r="H424" s="71"/>
      <c r="I424" s="71"/>
      <c r="J424" s="61"/>
    </row>
    <row r="425" spans="4:10" x14ac:dyDescent="0.2">
      <c r="D425" s="71"/>
      <c r="E425" s="71"/>
      <c r="F425" s="61"/>
      <c r="G425" s="71"/>
      <c r="H425" s="71"/>
      <c r="I425" s="71"/>
      <c r="J425" s="61"/>
    </row>
    <row r="426" spans="4:10" x14ac:dyDescent="0.2">
      <c r="D426" s="71"/>
      <c r="E426" s="71"/>
      <c r="F426" s="61"/>
      <c r="G426" s="71"/>
      <c r="H426" s="71"/>
      <c r="I426" s="71"/>
      <c r="J426" s="61"/>
    </row>
    <row r="427" spans="4:10" x14ac:dyDescent="0.2">
      <c r="D427" s="71"/>
      <c r="E427" s="71"/>
      <c r="F427" s="61"/>
      <c r="G427" s="71"/>
      <c r="H427" s="71"/>
      <c r="I427" s="71"/>
      <c r="J427" s="61"/>
    </row>
    <row r="428" spans="4:10" x14ac:dyDescent="0.2">
      <c r="D428" s="71"/>
      <c r="E428" s="71"/>
      <c r="F428" s="61"/>
      <c r="G428" s="71"/>
      <c r="H428" s="71"/>
      <c r="I428" s="71"/>
      <c r="J428" s="61"/>
    </row>
    <row r="429" spans="4:10" x14ac:dyDescent="0.2">
      <c r="D429" s="71"/>
      <c r="E429" s="71"/>
      <c r="F429" s="61"/>
      <c r="G429" s="71"/>
      <c r="H429" s="71"/>
      <c r="I429" s="71"/>
      <c r="J429" s="61"/>
    </row>
    <row r="430" spans="4:10" x14ac:dyDescent="0.2">
      <c r="D430" s="71"/>
      <c r="E430" s="71"/>
      <c r="F430" s="61"/>
      <c r="G430" s="71"/>
      <c r="H430" s="71"/>
      <c r="I430" s="71"/>
      <c r="J430" s="61"/>
    </row>
    <row r="431" spans="4:10" x14ac:dyDescent="0.2">
      <c r="D431" s="71"/>
      <c r="E431" s="71"/>
      <c r="F431" s="61"/>
      <c r="G431" s="71"/>
      <c r="H431" s="71"/>
      <c r="I431" s="71"/>
      <c r="J431" s="61"/>
    </row>
    <row r="432" spans="4:10" x14ac:dyDescent="0.2">
      <c r="D432" s="71"/>
      <c r="E432" s="71"/>
      <c r="F432" s="61"/>
      <c r="G432" s="71"/>
      <c r="H432" s="71"/>
      <c r="I432" s="71"/>
      <c r="J432" s="61"/>
    </row>
    <row r="433" spans="4:10" x14ac:dyDescent="0.2">
      <c r="D433" s="71"/>
      <c r="E433" s="71"/>
      <c r="F433" s="61"/>
      <c r="G433" s="71"/>
      <c r="H433" s="71"/>
      <c r="I433" s="71"/>
      <c r="J433" s="61"/>
    </row>
    <row r="434" spans="4:10" x14ac:dyDescent="0.2">
      <c r="D434" s="71"/>
      <c r="E434" s="71"/>
      <c r="F434" s="61"/>
      <c r="G434" s="71"/>
      <c r="H434" s="71"/>
      <c r="I434" s="71"/>
      <c r="J434" s="61"/>
    </row>
    <row r="435" spans="4:10" x14ac:dyDescent="0.2">
      <c r="D435" s="71"/>
      <c r="E435" s="71"/>
      <c r="F435" s="61"/>
      <c r="G435" s="71"/>
      <c r="H435" s="71"/>
      <c r="I435" s="71"/>
      <c r="J435" s="61"/>
    </row>
    <row r="436" spans="4:10" x14ac:dyDescent="0.2">
      <c r="D436" s="71"/>
      <c r="E436" s="71"/>
      <c r="F436" s="61"/>
      <c r="G436" s="71"/>
      <c r="H436" s="71"/>
      <c r="I436" s="71"/>
      <c r="J436" s="61"/>
    </row>
    <row r="437" spans="4:10" x14ac:dyDescent="0.2">
      <c r="D437" s="71"/>
      <c r="E437" s="71"/>
      <c r="F437" s="61"/>
      <c r="G437" s="71"/>
      <c r="H437" s="71"/>
      <c r="I437" s="71"/>
      <c r="J437" s="61"/>
    </row>
    <row r="438" spans="4:10" x14ac:dyDescent="0.2">
      <c r="D438" s="71"/>
      <c r="E438" s="71"/>
      <c r="F438" s="61"/>
      <c r="G438" s="71"/>
      <c r="H438" s="71"/>
      <c r="I438" s="71"/>
      <c r="J438" s="61"/>
    </row>
    <row r="439" spans="4:10" x14ac:dyDescent="0.2">
      <c r="D439" s="71"/>
      <c r="E439" s="71"/>
      <c r="F439" s="61"/>
      <c r="G439" s="71"/>
      <c r="H439" s="71"/>
      <c r="I439" s="71"/>
      <c r="J439" s="61"/>
    </row>
    <row r="440" spans="4:10" x14ac:dyDescent="0.2">
      <c r="D440" s="71"/>
      <c r="E440" s="71"/>
      <c r="F440" s="61"/>
      <c r="G440" s="71"/>
      <c r="H440" s="71"/>
      <c r="I440" s="71"/>
      <c r="J440" s="61"/>
    </row>
    <row r="441" spans="4:10" x14ac:dyDescent="0.2">
      <c r="D441" s="71"/>
      <c r="E441" s="71"/>
      <c r="F441" s="61"/>
      <c r="G441" s="71"/>
      <c r="H441" s="71"/>
      <c r="I441" s="71"/>
      <c r="J441" s="61"/>
    </row>
    <row r="442" spans="4:10" x14ac:dyDescent="0.2">
      <c r="D442" s="71"/>
      <c r="E442" s="71"/>
      <c r="F442" s="61"/>
      <c r="G442" s="71"/>
      <c r="H442" s="71"/>
      <c r="I442" s="71"/>
      <c r="J442" s="61"/>
    </row>
    <row r="443" spans="4:10" x14ac:dyDescent="0.2">
      <c r="D443" s="71"/>
      <c r="E443" s="71"/>
      <c r="F443" s="61"/>
      <c r="G443" s="71"/>
      <c r="H443" s="71"/>
      <c r="I443" s="71"/>
      <c r="J443" s="61"/>
    </row>
    <row r="444" spans="4:10" x14ac:dyDescent="0.2">
      <c r="D444" s="71"/>
      <c r="E444" s="71"/>
      <c r="F444" s="61"/>
      <c r="G444" s="71"/>
      <c r="H444" s="71"/>
      <c r="I444" s="71"/>
      <c r="J444" s="61"/>
    </row>
    <row r="445" spans="4:10" x14ac:dyDescent="0.2">
      <c r="D445" s="71"/>
      <c r="E445" s="71"/>
      <c r="F445" s="61"/>
      <c r="G445" s="71"/>
      <c r="H445" s="71"/>
      <c r="I445" s="71"/>
      <c r="J445" s="61"/>
    </row>
    <row r="446" spans="4:10" x14ac:dyDescent="0.2">
      <c r="D446" s="71"/>
      <c r="E446" s="71"/>
      <c r="F446" s="61"/>
      <c r="G446" s="71"/>
      <c r="H446" s="71"/>
      <c r="I446" s="71"/>
      <c r="J446" s="61"/>
    </row>
    <row r="447" spans="4:10" x14ac:dyDescent="0.2">
      <c r="D447" s="71"/>
      <c r="E447" s="71"/>
      <c r="F447" s="61"/>
      <c r="G447" s="71"/>
      <c r="H447" s="71"/>
      <c r="I447" s="71"/>
      <c r="J447" s="61"/>
    </row>
    <row r="448" spans="4:10" x14ac:dyDescent="0.2">
      <c r="D448" s="71"/>
      <c r="E448" s="71"/>
      <c r="F448" s="61"/>
      <c r="G448" s="71"/>
      <c r="H448" s="71"/>
      <c r="I448" s="71"/>
      <c r="J448" s="61"/>
    </row>
    <row r="449" spans="4:10" x14ac:dyDescent="0.2">
      <c r="D449" s="71"/>
      <c r="E449" s="71"/>
      <c r="F449" s="61"/>
      <c r="G449" s="71"/>
      <c r="H449" s="71"/>
      <c r="I449" s="71"/>
      <c r="J449" s="61"/>
    </row>
    <row r="450" spans="4:10" x14ac:dyDescent="0.2">
      <c r="D450" s="71"/>
      <c r="E450" s="71"/>
      <c r="F450" s="61"/>
      <c r="G450" s="71"/>
      <c r="H450" s="71"/>
      <c r="I450" s="71"/>
      <c r="J450" s="61"/>
    </row>
    <row r="451" spans="4:10" x14ac:dyDescent="0.2">
      <c r="D451" s="71"/>
      <c r="E451" s="71"/>
      <c r="F451" s="61"/>
      <c r="G451" s="71"/>
      <c r="H451" s="71"/>
      <c r="I451" s="71"/>
      <c r="J451" s="61"/>
    </row>
    <row r="452" spans="4:10" x14ac:dyDescent="0.2">
      <c r="D452" s="71"/>
      <c r="E452" s="71"/>
      <c r="F452" s="61"/>
      <c r="G452" s="71"/>
      <c r="H452" s="71"/>
      <c r="I452" s="71"/>
      <c r="J452" s="61"/>
    </row>
    <row r="453" spans="4:10" x14ac:dyDescent="0.2">
      <c r="D453" s="71"/>
      <c r="E453" s="71"/>
      <c r="F453" s="61"/>
      <c r="G453" s="71"/>
      <c r="H453" s="71"/>
      <c r="I453" s="71"/>
      <c r="J453" s="61"/>
    </row>
    <row r="454" spans="4:10" x14ac:dyDescent="0.2">
      <c r="D454" s="71"/>
      <c r="E454" s="71"/>
      <c r="F454" s="61"/>
      <c r="G454" s="71"/>
      <c r="H454" s="71"/>
      <c r="I454" s="71"/>
      <c r="J454" s="61"/>
    </row>
    <row r="455" spans="4:10" x14ac:dyDescent="0.2">
      <c r="D455" s="71"/>
      <c r="E455" s="71"/>
      <c r="F455" s="61"/>
      <c r="G455" s="71"/>
      <c r="H455" s="71"/>
      <c r="I455" s="71"/>
      <c r="J455" s="61"/>
    </row>
    <row r="456" spans="4:10" x14ac:dyDescent="0.2">
      <c r="D456" s="71"/>
      <c r="E456" s="71"/>
      <c r="F456" s="61"/>
      <c r="G456" s="71"/>
      <c r="H456" s="71"/>
      <c r="I456" s="71"/>
      <c r="J456" s="61"/>
    </row>
    <row r="457" spans="4:10" x14ac:dyDescent="0.2">
      <c r="D457" s="71"/>
      <c r="E457" s="71"/>
      <c r="F457" s="61"/>
      <c r="G457" s="71"/>
      <c r="H457" s="71"/>
      <c r="I457" s="71"/>
      <c r="J457" s="61"/>
    </row>
    <row r="458" spans="4:10" x14ac:dyDescent="0.2">
      <c r="D458" s="71"/>
      <c r="E458" s="71"/>
      <c r="F458" s="61"/>
      <c r="G458" s="71"/>
      <c r="H458" s="71"/>
      <c r="I458" s="71"/>
      <c r="J458" s="61"/>
    </row>
    <row r="459" spans="4:10" x14ac:dyDescent="0.2">
      <c r="D459" s="71"/>
      <c r="E459" s="71"/>
      <c r="F459" s="61"/>
      <c r="G459" s="71"/>
      <c r="H459" s="71"/>
      <c r="I459" s="71"/>
      <c r="J459" s="61"/>
    </row>
    <row r="460" spans="4:10" x14ac:dyDescent="0.2">
      <c r="D460" s="71"/>
      <c r="E460" s="71"/>
      <c r="F460" s="61"/>
      <c r="G460" s="71"/>
      <c r="H460" s="71"/>
      <c r="I460" s="71"/>
      <c r="J460" s="61"/>
    </row>
    <row r="461" spans="4:10" x14ac:dyDescent="0.2">
      <c r="D461" s="71"/>
      <c r="E461" s="71"/>
      <c r="F461" s="61"/>
      <c r="G461" s="71"/>
      <c r="H461" s="71"/>
      <c r="I461" s="71"/>
      <c r="J461" s="61"/>
    </row>
    <row r="462" spans="4:10" x14ac:dyDescent="0.2">
      <c r="D462" s="71"/>
      <c r="E462" s="71"/>
      <c r="F462" s="61"/>
      <c r="G462" s="71"/>
      <c r="H462" s="71"/>
      <c r="I462" s="71"/>
      <c r="J462" s="61"/>
    </row>
    <row r="463" spans="4:10" x14ac:dyDescent="0.2">
      <c r="D463" s="71"/>
      <c r="E463" s="71"/>
      <c r="F463" s="61"/>
      <c r="G463" s="71"/>
      <c r="H463" s="71"/>
      <c r="I463" s="71"/>
      <c r="J463" s="61"/>
    </row>
    <row r="464" spans="4:10" x14ac:dyDescent="0.2">
      <c r="D464" s="71"/>
      <c r="E464" s="71"/>
      <c r="F464" s="61"/>
      <c r="G464" s="71"/>
      <c r="H464" s="71"/>
      <c r="I464" s="71"/>
      <c r="J464" s="61"/>
    </row>
    <row r="465" spans="4:10" x14ac:dyDescent="0.2">
      <c r="D465" s="71"/>
      <c r="E465" s="71"/>
      <c r="F465" s="61"/>
      <c r="G465" s="71"/>
      <c r="H465" s="71"/>
      <c r="I465" s="71"/>
      <c r="J465" s="61"/>
    </row>
    <row r="466" spans="4:10" x14ac:dyDescent="0.2">
      <c r="D466" s="71"/>
      <c r="E466" s="71"/>
      <c r="F466" s="61"/>
      <c r="G466" s="71"/>
      <c r="H466" s="71"/>
      <c r="I466" s="71"/>
      <c r="J466" s="61"/>
    </row>
    <row r="467" spans="4:10" x14ac:dyDescent="0.2">
      <c r="D467" s="71"/>
      <c r="E467" s="71"/>
      <c r="F467" s="61"/>
      <c r="G467" s="71"/>
      <c r="H467" s="71"/>
      <c r="I467" s="71"/>
      <c r="J467" s="61"/>
    </row>
    <row r="468" spans="4:10" x14ac:dyDescent="0.2">
      <c r="D468" s="71"/>
      <c r="E468" s="71"/>
      <c r="F468" s="61"/>
      <c r="G468" s="71"/>
      <c r="H468" s="71"/>
      <c r="I468" s="71"/>
      <c r="J468" s="61"/>
    </row>
    <row r="469" spans="4:10" x14ac:dyDescent="0.2">
      <c r="D469" s="71"/>
      <c r="E469" s="71"/>
      <c r="F469" s="61"/>
      <c r="G469" s="71"/>
      <c r="H469" s="71"/>
      <c r="I469" s="71"/>
      <c r="J469" s="61"/>
    </row>
    <row r="470" spans="4:10" x14ac:dyDescent="0.2">
      <c r="D470" s="71"/>
      <c r="E470" s="71"/>
      <c r="F470" s="61"/>
      <c r="G470" s="71"/>
      <c r="H470" s="71"/>
      <c r="I470" s="71"/>
      <c r="J470" s="61"/>
    </row>
    <row r="471" spans="4:10" x14ac:dyDescent="0.2">
      <c r="D471" s="71"/>
      <c r="E471" s="71"/>
      <c r="F471" s="61"/>
      <c r="G471" s="71"/>
      <c r="H471" s="71"/>
      <c r="I471" s="71"/>
      <c r="J471" s="61"/>
    </row>
    <row r="472" spans="4:10" x14ac:dyDescent="0.2">
      <c r="D472" s="71"/>
      <c r="E472" s="71"/>
      <c r="F472" s="61"/>
      <c r="G472" s="71"/>
      <c r="H472" s="71"/>
      <c r="I472" s="71"/>
      <c r="J472" s="61"/>
    </row>
    <row r="473" spans="4:10" x14ac:dyDescent="0.2">
      <c r="D473" s="71"/>
      <c r="E473" s="71"/>
      <c r="F473" s="61"/>
      <c r="G473" s="71"/>
      <c r="H473" s="71"/>
      <c r="I473" s="71"/>
      <c r="J473" s="61"/>
    </row>
    <row r="474" spans="4:10" x14ac:dyDescent="0.2">
      <c r="D474" s="71"/>
      <c r="E474" s="71"/>
      <c r="F474" s="61"/>
      <c r="G474" s="71"/>
      <c r="H474" s="71"/>
      <c r="I474" s="71"/>
      <c r="J474" s="61"/>
    </row>
    <row r="475" spans="4:10" x14ac:dyDescent="0.2">
      <c r="D475" s="71"/>
      <c r="E475" s="71"/>
      <c r="F475" s="61"/>
      <c r="G475" s="71"/>
      <c r="H475" s="71"/>
      <c r="I475" s="71"/>
      <c r="J475" s="61"/>
    </row>
    <row r="476" spans="4:10" x14ac:dyDescent="0.2">
      <c r="D476" s="71"/>
      <c r="E476" s="71"/>
      <c r="F476" s="61"/>
      <c r="G476" s="71"/>
      <c r="H476" s="71"/>
      <c r="I476" s="71"/>
      <c r="J476" s="61"/>
    </row>
    <row r="477" spans="4:10" x14ac:dyDescent="0.2">
      <c r="D477" s="71"/>
      <c r="E477" s="71"/>
      <c r="F477" s="61"/>
      <c r="G477" s="71"/>
      <c r="H477" s="71"/>
      <c r="I477" s="71"/>
      <c r="J477" s="61"/>
    </row>
    <row r="478" spans="4:10" x14ac:dyDescent="0.2">
      <c r="D478" s="71"/>
      <c r="E478" s="71"/>
      <c r="F478" s="61"/>
      <c r="G478" s="71"/>
      <c r="H478" s="71"/>
      <c r="I478" s="71"/>
      <c r="J478" s="61"/>
    </row>
    <row r="479" spans="4:10" x14ac:dyDescent="0.2">
      <c r="D479" s="71"/>
      <c r="E479" s="71"/>
      <c r="F479" s="61"/>
      <c r="G479" s="71"/>
      <c r="H479" s="71"/>
      <c r="I479" s="71"/>
      <c r="J479" s="61"/>
    </row>
    <row r="480" spans="4:10" x14ac:dyDescent="0.2">
      <c r="D480" s="71"/>
      <c r="E480" s="71"/>
      <c r="F480" s="61"/>
      <c r="G480" s="71"/>
      <c r="H480" s="71"/>
      <c r="I480" s="71"/>
      <c r="J480" s="61"/>
    </row>
    <row r="481" spans="4:10" x14ac:dyDescent="0.2">
      <c r="D481" s="71"/>
      <c r="E481" s="71"/>
      <c r="F481" s="61"/>
      <c r="G481" s="71"/>
      <c r="H481" s="71"/>
      <c r="I481" s="71"/>
      <c r="J481" s="61"/>
    </row>
    <row r="482" spans="4:10" x14ac:dyDescent="0.2">
      <c r="D482" s="71"/>
      <c r="E482" s="71"/>
      <c r="F482" s="61"/>
      <c r="G482" s="71"/>
      <c r="H482" s="71"/>
      <c r="I482" s="71"/>
      <c r="J482" s="61"/>
    </row>
    <row r="483" spans="4:10" x14ac:dyDescent="0.2">
      <c r="D483" s="71"/>
      <c r="E483" s="71"/>
      <c r="F483" s="61"/>
      <c r="G483" s="71"/>
      <c r="H483" s="71"/>
      <c r="I483" s="71"/>
      <c r="J483" s="61"/>
    </row>
    <row r="484" spans="4:10" x14ac:dyDescent="0.2">
      <c r="D484" s="71"/>
      <c r="E484" s="71"/>
      <c r="F484" s="61"/>
      <c r="G484" s="71"/>
      <c r="H484" s="71"/>
      <c r="I484" s="71"/>
      <c r="J484" s="61"/>
    </row>
    <row r="485" spans="4:10" x14ac:dyDescent="0.2">
      <c r="D485" s="71"/>
      <c r="E485" s="71"/>
      <c r="F485" s="61"/>
      <c r="G485" s="71"/>
      <c r="H485" s="71"/>
      <c r="I485" s="71"/>
      <c r="J485" s="61"/>
    </row>
    <row r="486" spans="4:10" x14ac:dyDescent="0.2">
      <c r="D486" s="71"/>
      <c r="E486" s="71"/>
      <c r="F486" s="61"/>
      <c r="G486" s="71"/>
      <c r="H486" s="71"/>
      <c r="I486" s="71"/>
      <c r="J486" s="61"/>
    </row>
    <row r="487" spans="4:10" x14ac:dyDescent="0.2">
      <c r="D487" s="71"/>
      <c r="E487" s="71"/>
      <c r="F487" s="61"/>
      <c r="G487" s="71"/>
      <c r="H487" s="71"/>
      <c r="I487" s="71"/>
      <c r="J487" s="61"/>
    </row>
    <row r="488" spans="4:10" x14ac:dyDescent="0.2">
      <c r="D488" s="71"/>
      <c r="E488" s="71"/>
      <c r="F488" s="61"/>
      <c r="G488" s="71"/>
      <c r="H488" s="71"/>
      <c r="I488" s="71"/>
      <c r="J488" s="61"/>
    </row>
    <row r="489" spans="4:10" x14ac:dyDescent="0.2">
      <c r="D489" s="71"/>
      <c r="E489" s="71"/>
      <c r="F489" s="61"/>
      <c r="G489" s="71"/>
      <c r="H489" s="71"/>
      <c r="I489" s="71"/>
      <c r="J489" s="61"/>
    </row>
    <row r="490" spans="4:10" x14ac:dyDescent="0.2">
      <c r="D490" s="71"/>
      <c r="E490" s="71"/>
      <c r="F490" s="61"/>
      <c r="G490" s="71"/>
      <c r="H490" s="71"/>
      <c r="I490" s="71"/>
      <c r="J490" s="61"/>
    </row>
    <row r="491" spans="4:10" x14ac:dyDescent="0.2">
      <c r="D491" s="71"/>
      <c r="E491" s="71"/>
      <c r="F491" s="61"/>
      <c r="G491" s="71"/>
      <c r="H491" s="71"/>
      <c r="I491" s="71"/>
      <c r="J491" s="61"/>
    </row>
    <row r="492" spans="4:10" x14ac:dyDescent="0.2">
      <c r="D492" s="71"/>
      <c r="E492" s="71"/>
      <c r="F492" s="61"/>
      <c r="G492" s="71"/>
      <c r="H492" s="71"/>
      <c r="I492" s="71"/>
      <c r="J492" s="61"/>
    </row>
    <row r="493" spans="4:10" x14ac:dyDescent="0.2">
      <c r="D493" s="71"/>
      <c r="E493" s="71"/>
      <c r="F493" s="61"/>
      <c r="G493" s="71"/>
      <c r="H493" s="71"/>
      <c r="I493" s="71"/>
      <c r="J493" s="61"/>
    </row>
    <row r="494" spans="4:10" x14ac:dyDescent="0.2">
      <c r="D494" s="71"/>
      <c r="E494" s="71"/>
      <c r="F494" s="61"/>
      <c r="G494" s="71"/>
      <c r="H494" s="71"/>
      <c r="I494" s="71"/>
      <c r="J494" s="61"/>
    </row>
    <row r="495" spans="4:10" x14ac:dyDescent="0.2">
      <c r="D495" s="71"/>
      <c r="E495" s="71"/>
      <c r="F495" s="61"/>
      <c r="G495" s="71"/>
      <c r="H495" s="71"/>
      <c r="I495" s="71"/>
      <c r="J495" s="61"/>
    </row>
    <row r="496" spans="4:10" x14ac:dyDescent="0.2">
      <c r="D496" s="71"/>
      <c r="E496" s="71"/>
      <c r="F496" s="61"/>
      <c r="G496" s="71"/>
      <c r="H496" s="71"/>
      <c r="I496" s="71"/>
      <c r="J496" s="61"/>
    </row>
    <row r="497" spans="4:10" x14ac:dyDescent="0.2">
      <c r="D497" s="71"/>
      <c r="E497" s="71"/>
      <c r="F497" s="61"/>
      <c r="G497" s="71"/>
      <c r="H497" s="71"/>
      <c r="I497" s="71"/>
      <c r="J497" s="61"/>
    </row>
    <row r="498" spans="4:10" x14ac:dyDescent="0.2">
      <c r="D498" s="71"/>
      <c r="E498" s="71"/>
      <c r="F498" s="61"/>
      <c r="G498" s="71"/>
      <c r="H498" s="71"/>
      <c r="I498" s="71"/>
      <c r="J498" s="61"/>
    </row>
    <row r="499" spans="4:10" x14ac:dyDescent="0.2">
      <c r="D499" s="71"/>
      <c r="E499" s="71"/>
      <c r="F499" s="61"/>
      <c r="G499" s="71"/>
      <c r="H499" s="71"/>
      <c r="I499" s="71"/>
      <c r="J499" s="61"/>
    </row>
    <row r="500" spans="4:10" x14ac:dyDescent="0.2">
      <c r="D500" s="71"/>
      <c r="E500" s="71"/>
      <c r="F500" s="61"/>
      <c r="G500" s="71"/>
      <c r="H500" s="71"/>
      <c r="I500" s="71"/>
      <c r="J500" s="61"/>
    </row>
    <row r="501" spans="4:10" x14ac:dyDescent="0.2">
      <c r="D501" s="71"/>
      <c r="E501" s="71"/>
      <c r="F501" s="61"/>
      <c r="G501" s="71"/>
      <c r="H501" s="71"/>
      <c r="I501" s="71"/>
      <c r="J501" s="61"/>
    </row>
    <row r="502" spans="4:10" x14ac:dyDescent="0.2">
      <c r="D502" s="71"/>
      <c r="E502" s="71"/>
      <c r="F502" s="61"/>
      <c r="G502" s="71"/>
      <c r="H502" s="71"/>
      <c r="I502" s="71"/>
      <c r="J502" s="61"/>
    </row>
    <row r="503" spans="4:10" x14ac:dyDescent="0.2">
      <c r="D503" s="71"/>
      <c r="E503" s="71"/>
      <c r="F503" s="61"/>
      <c r="G503" s="71"/>
      <c r="H503" s="71"/>
      <c r="I503" s="71"/>
      <c r="J503" s="61"/>
    </row>
    <row r="504" spans="4:10" x14ac:dyDescent="0.2">
      <c r="D504" s="71"/>
      <c r="E504" s="71"/>
      <c r="F504" s="61"/>
      <c r="G504" s="71"/>
      <c r="H504" s="71"/>
      <c r="I504" s="71"/>
      <c r="J504" s="61"/>
    </row>
    <row r="505" spans="4:10" x14ac:dyDescent="0.2">
      <c r="D505" s="71"/>
      <c r="E505" s="71"/>
      <c r="F505" s="61"/>
      <c r="G505" s="71"/>
      <c r="H505" s="71"/>
      <c r="I505" s="71"/>
      <c r="J505" s="61"/>
    </row>
    <row r="506" spans="4:10" x14ac:dyDescent="0.2">
      <c r="D506" s="71"/>
      <c r="E506" s="71"/>
      <c r="F506" s="61"/>
      <c r="G506" s="71"/>
      <c r="H506" s="71"/>
      <c r="I506" s="71"/>
      <c r="J506" s="61"/>
    </row>
    <row r="507" spans="4:10" x14ac:dyDescent="0.2">
      <c r="D507" s="71"/>
      <c r="E507" s="71"/>
      <c r="F507" s="61"/>
      <c r="G507" s="71"/>
      <c r="H507" s="71"/>
      <c r="I507" s="71"/>
      <c r="J507" s="61"/>
    </row>
    <row r="508" spans="4:10" x14ac:dyDescent="0.2">
      <c r="D508" s="71"/>
      <c r="E508" s="71"/>
      <c r="F508" s="61"/>
      <c r="G508" s="71"/>
      <c r="H508" s="71"/>
      <c r="I508" s="71"/>
      <c r="J508" s="61"/>
    </row>
    <row r="509" spans="4:10" x14ac:dyDescent="0.2">
      <c r="D509" s="71"/>
      <c r="E509" s="71"/>
      <c r="F509" s="61"/>
      <c r="G509" s="71"/>
      <c r="H509" s="71"/>
      <c r="I509" s="71"/>
      <c r="J509" s="61"/>
    </row>
    <row r="510" spans="4:10" x14ac:dyDescent="0.2">
      <c r="D510" s="71"/>
      <c r="E510" s="71"/>
      <c r="F510" s="61"/>
      <c r="G510" s="71"/>
      <c r="H510" s="71"/>
      <c r="I510" s="71"/>
      <c r="J510" s="61"/>
    </row>
    <row r="511" spans="4:10" x14ac:dyDescent="0.2">
      <c r="D511" s="71"/>
      <c r="E511" s="71"/>
      <c r="F511" s="61"/>
      <c r="G511" s="71"/>
      <c r="H511" s="71"/>
      <c r="I511" s="71"/>
      <c r="J511" s="61"/>
    </row>
    <row r="512" spans="4:10" x14ac:dyDescent="0.2">
      <c r="D512" s="71"/>
      <c r="E512" s="71"/>
      <c r="F512" s="61"/>
      <c r="G512" s="71"/>
      <c r="H512" s="71"/>
      <c r="I512" s="71"/>
      <c r="J512" s="61"/>
    </row>
    <row r="513" spans="4:10" x14ac:dyDescent="0.2">
      <c r="D513" s="71"/>
      <c r="E513" s="71"/>
      <c r="F513" s="61"/>
      <c r="G513" s="71"/>
      <c r="H513" s="71"/>
      <c r="I513" s="71"/>
      <c r="J513" s="61"/>
    </row>
    <row r="514" spans="4:10" x14ac:dyDescent="0.2">
      <c r="D514" s="71"/>
      <c r="E514" s="71"/>
      <c r="F514" s="61"/>
      <c r="G514" s="71"/>
      <c r="H514" s="71"/>
      <c r="I514" s="71"/>
      <c r="J514" s="61"/>
    </row>
    <row r="515" spans="4:10" x14ac:dyDescent="0.2">
      <c r="D515" s="71"/>
      <c r="E515" s="71"/>
      <c r="F515" s="61"/>
      <c r="G515" s="71"/>
      <c r="H515" s="71"/>
      <c r="I515" s="71"/>
      <c r="J515" s="61"/>
    </row>
    <row r="516" spans="4:10" x14ac:dyDescent="0.2">
      <c r="D516" s="71"/>
      <c r="E516" s="71"/>
      <c r="F516" s="61"/>
      <c r="G516" s="71"/>
      <c r="H516" s="71"/>
      <c r="I516" s="71"/>
      <c r="J516" s="61"/>
    </row>
    <row r="517" spans="4:10" x14ac:dyDescent="0.2">
      <c r="D517" s="71"/>
      <c r="E517" s="71"/>
      <c r="F517" s="61"/>
      <c r="G517" s="71"/>
      <c r="H517" s="71"/>
      <c r="I517" s="71"/>
      <c r="J517" s="61"/>
    </row>
    <row r="518" spans="4:10" x14ac:dyDescent="0.2">
      <c r="D518" s="71"/>
      <c r="E518" s="71"/>
      <c r="F518" s="61"/>
      <c r="G518" s="71"/>
      <c r="H518" s="71"/>
      <c r="I518" s="71"/>
      <c r="J518" s="61"/>
    </row>
    <row r="519" spans="4:10" x14ac:dyDescent="0.2">
      <c r="D519" s="71"/>
      <c r="E519" s="71"/>
      <c r="F519" s="61"/>
      <c r="G519" s="71"/>
      <c r="H519" s="71"/>
      <c r="I519" s="71"/>
      <c r="J519" s="61"/>
    </row>
    <row r="520" spans="4:10" x14ac:dyDescent="0.2">
      <c r="D520" s="71"/>
      <c r="E520" s="71"/>
      <c r="F520" s="61"/>
      <c r="G520" s="71"/>
      <c r="H520" s="71"/>
      <c r="I520" s="71"/>
      <c r="J520" s="61"/>
    </row>
    <row r="521" spans="4:10" x14ac:dyDescent="0.2">
      <c r="D521" s="71"/>
      <c r="E521" s="71"/>
      <c r="F521" s="61"/>
      <c r="G521" s="71"/>
      <c r="H521" s="71"/>
      <c r="I521" s="71"/>
      <c r="J521" s="61"/>
    </row>
    <row r="522" spans="4:10" x14ac:dyDescent="0.2">
      <c r="D522" s="71"/>
      <c r="E522" s="71"/>
      <c r="F522" s="61"/>
      <c r="G522" s="71"/>
      <c r="H522" s="71"/>
      <c r="I522" s="71"/>
      <c r="J522" s="61"/>
    </row>
    <row r="523" spans="4:10" x14ac:dyDescent="0.2">
      <c r="D523" s="71"/>
      <c r="E523" s="71"/>
      <c r="F523" s="61"/>
      <c r="G523" s="71"/>
      <c r="H523" s="71"/>
      <c r="I523" s="71"/>
      <c r="J523" s="61"/>
    </row>
    <row r="524" spans="4:10" x14ac:dyDescent="0.2">
      <c r="D524" s="71"/>
      <c r="E524" s="71"/>
      <c r="F524" s="61"/>
      <c r="G524" s="71"/>
      <c r="H524" s="71"/>
      <c r="I524" s="71"/>
      <c r="J524" s="61"/>
    </row>
    <row r="525" spans="4:10" x14ac:dyDescent="0.2">
      <c r="D525" s="71"/>
      <c r="E525" s="71"/>
      <c r="F525" s="61"/>
      <c r="G525" s="71"/>
      <c r="H525" s="71"/>
      <c r="I525" s="71"/>
      <c r="J525" s="61"/>
    </row>
    <row r="526" spans="4:10" x14ac:dyDescent="0.2">
      <c r="D526" s="71"/>
      <c r="E526" s="71"/>
      <c r="F526" s="61"/>
      <c r="G526" s="71"/>
      <c r="H526" s="71"/>
      <c r="I526" s="71"/>
      <c r="J526" s="61"/>
    </row>
    <row r="527" spans="4:10" x14ac:dyDescent="0.2">
      <c r="D527" s="71"/>
      <c r="E527" s="71"/>
      <c r="F527" s="61"/>
      <c r="G527" s="71"/>
      <c r="H527" s="71"/>
      <c r="I527" s="71"/>
      <c r="J527" s="61"/>
    </row>
    <row r="528" spans="4:10" x14ac:dyDescent="0.2">
      <c r="D528" s="71"/>
      <c r="E528" s="71"/>
      <c r="F528" s="61"/>
      <c r="G528" s="71"/>
      <c r="H528" s="71"/>
      <c r="I528" s="71"/>
      <c r="J528" s="61"/>
    </row>
    <row r="529" spans="4:10" x14ac:dyDescent="0.2">
      <c r="D529" s="71"/>
      <c r="E529" s="71"/>
      <c r="F529" s="61"/>
      <c r="G529" s="71"/>
      <c r="H529" s="71"/>
      <c r="I529" s="71"/>
      <c r="J529" s="61"/>
    </row>
    <row r="530" spans="4:10" x14ac:dyDescent="0.2">
      <c r="D530" s="71"/>
      <c r="E530" s="71"/>
      <c r="F530" s="61"/>
      <c r="G530" s="71"/>
      <c r="H530" s="71"/>
      <c r="I530" s="71"/>
      <c r="J530" s="61"/>
    </row>
    <row r="531" spans="4:10" x14ac:dyDescent="0.2">
      <c r="D531" s="71"/>
      <c r="E531" s="71"/>
      <c r="F531" s="61"/>
      <c r="G531" s="71"/>
      <c r="H531" s="71"/>
      <c r="I531" s="71"/>
      <c r="J531" s="61"/>
    </row>
    <row r="532" spans="4:10" x14ac:dyDescent="0.2">
      <c r="D532" s="71"/>
      <c r="E532" s="71"/>
      <c r="F532" s="61"/>
      <c r="G532" s="71"/>
      <c r="H532" s="71"/>
      <c r="I532" s="71"/>
      <c r="J532" s="61"/>
    </row>
    <row r="533" spans="4:10" x14ac:dyDescent="0.2">
      <c r="D533" s="71"/>
      <c r="E533" s="71"/>
      <c r="F533" s="61"/>
      <c r="G533" s="71"/>
      <c r="H533" s="71"/>
      <c r="I533" s="71"/>
      <c r="J533" s="61"/>
    </row>
    <row r="534" spans="4:10" x14ac:dyDescent="0.2">
      <c r="D534" s="71"/>
      <c r="E534" s="71"/>
      <c r="F534" s="61"/>
      <c r="G534" s="71"/>
      <c r="H534" s="71"/>
      <c r="I534" s="71"/>
      <c r="J534" s="61"/>
    </row>
    <row r="535" spans="4:10" x14ac:dyDescent="0.2">
      <c r="D535" s="71"/>
      <c r="E535" s="71"/>
      <c r="F535" s="61"/>
      <c r="G535" s="71"/>
      <c r="H535" s="71"/>
      <c r="I535" s="71"/>
      <c r="J535" s="61"/>
    </row>
    <row r="536" spans="4:10" x14ac:dyDescent="0.2">
      <c r="D536" s="71"/>
      <c r="E536" s="71"/>
      <c r="F536" s="61"/>
      <c r="G536" s="71"/>
      <c r="H536" s="71"/>
      <c r="I536" s="71"/>
      <c r="J536" s="61"/>
    </row>
    <row r="537" spans="4:10" x14ac:dyDescent="0.2">
      <c r="D537" s="71"/>
      <c r="E537" s="71"/>
      <c r="F537" s="61"/>
      <c r="G537" s="71"/>
      <c r="H537" s="71"/>
      <c r="I537" s="71"/>
      <c r="J537" s="61"/>
    </row>
    <row r="538" spans="4:10" x14ac:dyDescent="0.2">
      <c r="D538" s="71"/>
      <c r="E538" s="71"/>
      <c r="F538" s="61"/>
      <c r="G538" s="71"/>
      <c r="H538" s="71"/>
      <c r="I538" s="71"/>
      <c r="J538" s="61"/>
    </row>
    <row r="539" spans="4:10" x14ac:dyDescent="0.2">
      <c r="D539" s="71"/>
      <c r="E539" s="71"/>
      <c r="F539" s="61"/>
      <c r="G539" s="71"/>
      <c r="H539" s="71"/>
      <c r="I539" s="71"/>
      <c r="J539" s="61"/>
    </row>
    <row r="540" spans="4:10" x14ac:dyDescent="0.2">
      <c r="D540" s="71"/>
      <c r="E540" s="71"/>
      <c r="F540" s="61"/>
      <c r="G540" s="71"/>
      <c r="H540" s="71"/>
      <c r="I540" s="71"/>
      <c r="J540" s="61"/>
    </row>
    <row r="541" spans="4:10" x14ac:dyDescent="0.2">
      <c r="D541" s="71"/>
      <c r="E541" s="71"/>
      <c r="F541" s="61"/>
      <c r="G541" s="71"/>
      <c r="H541" s="71"/>
      <c r="I541" s="71"/>
      <c r="J541" s="61"/>
    </row>
    <row r="542" spans="4:10" x14ac:dyDescent="0.2">
      <c r="D542" s="71"/>
      <c r="E542" s="71"/>
      <c r="F542" s="61"/>
      <c r="G542" s="71"/>
      <c r="H542" s="71"/>
      <c r="I542" s="71"/>
      <c r="J542" s="61"/>
    </row>
    <row r="543" spans="4:10" x14ac:dyDescent="0.2">
      <c r="D543" s="71"/>
      <c r="E543" s="71"/>
      <c r="F543" s="61"/>
      <c r="G543" s="71"/>
      <c r="H543" s="71"/>
      <c r="I543" s="71"/>
      <c r="J543" s="61"/>
    </row>
    <row r="544" spans="4:10" x14ac:dyDescent="0.2">
      <c r="D544" s="71"/>
      <c r="E544" s="71"/>
      <c r="F544" s="61"/>
      <c r="G544" s="71"/>
      <c r="H544" s="71"/>
      <c r="I544" s="71"/>
      <c r="J544" s="61"/>
    </row>
    <row r="545" spans="4:10" x14ac:dyDescent="0.2">
      <c r="D545" s="71"/>
      <c r="E545" s="71"/>
      <c r="F545" s="61"/>
      <c r="G545" s="71"/>
      <c r="H545" s="71"/>
      <c r="I545" s="71"/>
      <c r="J545" s="61"/>
    </row>
    <row r="546" spans="4:10" x14ac:dyDescent="0.2">
      <c r="D546" s="71"/>
      <c r="E546" s="71"/>
      <c r="F546" s="61"/>
      <c r="G546" s="71"/>
      <c r="H546" s="71"/>
      <c r="I546" s="71"/>
      <c r="J546" s="61"/>
    </row>
    <row r="547" spans="4:10" x14ac:dyDescent="0.2">
      <c r="D547" s="71"/>
      <c r="E547" s="71"/>
      <c r="F547" s="61"/>
      <c r="G547" s="71"/>
      <c r="H547" s="71"/>
      <c r="I547" s="71"/>
      <c r="J547" s="61"/>
    </row>
    <row r="548" spans="4:10" x14ac:dyDescent="0.2">
      <c r="D548" s="71"/>
      <c r="E548" s="71"/>
      <c r="F548" s="61"/>
      <c r="G548" s="71"/>
      <c r="H548" s="71"/>
      <c r="I548" s="71"/>
      <c r="J548" s="61"/>
    </row>
    <row r="549" spans="4:10" x14ac:dyDescent="0.2">
      <c r="D549" s="71"/>
      <c r="E549" s="71"/>
      <c r="F549" s="61"/>
      <c r="G549" s="71"/>
      <c r="H549" s="71"/>
      <c r="I549" s="71"/>
      <c r="J549" s="61"/>
    </row>
    <row r="550" spans="4:10" x14ac:dyDescent="0.2">
      <c r="D550" s="71"/>
      <c r="E550" s="71"/>
      <c r="F550" s="61"/>
      <c r="G550" s="71"/>
      <c r="H550" s="71"/>
      <c r="I550" s="71"/>
      <c r="J550" s="61"/>
    </row>
    <row r="551" spans="4:10" x14ac:dyDescent="0.2">
      <c r="D551" s="71"/>
      <c r="E551" s="71"/>
      <c r="F551" s="61"/>
      <c r="G551" s="71"/>
      <c r="H551" s="71"/>
      <c r="I551" s="71"/>
      <c r="J551" s="61"/>
    </row>
    <row r="552" spans="4:10" x14ac:dyDescent="0.2">
      <c r="D552" s="71"/>
      <c r="E552" s="71"/>
      <c r="F552" s="61"/>
      <c r="G552" s="71"/>
      <c r="H552" s="71"/>
      <c r="I552" s="71"/>
      <c r="J552" s="61"/>
    </row>
    <row r="553" spans="4:10" x14ac:dyDescent="0.2">
      <c r="D553" s="71"/>
      <c r="E553" s="71"/>
      <c r="F553" s="61"/>
      <c r="G553" s="71"/>
      <c r="H553" s="71"/>
      <c r="I553" s="71"/>
      <c r="J553" s="61"/>
    </row>
    <row r="554" spans="4:10" x14ac:dyDescent="0.2">
      <c r="D554" s="71"/>
      <c r="E554" s="71"/>
      <c r="F554" s="61"/>
      <c r="G554" s="71"/>
      <c r="H554" s="71"/>
      <c r="I554" s="71"/>
      <c r="J554" s="61"/>
    </row>
    <row r="555" spans="4:10" x14ac:dyDescent="0.2">
      <c r="D555" s="71"/>
      <c r="E555" s="71"/>
      <c r="F555" s="61"/>
      <c r="G555" s="71"/>
      <c r="H555" s="71"/>
      <c r="I555" s="71"/>
      <c r="J555" s="61"/>
    </row>
    <row r="556" spans="4:10" x14ac:dyDescent="0.2">
      <c r="D556" s="71"/>
      <c r="E556" s="71"/>
      <c r="F556" s="61"/>
      <c r="G556" s="71"/>
      <c r="H556" s="71"/>
      <c r="I556" s="71"/>
      <c r="J556" s="61"/>
    </row>
    <row r="557" spans="4:10" x14ac:dyDescent="0.2">
      <c r="D557" s="71"/>
      <c r="E557" s="71"/>
      <c r="F557" s="61"/>
      <c r="G557" s="71"/>
      <c r="H557" s="71"/>
      <c r="I557" s="71"/>
      <c r="J557" s="61"/>
    </row>
    <row r="558" spans="4:10" x14ac:dyDescent="0.2">
      <c r="D558" s="71"/>
      <c r="E558" s="71"/>
      <c r="F558" s="61"/>
      <c r="G558" s="71"/>
      <c r="H558" s="71"/>
      <c r="I558" s="71"/>
      <c r="J558" s="61"/>
    </row>
    <row r="559" spans="4:10" x14ac:dyDescent="0.2">
      <c r="D559" s="71"/>
      <c r="E559" s="71"/>
      <c r="F559" s="61"/>
      <c r="G559" s="71"/>
      <c r="H559" s="71"/>
      <c r="I559" s="71"/>
      <c r="J559" s="61"/>
    </row>
    <row r="560" spans="4:10" x14ac:dyDescent="0.2">
      <c r="D560" s="71"/>
      <c r="E560" s="71"/>
      <c r="F560" s="61"/>
      <c r="G560" s="71"/>
      <c r="H560" s="71"/>
      <c r="I560" s="71"/>
      <c r="J560" s="61"/>
    </row>
    <row r="561" spans="4:10" x14ac:dyDescent="0.2">
      <c r="D561" s="71"/>
      <c r="E561" s="71"/>
      <c r="F561" s="61"/>
      <c r="G561" s="71"/>
      <c r="H561" s="71"/>
      <c r="I561" s="71"/>
      <c r="J561" s="61"/>
    </row>
    <row r="562" spans="4:10" x14ac:dyDescent="0.2">
      <c r="D562" s="71"/>
      <c r="E562" s="71"/>
      <c r="F562" s="61"/>
      <c r="G562" s="71"/>
      <c r="H562" s="71"/>
      <c r="I562" s="71"/>
      <c r="J562" s="61"/>
    </row>
    <row r="563" spans="4:10" x14ac:dyDescent="0.2">
      <c r="D563" s="71"/>
      <c r="E563" s="71"/>
      <c r="F563" s="61"/>
      <c r="G563" s="71"/>
      <c r="H563" s="71"/>
      <c r="I563" s="71"/>
      <c r="J563" s="61"/>
    </row>
    <row r="564" spans="4:10" x14ac:dyDescent="0.2">
      <c r="D564" s="71"/>
      <c r="E564" s="71"/>
      <c r="F564" s="61"/>
      <c r="G564" s="71"/>
      <c r="H564" s="71"/>
      <c r="I564" s="71"/>
      <c r="J564" s="61"/>
    </row>
    <row r="565" spans="4:10" x14ac:dyDescent="0.2">
      <c r="D565" s="71"/>
      <c r="E565" s="71"/>
      <c r="F565" s="61"/>
      <c r="G565" s="71"/>
      <c r="H565" s="71"/>
      <c r="I565" s="71"/>
      <c r="J565" s="61"/>
    </row>
    <row r="566" spans="4:10" x14ac:dyDescent="0.2">
      <c r="D566" s="71"/>
      <c r="E566" s="71"/>
      <c r="F566" s="61"/>
      <c r="G566" s="71"/>
      <c r="H566" s="71"/>
      <c r="I566" s="71"/>
      <c r="J566" s="61"/>
    </row>
    <row r="567" spans="4:10" x14ac:dyDescent="0.2">
      <c r="D567" s="71"/>
      <c r="E567" s="71"/>
      <c r="F567" s="61"/>
      <c r="G567" s="71"/>
      <c r="H567" s="71"/>
      <c r="I567" s="71"/>
      <c r="J567" s="61"/>
    </row>
    <row r="568" spans="4:10" x14ac:dyDescent="0.2">
      <c r="D568" s="71"/>
      <c r="E568" s="71"/>
      <c r="F568" s="61"/>
      <c r="G568" s="71"/>
      <c r="H568" s="71"/>
      <c r="I568" s="71"/>
      <c r="J568" s="61"/>
    </row>
    <row r="569" spans="4:10" x14ac:dyDescent="0.2">
      <c r="D569" s="71"/>
      <c r="E569" s="71"/>
      <c r="F569" s="61"/>
      <c r="G569" s="71"/>
      <c r="H569" s="71"/>
      <c r="I569" s="71"/>
      <c r="J569" s="61"/>
    </row>
    <row r="570" spans="4:10" x14ac:dyDescent="0.2">
      <c r="D570" s="71"/>
      <c r="E570" s="71"/>
      <c r="F570" s="61"/>
      <c r="G570" s="71"/>
      <c r="H570" s="71"/>
      <c r="I570" s="71"/>
      <c r="J570" s="61"/>
    </row>
    <row r="571" spans="4:10" x14ac:dyDescent="0.2">
      <c r="D571" s="71"/>
      <c r="E571" s="71"/>
      <c r="F571" s="61"/>
      <c r="G571" s="71"/>
      <c r="H571" s="71"/>
      <c r="I571" s="71"/>
      <c r="J571" s="61"/>
    </row>
    <row r="572" spans="4:10" x14ac:dyDescent="0.2">
      <c r="D572" s="71"/>
      <c r="E572" s="71"/>
      <c r="F572" s="61"/>
      <c r="G572" s="71"/>
      <c r="H572" s="71"/>
      <c r="I572" s="71"/>
      <c r="J572" s="61"/>
    </row>
    <row r="573" spans="4:10" x14ac:dyDescent="0.2">
      <c r="D573" s="71"/>
      <c r="E573" s="71"/>
      <c r="F573" s="61"/>
      <c r="G573" s="71"/>
      <c r="H573" s="71"/>
      <c r="I573" s="71"/>
      <c r="J573" s="61"/>
    </row>
    <row r="574" spans="4:10" x14ac:dyDescent="0.2">
      <c r="D574" s="71"/>
      <c r="E574" s="71"/>
      <c r="F574" s="61"/>
      <c r="G574" s="71"/>
      <c r="H574" s="71"/>
      <c r="I574" s="71"/>
      <c r="J574" s="61"/>
    </row>
    <row r="575" spans="4:10" x14ac:dyDescent="0.2">
      <c r="D575" s="71"/>
      <c r="E575" s="71"/>
      <c r="F575" s="61"/>
      <c r="G575" s="71"/>
      <c r="H575" s="71"/>
      <c r="I575" s="71"/>
      <c r="J575" s="61"/>
    </row>
    <row r="576" spans="4:10" x14ac:dyDescent="0.2">
      <c r="D576" s="71"/>
      <c r="E576" s="71"/>
      <c r="F576" s="61"/>
      <c r="G576" s="71"/>
      <c r="H576" s="71"/>
      <c r="I576" s="71"/>
      <c r="J576" s="61"/>
    </row>
    <row r="577" spans="4:10" x14ac:dyDescent="0.2">
      <c r="D577" s="71"/>
      <c r="E577" s="71"/>
      <c r="F577" s="61"/>
      <c r="G577" s="71"/>
      <c r="H577" s="71"/>
      <c r="I577" s="71"/>
      <c r="J577" s="61"/>
    </row>
    <row r="578" spans="4:10" x14ac:dyDescent="0.2">
      <c r="D578" s="71"/>
      <c r="E578" s="71"/>
      <c r="F578" s="61"/>
      <c r="G578" s="71"/>
      <c r="H578" s="71"/>
      <c r="I578" s="71"/>
      <c r="J578" s="61"/>
    </row>
    <row r="579" spans="4:10" x14ac:dyDescent="0.2">
      <c r="D579" s="71"/>
      <c r="E579" s="71"/>
      <c r="F579" s="61"/>
      <c r="G579" s="71"/>
      <c r="H579" s="71"/>
      <c r="I579" s="71"/>
      <c r="J579" s="61"/>
    </row>
    <row r="580" spans="4:10" x14ac:dyDescent="0.2">
      <c r="D580" s="71"/>
      <c r="E580" s="71"/>
      <c r="F580" s="61"/>
      <c r="G580" s="71"/>
      <c r="H580" s="71"/>
      <c r="I580" s="71"/>
      <c r="J580" s="61"/>
    </row>
    <row r="581" spans="4:10" x14ac:dyDescent="0.2">
      <c r="D581" s="71"/>
      <c r="E581" s="71"/>
      <c r="F581" s="61"/>
      <c r="G581" s="71"/>
      <c r="H581" s="71"/>
      <c r="I581" s="71"/>
      <c r="J581" s="61"/>
    </row>
    <row r="582" spans="4:10" x14ac:dyDescent="0.2">
      <c r="D582" s="71"/>
      <c r="E582" s="71"/>
      <c r="F582" s="61"/>
      <c r="G582" s="71"/>
      <c r="H582" s="71"/>
      <c r="I582" s="71"/>
      <c r="J582" s="61"/>
    </row>
    <row r="583" spans="4:10" x14ac:dyDescent="0.2">
      <c r="D583" s="71"/>
      <c r="E583" s="71"/>
      <c r="F583" s="61"/>
      <c r="G583" s="71"/>
      <c r="H583" s="71"/>
      <c r="I583" s="71"/>
      <c r="J583" s="61"/>
    </row>
    <row r="584" spans="4:10" x14ac:dyDescent="0.2">
      <c r="D584" s="71"/>
      <c r="E584" s="71"/>
      <c r="F584" s="61"/>
      <c r="G584" s="71"/>
      <c r="H584" s="71"/>
      <c r="I584" s="71"/>
      <c r="J584" s="61"/>
    </row>
    <row r="585" spans="4:10" x14ac:dyDescent="0.2">
      <c r="D585" s="71"/>
      <c r="E585" s="71"/>
      <c r="F585" s="61"/>
      <c r="G585" s="71"/>
      <c r="H585" s="71"/>
      <c r="I585" s="71"/>
      <c r="J585" s="61"/>
    </row>
    <row r="586" spans="4:10" x14ac:dyDescent="0.2">
      <c r="D586" s="71"/>
      <c r="E586" s="71"/>
      <c r="F586" s="61"/>
      <c r="G586" s="71"/>
      <c r="H586" s="71"/>
      <c r="I586" s="71"/>
      <c r="J586" s="61"/>
    </row>
    <row r="587" spans="4:10" x14ac:dyDescent="0.2">
      <c r="D587" s="71"/>
      <c r="E587" s="71"/>
      <c r="F587" s="61"/>
      <c r="G587" s="71"/>
      <c r="H587" s="71"/>
      <c r="I587" s="71"/>
      <c r="J587" s="61"/>
    </row>
    <row r="588" spans="4:10" x14ac:dyDescent="0.2">
      <c r="D588" s="71"/>
      <c r="E588" s="71"/>
      <c r="F588" s="61"/>
      <c r="G588" s="71"/>
      <c r="H588" s="71"/>
      <c r="I588" s="71"/>
      <c r="J588" s="61"/>
    </row>
    <row r="589" spans="4:10" x14ac:dyDescent="0.2">
      <c r="D589" s="71"/>
      <c r="E589" s="71"/>
      <c r="F589" s="61"/>
      <c r="G589" s="71"/>
      <c r="H589" s="71"/>
      <c r="I589" s="71"/>
      <c r="J589" s="61"/>
    </row>
    <row r="590" spans="4:10" x14ac:dyDescent="0.2">
      <c r="D590" s="71"/>
      <c r="E590" s="71"/>
      <c r="F590" s="61"/>
      <c r="G590" s="71"/>
      <c r="H590" s="71"/>
      <c r="I590" s="71"/>
      <c r="J590" s="61"/>
    </row>
    <row r="591" spans="4:10" x14ac:dyDescent="0.2">
      <c r="D591" s="71"/>
      <c r="E591" s="71"/>
      <c r="F591" s="61"/>
      <c r="G591" s="71"/>
      <c r="H591" s="71"/>
      <c r="I591" s="71"/>
      <c r="J591" s="61"/>
    </row>
    <row r="592" spans="4:10" x14ac:dyDescent="0.2">
      <c r="D592" s="71"/>
      <c r="E592" s="71"/>
      <c r="F592" s="61"/>
      <c r="G592" s="71"/>
      <c r="H592" s="71"/>
      <c r="I592" s="71"/>
      <c r="J592" s="61"/>
    </row>
    <row r="593" spans="4:10" x14ac:dyDescent="0.2">
      <c r="D593" s="71"/>
      <c r="E593" s="71"/>
      <c r="F593" s="61"/>
      <c r="G593" s="71"/>
      <c r="H593" s="71"/>
      <c r="I593" s="71"/>
      <c r="J593" s="61"/>
    </row>
    <row r="594" spans="4:10" x14ac:dyDescent="0.2">
      <c r="D594" s="71"/>
      <c r="E594" s="71"/>
      <c r="F594" s="61"/>
      <c r="G594" s="71"/>
      <c r="H594" s="71"/>
      <c r="I594" s="71"/>
      <c r="J594" s="61"/>
    </row>
    <row r="595" spans="4:10" x14ac:dyDescent="0.2">
      <c r="D595" s="71"/>
      <c r="E595" s="71"/>
      <c r="F595" s="61"/>
      <c r="G595" s="71"/>
      <c r="H595" s="71"/>
      <c r="I595" s="71"/>
      <c r="J595" s="61"/>
    </row>
    <row r="596" spans="4:10" x14ac:dyDescent="0.2">
      <c r="D596" s="71"/>
      <c r="E596" s="71"/>
      <c r="F596" s="61"/>
      <c r="G596" s="71"/>
      <c r="H596" s="71"/>
      <c r="I596" s="71"/>
      <c r="J596" s="61"/>
    </row>
    <row r="597" spans="4:10" x14ac:dyDescent="0.2">
      <c r="D597" s="71"/>
      <c r="E597" s="71"/>
      <c r="F597" s="61"/>
      <c r="G597" s="71"/>
      <c r="H597" s="71"/>
      <c r="I597" s="71"/>
      <c r="J597" s="61"/>
    </row>
    <row r="598" spans="4:10" x14ac:dyDescent="0.2">
      <c r="D598" s="71"/>
      <c r="E598" s="71"/>
      <c r="F598" s="61"/>
      <c r="G598" s="71"/>
      <c r="H598" s="71"/>
      <c r="I598" s="71"/>
      <c r="J598" s="61"/>
    </row>
    <row r="599" spans="4:10" x14ac:dyDescent="0.2">
      <c r="D599" s="71"/>
      <c r="E599" s="71"/>
      <c r="F599" s="61"/>
      <c r="G599" s="71"/>
      <c r="H599" s="71"/>
      <c r="I599" s="71"/>
      <c r="J599" s="61"/>
    </row>
    <row r="600" spans="4:10" x14ac:dyDescent="0.2">
      <c r="D600" s="71"/>
      <c r="E600" s="71"/>
      <c r="F600" s="61"/>
      <c r="G600" s="71"/>
      <c r="H600" s="71"/>
      <c r="I600" s="71"/>
      <c r="J600" s="61"/>
    </row>
    <row r="601" spans="4:10" x14ac:dyDescent="0.2">
      <c r="D601" s="71"/>
      <c r="E601" s="71"/>
      <c r="F601" s="61"/>
      <c r="G601" s="71"/>
      <c r="H601" s="71"/>
      <c r="I601" s="71"/>
      <c r="J601" s="61"/>
    </row>
    <row r="602" spans="4:10" x14ac:dyDescent="0.2">
      <c r="D602" s="71"/>
      <c r="E602" s="71"/>
      <c r="F602" s="61"/>
      <c r="G602" s="71"/>
      <c r="H602" s="71"/>
      <c r="I602" s="71"/>
      <c r="J602" s="61"/>
    </row>
    <row r="603" spans="4:10" x14ac:dyDescent="0.2">
      <c r="D603" s="71"/>
      <c r="E603" s="71"/>
      <c r="F603" s="61"/>
      <c r="G603" s="71"/>
      <c r="H603" s="71"/>
      <c r="I603" s="71"/>
      <c r="J603" s="61"/>
    </row>
    <row r="604" spans="4:10" x14ac:dyDescent="0.2">
      <c r="D604" s="71"/>
      <c r="E604" s="71"/>
      <c r="F604" s="61"/>
      <c r="G604" s="71"/>
      <c r="H604" s="71"/>
      <c r="I604" s="71"/>
      <c r="J604" s="61"/>
    </row>
    <row r="605" spans="4:10" x14ac:dyDescent="0.2">
      <c r="D605" s="71"/>
      <c r="E605" s="71"/>
      <c r="F605" s="61"/>
      <c r="G605" s="71"/>
      <c r="H605" s="71"/>
      <c r="I605" s="71"/>
      <c r="J605" s="61"/>
    </row>
    <row r="606" spans="4:10" x14ac:dyDescent="0.2">
      <c r="D606" s="71"/>
      <c r="E606" s="71"/>
      <c r="F606" s="61"/>
      <c r="G606" s="71"/>
      <c r="H606" s="71"/>
      <c r="I606" s="71"/>
      <c r="J606" s="61"/>
    </row>
    <row r="607" spans="4:10" x14ac:dyDescent="0.2">
      <c r="D607" s="71"/>
      <c r="E607" s="71"/>
      <c r="F607" s="61"/>
      <c r="G607" s="71"/>
      <c r="H607" s="71"/>
      <c r="I607" s="71"/>
      <c r="J607" s="61"/>
    </row>
    <row r="608" spans="4:10" x14ac:dyDescent="0.2">
      <c r="D608" s="71"/>
      <c r="E608" s="71"/>
      <c r="F608" s="61"/>
      <c r="G608" s="71"/>
      <c r="H608" s="71"/>
      <c r="I608" s="71"/>
      <c r="J608" s="61"/>
    </row>
    <row r="609" spans="4:10" x14ac:dyDescent="0.2">
      <c r="D609" s="71"/>
      <c r="E609" s="71"/>
      <c r="F609" s="61"/>
      <c r="G609" s="71"/>
      <c r="H609" s="71"/>
      <c r="I609" s="71"/>
      <c r="J609" s="61"/>
    </row>
    <row r="610" spans="4:10" x14ac:dyDescent="0.2">
      <c r="D610" s="71"/>
      <c r="E610" s="71"/>
      <c r="F610" s="61"/>
      <c r="G610" s="71"/>
      <c r="H610" s="71"/>
      <c r="I610" s="71"/>
      <c r="J610" s="61"/>
    </row>
    <row r="611" spans="4:10" x14ac:dyDescent="0.2">
      <c r="D611" s="71"/>
      <c r="E611" s="71"/>
      <c r="F611" s="61"/>
      <c r="G611" s="71"/>
      <c r="H611" s="71"/>
      <c r="I611" s="71"/>
      <c r="J611" s="61"/>
    </row>
    <row r="612" spans="4:10" x14ac:dyDescent="0.2">
      <c r="D612" s="71"/>
      <c r="E612" s="71"/>
      <c r="F612" s="61"/>
      <c r="G612" s="71"/>
      <c r="H612" s="71"/>
      <c r="I612" s="71"/>
      <c r="J612" s="61"/>
    </row>
    <row r="613" spans="4:10" x14ac:dyDescent="0.2">
      <c r="D613" s="71"/>
      <c r="E613" s="71"/>
      <c r="F613" s="61"/>
      <c r="G613" s="71"/>
      <c r="H613" s="71"/>
      <c r="I613" s="71"/>
      <c r="J613" s="61"/>
    </row>
    <row r="614" spans="4:10" x14ac:dyDescent="0.2">
      <c r="D614" s="71"/>
      <c r="E614" s="71"/>
      <c r="F614" s="61"/>
      <c r="G614" s="71"/>
      <c r="H614" s="71"/>
      <c r="I614" s="71"/>
      <c r="J614" s="61"/>
    </row>
    <row r="615" spans="4:10" x14ac:dyDescent="0.2">
      <c r="D615" s="71"/>
      <c r="E615" s="71"/>
      <c r="F615" s="61"/>
      <c r="G615" s="71"/>
      <c r="H615" s="71"/>
      <c r="I615" s="71"/>
      <c r="J615" s="61"/>
    </row>
    <row r="616" spans="4:10" x14ac:dyDescent="0.2">
      <c r="D616" s="71"/>
      <c r="E616" s="71"/>
      <c r="F616" s="61"/>
      <c r="G616" s="71"/>
      <c r="H616" s="71"/>
      <c r="I616" s="71"/>
      <c r="J616" s="61"/>
    </row>
    <row r="617" spans="4:10" x14ac:dyDescent="0.2">
      <c r="D617" s="71"/>
      <c r="E617" s="71"/>
      <c r="F617" s="61"/>
      <c r="G617" s="71"/>
      <c r="H617" s="71"/>
      <c r="I617" s="71"/>
      <c r="J617" s="61"/>
    </row>
    <row r="618" spans="4:10" x14ac:dyDescent="0.2">
      <c r="D618" s="71"/>
      <c r="E618" s="71"/>
      <c r="F618" s="61"/>
      <c r="G618" s="71"/>
      <c r="H618" s="71"/>
      <c r="I618" s="71"/>
      <c r="J618" s="61"/>
    </row>
    <row r="619" spans="4:10" x14ac:dyDescent="0.2">
      <c r="D619" s="71"/>
      <c r="E619" s="71"/>
      <c r="F619" s="61"/>
      <c r="G619" s="71"/>
      <c r="H619" s="71"/>
      <c r="I619" s="71"/>
      <c r="J619" s="61"/>
    </row>
    <row r="620" spans="4:10" x14ac:dyDescent="0.2">
      <c r="D620" s="71"/>
      <c r="E620" s="71"/>
      <c r="F620" s="61"/>
      <c r="G620" s="71"/>
      <c r="H620" s="71"/>
      <c r="I620" s="71"/>
      <c r="J620" s="61"/>
    </row>
    <row r="621" spans="4:10" x14ac:dyDescent="0.2">
      <c r="D621" s="71"/>
      <c r="E621" s="71"/>
      <c r="F621" s="61"/>
      <c r="G621" s="71"/>
      <c r="H621" s="71"/>
      <c r="I621" s="71"/>
      <c r="J621" s="61"/>
    </row>
    <row r="622" spans="4:10" x14ac:dyDescent="0.2">
      <c r="D622" s="71"/>
      <c r="E622" s="71"/>
      <c r="F622" s="61"/>
      <c r="G622" s="71"/>
      <c r="H622" s="71"/>
      <c r="I622" s="71"/>
      <c r="J622" s="61"/>
    </row>
    <row r="623" spans="4:10" x14ac:dyDescent="0.2">
      <c r="D623" s="71"/>
      <c r="E623" s="71"/>
      <c r="F623" s="61"/>
      <c r="G623" s="71"/>
      <c r="H623" s="71"/>
      <c r="I623" s="71"/>
      <c r="J623" s="61"/>
    </row>
    <row r="624" spans="4:10" x14ac:dyDescent="0.2">
      <c r="D624" s="71"/>
      <c r="E624" s="71"/>
      <c r="F624" s="61"/>
      <c r="G624" s="71"/>
      <c r="H624" s="71"/>
      <c r="I624" s="71"/>
      <c r="J624" s="61"/>
    </row>
    <row r="625" spans="4:10" x14ac:dyDescent="0.2">
      <c r="D625" s="71"/>
      <c r="E625" s="71"/>
      <c r="F625" s="61"/>
      <c r="G625" s="71"/>
      <c r="H625" s="71"/>
      <c r="I625" s="71"/>
      <c r="J625" s="61"/>
    </row>
    <row r="626" spans="4:10" x14ac:dyDescent="0.2">
      <c r="D626" s="71"/>
      <c r="E626" s="71"/>
      <c r="F626" s="61"/>
      <c r="G626" s="71"/>
      <c r="H626" s="71"/>
      <c r="I626" s="71"/>
      <c r="J626" s="61"/>
    </row>
    <row r="627" spans="4:10" x14ac:dyDescent="0.2">
      <c r="D627" s="71"/>
      <c r="E627" s="71"/>
      <c r="F627" s="61"/>
      <c r="G627" s="71"/>
      <c r="H627" s="71"/>
      <c r="I627" s="71"/>
      <c r="J627" s="61"/>
    </row>
    <row r="628" spans="4:10" x14ac:dyDescent="0.2">
      <c r="D628" s="71"/>
      <c r="E628" s="71"/>
      <c r="F628" s="61"/>
      <c r="G628" s="71"/>
      <c r="H628" s="71"/>
      <c r="I628" s="71"/>
      <c r="J628" s="61"/>
    </row>
    <row r="629" spans="4:10" x14ac:dyDescent="0.2">
      <c r="D629" s="71"/>
      <c r="E629" s="71"/>
      <c r="F629" s="61"/>
      <c r="G629" s="71"/>
      <c r="H629" s="71"/>
      <c r="I629" s="71"/>
      <c r="J629" s="61"/>
    </row>
    <row r="630" spans="4:10" x14ac:dyDescent="0.2">
      <c r="D630" s="71"/>
      <c r="E630" s="71"/>
      <c r="F630" s="61"/>
      <c r="G630" s="71"/>
      <c r="H630" s="71"/>
      <c r="I630" s="71"/>
      <c r="J630" s="61"/>
    </row>
    <row r="631" spans="4:10" x14ac:dyDescent="0.2">
      <c r="D631" s="71"/>
      <c r="E631" s="71"/>
      <c r="F631" s="61"/>
      <c r="G631" s="71"/>
      <c r="H631" s="71"/>
      <c r="I631" s="71"/>
      <c r="J631" s="61"/>
    </row>
    <row r="632" spans="4:10" x14ac:dyDescent="0.2">
      <c r="D632" s="71"/>
      <c r="E632" s="71"/>
      <c r="F632" s="61"/>
      <c r="G632" s="71"/>
      <c r="H632" s="71"/>
      <c r="I632" s="71"/>
      <c r="J632" s="61"/>
    </row>
    <row r="633" spans="4:10" x14ac:dyDescent="0.2">
      <c r="D633" s="71"/>
      <c r="E633" s="71"/>
      <c r="F633" s="61"/>
      <c r="G633" s="71"/>
      <c r="H633" s="71"/>
      <c r="I633" s="71"/>
      <c r="J633" s="61"/>
    </row>
    <row r="634" spans="4:10" x14ac:dyDescent="0.2">
      <c r="D634" s="71"/>
      <c r="E634" s="71"/>
      <c r="F634" s="61"/>
      <c r="G634" s="71"/>
      <c r="H634" s="71"/>
      <c r="I634" s="71"/>
      <c r="J634" s="61"/>
    </row>
    <row r="635" spans="4:10" x14ac:dyDescent="0.2">
      <c r="D635" s="71"/>
      <c r="E635" s="71"/>
      <c r="F635" s="61"/>
      <c r="G635" s="71"/>
      <c r="H635" s="71"/>
      <c r="I635" s="71"/>
      <c r="J635" s="61"/>
    </row>
    <row r="636" spans="4:10" x14ac:dyDescent="0.2">
      <c r="D636" s="71"/>
      <c r="E636" s="71"/>
      <c r="F636" s="61"/>
      <c r="G636" s="71"/>
      <c r="H636" s="71"/>
      <c r="I636" s="71"/>
      <c r="J636" s="61"/>
    </row>
    <row r="637" spans="4:10" x14ac:dyDescent="0.2">
      <c r="D637" s="71"/>
      <c r="E637" s="71"/>
      <c r="F637" s="61"/>
      <c r="G637" s="71"/>
      <c r="H637" s="71"/>
      <c r="I637" s="71"/>
      <c r="J637" s="61"/>
    </row>
    <row r="638" spans="4:10" x14ac:dyDescent="0.2">
      <c r="D638" s="71"/>
      <c r="E638" s="71"/>
      <c r="F638" s="61"/>
      <c r="G638" s="71"/>
      <c r="H638" s="71"/>
      <c r="I638" s="71"/>
      <c r="J638" s="61"/>
    </row>
    <row r="639" spans="4:10" x14ac:dyDescent="0.2">
      <c r="D639" s="71"/>
      <c r="E639" s="71"/>
      <c r="F639" s="61"/>
      <c r="G639" s="71"/>
      <c r="H639" s="71"/>
      <c r="I639" s="71"/>
      <c r="J639" s="61"/>
    </row>
    <row r="640" spans="4:10" x14ac:dyDescent="0.2">
      <c r="D640" s="71"/>
      <c r="E640" s="71"/>
      <c r="F640" s="61"/>
      <c r="G640" s="71"/>
      <c r="H640" s="71"/>
      <c r="I640" s="71"/>
      <c r="J640" s="61"/>
    </row>
    <row r="641" spans="4:10" x14ac:dyDescent="0.2">
      <c r="D641" s="71"/>
      <c r="E641" s="71"/>
      <c r="F641" s="61"/>
      <c r="G641" s="71"/>
      <c r="H641" s="71"/>
      <c r="I641" s="71"/>
      <c r="J641" s="61"/>
    </row>
    <row r="642" spans="4:10" x14ac:dyDescent="0.2">
      <c r="D642" s="71"/>
      <c r="E642" s="71"/>
      <c r="F642" s="61"/>
      <c r="G642" s="71"/>
      <c r="H642" s="71"/>
      <c r="I642" s="71"/>
      <c r="J642" s="61"/>
    </row>
    <row r="643" spans="4:10" x14ac:dyDescent="0.2">
      <c r="D643" s="71"/>
      <c r="E643" s="71"/>
      <c r="F643" s="61"/>
      <c r="G643" s="71"/>
      <c r="H643" s="71"/>
      <c r="I643" s="71"/>
      <c r="J643" s="61"/>
    </row>
    <row r="644" spans="4:10" x14ac:dyDescent="0.2">
      <c r="D644" s="71"/>
      <c r="E644" s="71"/>
      <c r="F644" s="61"/>
      <c r="G644" s="71"/>
      <c r="H644" s="71"/>
      <c r="I644" s="71"/>
      <c r="J644" s="61"/>
    </row>
    <row r="645" spans="4:10" x14ac:dyDescent="0.2">
      <c r="D645" s="71"/>
      <c r="E645" s="71"/>
      <c r="F645" s="61"/>
      <c r="G645" s="71"/>
      <c r="H645" s="71"/>
      <c r="I645" s="71"/>
      <c r="J645" s="61"/>
    </row>
    <row r="646" spans="4:10" x14ac:dyDescent="0.2">
      <c r="D646" s="71"/>
      <c r="E646" s="71"/>
      <c r="F646" s="61"/>
      <c r="G646" s="71"/>
      <c r="H646" s="71"/>
      <c r="I646" s="71"/>
      <c r="J646" s="61"/>
    </row>
    <row r="647" spans="4:10" x14ac:dyDescent="0.2">
      <c r="D647" s="71"/>
      <c r="E647" s="71"/>
      <c r="F647" s="61"/>
      <c r="G647" s="71"/>
      <c r="H647" s="71"/>
      <c r="I647" s="71"/>
      <c r="J647" s="61"/>
    </row>
    <row r="648" spans="4:10" x14ac:dyDescent="0.2">
      <c r="D648" s="71"/>
      <c r="E648" s="71"/>
      <c r="F648" s="61"/>
      <c r="G648" s="71"/>
      <c r="H648" s="71"/>
      <c r="I648" s="71"/>
      <c r="J648" s="61"/>
    </row>
    <row r="649" spans="4:10" x14ac:dyDescent="0.2">
      <c r="D649" s="71"/>
      <c r="E649" s="71"/>
      <c r="F649" s="61"/>
      <c r="G649" s="71"/>
      <c r="H649" s="71"/>
      <c r="I649" s="71"/>
      <c r="J649" s="61"/>
    </row>
    <row r="650" spans="4:10" x14ac:dyDescent="0.2">
      <c r="D650" s="71"/>
      <c r="E650" s="71"/>
      <c r="F650" s="61"/>
      <c r="G650" s="71"/>
      <c r="H650" s="71"/>
      <c r="I650" s="71"/>
      <c r="J650" s="61"/>
    </row>
    <row r="651" spans="4:10" x14ac:dyDescent="0.2">
      <c r="D651" s="71"/>
      <c r="E651" s="71"/>
      <c r="F651" s="61"/>
      <c r="G651" s="71"/>
      <c r="H651" s="71"/>
      <c r="I651" s="71"/>
      <c r="J651" s="61"/>
    </row>
    <row r="652" spans="4:10" x14ac:dyDescent="0.2">
      <c r="D652" s="71"/>
      <c r="E652" s="71"/>
      <c r="F652" s="61"/>
      <c r="G652" s="71"/>
      <c r="H652" s="71"/>
      <c r="I652" s="71"/>
      <c r="J652" s="61"/>
    </row>
    <row r="653" spans="4:10" x14ac:dyDescent="0.2">
      <c r="D653" s="71"/>
      <c r="E653" s="71"/>
      <c r="F653" s="61"/>
      <c r="G653" s="71"/>
      <c r="H653" s="71"/>
      <c r="I653" s="71"/>
      <c r="J653" s="61"/>
    </row>
    <row r="654" spans="4:10" x14ac:dyDescent="0.2">
      <c r="D654" s="71"/>
      <c r="E654" s="71"/>
      <c r="F654" s="61"/>
      <c r="G654" s="71"/>
      <c r="H654" s="71"/>
      <c r="I654" s="71"/>
      <c r="J654" s="61"/>
    </row>
    <row r="655" spans="4:10" x14ac:dyDescent="0.2">
      <c r="D655" s="71"/>
      <c r="E655" s="71"/>
      <c r="F655" s="61"/>
      <c r="G655" s="71"/>
      <c r="H655" s="71"/>
      <c r="I655" s="71"/>
      <c r="J655" s="61"/>
    </row>
    <row r="656" spans="4:10" x14ac:dyDescent="0.2">
      <c r="D656" s="71"/>
      <c r="E656" s="71"/>
      <c r="F656" s="61"/>
      <c r="G656" s="71"/>
      <c r="H656" s="71"/>
      <c r="I656" s="71"/>
      <c r="J656" s="61"/>
    </row>
    <row r="657" spans="4:10" x14ac:dyDescent="0.2">
      <c r="D657" s="71"/>
      <c r="E657" s="71"/>
      <c r="F657" s="61"/>
      <c r="G657" s="71"/>
      <c r="H657" s="71"/>
      <c r="I657" s="71"/>
      <c r="J657" s="61"/>
    </row>
    <row r="658" spans="4:10" x14ac:dyDescent="0.2">
      <c r="D658" s="71"/>
      <c r="E658" s="71"/>
      <c r="F658" s="61"/>
      <c r="G658" s="71"/>
      <c r="H658" s="71"/>
      <c r="I658" s="71"/>
      <c r="J658" s="61"/>
    </row>
    <row r="659" spans="4:10" x14ac:dyDescent="0.2">
      <c r="D659" s="71"/>
      <c r="E659" s="71"/>
      <c r="F659" s="61"/>
      <c r="G659" s="71"/>
      <c r="H659" s="71"/>
      <c r="I659" s="71"/>
      <c r="J659" s="61"/>
    </row>
    <row r="660" spans="4:10" x14ac:dyDescent="0.2">
      <c r="D660" s="71"/>
      <c r="E660" s="71"/>
      <c r="F660" s="61"/>
      <c r="G660" s="71"/>
      <c r="H660" s="71"/>
      <c r="I660" s="71"/>
      <c r="J660" s="61"/>
    </row>
    <row r="661" spans="4:10" x14ac:dyDescent="0.2">
      <c r="D661" s="71"/>
      <c r="E661" s="71"/>
      <c r="F661" s="61"/>
      <c r="G661" s="71"/>
      <c r="H661" s="71"/>
      <c r="I661" s="71"/>
      <c r="J661" s="61"/>
    </row>
    <row r="662" spans="4:10" x14ac:dyDescent="0.2">
      <c r="D662" s="71"/>
      <c r="E662" s="71"/>
      <c r="F662" s="61"/>
      <c r="G662" s="71"/>
      <c r="H662" s="71"/>
      <c r="I662" s="71"/>
      <c r="J662" s="61"/>
    </row>
    <row r="663" spans="4:10" x14ac:dyDescent="0.2">
      <c r="D663" s="71"/>
      <c r="E663" s="71"/>
      <c r="F663" s="61"/>
      <c r="G663" s="71"/>
      <c r="H663" s="71"/>
      <c r="I663" s="71"/>
      <c r="J663" s="61"/>
    </row>
    <row r="664" spans="4:10" x14ac:dyDescent="0.2">
      <c r="D664" s="71"/>
      <c r="E664" s="71"/>
      <c r="F664" s="61"/>
      <c r="G664" s="71"/>
      <c r="H664" s="71"/>
      <c r="I664" s="71"/>
      <c r="J664" s="61"/>
    </row>
    <row r="665" spans="4:10" x14ac:dyDescent="0.2">
      <c r="D665" s="71"/>
      <c r="E665" s="71"/>
      <c r="F665" s="61"/>
      <c r="G665" s="71"/>
      <c r="H665" s="71"/>
      <c r="I665" s="71"/>
      <c r="J665" s="61"/>
    </row>
    <row r="666" spans="4:10" x14ac:dyDescent="0.2">
      <c r="D666" s="71"/>
      <c r="E666" s="71"/>
      <c r="F666" s="61"/>
      <c r="G666" s="71"/>
      <c r="H666" s="71"/>
      <c r="I666" s="71"/>
      <c r="J666" s="61"/>
    </row>
    <row r="667" spans="4:10" x14ac:dyDescent="0.2">
      <c r="D667" s="71"/>
      <c r="E667" s="71"/>
      <c r="F667" s="61"/>
      <c r="G667" s="71"/>
      <c r="H667" s="71"/>
      <c r="I667" s="71"/>
      <c r="J667" s="61"/>
    </row>
    <row r="668" spans="4:10" x14ac:dyDescent="0.2">
      <c r="D668" s="71"/>
      <c r="E668" s="71"/>
      <c r="F668" s="61"/>
      <c r="G668" s="71"/>
      <c r="H668" s="71"/>
      <c r="I668" s="71"/>
      <c r="J668" s="61"/>
    </row>
    <row r="669" spans="4:10" x14ac:dyDescent="0.2">
      <c r="D669" s="71"/>
      <c r="E669" s="71"/>
      <c r="F669" s="61"/>
      <c r="G669" s="71"/>
      <c r="H669" s="71"/>
      <c r="I669" s="71"/>
      <c r="J669" s="61"/>
    </row>
    <row r="670" spans="4:10" x14ac:dyDescent="0.2">
      <c r="D670" s="71"/>
      <c r="E670" s="71"/>
      <c r="F670" s="61"/>
      <c r="G670" s="71"/>
      <c r="H670" s="71"/>
      <c r="I670" s="71"/>
      <c r="J670" s="61"/>
    </row>
    <row r="671" spans="4:10" x14ac:dyDescent="0.2">
      <c r="D671" s="71"/>
      <c r="E671" s="71"/>
      <c r="F671" s="61"/>
      <c r="G671" s="71"/>
      <c r="H671" s="71"/>
      <c r="I671" s="71"/>
      <c r="J671" s="61"/>
    </row>
    <row r="672" spans="4:10" x14ac:dyDescent="0.2">
      <c r="D672" s="71"/>
      <c r="E672" s="71"/>
      <c r="F672" s="61"/>
      <c r="G672" s="71"/>
      <c r="H672" s="71"/>
      <c r="I672" s="71"/>
      <c r="J672" s="61"/>
    </row>
    <row r="673" spans="4:10" x14ac:dyDescent="0.2">
      <c r="D673" s="71"/>
      <c r="E673" s="71"/>
      <c r="F673" s="61"/>
      <c r="G673" s="71"/>
      <c r="H673" s="71"/>
      <c r="I673" s="71"/>
      <c r="J673" s="61"/>
    </row>
    <row r="674" spans="4:10" x14ac:dyDescent="0.2">
      <c r="D674" s="71"/>
      <c r="E674" s="71"/>
      <c r="F674" s="61"/>
      <c r="G674" s="71"/>
      <c r="H674" s="71"/>
      <c r="I674" s="71"/>
      <c r="J674" s="61"/>
    </row>
    <row r="675" spans="4:10" x14ac:dyDescent="0.2">
      <c r="D675" s="71"/>
      <c r="E675" s="71"/>
      <c r="F675" s="61"/>
      <c r="G675" s="71"/>
      <c r="H675" s="71"/>
      <c r="I675" s="71"/>
      <c r="J675" s="61"/>
    </row>
    <row r="676" spans="4:10" x14ac:dyDescent="0.2">
      <c r="D676" s="71"/>
      <c r="E676" s="71"/>
      <c r="F676" s="61"/>
      <c r="G676" s="71"/>
      <c r="H676" s="71"/>
      <c r="I676" s="71"/>
      <c r="J676" s="61"/>
    </row>
    <row r="677" spans="4:10" x14ac:dyDescent="0.2">
      <c r="D677" s="71"/>
      <c r="E677" s="71"/>
      <c r="F677" s="61"/>
      <c r="G677" s="71"/>
      <c r="H677" s="71"/>
      <c r="I677" s="71"/>
      <c r="J677" s="61"/>
    </row>
    <row r="678" spans="4:10" x14ac:dyDescent="0.2">
      <c r="D678" s="71"/>
      <c r="E678" s="71"/>
      <c r="F678" s="61"/>
      <c r="G678" s="71"/>
      <c r="H678" s="71"/>
      <c r="I678" s="71"/>
      <c r="J678" s="61"/>
    </row>
    <row r="679" spans="4:10" x14ac:dyDescent="0.2">
      <c r="D679" s="71"/>
      <c r="E679" s="71"/>
      <c r="F679" s="61"/>
      <c r="G679" s="71"/>
      <c r="H679" s="71"/>
      <c r="I679" s="71"/>
      <c r="J679" s="61"/>
    </row>
    <row r="680" spans="4:10" x14ac:dyDescent="0.2">
      <c r="D680" s="71"/>
      <c r="E680" s="71"/>
      <c r="F680" s="61"/>
      <c r="G680" s="71"/>
      <c r="H680" s="71"/>
      <c r="I680" s="71"/>
      <c r="J680" s="61"/>
    </row>
    <row r="681" spans="4:10" x14ac:dyDescent="0.2">
      <c r="D681" s="71"/>
      <c r="E681" s="71"/>
      <c r="F681" s="61"/>
      <c r="G681" s="71"/>
      <c r="H681" s="71"/>
      <c r="I681" s="71"/>
      <c r="J681" s="61"/>
    </row>
    <row r="682" spans="4:10" x14ac:dyDescent="0.2">
      <c r="D682" s="71"/>
      <c r="E682" s="71"/>
      <c r="F682" s="61"/>
      <c r="G682" s="71"/>
      <c r="H682" s="71"/>
      <c r="I682" s="71"/>
      <c r="J682" s="61"/>
    </row>
    <row r="683" spans="4:10" x14ac:dyDescent="0.2">
      <c r="D683" s="71"/>
      <c r="E683" s="71"/>
      <c r="F683" s="61"/>
      <c r="G683" s="71"/>
      <c r="H683" s="71"/>
      <c r="I683" s="71"/>
      <c r="J683" s="61"/>
    </row>
    <row r="684" spans="4:10" x14ac:dyDescent="0.2">
      <c r="D684" s="71"/>
      <c r="E684" s="71"/>
      <c r="F684" s="61"/>
      <c r="G684" s="71"/>
      <c r="H684" s="71"/>
      <c r="I684" s="71"/>
      <c r="J684" s="61"/>
    </row>
    <row r="685" spans="4:10" x14ac:dyDescent="0.2">
      <c r="D685" s="71"/>
      <c r="E685" s="71"/>
      <c r="F685" s="61"/>
      <c r="G685" s="71"/>
      <c r="H685" s="71"/>
      <c r="I685" s="71"/>
      <c r="J685" s="61"/>
    </row>
    <row r="686" spans="4:10" x14ac:dyDescent="0.2">
      <c r="D686" s="71"/>
      <c r="E686" s="71"/>
      <c r="F686" s="61"/>
      <c r="G686" s="71"/>
      <c r="H686" s="71"/>
      <c r="I686" s="71"/>
      <c r="J686" s="61"/>
    </row>
    <row r="687" spans="4:10" x14ac:dyDescent="0.2">
      <c r="D687" s="71"/>
      <c r="E687" s="71"/>
      <c r="F687" s="61"/>
      <c r="G687" s="71"/>
      <c r="H687" s="71"/>
      <c r="I687" s="71"/>
      <c r="J687" s="61"/>
    </row>
    <row r="688" spans="4:10" x14ac:dyDescent="0.2">
      <c r="D688" s="71"/>
      <c r="E688" s="71"/>
      <c r="F688" s="61"/>
      <c r="G688" s="71"/>
      <c r="H688" s="71"/>
      <c r="I688" s="71"/>
      <c r="J688" s="61"/>
    </row>
    <row r="689" spans="4:10" x14ac:dyDescent="0.2">
      <c r="D689" s="71"/>
      <c r="E689" s="71"/>
      <c r="F689" s="61"/>
      <c r="G689" s="71"/>
      <c r="H689" s="71"/>
      <c r="I689" s="71"/>
      <c r="J689" s="61"/>
    </row>
    <row r="690" spans="4:10" x14ac:dyDescent="0.2">
      <c r="D690" s="71"/>
      <c r="E690" s="71"/>
      <c r="F690" s="61"/>
      <c r="G690" s="71"/>
      <c r="H690" s="71"/>
      <c r="I690" s="71"/>
      <c r="J690" s="61"/>
    </row>
    <row r="691" spans="4:10" x14ac:dyDescent="0.2">
      <c r="D691" s="71"/>
      <c r="E691" s="71"/>
      <c r="F691" s="61"/>
      <c r="G691" s="71"/>
      <c r="H691" s="71"/>
      <c r="I691" s="71"/>
      <c r="J691" s="61"/>
    </row>
    <row r="692" spans="4:10" x14ac:dyDescent="0.2">
      <c r="D692" s="71"/>
      <c r="E692" s="71"/>
      <c r="F692" s="61"/>
      <c r="G692" s="71"/>
      <c r="H692" s="71"/>
      <c r="I692" s="71"/>
      <c r="J692" s="61"/>
    </row>
    <row r="693" spans="4:10" x14ac:dyDescent="0.2">
      <c r="D693" s="71"/>
      <c r="E693" s="71"/>
      <c r="F693" s="61"/>
      <c r="G693" s="71"/>
      <c r="H693" s="71"/>
      <c r="I693" s="71"/>
      <c r="J693" s="61"/>
    </row>
    <row r="694" spans="4:10" x14ac:dyDescent="0.2">
      <c r="D694" s="71"/>
      <c r="E694" s="71"/>
      <c r="F694" s="61"/>
      <c r="G694" s="71"/>
      <c r="H694" s="71"/>
      <c r="I694" s="71"/>
      <c r="J694" s="61"/>
    </row>
    <row r="695" spans="4:10" x14ac:dyDescent="0.2">
      <c r="D695" s="71"/>
      <c r="E695" s="71"/>
      <c r="F695" s="61"/>
      <c r="G695" s="71"/>
      <c r="H695" s="71"/>
      <c r="I695" s="71"/>
      <c r="J695" s="61"/>
    </row>
    <row r="696" spans="4:10" x14ac:dyDescent="0.2">
      <c r="D696" s="71"/>
      <c r="E696" s="71"/>
      <c r="F696" s="61"/>
      <c r="G696" s="71"/>
      <c r="H696" s="71"/>
      <c r="I696" s="71"/>
      <c r="J696" s="61"/>
    </row>
    <row r="697" spans="4:10" x14ac:dyDescent="0.2">
      <c r="D697" s="71"/>
      <c r="E697" s="71"/>
      <c r="F697" s="61"/>
      <c r="G697" s="71"/>
      <c r="H697" s="71"/>
      <c r="I697" s="71"/>
      <c r="J697" s="61"/>
    </row>
    <row r="698" spans="4:10" x14ac:dyDescent="0.2">
      <c r="D698" s="71"/>
      <c r="E698" s="71"/>
      <c r="F698" s="61"/>
      <c r="G698" s="71"/>
      <c r="H698" s="71"/>
      <c r="I698" s="71"/>
      <c r="J698" s="61"/>
    </row>
    <row r="699" spans="4:10" x14ac:dyDescent="0.2">
      <c r="D699" s="71"/>
      <c r="E699" s="71"/>
      <c r="F699" s="61"/>
      <c r="G699" s="71"/>
      <c r="H699" s="71"/>
      <c r="I699" s="71"/>
      <c r="J699" s="61"/>
    </row>
    <row r="700" spans="4:10" x14ac:dyDescent="0.2">
      <c r="D700" s="71"/>
      <c r="E700" s="71"/>
      <c r="F700" s="61"/>
      <c r="G700" s="71"/>
      <c r="H700" s="71"/>
      <c r="I700" s="71"/>
      <c r="J700" s="61"/>
    </row>
    <row r="701" spans="4:10" x14ac:dyDescent="0.2">
      <c r="D701" s="71"/>
      <c r="E701" s="71"/>
      <c r="F701" s="61"/>
      <c r="G701" s="71"/>
      <c r="H701" s="71"/>
      <c r="I701" s="71"/>
      <c r="J701" s="61"/>
    </row>
    <row r="702" spans="4:10" x14ac:dyDescent="0.2">
      <c r="D702" s="71"/>
      <c r="E702" s="71"/>
      <c r="F702" s="61"/>
      <c r="G702" s="71"/>
      <c r="H702" s="71"/>
      <c r="I702" s="71"/>
      <c r="J702" s="61"/>
    </row>
    <row r="703" spans="4:10" x14ac:dyDescent="0.2">
      <c r="D703" s="71"/>
      <c r="E703" s="71"/>
      <c r="F703" s="61"/>
      <c r="G703" s="71"/>
      <c r="H703" s="71"/>
      <c r="I703" s="71"/>
      <c r="J703" s="61"/>
    </row>
    <row r="704" spans="4:10" x14ac:dyDescent="0.2">
      <c r="D704" s="71"/>
      <c r="E704" s="71"/>
      <c r="F704" s="61"/>
      <c r="G704" s="71"/>
      <c r="H704" s="71"/>
      <c r="I704" s="71"/>
      <c r="J704" s="61"/>
    </row>
    <row r="705" spans="4:10" x14ac:dyDescent="0.2">
      <c r="D705" s="71"/>
      <c r="E705" s="71"/>
      <c r="F705" s="61"/>
      <c r="G705" s="71"/>
      <c r="H705" s="71"/>
      <c r="I705" s="71"/>
      <c r="J705" s="61"/>
    </row>
    <row r="706" spans="4:10" x14ac:dyDescent="0.2">
      <c r="D706" s="71"/>
      <c r="E706" s="71"/>
      <c r="F706" s="61"/>
      <c r="G706" s="71"/>
      <c r="H706" s="71"/>
      <c r="I706" s="71"/>
      <c r="J706" s="61"/>
    </row>
    <row r="707" spans="4:10" x14ac:dyDescent="0.2">
      <c r="D707" s="71"/>
      <c r="E707" s="71"/>
      <c r="F707" s="61"/>
      <c r="G707" s="71"/>
      <c r="H707" s="71"/>
      <c r="I707" s="71"/>
      <c r="J707" s="61"/>
    </row>
    <row r="708" spans="4:10" x14ac:dyDescent="0.2">
      <c r="D708" s="71"/>
      <c r="E708" s="71"/>
      <c r="F708" s="61"/>
      <c r="G708" s="71"/>
      <c r="H708" s="71"/>
      <c r="I708" s="71"/>
      <c r="J708" s="61"/>
    </row>
    <row r="709" spans="4:10" x14ac:dyDescent="0.2">
      <c r="D709" s="71"/>
      <c r="E709" s="71"/>
      <c r="F709" s="61"/>
      <c r="G709" s="71"/>
      <c r="H709" s="71"/>
      <c r="I709" s="71"/>
      <c r="J709" s="61"/>
    </row>
    <row r="710" spans="4:10" x14ac:dyDescent="0.2">
      <c r="D710" s="71"/>
      <c r="E710" s="71"/>
      <c r="F710" s="61"/>
      <c r="G710" s="71"/>
      <c r="H710" s="71"/>
      <c r="I710" s="71"/>
      <c r="J710" s="61"/>
    </row>
    <row r="711" spans="4:10" x14ac:dyDescent="0.2">
      <c r="D711" s="71"/>
      <c r="E711" s="71"/>
      <c r="F711" s="61"/>
      <c r="G711" s="71"/>
      <c r="H711" s="71"/>
      <c r="I711" s="71"/>
      <c r="J711" s="61"/>
    </row>
    <row r="712" spans="4:10" x14ac:dyDescent="0.2">
      <c r="D712" s="71"/>
      <c r="E712" s="71"/>
      <c r="F712" s="61"/>
      <c r="G712" s="71"/>
      <c r="H712" s="71"/>
      <c r="I712" s="71"/>
      <c r="J712" s="61"/>
    </row>
    <row r="713" spans="4:10" x14ac:dyDescent="0.2">
      <c r="D713" s="71"/>
      <c r="E713" s="71"/>
      <c r="F713" s="61"/>
      <c r="G713" s="71"/>
      <c r="H713" s="71"/>
      <c r="I713" s="71"/>
      <c r="J713" s="61"/>
    </row>
    <row r="714" spans="4:10" x14ac:dyDescent="0.2">
      <c r="D714" s="71"/>
      <c r="E714" s="71"/>
      <c r="F714" s="61"/>
      <c r="G714" s="71"/>
      <c r="H714" s="71"/>
      <c r="I714" s="71"/>
      <c r="J714" s="61"/>
    </row>
    <row r="715" spans="4:10" x14ac:dyDescent="0.2">
      <c r="D715" s="71"/>
      <c r="E715" s="71"/>
      <c r="F715" s="61"/>
      <c r="G715" s="71"/>
      <c r="H715" s="71"/>
      <c r="I715" s="71"/>
      <c r="J715" s="61"/>
    </row>
    <row r="716" spans="4:10" x14ac:dyDescent="0.2">
      <c r="D716" s="71"/>
      <c r="E716" s="71"/>
      <c r="F716" s="61"/>
      <c r="G716" s="71"/>
      <c r="H716" s="71"/>
      <c r="I716" s="71"/>
      <c r="J716" s="61"/>
    </row>
    <row r="717" spans="4:10" x14ac:dyDescent="0.2">
      <c r="D717" s="71"/>
      <c r="E717" s="71"/>
      <c r="F717" s="61"/>
      <c r="G717" s="71"/>
      <c r="H717" s="71"/>
      <c r="I717" s="71"/>
      <c r="J717" s="61"/>
    </row>
    <row r="718" spans="4:10" x14ac:dyDescent="0.2">
      <c r="D718" s="71"/>
      <c r="E718" s="71"/>
      <c r="F718" s="61"/>
      <c r="G718" s="71"/>
      <c r="H718" s="71"/>
      <c r="I718" s="71"/>
      <c r="J718" s="61"/>
    </row>
    <row r="719" spans="4:10" x14ac:dyDescent="0.2">
      <c r="D719" s="71"/>
      <c r="E719" s="71"/>
      <c r="F719" s="61"/>
      <c r="G719" s="71"/>
      <c r="H719" s="71"/>
      <c r="I719" s="71"/>
      <c r="J719" s="61"/>
    </row>
    <row r="720" spans="4:10" x14ac:dyDescent="0.2">
      <c r="D720" s="71"/>
      <c r="E720" s="71"/>
      <c r="F720" s="61"/>
      <c r="G720" s="71"/>
      <c r="H720" s="71"/>
      <c r="I720" s="71"/>
      <c r="J720" s="61"/>
    </row>
    <row r="721" spans="4:10" x14ac:dyDescent="0.2">
      <c r="D721" s="71"/>
      <c r="E721" s="71"/>
      <c r="F721" s="61"/>
      <c r="G721" s="71"/>
      <c r="H721" s="71"/>
      <c r="I721" s="71"/>
      <c r="J721" s="61"/>
    </row>
    <row r="722" spans="4:10" x14ac:dyDescent="0.2">
      <c r="D722" s="71"/>
      <c r="E722" s="71"/>
      <c r="F722" s="61"/>
      <c r="G722" s="71"/>
      <c r="H722" s="71"/>
      <c r="I722" s="71"/>
      <c r="J722" s="61"/>
    </row>
    <row r="723" spans="4:10" x14ac:dyDescent="0.2">
      <c r="D723" s="71"/>
      <c r="E723" s="71"/>
      <c r="F723" s="61"/>
      <c r="G723" s="71"/>
      <c r="H723" s="71"/>
      <c r="I723" s="71"/>
      <c r="J723" s="61"/>
    </row>
    <row r="724" spans="4:10" x14ac:dyDescent="0.2">
      <c r="D724" s="71"/>
      <c r="E724" s="71"/>
      <c r="F724" s="61"/>
      <c r="G724" s="71"/>
      <c r="H724" s="71"/>
      <c r="I724" s="71"/>
      <c r="J724" s="61"/>
    </row>
    <row r="725" spans="4:10" x14ac:dyDescent="0.2">
      <c r="D725" s="71"/>
      <c r="E725" s="71"/>
      <c r="F725" s="61"/>
      <c r="G725" s="71"/>
      <c r="H725" s="71"/>
      <c r="I725" s="71"/>
      <c r="J725" s="61"/>
    </row>
    <row r="726" spans="4:10" x14ac:dyDescent="0.2">
      <c r="D726" s="71"/>
      <c r="E726" s="71"/>
      <c r="F726" s="61"/>
      <c r="G726" s="71"/>
      <c r="H726" s="71"/>
      <c r="I726" s="71"/>
      <c r="J726" s="61"/>
    </row>
    <row r="727" spans="4:10" x14ac:dyDescent="0.2">
      <c r="D727" s="71"/>
      <c r="E727" s="71"/>
      <c r="F727" s="61"/>
      <c r="G727" s="71"/>
      <c r="H727" s="71"/>
      <c r="I727" s="71"/>
      <c r="J727" s="61"/>
    </row>
    <row r="728" spans="4:10" x14ac:dyDescent="0.2">
      <c r="D728" s="71"/>
      <c r="E728" s="71"/>
      <c r="F728" s="61"/>
      <c r="G728" s="71"/>
      <c r="H728" s="71"/>
      <c r="I728" s="71"/>
      <c r="J728" s="61"/>
    </row>
    <row r="729" spans="4:10" x14ac:dyDescent="0.2">
      <c r="D729" s="71"/>
      <c r="E729" s="71"/>
      <c r="F729" s="61"/>
      <c r="G729" s="71"/>
      <c r="H729" s="71"/>
      <c r="I729" s="71"/>
      <c r="J729" s="61"/>
    </row>
    <row r="730" spans="4:10" x14ac:dyDescent="0.2">
      <c r="D730" s="71"/>
      <c r="E730" s="71"/>
      <c r="F730" s="61"/>
      <c r="G730" s="71"/>
      <c r="H730" s="71"/>
      <c r="I730" s="71"/>
      <c r="J730" s="61"/>
    </row>
    <row r="731" spans="4:10" x14ac:dyDescent="0.2">
      <c r="D731" s="71"/>
      <c r="E731" s="71"/>
      <c r="F731" s="61"/>
      <c r="G731" s="71"/>
      <c r="H731" s="71"/>
      <c r="I731" s="71"/>
      <c r="J731" s="61"/>
    </row>
    <row r="732" spans="4:10" x14ac:dyDescent="0.2">
      <c r="D732" s="71"/>
      <c r="E732" s="71"/>
      <c r="F732" s="61"/>
      <c r="G732" s="71"/>
      <c r="H732" s="71"/>
      <c r="I732" s="71"/>
      <c r="J732" s="61"/>
    </row>
    <row r="733" spans="4:10" x14ac:dyDescent="0.2">
      <c r="D733" s="71"/>
      <c r="E733" s="71"/>
      <c r="F733" s="61"/>
      <c r="G733" s="71"/>
      <c r="H733" s="71"/>
      <c r="I733" s="71"/>
      <c r="J733" s="61"/>
    </row>
    <row r="734" spans="4:10" x14ac:dyDescent="0.2">
      <c r="D734" s="71"/>
      <c r="E734" s="71"/>
      <c r="F734" s="61"/>
      <c r="G734" s="71"/>
      <c r="H734" s="71"/>
      <c r="I734" s="71"/>
      <c r="J734" s="61"/>
    </row>
    <row r="735" spans="4:10" x14ac:dyDescent="0.2">
      <c r="D735" s="71"/>
      <c r="E735" s="71"/>
      <c r="F735" s="61"/>
      <c r="G735" s="71"/>
      <c r="H735" s="71"/>
      <c r="I735" s="71"/>
      <c r="J735" s="61"/>
    </row>
    <row r="736" spans="4:10" x14ac:dyDescent="0.2">
      <c r="D736" s="71"/>
      <c r="E736" s="71"/>
      <c r="F736" s="61"/>
      <c r="G736" s="71"/>
      <c r="H736" s="71"/>
      <c r="I736" s="71"/>
      <c r="J736" s="61"/>
    </row>
    <row r="737" spans="4:10" x14ac:dyDescent="0.2">
      <c r="D737" s="71"/>
      <c r="E737" s="71"/>
      <c r="F737" s="61"/>
      <c r="G737" s="71"/>
      <c r="H737" s="71"/>
      <c r="I737" s="71"/>
      <c r="J737" s="61"/>
    </row>
    <row r="738" spans="4:10" x14ac:dyDescent="0.2">
      <c r="D738" s="71"/>
      <c r="E738" s="71"/>
      <c r="F738" s="61"/>
      <c r="G738" s="71"/>
      <c r="H738" s="71"/>
      <c r="I738" s="71"/>
      <c r="J738" s="61"/>
    </row>
    <row r="739" spans="4:10" x14ac:dyDescent="0.2">
      <c r="D739" s="71"/>
      <c r="E739" s="71"/>
      <c r="F739" s="61"/>
      <c r="G739" s="71"/>
      <c r="H739" s="71"/>
      <c r="I739" s="71"/>
      <c r="J739" s="61"/>
    </row>
    <row r="740" spans="4:10" x14ac:dyDescent="0.2">
      <c r="D740" s="71"/>
      <c r="E740" s="71"/>
      <c r="F740" s="61"/>
      <c r="G740" s="71"/>
      <c r="H740" s="71"/>
      <c r="I740" s="71"/>
      <c r="J740" s="61"/>
    </row>
    <row r="741" spans="4:10" x14ac:dyDescent="0.2">
      <c r="D741" s="71"/>
      <c r="E741" s="71"/>
      <c r="F741" s="61"/>
      <c r="G741" s="71"/>
      <c r="H741" s="71"/>
      <c r="I741" s="71"/>
      <c r="J741" s="61"/>
    </row>
    <row r="742" spans="4:10" x14ac:dyDescent="0.2">
      <c r="D742" s="71"/>
      <c r="E742" s="71"/>
      <c r="F742" s="61"/>
      <c r="G742" s="71"/>
      <c r="H742" s="71"/>
      <c r="I742" s="71"/>
      <c r="J742" s="61"/>
    </row>
    <row r="743" spans="4:10" x14ac:dyDescent="0.2">
      <c r="D743" s="71"/>
      <c r="E743" s="71"/>
      <c r="F743" s="61"/>
      <c r="G743" s="71"/>
      <c r="H743" s="71"/>
      <c r="I743" s="71"/>
      <c r="J743" s="61"/>
    </row>
    <row r="744" spans="4:10" x14ac:dyDescent="0.2">
      <c r="D744" s="71"/>
      <c r="E744" s="71"/>
      <c r="F744" s="61"/>
      <c r="G744" s="71"/>
      <c r="H744" s="71"/>
      <c r="I744" s="71"/>
      <c r="J744" s="61"/>
    </row>
    <row r="745" spans="4:10" x14ac:dyDescent="0.2">
      <c r="D745" s="71"/>
      <c r="E745" s="71"/>
      <c r="F745" s="61"/>
      <c r="G745" s="71"/>
      <c r="H745" s="71"/>
      <c r="I745" s="71"/>
      <c r="J745" s="61"/>
    </row>
    <row r="746" spans="4:10" x14ac:dyDescent="0.2">
      <c r="D746" s="71"/>
      <c r="E746" s="71"/>
      <c r="F746" s="61"/>
      <c r="G746" s="71"/>
      <c r="H746" s="71"/>
      <c r="I746" s="71"/>
      <c r="J746" s="61"/>
    </row>
    <row r="747" spans="4:10" x14ac:dyDescent="0.2">
      <c r="D747" s="71"/>
      <c r="E747" s="71"/>
      <c r="F747" s="61"/>
      <c r="G747" s="71"/>
      <c r="H747" s="71"/>
      <c r="I747" s="71"/>
      <c r="J747" s="61"/>
    </row>
    <row r="748" spans="4:10" x14ac:dyDescent="0.2">
      <c r="D748" s="71"/>
      <c r="E748" s="71"/>
      <c r="F748" s="61"/>
      <c r="G748" s="71"/>
      <c r="H748" s="71"/>
      <c r="I748" s="71"/>
      <c r="J748" s="61"/>
    </row>
    <row r="749" spans="4:10" x14ac:dyDescent="0.2">
      <c r="D749" s="71"/>
      <c r="E749" s="71"/>
      <c r="F749" s="61"/>
      <c r="G749" s="71"/>
      <c r="H749" s="71"/>
      <c r="I749" s="71"/>
      <c r="J749" s="61"/>
    </row>
    <row r="750" spans="4:10" x14ac:dyDescent="0.2">
      <c r="D750" s="71"/>
      <c r="E750" s="71"/>
      <c r="F750" s="61"/>
      <c r="G750" s="71"/>
      <c r="H750" s="71"/>
      <c r="I750" s="71"/>
      <c r="J750" s="61"/>
    </row>
    <row r="751" spans="4:10" x14ac:dyDescent="0.2">
      <c r="D751" s="71"/>
      <c r="E751" s="71"/>
      <c r="F751" s="61"/>
      <c r="G751" s="71"/>
      <c r="H751" s="71"/>
      <c r="I751" s="71"/>
      <c r="J751" s="61"/>
    </row>
    <row r="752" spans="4:10" x14ac:dyDescent="0.2">
      <c r="D752" s="71"/>
      <c r="E752" s="71"/>
      <c r="F752" s="61"/>
      <c r="G752" s="71"/>
      <c r="H752" s="71"/>
      <c r="I752" s="71"/>
      <c r="J752" s="61"/>
    </row>
    <row r="753" spans="4:10" x14ac:dyDescent="0.2">
      <c r="D753" s="71"/>
      <c r="E753" s="71"/>
      <c r="F753" s="61"/>
      <c r="G753" s="71"/>
      <c r="H753" s="71"/>
      <c r="I753" s="71"/>
      <c r="J753" s="61"/>
    </row>
    <row r="754" spans="4:10" x14ac:dyDescent="0.2">
      <c r="D754" s="71"/>
      <c r="E754" s="71"/>
      <c r="F754" s="61"/>
      <c r="G754" s="71"/>
      <c r="H754" s="71"/>
      <c r="I754" s="71"/>
      <c r="J754" s="61"/>
    </row>
    <row r="755" spans="4:10" x14ac:dyDescent="0.2">
      <c r="D755" s="71"/>
      <c r="E755" s="71"/>
      <c r="F755" s="61"/>
      <c r="G755" s="71"/>
      <c r="H755" s="71"/>
      <c r="I755" s="71"/>
      <c r="J755" s="61"/>
    </row>
    <row r="756" spans="4:10" x14ac:dyDescent="0.2">
      <c r="D756" s="71"/>
      <c r="E756" s="71"/>
      <c r="F756" s="61"/>
      <c r="G756" s="71"/>
      <c r="H756" s="71"/>
      <c r="I756" s="71"/>
      <c r="J756" s="61"/>
    </row>
    <row r="757" spans="4:10" x14ac:dyDescent="0.2">
      <c r="D757" s="71"/>
      <c r="E757" s="71"/>
      <c r="F757" s="61"/>
      <c r="G757" s="71"/>
      <c r="H757" s="71"/>
      <c r="I757" s="71"/>
      <c r="J757" s="61"/>
    </row>
    <row r="758" spans="4:10" x14ac:dyDescent="0.2">
      <c r="D758" s="71"/>
      <c r="E758" s="71"/>
      <c r="F758" s="61"/>
      <c r="G758" s="71"/>
      <c r="H758" s="71"/>
      <c r="I758" s="71"/>
      <c r="J758" s="61"/>
    </row>
    <row r="759" spans="4:10" x14ac:dyDescent="0.2">
      <c r="D759" s="71"/>
      <c r="E759" s="71"/>
      <c r="F759" s="61"/>
      <c r="G759" s="71"/>
      <c r="H759" s="71"/>
      <c r="I759" s="71"/>
      <c r="J759" s="61"/>
    </row>
    <row r="760" spans="4:10" x14ac:dyDescent="0.2">
      <c r="D760" s="71"/>
      <c r="E760" s="71"/>
      <c r="F760" s="61"/>
      <c r="G760" s="71"/>
      <c r="H760" s="71"/>
      <c r="I760" s="71"/>
      <c r="J760" s="61"/>
    </row>
    <row r="761" spans="4:10" x14ac:dyDescent="0.2">
      <c r="D761" s="71"/>
      <c r="E761" s="71"/>
      <c r="F761" s="61"/>
      <c r="G761" s="71"/>
      <c r="H761" s="71"/>
      <c r="I761" s="71"/>
      <c r="J761" s="61"/>
    </row>
    <row r="762" spans="4:10" x14ac:dyDescent="0.2">
      <c r="D762" s="71"/>
      <c r="E762" s="71"/>
      <c r="F762" s="61"/>
      <c r="G762" s="71"/>
      <c r="H762" s="71"/>
      <c r="I762" s="71"/>
      <c r="J762" s="61"/>
    </row>
    <row r="763" spans="4:10" x14ac:dyDescent="0.2">
      <c r="D763" s="71"/>
      <c r="E763" s="71"/>
      <c r="F763" s="61"/>
      <c r="G763" s="71"/>
      <c r="H763" s="71"/>
      <c r="I763" s="71"/>
      <c r="J763" s="61"/>
    </row>
    <row r="764" spans="4:10" x14ac:dyDescent="0.2">
      <c r="D764" s="71"/>
      <c r="E764" s="71"/>
      <c r="F764" s="61"/>
      <c r="G764" s="71"/>
      <c r="H764" s="71"/>
      <c r="I764" s="71"/>
      <c r="J764" s="61"/>
    </row>
    <row r="765" spans="4:10" x14ac:dyDescent="0.2">
      <c r="D765" s="71"/>
      <c r="E765" s="71"/>
      <c r="F765" s="61"/>
      <c r="G765" s="71"/>
      <c r="H765" s="71"/>
      <c r="I765" s="71"/>
      <c r="J765" s="61"/>
    </row>
    <row r="766" spans="4:10" x14ac:dyDescent="0.2">
      <c r="D766" s="71"/>
      <c r="E766" s="71"/>
      <c r="F766" s="61"/>
      <c r="G766" s="71"/>
      <c r="H766" s="71"/>
      <c r="I766" s="71"/>
      <c r="J766" s="61"/>
    </row>
    <row r="767" spans="4:10" x14ac:dyDescent="0.2">
      <c r="D767" s="71"/>
      <c r="E767" s="71"/>
      <c r="F767" s="61"/>
      <c r="G767" s="71"/>
      <c r="H767" s="71"/>
      <c r="I767" s="71"/>
      <c r="J767" s="61"/>
    </row>
    <row r="768" spans="4:10" x14ac:dyDescent="0.2">
      <c r="D768" s="71"/>
      <c r="E768" s="71"/>
      <c r="F768" s="61"/>
      <c r="G768" s="71"/>
      <c r="H768" s="71"/>
      <c r="I768" s="71"/>
      <c r="J768" s="61"/>
    </row>
    <row r="769" spans="4:10" x14ac:dyDescent="0.2">
      <c r="D769" s="71"/>
      <c r="E769" s="71"/>
      <c r="F769" s="61"/>
      <c r="G769" s="71"/>
      <c r="H769" s="71"/>
      <c r="I769" s="71"/>
      <c r="J769" s="61"/>
    </row>
    <row r="770" spans="4:10" x14ac:dyDescent="0.2">
      <c r="D770" s="71"/>
      <c r="E770" s="71"/>
      <c r="F770" s="61"/>
      <c r="G770" s="71"/>
      <c r="H770" s="71"/>
      <c r="I770" s="71"/>
      <c r="J770" s="61"/>
    </row>
    <row r="771" spans="4:10" x14ac:dyDescent="0.2">
      <c r="D771" s="71"/>
      <c r="E771" s="71"/>
      <c r="F771" s="61"/>
      <c r="G771" s="71"/>
      <c r="H771" s="71"/>
      <c r="I771" s="71"/>
      <c r="J771" s="61"/>
    </row>
    <row r="772" spans="4:10" x14ac:dyDescent="0.2">
      <c r="D772" s="71"/>
      <c r="E772" s="71"/>
      <c r="F772" s="61"/>
      <c r="G772" s="71"/>
      <c r="H772" s="71"/>
      <c r="I772" s="71"/>
      <c r="J772" s="61"/>
    </row>
    <row r="773" spans="4:10" x14ac:dyDescent="0.2">
      <c r="D773" s="71"/>
      <c r="E773" s="71"/>
      <c r="F773" s="61"/>
      <c r="G773" s="71"/>
      <c r="H773" s="71"/>
      <c r="I773" s="71"/>
      <c r="J773" s="61"/>
    </row>
    <row r="774" spans="4:10" x14ac:dyDescent="0.2">
      <c r="D774" s="71"/>
      <c r="E774" s="71"/>
      <c r="F774" s="61"/>
      <c r="G774" s="71"/>
      <c r="H774" s="71"/>
      <c r="I774" s="71"/>
      <c r="J774" s="61"/>
    </row>
    <row r="775" spans="4:10" x14ac:dyDescent="0.2">
      <c r="D775" s="71"/>
      <c r="E775" s="71"/>
      <c r="F775" s="61"/>
      <c r="G775" s="71"/>
      <c r="H775" s="71"/>
      <c r="I775" s="71"/>
      <c r="J775" s="61"/>
    </row>
    <row r="776" spans="4:10" x14ac:dyDescent="0.2">
      <c r="D776" s="71"/>
      <c r="E776" s="71"/>
      <c r="F776" s="61"/>
      <c r="G776" s="71"/>
      <c r="H776" s="71"/>
      <c r="I776" s="71"/>
      <c r="J776" s="61"/>
    </row>
    <row r="777" spans="4:10" x14ac:dyDescent="0.2">
      <c r="D777" s="71"/>
      <c r="E777" s="71"/>
      <c r="F777" s="61"/>
      <c r="G777" s="71"/>
      <c r="H777" s="71"/>
      <c r="I777" s="71"/>
      <c r="J777" s="61"/>
    </row>
    <row r="778" spans="4:10" x14ac:dyDescent="0.2">
      <c r="D778" s="71"/>
      <c r="E778" s="71"/>
      <c r="F778" s="61"/>
      <c r="G778" s="71"/>
      <c r="H778" s="71"/>
      <c r="I778" s="71"/>
      <c r="J778" s="61"/>
    </row>
    <row r="779" spans="4:10" x14ac:dyDescent="0.2">
      <c r="D779" s="71"/>
      <c r="E779" s="71"/>
      <c r="F779" s="61"/>
      <c r="G779" s="71"/>
      <c r="H779" s="71"/>
      <c r="I779" s="71"/>
      <c r="J779" s="61"/>
    </row>
    <row r="780" spans="4:10" x14ac:dyDescent="0.2">
      <c r="D780" s="71"/>
      <c r="E780" s="71"/>
      <c r="F780" s="61"/>
      <c r="G780" s="71"/>
      <c r="H780" s="71"/>
      <c r="I780" s="71"/>
      <c r="J780" s="61"/>
    </row>
    <row r="781" spans="4:10" x14ac:dyDescent="0.2">
      <c r="D781" s="71"/>
      <c r="E781" s="71"/>
      <c r="F781" s="61"/>
      <c r="G781" s="71"/>
      <c r="H781" s="71"/>
      <c r="I781" s="71"/>
      <c r="J781" s="61"/>
    </row>
    <row r="782" spans="4:10" x14ac:dyDescent="0.2">
      <c r="D782" s="71"/>
      <c r="E782" s="71"/>
      <c r="F782" s="61"/>
      <c r="G782" s="71"/>
      <c r="H782" s="71"/>
      <c r="I782" s="71"/>
      <c r="J782" s="61"/>
    </row>
    <row r="783" spans="4:10" x14ac:dyDescent="0.2">
      <c r="D783" s="71"/>
      <c r="E783" s="71"/>
      <c r="F783" s="61"/>
      <c r="G783" s="71"/>
      <c r="H783" s="71"/>
      <c r="I783" s="71"/>
      <c r="J783" s="61"/>
    </row>
    <row r="784" spans="4:10" x14ac:dyDescent="0.2">
      <c r="D784" s="71"/>
      <c r="E784" s="71"/>
      <c r="F784" s="61"/>
      <c r="G784" s="71"/>
      <c r="H784" s="71"/>
      <c r="I784" s="71"/>
      <c r="J784" s="61"/>
    </row>
    <row r="785" spans="4:10" x14ac:dyDescent="0.2">
      <c r="D785" s="71"/>
      <c r="E785" s="71"/>
      <c r="F785" s="61"/>
      <c r="G785" s="71"/>
      <c r="H785" s="71"/>
      <c r="I785" s="71"/>
      <c r="J785" s="61"/>
    </row>
    <row r="786" spans="4:10" x14ac:dyDescent="0.2">
      <c r="D786" s="71"/>
      <c r="E786" s="71"/>
      <c r="F786" s="61"/>
      <c r="G786" s="71"/>
      <c r="H786" s="71"/>
      <c r="I786" s="71"/>
      <c r="J786" s="61"/>
    </row>
    <row r="787" spans="4:10" x14ac:dyDescent="0.2">
      <c r="D787" s="71"/>
      <c r="E787" s="71"/>
      <c r="F787" s="61"/>
      <c r="G787" s="71"/>
      <c r="H787" s="71"/>
      <c r="I787" s="71"/>
      <c r="J787" s="61"/>
    </row>
    <row r="788" spans="4:10" x14ac:dyDescent="0.2">
      <c r="D788" s="71"/>
      <c r="E788" s="71"/>
      <c r="F788" s="61"/>
      <c r="G788" s="71"/>
      <c r="H788" s="71"/>
      <c r="I788" s="71"/>
      <c r="J788" s="61"/>
    </row>
    <row r="789" spans="4:10" x14ac:dyDescent="0.2">
      <c r="D789" s="71"/>
      <c r="E789" s="71"/>
      <c r="F789" s="61"/>
      <c r="G789" s="71"/>
      <c r="H789" s="71"/>
      <c r="I789" s="71"/>
      <c r="J789" s="61"/>
    </row>
    <row r="790" spans="4:10" x14ac:dyDescent="0.2">
      <c r="D790" s="71"/>
      <c r="E790" s="71"/>
      <c r="F790" s="61"/>
      <c r="G790" s="71"/>
      <c r="H790" s="71"/>
      <c r="I790" s="71"/>
      <c r="J790" s="61"/>
    </row>
    <row r="791" spans="4:10" x14ac:dyDescent="0.2">
      <c r="D791" s="71"/>
      <c r="E791" s="71"/>
      <c r="F791" s="61"/>
      <c r="G791" s="71"/>
      <c r="H791" s="71"/>
      <c r="I791" s="71"/>
      <c r="J791" s="61"/>
    </row>
    <row r="792" spans="4:10" x14ac:dyDescent="0.2">
      <c r="D792" s="71"/>
      <c r="E792" s="71"/>
      <c r="F792" s="61"/>
      <c r="G792" s="71"/>
      <c r="H792" s="71"/>
      <c r="I792" s="71"/>
      <c r="J792" s="61"/>
    </row>
    <row r="793" spans="4:10" x14ac:dyDescent="0.2">
      <c r="D793" s="71"/>
      <c r="E793" s="71"/>
      <c r="F793" s="61"/>
      <c r="G793" s="71"/>
      <c r="H793" s="71"/>
      <c r="I793" s="71"/>
      <c r="J793" s="61"/>
    </row>
    <row r="794" spans="4:10" x14ac:dyDescent="0.2">
      <c r="D794" s="71"/>
      <c r="E794" s="71"/>
      <c r="F794" s="61"/>
      <c r="G794" s="71"/>
      <c r="H794" s="71"/>
      <c r="I794" s="71"/>
      <c r="J794" s="61"/>
    </row>
    <row r="795" spans="4:10" x14ac:dyDescent="0.2">
      <c r="D795" s="71"/>
      <c r="E795" s="71"/>
      <c r="F795" s="61"/>
      <c r="G795" s="71"/>
      <c r="H795" s="71"/>
      <c r="I795" s="71"/>
      <c r="J795" s="61"/>
    </row>
    <row r="796" spans="4:10" x14ac:dyDescent="0.2">
      <c r="D796" s="71"/>
      <c r="E796" s="71"/>
      <c r="F796" s="61"/>
      <c r="G796" s="71"/>
      <c r="H796" s="71"/>
      <c r="I796" s="71"/>
      <c r="J796" s="61"/>
    </row>
    <row r="797" spans="4:10" x14ac:dyDescent="0.2">
      <c r="D797" s="71"/>
      <c r="E797" s="71"/>
      <c r="F797" s="61"/>
      <c r="G797" s="71"/>
      <c r="H797" s="71"/>
      <c r="I797" s="71"/>
      <c r="J797" s="61"/>
    </row>
    <row r="798" spans="4:10" x14ac:dyDescent="0.2">
      <c r="D798" s="71"/>
      <c r="E798" s="71"/>
      <c r="F798" s="61"/>
      <c r="G798" s="71"/>
      <c r="H798" s="71"/>
      <c r="I798" s="71"/>
      <c r="J798" s="61"/>
    </row>
    <row r="799" spans="4:10" x14ac:dyDescent="0.2">
      <c r="D799" s="71"/>
      <c r="E799" s="71"/>
      <c r="F799" s="61"/>
      <c r="G799" s="71"/>
      <c r="H799" s="71"/>
      <c r="I799" s="71"/>
      <c r="J799" s="61"/>
    </row>
    <row r="800" spans="4:10" x14ac:dyDescent="0.2">
      <c r="D800" s="71"/>
      <c r="E800" s="71"/>
      <c r="F800" s="61"/>
      <c r="G800" s="71"/>
      <c r="H800" s="71"/>
      <c r="I800" s="71"/>
      <c r="J800" s="61"/>
    </row>
    <row r="801" spans="4:10" x14ac:dyDescent="0.2">
      <c r="D801" s="71"/>
      <c r="E801" s="71"/>
      <c r="F801" s="61"/>
      <c r="G801" s="71"/>
      <c r="H801" s="71"/>
      <c r="I801" s="71"/>
      <c r="J801" s="61"/>
    </row>
    <row r="802" spans="4:10" x14ac:dyDescent="0.2">
      <c r="D802" s="71"/>
      <c r="E802" s="71"/>
      <c r="F802" s="61"/>
      <c r="G802" s="71"/>
      <c r="H802" s="71"/>
      <c r="I802" s="71"/>
      <c r="J802" s="61"/>
    </row>
    <row r="803" spans="4:10" x14ac:dyDescent="0.2">
      <c r="D803" s="71"/>
      <c r="E803" s="71"/>
      <c r="F803" s="61"/>
      <c r="G803" s="71"/>
      <c r="H803" s="71"/>
      <c r="I803" s="71"/>
      <c r="J803" s="61"/>
    </row>
    <row r="804" spans="4:10" x14ac:dyDescent="0.2">
      <c r="D804" s="71"/>
      <c r="E804" s="71"/>
      <c r="F804" s="61"/>
      <c r="G804" s="71"/>
      <c r="H804" s="71"/>
      <c r="I804" s="71"/>
      <c r="J804" s="61"/>
    </row>
    <row r="805" spans="4:10" x14ac:dyDescent="0.2">
      <c r="D805" s="71"/>
      <c r="E805" s="71"/>
      <c r="F805" s="61"/>
      <c r="G805" s="71"/>
      <c r="H805" s="71"/>
      <c r="I805" s="71"/>
      <c r="J805" s="61"/>
    </row>
    <row r="806" spans="4:10" x14ac:dyDescent="0.2">
      <c r="D806" s="71"/>
      <c r="E806" s="71"/>
      <c r="F806" s="61"/>
      <c r="G806" s="71"/>
      <c r="H806" s="71"/>
      <c r="I806" s="71"/>
      <c r="J806" s="61"/>
    </row>
    <row r="807" spans="4:10" x14ac:dyDescent="0.2">
      <c r="D807" s="71"/>
      <c r="E807" s="71"/>
      <c r="F807" s="61"/>
      <c r="G807" s="71"/>
      <c r="H807" s="71"/>
      <c r="I807" s="71"/>
      <c r="J807" s="61"/>
    </row>
    <row r="808" spans="4:10" x14ac:dyDescent="0.2">
      <c r="D808" s="71"/>
      <c r="E808" s="71"/>
      <c r="F808" s="61"/>
      <c r="G808" s="71"/>
      <c r="H808" s="71"/>
      <c r="I808" s="71"/>
      <c r="J808" s="61"/>
    </row>
    <row r="809" spans="4:10" x14ac:dyDescent="0.2">
      <c r="D809" s="71"/>
      <c r="E809" s="71"/>
      <c r="F809" s="61"/>
      <c r="G809" s="71"/>
      <c r="H809" s="71"/>
      <c r="I809" s="71"/>
      <c r="J809" s="61"/>
    </row>
    <row r="810" spans="4:10" x14ac:dyDescent="0.2">
      <c r="D810" s="71"/>
      <c r="E810" s="71"/>
      <c r="F810" s="61"/>
      <c r="G810" s="71"/>
      <c r="H810" s="71"/>
      <c r="I810" s="71"/>
      <c r="J810" s="61"/>
    </row>
    <row r="811" spans="4:10" x14ac:dyDescent="0.2">
      <c r="D811" s="71"/>
      <c r="E811" s="71"/>
      <c r="F811" s="61"/>
      <c r="G811" s="71"/>
      <c r="H811" s="71"/>
      <c r="I811" s="71"/>
      <c r="J811" s="61"/>
    </row>
    <row r="812" spans="4:10" x14ac:dyDescent="0.2">
      <c r="D812" s="71"/>
      <c r="E812" s="71"/>
      <c r="F812" s="61"/>
      <c r="G812" s="71"/>
      <c r="H812" s="71"/>
      <c r="I812" s="71"/>
      <c r="J812" s="61"/>
    </row>
    <row r="813" spans="4:10" x14ac:dyDescent="0.2">
      <c r="D813" s="71"/>
      <c r="E813" s="71"/>
      <c r="F813" s="61"/>
      <c r="G813" s="71"/>
      <c r="H813" s="71"/>
      <c r="I813" s="71"/>
      <c r="J813" s="61"/>
    </row>
    <row r="814" spans="4:10" x14ac:dyDescent="0.2">
      <c r="D814" s="71"/>
      <c r="E814" s="71"/>
      <c r="F814" s="61"/>
      <c r="G814" s="71"/>
      <c r="H814" s="71"/>
      <c r="I814" s="71"/>
      <c r="J814" s="61"/>
    </row>
    <row r="815" spans="4:10" x14ac:dyDescent="0.2">
      <c r="D815" s="71"/>
      <c r="E815" s="71"/>
      <c r="F815" s="61"/>
      <c r="G815" s="71"/>
      <c r="H815" s="71"/>
      <c r="I815" s="71"/>
      <c r="J815" s="61"/>
    </row>
    <row r="816" spans="4:10" x14ac:dyDescent="0.2">
      <c r="D816" s="71"/>
      <c r="E816" s="71"/>
      <c r="F816" s="61"/>
      <c r="G816" s="71"/>
      <c r="H816" s="71"/>
      <c r="I816" s="71"/>
      <c r="J816" s="61"/>
    </row>
    <row r="817" spans="4:10" x14ac:dyDescent="0.2">
      <c r="D817" s="71"/>
      <c r="E817" s="71"/>
      <c r="F817" s="61"/>
      <c r="G817" s="71"/>
      <c r="H817" s="71"/>
      <c r="I817" s="71"/>
      <c r="J817" s="61"/>
    </row>
    <row r="818" spans="4:10" x14ac:dyDescent="0.2">
      <c r="D818" s="71"/>
      <c r="E818" s="71"/>
      <c r="F818" s="61"/>
      <c r="G818" s="71"/>
      <c r="H818" s="71"/>
      <c r="I818" s="71"/>
      <c r="J818" s="61"/>
    </row>
    <row r="819" spans="4:10" x14ac:dyDescent="0.2">
      <c r="D819" s="71"/>
      <c r="E819" s="71"/>
      <c r="F819" s="61"/>
      <c r="G819" s="71"/>
      <c r="H819" s="71"/>
      <c r="I819" s="71"/>
      <c r="J819" s="61"/>
    </row>
    <row r="820" spans="4:10" x14ac:dyDescent="0.2">
      <c r="D820" s="71"/>
      <c r="E820" s="71"/>
      <c r="F820" s="61"/>
      <c r="G820" s="71"/>
      <c r="H820" s="71"/>
      <c r="I820" s="71"/>
      <c r="J820" s="61"/>
    </row>
    <row r="821" spans="4:10" x14ac:dyDescent="0.2">
      <c r="D821" s="71"/>
      <c r="E821" s="71"/>
      <c r="F821" s="61"/>
      <c r="G821" s="71"/>
      <c r="H821" s="71"/>
      <c r="I821" s="71"/>
      <c r="J821" s="61"/>
    </row>
    <row r="822" spans="4:10" x14ac:dyDescent="0.2">
      <c r="D822" s="71"/>
      <c r="E822" s="71"/>
      <c r="F822" s="61"/>
      <c r="G822" s="71"/>
      <c r="H822" s="71"/>
      <c r="I822" s="71"/>
      <c r="J822" s="61"/>
    </row>
    <row r="823" spans="4:10" x14ac:dyDescent="0.2">
      <c r="D823" s="71"/>
      <c r="E823" s="71"/>
      <c r="F823" s="61"/>
      <c r="G823" s="71"/>
      <c r="H823" s="71"/>
      <c r="I823" s="71"/>
      <c r="J823" s="61"/>
    </row>
    <row r="824" spans="4:10" x14ac:dyDescent="0.2">
      <c r="D824" s="71"/>
      <c r="E824" s="71"/>
      <c r="F824" s="61"/>
      <c r="G824" s="71"/>
      <c r="H824" s="71"/>
      <c r="I824" s="71"/>
      <c r="J824" s="61"/>
    </row>
    <row r="825" spans="4:10" x14ac:dyDescent="0.2">
      <c r="D825" s="71"/>
      <c r="E825" s="71"/>
      <c r="F825" s="61"/>
      <c r="G825" s="71"/>
      <c r="H825" s="71"/>
      <c r="I825" s="71"/>
      <c r="J825" s="61"/>
    </row>
    <row r="826" spans="4:10" x14ac:dyDescent="0.2">
      <c r="D826" s="71"/>
      <c r="E826" s="71"/>
      <c r="F826" s="61"/>
      <c r="G826" s="71"/>
      <c r="H826" s="71"/>
      <c r="I826" s="71"/>
      <c r="J826" s="61"/>
    </row>
    <row r="827" spans="4:10" x14ac:dyDescent="0.2">
      <c r="D827" s="71"/>
      <c r="E827" s="71"/>
      <c r="F827" s="61"/>
      <c r="G827" s="71"/>
      <c r="H827" s="71"/>
      <c r="I827" s="71"/>
      <c r="J827" s="61"/>
    </row>
    <row r="828" spans="4:10" x14ac:dyDescent="0.2">
      <c r="D828" s="71"/>
      <c r="E828" s="71"/>
      <c r="F828" s="61"/>
      <c r="G828" s="71"/>
      <c r="H828" s="71"/>
      <c r="I828" s="71"/>
      <c r="J828" s="61"/>
    </row>
    <row r="829" spans="4:10" x14ac:dyDescent="0.2">
      <c r="D829" s="71"/>
      <c r="E829" s="71"/>
      <c r="F829" s="61"/>
      <c r="G829" s="71"/>
      <c r="H829" s="71"/>
      <c r="I829" s="71"/>
      <c r="J829" s="61"/>
    </row>
    <row r="830" spans="4:10" x14ac:dyDescent="0.2">
      <c r="D830" s="71"/>
      <c r="E830" s="71"/>
      <c r="F830" s="61"/>
      <c r="G830" s="71"/>
      <c r="H830" s="71"/>
      <c r="I830" s="71"/>
      <c r="J830" s="61"/>
    </row>
    <row r="831" spans="4:10" x14ac:dyDescent="0.2">
      <c r="D831" s="71"/>
      <c r="E831" s="71"/>
      <c r="F831" s="61"/>
      <c r="G831" s="71"/>
      <c r="H831" s="71"/>
      <c r="I831" s="71"/>
      <c r="J831" s="61"/>
    </row>
    <row r="832" spans="4:10" x14ac:dyDescent="0.2">
      <c r="D832" s="71"/>
      <c r="E832" s="71"/>
      <c r="F832" s="61"/>
      <c r="G832" s="71"/>
      <c r="H832" s="71"/>
      <c r="I832" s="71"/>
      <c r="J832" s="61"/>
    </row>
    <row r="833" spans="4:10" x14ac:dyDescent="0.2">
      <c r="D833" s="71"/>
      <c r="E833" s="71"/>
      <c r="F833" s="61"/>
      <c r="G833" s="71"/>
      <c r="H833" s="71"/>
      <c r="I833" s="71"/>
      <c r="J833" s="61"/>
    </row>
    <row r="834" spans="4:10" x14ac:dyDescent="0.2">
      <c r="D834" s="71"/>
      <c r="E834" s="71"/>
      <c r="F834" s="61"/>
      <c r="G834" s="71"/>
      <c r="H834" s="71"/>
      <c r="I834" s="71"/>
      <c r="J834" s="61"/>
    </row>
    <row r="835" spans="4:10" x14ac:dyDescent="0.2">
      <c r="D835" s="71"/>
      <c r="E835" s="71"/>
      <c r="F835" s="61"/>
      <c r="G835" s="71"/>
      <c r="H835" s="71"/>
      <c r="I835" s="71"/>
      <c r="J835" s="61"/>
    </row>
    <row r="836" spans="4:10" x14ac:dyDescent="0.2">
      <c r="D836" s="71"/>
      <c r="E836" s="71"/>
      <c r="F836" s="61"/>
      <c r="G836" s="71"/>
      <c r="H836" s="71"/>
      <c r="I836" s="71"/>
      <c r="J836" s="61"/>
    </row>
    <row r="837" spans="4:10" x14ac:dyDescent="0.2">
      <c r="D837" s="71"/>
      <c r="E837" s="71"/>
      <c r="F837" s="61"/>
      <c r="G837" s="71"/>
      <c r="H837" s="71"/>
      <c r="I837" s="71"/>
      <c r="J837" s="61"/>
    </row>
    <row r="838" spans="4:10" x14ac:dyDescent="0.2">
      <c r="D838" s="71"/>
      <c r="E838" s="71"/>
      <c r="F838" s="61"/>
      <c r="G838" s="71"/>
      <c r="H838" s="71"/>
      <c r="I838" s="71"/>
      <c r="J838" s="61"/>
    </row>
    <row r="839" spans="4:10" x14ac:dyDescent="0.2">
      <c r="D839" s="71"/>
      <c r="E839" s="71"/>
      <c r="F839" s="61"/>
      <c r="G839" s="71"/>
      <c r="H839" s="71"/>
      <c r="I839" s="71"/>
      <c r="J839" s="61"/>
    </row>
    <row r="840" spans="4:10" x14ac:dyDescent="0.2">
      <c r="D840" s="71"/>
      <c r="E840" s="71"/>
      <c r="F840" s="61"/>
      <c r="G840" s="71"/>
      <c r="H840" s="71"/>
      <c r="I840" s="71"/>
      <c r="J840" s="61"/>
    </row>
    <row r="841" spans="4:10" x14ac:dyDescent="0.2">
      <c r="D841" s="71"/>
      <c r="E841" s="71"/>
      <c r="F841" s="61"/>
      <c r="G841" s="71"/>
      <c r="H841" s="71"/>
      <c r="I841" s="71"/>
      <c r="J841" s="61"/>
    </row>
    <row r="842" spans="4:10" x14ac:dyDescent="0.2">
      <c r="D842" s="71"/>
      <c r="E842" s="71"/>
      <c r="F842" s="61"/>
      <c r="G842" s="71"/>
      <c r="H842" s="71"/>
      <c r="I842" s="71"/>
      <c r="J842" s="61"/>
    </row>
    <row r="843" spans="4:10" x14ac:dyDescent="0.2">
      <c r="D843" s="71"/>
      <c r="E843" s="71"/>
      <c r="F843" s="61"/>
      <c r="G843" s="71"/>
      <c r="H843" s="71"/>
      <c r="I843" s="71"/>
      <c r="J843" s="61"/>
    </row>
    <row r="844" spans="4:10" x14ac:dyDescent="0.2">
      <c r="D844" s="71"/>
      <c r="E844" s="71"/>
      <c r="F844" s="61"/>
      <c r="G844" s="71"/>
      <c r="H844" s="71"/>
      <c r="I844" s="71"/>
      <c r="J844" s="61"/>
    </row>
    <row r="845" spans="4:10" x14ac:dyDescent="0.2">
      <c r="D845" s="71"/>
      <c r="E845" s="71"/>
      <c r="F845" s="61"/>
      <c r="G845" s="71"/>
      <c r="H845" s="71"/>
      <c r="I845" s="71"/>
      <c r="J845" s="61"/>
    </row>
    <row r="846" spans="4:10" x14ac:dyDescent="0.2">
      <c r="D846" s="71"/>
      <c r="E846" s="71"/>
      <c r="F846" s="61"/>
      <c r="G846" s="71"/>
      <c r="H846" s="71"/>
      <c r="I846" s="71"/>
      <c r="J846" s="61"/>
    </row>
    <row r="847" spans="4:10" x14ac:dyDescent="0.2">
      <c r="D847" s="71"/>
      <c r="E847" s="71"/>
      <c r="F847" s="61"/>
      <c r="G847" s="71"/>
      <c r="H847" s="71"/>
      <c r="I847" s="71"/>
      <c r="J847" s="61"/>
    </row>
    <row r="848" spans="4:10" x14ac:dyDescent="0.2">
      <c r="D848" s="71"/>
      <c r="E848" s="71"/>
      <c r="F848" s="61"/>
      <c r="G848" s="71"/>
      <c r="H848" s="71"/>
      <c r="I848" s="71"/>
      <c r="J848" s="61"/>
    </row>
    <row r="849" spans="4:10" x14ac:dyDescent="0.2">
      <c r="D849" s="71"/>
      <c r="E849" s="71"/>
      <c r="F849" s="61"/>
      <c r="G849" s="71"/>
      <c r="H849" s="71"/>
      <c r="I849" s="71"/>
      <c r="J849" s="61"/>
    </row>
    <row r="850" spans="4:10" x14ac:dyDescent="0.2">
      <c r="D850" s="71"/>
      <c r="E850" s="71"/>
      <c r="F850" s="61"/>
      <c r="G850" s="71"/>
      <c r="H850" s="71"/>
      <c r="I850" s="71"/>
      <c r="J850" s="61"/>
    </row>
    <row r="851" spans="4:10" x14ac:dyDescent="0.2">
      <c r="D851" s="71"/>
      <c r="E851" s="71"/>
      <c r="F851" s="61"/>
      <c r="G851" s="71"/>
      <c r="H851" s="71"/>
      <c r="I851" s="71"/>
      <c r="J851" s="61"/>
    </row>
    <row r="852" spans="4:10" x14ac:dyDescent="0.2">
      <c r="D852" s="71"/>
      <c r="E852" s="71"/>
      <c r="F852" s="61"/>
      <c r="G852" s="71"/>
      <c r="H852" s="71"/>
      <c r="I852" s="71"/>
      <c r="J852" s="61"/>
    </row>
    <row r="853" spans="4:10" x14ac:dyDescent="0.2">
      <c r="D853" s="71"/>
      <c r="E853" s="71"/>
      <c r="F853" s="61"/>
      <c r="G853" s="71"/>
      <c r="H853" s="71"/>
      <c r="I853" s="71"/>
      <c r="J853" s="61"/>
    </row>
    <row r="854" spans="4:10" x14ac:dyDescent="0.2">
      <c r="D854" s="71"/>
      <c r="E854" s="71"/>
      <c r="F854" s="61"/>
      <c r="G854" s="71"/>
      <c r="H854" s="71"/>
      <c r="I854" s="71"/>
      <c r="J854" s="61"/>
    </row>
    <row r="855" spans="4:10" x14ac:dyDescent="0.2">
      <c r="D855" s="71"/>
      <c r="E855" s="71"/>
      <c r="F855" s="61"/>
      <c r="G855" s="71"/>
      <c r="H855" s="71"/>
      <c r="I855" s="71"/>
      <c r="J855" s="61"/>
    </row>
    <row r="856" spans="4:10" x14ac:dyDescent="0.2">
      <c r="D856" s="71"/>
      <c r="E856" s="71"/>
      <c r="F856" s="61"/>
      <c r="G856" s="71"/>
      <c r="H856" s="71"/>
      <c r="I856" s="71"/>
      <c r="J856" s="61"/>
    </row>
    <row r="857" spans="4:10" x14ac:dyDescent="0.2">
      <c r="D857" s="71"/>
      <c r="E857" s="71"/>
      <c r="F857" s="61"/>
      <c r="G857" s="71"/>
      <c r="H857" s="71"/>
      <c r="I857" s="71"/>
      <c r="J857" s="61"/>
    </row>
    <row r="858" spans="4:10" x14ac:dyDescent="0.2">
      <c r="D858" s="71"/>
      <c r="E858" s="71"/>
      <c r="F858" s="61"/>
      <c r="G858" s="71"/>
      <c r="H858" s="71"/>
      <c r="I858" s="71"/>
      <c r="J858" s="61"/>
    </row>
    <row r="859" spans="4:10" x14ac:dyDescent="0.2">
      <c r="D859" s="71"/>
      <c r="E859" s="71"/>
      <c r="F859" s="61"/>
      <c r="G859" s="71"/>
      <c r="H859" s="71"/>
      <c r="I859" s="71"/>
      <c r="J859" s="61"/>
    </row>
    <row r="860" spans="4:10" x14ac:dyDescent="0.2">
      <c r="D860" s="71"/>
      <c r="E860" s="71"/>
      <c r="F860" s="61"/>
      <c r="G860" s="71"/>
      <c r="H860" s="71"/>
      <c r="I860" s="71"/>
      <c r="J860" s="61"/>
    </row>
    <row r="861" spans="4:10" x14ac:dyDescent="0.2">
      <c r="D861" s="71"/>
      <c r="E861" s="71"/>
      <c r="F861" s="61"/>
      <c r="G861" s="71"/>
      <c r="H861" s="71"/>
      <c r="I861" s="71"/>
      <c r="J861" s="61"/>
    </row>
    <row r="862" spans="4:10" x14ac:dyDescent="0.2">
      <c r="D862" s="71"/>
      <c r="E862" s="71"/>
      <c r="F862" s="61"/>
      <c r="G862" s="71"/>
      <c r="H862" s="71"/>
      <c r="I862" s="71"/>
      <c r="J862" s="61"/>
    </row>
    <row r="863" spans="4:10" x14ac:dyDescent="0.2">
      <c r="D863" s="71"/>
      <c r="E863" s="71"/>
      <c r="F863" s="61"/>
      <c r="G863" s="71"/>
      <c r="H863" s="71"/>
      <c r="I863" s="71"/>
      <c r="J863" s="61"/>
    </row>
    <row r="864" spans="4:10" x14ac:dyDescent="0.2">
      <c r="D864" s="71"/>
      <c r="E864" s="71"/>
      <c r="F864" s="61"/>
      <c r="G864" s="71"/>
      <c r="H864" s="71"/>
      <c r="I864" s="71"/>
      <c r="J864" s="61"/>
    </row>
    <row r="865" spans="4:10" x14ac:dyDescent="0.2">
      <c r="D865" s="71"/>
      <c r="E865" s="71"/>
      <c r="F865" s="61"/>
      <c r="G865" s="71"/>
      <c r="H865" s="71"/>
      <c r="I865" s="71"/>
      <c r="J865" s="61"/>
    </row>
    <row r="866" spans="4:10" x14ac:dyDescent="0.2">
      <c r="D866" s="71"/>
      <c r="E866" s="71"/>
      <c r="F866" s="61"/>
      <c r="G866" s="71"/>
      <c r="H866" s="71"/>
      <c r="I866" s="71"/>
      <c r="J866" s="61"/>
    </row>
    <row r="867" spans="4:10" x14ac:dyDescent="0.2">
      <c r="D867" s="71"/>
      <c r="E867" s="71"/>
      <c r="F867" s="61"/>
      <c r="G867" s="71"/>
      <c r="H867" s="71"/>
      <c r="I867" s="71"/>
      <c r="J867" s="61"/>
    </row>
    <row r="868" spans="4:10" x14ac:dyDescent="0.2">
      <c r="D868" s="71"/>
      <c r="E868" s="71"/>
      <c r="F868" s="61"/>
      <c r="G868" s="71"/>
      <c r="H868" s="71"/>
      <c r="I868" s="71"/>
      <c r="J868" s="61"/>
    </row>
    <row r="869" spans="4:10" x14ac:dyDescent="0.2">
      <c r="D869" s="71"/>
      <c r="E869" s="71"/>
      <c r="F869" s="61"/>
      <c r="G869" s="71"/>
      <c r="H869" s="71"/>
      <c r="I869" s="71"/>
      <c r="J869" s="61"/>
    </row>
    <row r="870" spans="4:10" x14ac:dyDescent="0.2">
      <c r="D870" s="71"/>
      <c r="E870" s="71"/>
      <c r="F870" s="61"/>
      <c r="G870" s="71"/>
      <c r="H870" s="71"/>
      <c r="I870" s="71"/>
      <c r="J870" s="61"/>
    </row>
    <row r="871" spans="4:10" x14ac:dyDescent="0.2">
      <c r="D871" s="71"/>
      <c r="E871" s="71"/>
      <c r="F871" s="61"/>
      <c r="G871" s="71"/>
      <c r="H871" s="71"/>
      <c r="I871" s="71"/>
      <c r="J871" s="61"/>
    </row>
    <row r="872" spans="4:10" x14ac:dyDescent="0.2">
      <c r="D872" s="71"/>
      <c r="E872" s="71"/>
      <c r="F872" s="61"/>
      <c r="G872" s="71"/>
      <c r="H872" s="71"/>
      <c r="I872" s="71"/>
      <c r="J872" s="61"/>
    </row>
    <row r="873" spans="4:10" x14ac:dyDescent="0.2">
      <c r="D873" s="71"/>
      <c r="E873" s="71"/>
      <c r="F873" s="61"/>
      <c r="G873" s="71"/>
      <c r="H873" s="71"/>
      <c r="I873" s="71"/>
      <c r="J873" s="61"/>
    </row>
    <row r="874" spans="4:10" x14ac:dyDescent="0.2">
      <c r="D874" s="71"/>
      <c r="E874" s="71"/>
      <c r="F874" s="61"/>
      <c r="G874" s="71"/>
      <c r="H874" s="71"/>
      <c r="I874" s="71"/>
      <c r="J874" s="61"/>
    </row>
    <row r="875" spans="4:10" x14ac:dyDescent="0.2">
      <c r="D875" s="71"/>
      <c r="E875" s="71"/>
      <c r="F875" s="61"/>
      <c r="G875" s="71"/>
      <c r="H875" s="71"/>
      <c r="I875" s="71"/>
      <c r="J875" s="61"/>
    </row>
    <row r="876" spans="4:10" x14ac:dyDescent="0.2">
      <c r="D876" s="71"/>
      <c r="E876" s="71"/>
      <c r="F876" s="61"/>
      <c r="G876" s="71"/>
      <c r="H876" s="71"/>
      <c r="I876" s="71"/>
      <c r="J876" s="61"/>
    </row>
    <row r="877" spans="4:10" x14ac:dyDescent="0.2">
      <c r="D877" s="71"/>
      <c r="E877" s="71"/>
      <c r="F877" s="61"/>
      <c r="G877" s="71"/>
      <c r="H877" s="71"/>
      <c r="I877" s="71"/>
      <c r="J877" s="61"/>
    </row>
    <row r="878" spans="4:10" x14ac:dyDescent="0.2">
      <c r="D878" s="71"/>
      <c r="E878" s="71"/>
      <c r="F878" s="61"/>
      <c r="G878" s="71"/>
      <c r="H878" s="71"/>
      <c r="I878" s="71"/>
      <c r="J878" s="61"/>
    </row>
    <row r="879" spans="4:10" x14ac:dyDescent="0.2">
      <c r="D879" s="71"/>
      <c r="E879" s="71"/>
      <c r="F879" s="61"/>
      <c r="G879" s="71"/>
      <c r="H879" s="71"/>
      <c r="I879" s="71"/>
      <c r="J879" s="61"/>
    </row>
    <row r="880" spans="4:10" x14ac:dyDescent="0.2">
      <c r="D880" s="71"/>
      <c r="E880" s="71"/>
      <c r="F880" s="61"/>
      <c r="G880" s="71"/>
      <c r="H880" s="71"/>
      <c r="I880" s="71"/>
      <c r="J880" s="61"/>
    </row>
    <row r="881" spans="4:10" x14ac:dyDescent="0.2">
      <c r="D881" s="71"/>
      <c r="E881" s="71"/>
      <c r="F881" s="61"/>
      <c r="G881" s="71"/>
      <c r="H881" s="71"/>
      <c r="I881" s="71"/>
      <c r="J881" s="61"/>
    </row>
    <row r="882" spans="4:10" x14ac:dyDescent="0.2">
      <c r="D882" s="71"/>
      <c r="E882" s="71"/>
      <c r="F882" s="61"/>
      <c r="G882" s="71"/>
      <c r="H882" s="71"/>
      <c r="I882" s="71"/>
      <c r="J882" s="61"/>
    </row>
    <row r="883" spans="4:10" x14ac:dyDescent="0.2">
      <c r="D883" s="71"/>
      <c r="E883" s="71"/>
      <c r="F883" s="61"/>
      <c r="G883" s="71"/>
      <c r="H883" s="71"/>
      <c r="I883" s="71"/>
      <c r="J883" s="61"/>
    </row>
    <row r="884" spans="4:10" x14ac:dyDescent="0.2">
      <c r="D884" s="71"/>
      <c r="E884" s="71"/>
      <c r="F884" s="61"/>
      <c r="G884" s="71"/>
      <c r="H884" s="71"/>
      <c r="I884" s="71"/>
      <c r="J884" s="61"/>
    </row>
    <row r="885" spans="4:10" x14ac:dyDescent="0.2">
      <c r="D885" s="71"/>
      <c r="E885" s="71"/>
      <c r="F885" s="61"/>
      <c r="G885" s="71"/>
      <c r="H885" s="71"/>
      <c r="I885" s="71"/>
      <c r="J885" s="61"/>
    </row>
    <row r="886" spans="4:10" x14ac:dyDescent="0.2">
      <c r="D886" s="71"/>
      <c r="E886" s="71"/>
      <c r="F886" s="61"/>
      <c r="G886" s="71"/>
      <c r="H886" s="71"/>
      <c r="I886" s="71"/>
      <c r="J886" s="61"/>
    </row>
    <row r="887" spans="4:10" x14ac:dyDescent="0.2">
      <c r="D887" s="71"/>
      <c r="E887" s="71"/>
      <c r="F887" s="61"/>
      <c r="G887" s="71"/>
      <c r="H887" s="71"/>
      <c r="I887" s="71"/>
      <c r="J887" s="61"/>
    </row>
    <row r="888" spans="4:10" x14ac:dyDescent="0.2">
      <c r="D888" s="71"/>
      <c r="E888" s="71"/>
      <c r="F888" s="61"/>
      <c r="G888" s="71"/>
      <c r="H888" s="71"/>
      <c r="I888" s="71"/>
      <c r="J888" s="61"/>
    </row>
    <row r="889" spans="4:10" x14ac:dyDescent="0.2">
      <c r="D889" s="71"/>
      <c r="E889" s="71"/>
      <c r="F889" s="61"/>
      <c r="G889" s="71"/>
      <c r="H889" s="71"/>
      <c r="I889" s="71"/>
      <c r="J889" s="61"/>
    </row>
    <row r="890" spans="4:10" x14ac:dyDescent="0.2">
      <c r="D890" s="71"/>
      <c r="E890" s="71"/>
      <c r="F890" s="61"/>
      <c r="G890" s="71"/>
      <c r="H890" s="71"/>
      <c r="I890" s="71"/>
      <c r="J890" s="61"/>
    </row>
    <row r="891" spans="4:10" x14ac:dyDescent="0.2">
      <c r="D891" s="71"/>
      <c r="E891" s="71"/>
      <c r="F891" s="61"/>
      <c r="G891" s="71"/>
      <c r="H891" s="71"/>
      <c r="I891" s="71"/>
      <c r="J891" s="61"/>
    </row>
    <row r="892" spans="4:10" x14ac:dyDescent="0.2">
      <c r="D892" s="71"/>
      <c r="E892" s="71"/>
      <c r="F892" s="61"/>
      <c r="G892" s="71"/>
      <c r="H892" s="71"/>
      <c r="I892" s="71"/>
      <c r="J892" s="61"/>
    </row>
    <row r="893" spans="4:10" x14ac:dyDescent="0.2">
      <c r="D893" s="71"/>
      <c r="E893" s="71"/>
      <c r="F893" s="61"/>
      <c r="G893" s="71"/>
      <c r="H893" s="71"/>
      <c r="I893" s="71"/>
      <c r="J893" s="61"/>
    </row>
    <row r="894" spans="4:10" x14ac:dyDescent="0.2">
      <c r="D894" s="71"/>
      <c r="E894" s="71"/>
      <c r="F894" s="61"/>
      <c r="G894" s="71"/>
      <c r="H894" s="71"/>
      <c r="I894" s="71"/>
      <c r="J894" s="61"/>
    </row>
    <row r="895" spans="4:10" x14ac:dyDescent="0.2">
      <c r="D895" s="71"/>
      <c r="E895" s="71"/>
      <c r="F895" s="61"/>
      <c r="G895" s="71"/>
      <c r="H895" s="71"/>
      <c r="I895" s="71"/>
      <c r="J895" s="61"/>
    </row>
    <row r="896" spans="4:10" x14ac:dyDescent="0.2">
      <c r="D896" s="71"/>
      <c r="E896" s="71"/>
      <c r="F896" s="61"/>
      <c r="G896" s="71"/>
      <c r="H896" s="71"/>
      <c r="I896" s="71"/>
      <c r="J896" s="61"/>
    </row>
    <row r="897" spans="4:10" x14ac:dyDescent="0.2">
      <c r="D897" s="71"/>
      <c r="E897" s="71"/>
      <c r="F897" s="61"/>
      <c r="G897" s="71"/>
      <c r="H897" s="71"/>
      <c r="I897" s="71"/>
      <c r="J897" s="61"/>
    </row>
    <row r="898" spans="4:10" x14ac:dyDescent="0.2">
      <c r="D898" s="71"/>
      <c r="E898" s="71"/>
      <c r="F898" s="61"/>
      <c r="G898" s="71"/>
      <c r="H898" s="71"/>
      <c r="I898" s="71"/>
      <c r="J898" s="61"/>
    </row>
    <row r="899" spans="4:10" x14ac:dyDescent="0.2">
      <c r="D899" s="71"/>
      <c r="E899" s="71"/>
      <c r="F899" s="61"/>
      <c r="G899" s="71"/>
      <c r="H899" s="71"/>
      <c r="I899" s="71"/>
      <c r="J899" s="61"/>
    </row>
    <row r="900" spans="4:10" x14ac:dyDescent="0.2">
      <c r="D900" s="71"/>
      <c r="E900" s="71"/>
      <c r="F900" s="61"/>
      <c r="G900" s="71"/>
      <c r="H900" s="71"/>
      <c r="I900" s="71"/>
      <c r="J900" s="61"/>
    </row>
    <row r="901" spans="4:10" x14ac:dyDescent="0.2">
      <c r="D901" s="71"/>
      <c r="E901" s="71"/>
      <c r="F901" s="61"/>
      <c r="G901" s="71"/>
      <c r="H901" s="71"/>
      <c r="I901" s="71"/>
      <c r="J901" s="61"/>
    </row>
    <row r="902" spans="4:10" x14ac:dyDescent="0.2">
      <c r="D902" s="71"/>
      <c r="E902" s="71"/>
      <c r="F902" s="61"/>
      <c r="G902" s="71"/>
      <c r="H902" s="71"/>
      <c r="I902" s="71"/>
      <c r="J902" s="61"/>
    </row>
    <row r="903" spans="4:10" x14ac:dyDescent="0.2">
      <c r="D903" s="71"/>
      <c r="E903" s="71"/>
      <c r="F903" s="61"/>
      <c r="G903" s="71"/>
      <c r="H903" s="71"/>
      <c r="I903" s="71"/>
      <c r="J903" s="61"/>
    </row>
    <row r="904" spans="4:10" x14ac:dyDescent="0.2">
      <c r="D904" s="71"/>
      <c r="E904" s="71"/>
      <c r="F904" s="61"/>
      <c r="G904" s="71"/>
      <c r="H904" s="71"/>
      <c r="I904" s="71"/>
      <c r="J904" s="61"/>
    </row>
    <row r="905" spans="4:10" x14ac:dyDescent="0.2">
      <c r="D905" s="71"/>
      <c r="E905" s="71"/>
      <c r="F905" s="61"/>
      <c r="G905" s="71"/>
      <c r="H905" s="71"/>
      <c r="I905" s="71"/>
      <c r="J905" s="61"/>
    </row>
    <row r="906" spans="4:10" x14ac:dyDescent="0.2">
      <c r="D906" s="71"/>
      <c r="E906" s="71"/>
      <c r="F906" s="61"/>
      <c r="G906" s="71"/>
      <c r="H906" s="71"/>
      <c r="I906" s="71"/>
      <c r="J906" s="61"/>
    </row>
    <row r="907" spans="4:10" x14ac:dyDescent="0.2">
      <c r="D907" s="71"/>
      <c r="E907" s="71"/>
      <c r="F907" s="61"/>
      <c r="G907" s="71"/>
      <c r="H907" s="71"/>
      <c r="I907" s="71"/>
      <c r="J907" s="61"/>
    </row>
    <row r="908" spans="4:10" x14ac:dyDescent="0.2">
      <c r="D908" s="71"/>
      <c r="E908" s="71"/>
      <c r="F908" s="61"/>
      <c r="G908" s="71"/>
      <c r="H908" s="71"/>
      <c r="I908" s="71"/>
      <c r="J908" s="61"/>
    </row>
    <row r="909" spans="4:10" x14ac:dyDescent="0.2">
      <c r="D909" s="71"/>
      <c r="E909" s="71"/>
      <c r="F909" s="61"/>
      <c r="G909" s="71"/>
      <c r="H909" s="71"/>
      <c r="I909" s="71"/>
      <c r="J909" s="61"/>
    </row>
    <row r="910" spans="4:10" x14ac:dyDescent="0.2">
      <c r="D910" s="71"/>
      <c r="E910" s="71"/>
      <c r="F910" s="61"/>
      <c r="G910" s="71"/>
      <c r="H910" s="71"/>
      <c r="I910" s="71"/>
      <c r="J910" s="61"/>
    </row>
    <row r="911" spans="4:10" x14ac:dyDescent="0.2">
      <c r="D911" s="71"/>
      <c r="E911" s="71"/>
      <c r="F911" s="61"/>
      <c r="G911" s="71"/>
      <c r="H911" s="71"/>
      <c r="I911" s="71"/>
      <c r="J911" s="61"/>
    </row>
    <row r="912" spans="4:10" x14ac:dyDescent="0.2">
      <c r="D912" s="71"/>
      <c r="E912" s="71"/>
      <c r="F912" s="61"/>
      <c r="G912" s="71"/>
      <c r="H912" s="71"/>
      <c r="I912" s="71"/>
      <c r="J912" s="61"/>
    </row>
    <row r="913" spans="4:10" x14ac:dyDescent="0.2">
      <c r="D913" s="71"/>
      <c r="E913" s="71"/>
      <c r="F913" s="61"/>
      <c r="G913" s="71"/>
      <c r="H913" s="71"/>
      <c r="I913" s="71"/>
      <c r="J913" s="61"/>
    </row>
    <row r="914" spans="4:10" x14ac:dyDescent="0.2">
      <c r="D914" s="71"/>
      <c r="E914" s="71"/>
      <c r="F914" s="61"/>
      <c r="G914" s="71"/>
      <c r="H914" s="71"/>
      <c r="I914" s="71"/>
      <c r="J914" s="61"/>
    </row>
    <row r="915" spans="4:10" x14ac:dyDescent="0.2">
      <c r="D915" s="71"/>
      <c r="E915" s="71"/>
      <c r="F915" s="61"/>
      <c r="G915" s="71"/>
      <c r="H915" s="71"/>
      <c r="I915" s="71"/>
      <c r="J915" s="61"/>
    </row>
    <row r="916" spans="4:10" x14ac:dyDescent="0.2">
      <c r="D916" s="71"/>
      <c r="E916" s="71"/>
      <c r="F916" s="61"/>
      <c r="G916" s="71"/>
      <c r="H916" s="71"/>
      <c r="I916" s="71"/>
      <c r="J916" s="61"/>
    </row>
    <row r="917" spans="4:10" x14ac:dyDescent="0.2">
      <c r="D917" s="71"/>
      <c r="E917" s="71"/>
      <c r="F917" s="61"/>
      <c r="G917" s="71"/>
      <c r="H917" s="71"/>
      <c r="I917" s="71"/>
      <c r="J917" s="61"/>
    </row>
    <row r="918" spans="4:10" x14ac:dyDescent="0.2">
      <c r="D918" s="71"/>
      <c r="E918" s="71"/>
      <c r="F918" s="61"/>
      <c r="G918" s="71"/>
      <c r="H918" s="71"/>
      <c r="I918" s="71"/>
      <c r="J918" s="61"/>
    </row>
    <row r="919" spans="4:10" x14ac:dyDescent="0.2">
      <c r="D919" s="71"/>
      <c r="E919" s="71"/>
      <c r="F919" s="61"/>
      <c r="G919" s="71"/>
      <c r="H919" s="71"/>
      <c r="I919" s="71"/>
      <c r="J919" s="61"/>
    </row>
    <row r="920" spans="4:10" x14ac:dyDescent="0.2">
      <c r="D920" s="71"/>
      <c r="E920" s="71"/>
      <c r="F920" s="61"/>
      <c r="G920" s="71"/>
      <c r="H920" s="71"/>
      <c r="I920" s="71"/>
      <c r="J920" s="61"/>
    </row>
    <row r="921" spans="4:10" x14ac:dyDescent="0.2">
      <c r="D921" s="71"/>
      <c r="E921" s="71"/>
      <c r="F921" s="61"/>
      <c r="G921" s="71"/>
      <c r="H921" s="71"/>
      <c r="I921" s="71"/>
      <c r="J921" s="61"/>
    </row>
    <row r="922" spans="4:10" x14ac:dyDescent="0.2">
      <c r="D922" s="71"/>
      <c r="E922" s="71"/>
      <c r="F922" s="61"/>
      <c r="G922" s="71"/>
      <c r="H922" s="71"/>
      <c r="I922" s="71"/>
      <c r="J922" s="61"/>
    </row>
    <row r="923" spans="4:10" x14ac:dyDescent="0.2">
      <c r="D923" s="71"/>
      <c r="E923" s="71"/>
      <c r="F923" s="61"/>
      <c r="G923" s="71"/>
      <c r="H923" s="71"/>
      <c r="I923" s="71"/>
      <c r="J923" s="61"/>
    </row>
    <row r="924" spans="4:10" x14ac:dyDescent="0.2">
      <c r="D924" s="71"/>
      <c r="E924" s="71"/>
      <c r="F924" s="61"/>
      <c r="G924" s="71"/>
      <c r="H924" s="71"/>
      <c r="I924" s="71"/>
      <c r="J924" s="61"/>
    </row>
    <row r="925" spans="4:10" x14ac:dyDescent="0.2">
      <c r="D925" s="71"/>
      <c r="E925" s="71"/>
      <c r="F925" s="61"/>
      <c r="G925" s="71"/>
      <c r="H925" s="71"/>
      <c r="I925" s="71"/>
      <c r="J925" s="61"/>
    </row>
    <row r="926" spans="4:10" x14ac:dyDescent="0.2">
      <c r="D926" s="71"/>
      <c r="E926" s="71"/>
      <c r="F926" s="61"/>
      <c r="G926" s="71"/>
      <c r="H926" s="71"/>
      <c r="I926" s="71"/>
      <c r="J926" s="61"/>
    </row>
    <row r="927" spans="4:10" x14ac:dyDescent="0.2">
      <c r="D927" s="71"/>
      <c r="E927" s="71"/>
      <c r="F927" s="61"/>
      <c r="G927" s="71"/>
      <c r="H927" s="71"/>
      <c r="I927" s="71"/>
      <c r="J927" s="61"/>
    </row>
    <row r="928" spans="4:10" x14ac:dyDescent="0.2">
      <c r="D928" s="71"/>
      <c r="E928" s="71"/>
      <c r="F928" s="61"/>
      <c r="G928" s="71"/>
      <c r="H928" s="71"/>
      <c r="I928" s="71"/>
      <c r="J928" s="61"/>
    </row>
    <row r="929" spans="4:10" x14ac:dyDescent="0.2">
      <c r="D929" s="71"/>
      <c r="E929" s="71"/>
      <c r="F929" s="61"/>
      <c r="G929" s="71"/>
      <c r="H929" s="71"/>
      <c r="I929" s="71"/>
      <c r="J929" s="61"/>
    </row>
    <row r="930" spans="4:10" x14ac:dyDescent="0.2">
      <c r="D930" s="71"/>
      <c r="E930" s="71"/>
      <c r="F930" s="61"/>
      <c r="G930" s="71"/>
      <c r="H930" s="71"/>
      <c r="I930" s="71"/>
      <c r="J930" s="61"/>
    </row>
    <row r="931" spans="4:10" x14ac:dyDescent="0.2">
      <c r="D931" s="71"/>
      <c r="E931" s="71"/>
      <c r="F931" s="61"/>
      <c r="G931" s="71"/>
      <c r="H931" s="71"/>
      <c r="I931" s="71"/>
      <c r="J931" s="61"/>
    </row>
    <row r="932" spans="4:10" x14ac:dyDescent="0.2">
      <c r="D932" s="71"/>
      <c r="E932" s="71"/>
      <c r="F932" s="61"/>
      <c r="G932" s="71"/>
      <c r="H932" s="71"/>
      <c r="I932" s="71"/>
      <c r="J932" s="61"/>
    </row>
    <row r="933" spans="4:10" x14ac:dyDescent="0.2">
      <c r="D933" s="71"/>
      <c r="E933" s="71"/>
      <c r="F933" s="61"/>
      <c r="G933" s="71"/>
      <c r="H933" s="71"/>
      <c r="I933" s="71"/>
      <c r="J933" s="61"/>
    </row>
    <row r="934" spans="4:10" x14ac:dyDescent="0.2">
      <c r="D934" s="71"/>
      <c r="E934" s="71"/>
      <c r="F934" s="61"/>
      <c r="G934" s="71"/>
      <c r="H934" s="71"/>
      <c r="I934" s="71"/>
      <c r="J934" s="61"/>
    </row>
    <row r="935" spans="4:10" x14ac:dyDescent="0.2">
      <c r="D935" s="71"/>
      <c r="E935" s="71"/>
      <c r="F935" s="61"/>
      <c r="G935" s="71"/>
      <c r="H935" s="71"/>
      <c r="I935" s="71"/>
      <c r="J935" s="61"/>
    </row>
    <row r="936" spans="4:10" x14ac:dyDescent="0.2">
      <c r="D936" s="71"/>
      <c r="E936" s="71"/>
      <c r="F936" s="61"/>
      <c r="G936" s="71"/>
      <c r="H936" s="71"/>
      <c r="I936" s="71"/>
      <c r="J936" s="61"/>
    </row>
    <row r="937" spans="4:10" x14ac:dyDescent="0.2">
      <c r="D937" s="71"/>
      <c r="E937" s="71"/>
      <c r="F937" s="61"/>
      <c r="G937" s="71"/>
      <c r="H937" s="71"/>
      <c r="I937" s="71"/>
      <c r="J937" s="61"/>
    </row>
    <row r="938" spans="4:10" x14ac:dyDescent="0.2">
      <c r="D938" s="71"/>
      <c r="E938" s="71"/>
      <c r="F938" s="61"/>
      <c r="G938" s="71"/>
      <c r="H938" s="71"/>
      <c r="I938" s="71"/>
      <c r="J938" s="61"/>
    </row>
    <row r="939" spans="4:10" x14ac:dyDescent="0.2">
      <c r="D939" s="71"/>
      <c r="E939" s="71"/>
      <c r="F939" s="61"/>
      <c r="G939" s="71"/>
      <c r="H939" s="71"/>
      <c r="I939" s="71"/>
      <c r="J939" s="61"/>
    </row>
    <row r="940" spans="4:10" x14ac:dyDescent="0.2">
      <c r="D940" s="71"/>
      <c r="E940" s="71"/>
      <c r="F940" s="61"/>
      <c r="G940" s="71"/>
      <c r="H940" s="71"/>
      <c r="I940" s="71"/>
      <c r="J940" s="61"/>
    </row>
    <row r="941" spans="4:10" x14ac:dyDescent="0.2">
      <c r="D941" s="71"/>
      <c r="E941" s="71"/>
      <c r="F941" s="61"/>
      <c r="G941" s="71"/>
      <c r="H941" s="71"/>
      <c r="I941" s="71"/>
      <c r="J941" s="61"/>
    </row>
    <row r="942" spans="4:10" x14ac:dyDescent="0.2">
      <c r="D942" s="71"/>
      <c r="E942" s="71"/>
      <c r="F942" s="61"/>
      <c r="G942" s="71"/>
      <c r="H942" s="71"/>
      <c r="I942" s="71"/>
      <c r="J942" s="61"/>
    </row>
    <row r="943" spans="4:10" x14ac:dyDescent="0.2">
      <c r="D943" s="71"/>
      <c r="E943" s="71"/>
      <c r="F943" s="61"/>
      <c r="G943" s="71"/>
      <c r="H943" s="71"/>
      <c r="I943" s="71"/>
      <c r="J943" s="61"/>
    </row>
    <row r="944" spans="4:10" x14ac:dyDescent="0.2">
      <c r="D944" s="71"/>
      <c r="E944" s="71"/>
      <c r="F944" s="61"/>
      <c r="G944" s="71"/>
      <c r="H944" s="71"/>
      <c r="I944" s="71"/>
      <c r="J944" s="61"/>
    </row>
    <row r="945" spans="4:10" x14ac:dyDescent="0.2">
      <c r="D945" s="71"/>
      <c r="E945" s="71"/>
      <c r="F945" s="61"/>
      <c r="G945" s="71"/>
      <c r="H945" s="71"/>
      <c r="I945" s="71"/>
      <c r="J945" s="61"/>
    </row>
    <row r="946" spans="4:10" x14ac:dyDescent="0.2">
      <c r="D946" s="71"/>
      <c r="E946" s="71"/>
      <c r="F946" s="61"/>
      <c r="G946" s="71"/>
      <c r="H946" s="71"/>
      <c r="I946" s="71"/>
      <c r="J946" s="61"/>
    </row>
    <row r="947" spans="4:10" x14ac:dyDescent="0.2">
      <c r="D947" s="71"/>
      <c r="E947" s="71"/>
      <c r="F947" s="61"/>
      <c r="G947" s="71"/>
      <c r="H947" s="71"/>
      <c r="I947" s="71"/>
      <c r="J947" s="61"/>
    </row>
    <row r="948" spans="4:10" x14ac:dyDescent="0.2">
      <c r="D948" s="71"/>
      <c r="E948" s="71"/>
      <c r="F948" s="61"/>
      <c r="G948" s="71"/>
      <c r="H948" s="71"/>
      <c r="I948" s="71"/>
      <c r="J948" s="61"/>
    </row>
    <row r="949" spans="4:10" x14ac:dyDescent="0.2">
      <c r="D949" s="71"/>
      <c r="E949" s="71"/>
      <c r="F949" s="61"/>
      <c r="G949" s="71"/>
      <c r="H949" s="71"/>
      <c r="I949" s="71"/>
      <c r="J949" s="61"/>
    </row>
    <row r="950" spans="4:10" x14ac:dyDescent="0.2">
      <c r="D950" s="71"/>
      <c r="E950" s="71"/>
      <c r="F950" s="61"/>
      <c r="G950" s="71"/>
      <c r="H950" s="71"/>
      <c r="I950" s="71"/>
      <c r="J950" s="61"/>
    </row>
    <row r="951" spans="4:10" x14ac:dyDescent="0.2">
      <c r="D951" s="71"/>
      <c r="E951" s="71"/>
      <c r="F951" s="61"/>
      <c r="G951" s="71"/>
      <c r="H951" s="71"/>
      <c r="I951" s="71"/>
      <c r="J951" s="61"/>
    </row>
    <row r="952" spans="4:10" x14ac:dyDescent="0.2">
      <c r="D952" s="71"/>
      <c r="E952" s="71"/>
      <c r="F952" s="61"/>
      <c r="G952" s="71"/>
      <c r="H952" s="71"/>
      <c r="I952" s="71"/>
      <c r="J952" s="61"/>
    </row>
    <row r="953" spans="4:10" x14ac:dyDescent="0.2">
      <c r="D953" s="71"/>
      <c r="E953" s="71"/>
      <c r="F953" s="61"/>
      <c r="G953" s="71"/>
      <c r="H953" s="71"/>
      <c r="I953" s="71"/>
      <c r="J953" s="61"/>
    </row>
    <row r="954" spans="4:10" x14ac:dyDescent="0.2">
      <c r="D954" s="71"/>
      <c r="E954" s="71"/>
      <c r="F954" s="61"/>
      <c r="G954" s="71"/>
      <c r="H954" s="71"/>
      <c r="I954" s="71"/>
      <c r="J954" s="61"/>
    </row>
    <row r="955" spans="4:10" x14ac:dyDescent="0.2">
      <c r="D955" s="71"/>
      <c r="E955" s="71"/>
      <c r="F955" s="61"/>
      <c r="G955" s="71"/>
      <c r="H955" s="71"/>
      <c r="I955" s="71"/>
      <c r="J955" s="61"/>
    </row>
    <row r="956" spans="4:10" x14ac:dyDescent="0.2">
      <c r="D956" s="71"/>
      <c r="E956" s="71"/>
      <c r="F956" s="61"/>
      <c r="G956" s="71"/>
      <c r="H956" s="71"/>
      <c r="I956" s="71"/>
      <c r="J956" s="61"/>
    </row>
    <row r="957" spans="4:10" x14ac:dyDescent="0.2">
      <c r="D957" s="71"/>
      <c r="E957" s="71"/>
      <c r="F957" s="61"/>
      <c r="G957" s="71"/>
      <c r="H957" s="71"/>
      <c r="I957" s="71"/>
      <c r="J957" s="61"/>
    </row>
    <row r="958" spans="4:10" x14ac:dyDescent="0.2">
      <c r="D958" s="71"/>
      <c r="E958" s="71"/>
      <c r="F958" s="61"/>
      <c r="G958" s="71"/>
      <c r="H958" s="71"/>
      <c r="I958" s="71"/>
      <c r="J958" s="61"/>
    </row>
    <row r="959" spans="4:10" x14ac:dyDescent="0.2">
      <c r="D959" s="71"/>
      <c r="E959" s="71"/>
      <c r="F959" s="61"/>
      <c r="G959" s="71"/>
      <c r="H959" s="71"/>
      <c r="I959" s="71"/>
      <c r="J959" s="61"/>
    </row>
    <row r="960" spans="4:10" x14ac:dyDescent="0.2">
      <c r="D960" s="71"/>
      <c r="E960" s="71"/>
      <c r="F960" s="61"/>
      <c r="G960" s="71"/>
      <c r="H960" s="71"/>
      <c r="I960" s="71"/>
      <c r="J960" s="61"/>
    </row>
    <row r="961" spans="4:10" x14ac:dyDescent="0.2">
      <c r="D961" s="71"/>
      <c r="E961" s="71"/>
      <c r="F961" s="61"/>
      <c r="G961" s="71"/>
      <c r="H961" s="71"/>
      <c r="I961" s="71"/>
      <c r="J961" s="61"/>
    </row>
    <row r="962" spans="4:10" x14ac:dyDescent="0.2">
      <c r="D962" s="71"/>
      <c r="E962" s="71"/>
      <c r="F962" s="61"/>
      <c r="G962" s="71"/>
      <c r="H962" s="71"/>
      <c r="I962" s="71"/>
      <c r="J962" s="61"/>
    </row>
    <row r="963" spans="4:10" x14ac:dyDescent="0.2">
      <c r="D963" s="71"/>
      <c r="E963" s="71"/>
      <c r="F963" s="61"/>
      <c r="G963" s="71"/>
      <c r="H963" s="71"/>
      <c r="I963" s="71"/>
      <c r="J963" s="61"/>
    </row>
    <row r="964" spans="4:10" x14ac:dyDescent="0.2">
      <c r="D964" s="71"/>
      <c r="E964" s="71"/>
      <c r="F964" s="61"/>
      <c r="G964" s="71"/>
      <c r="H964" s="71"/>
      <c r="I964" s="71"/>
      <c r="J964" s="61"/>
    </row>
    <row r="965" spans="4:10" x14ac:dyDescent="0.2">
      <c r="D965" s="71"/>
      <c r="E965" s="71"/>
      <c r="F965" s="61"/>
      <c r="G965" s="71"/>
      <c r="H965" s="71"/>
      <c r="I965" s="71"/>
      <c r="J965" s="61"/>
    </row>
    <row r="966" spans="4:10" x14ac:dyDescent="0.2">
      <c r="D966" s="71"/>
      <c r="E966" s="71"/>
      <c r="F966" s="61"/>
      <c r="G966" s="71"/>
      <c r="H966" s="71"/>
      <c r="I966" s="71"/>
      <c r="J966" s="61"/>
    </row>
    <row r="967" spans="4:10" x14ac:dyDescent="0.2">
      <c r="D967" s="71"/>
      <c r="E967" s="71"/>
      <c r="F967" s="61"/>
      <c r="G967" s="71"/>
      <c r="H967" s="71"/>
      <c r="I967" s="71"/>
      <c r="J967" s="61"/>
    </row>
    <row r="968" spans="4:10" x14ac:dyDescent="0.2">
      <c r="D968" s="71"/>
      <c r="E968" s="71"/>
      <c r="F968" s="61"/>
      <c r="G968" s="71"/>
      <c r="H968" s="71"/>
      <c r="I968" s="71"/>
      <c r="J968" s="61"/>
    </row>
    <row r="969" spans="4:10" x14ac:dyDescent="0.2">
      <c r="D969" s="71"/>
      <c r="E969" s="71"/>
      <c r="F969" s="61"/>
      <c r="G969" s="71"/>
      <c r="H969" s="71"/>
      <c r="I969" s="71"/>
      <c r="J969" s="61"/>
    </row>
    <row r="970" spans="4:10" x14ac:dyDescent="0.2">
      <c r="D970" s="71"/>
      <c r="E970" s="71"/>
      <c r="F970" s="61"/>
      <c r="G970" s="71"/>
      <c r="H970" s="71"/>
      <c r="I970" s="71"/>
      <c r="J970" s="61"/>
    </row>
    <row r="971" spans="4:10" x14ac:dyDescent="0.2">
      <c r="D971" s="71"/>
      <c r="E971" s="71"/>
      <c r="F971" s="61"/>
      <c r="G971" s="71"/>
      <c r="H971" s="71"/>
      <c r="I971" s="71"/>
      <c r="J971" s="61"/>
    </row>
    <row r="972" spans="4:10" x14ac:dyDescent="0.2">
      <c r="D972" s="71"/>
      <c r="E972" s="71"/>
      <c r="F972" s="61"/>
      <c r="G972" s="71"/>
      <c r="H972" s="71"/>
      <c r="I972" s="71"/>
      <c r="J972" s="61"/>
    </row>
    <row r="973" spans="4:10" x14ac:dyDescent="0.2">
      <c r="D973" s="71"/>
      <c r="E973" s="71"/>
      <c r="F973" s="61"/>
      <c r="G973" s="71"/>
      <c r="H973" s="71"/>
      <c r="I973" s="71"/>
      <c r="J973" s="61"/>
    </row>
    <row r="974" spans="4:10" x14ac:dyDescent="0.2">
      <c r="D974" s="71"/>
      <c r="E974" s="71"/>
      <c r="F974" s="61"/>
      <c r="G974" s="71"/>
      <c r="H974" s="71"/>
      <c r="I974" s="71"/>
      <c r="J974" s="61"/>
    </row>
    <row r="975" spans="4:10" x14ac:dyDescent="0.2">
      <c r="D975" s="71"/>
      <c r="E975" s="71"/>
      <c r="F975" s="61"/>
      <c r="G975" s="71"/>
      <c r="H975" s="71"/>
      <c r="I975" s="71"/>
      <c r="J975" s="61"/>
    </row>
    <row r="976" spans="4:10" x14ac:dyDescent="0.2">
      <c r="D976" s="71"/>
      <c r="E976" s="71"/>
      <c r="F976" s="61"/>
      <c r="G976" s="71"/>
      <c r="H976" s="71"/>
      <c r="I976" s="71"/>
      <c r="J976" s="61"/>
    </row>
    <row r="977" spans="4:10" x14ac:dyDescent="0.2">
      <c r="D977" s="71"/>
      <c r="E977" s="71"/>
      <c r="F977" s="61"/>
      <c r="G977" s="71"/>
      <c r="H977" s="71"/>
      <c r="I977" s="71"/>
      <c r="J977" s="61"/>
    </row>
    <row r="978" spans="4:10" x14ac:dyDescent="0.2">
      <c r="D978" s="71"/>
      <c r="E978" s="71"/>
      <c r="F978" s="61"/>
      <c r="G978" s="71"/>
      <c r="H978" s="71"/>
      <c r="I978" s="71"/>
      <c r="J978" s="61"/>
    </row>
    <row r="979" spans="4:10" x14ac:dyDescent="0.2">
      <c r="D979" s="71"/>
      <c r="E979" s="71"/>
      <c r="F979" s="61"/>
      <c r="G979" s="71"/>
      <c r="H979" s="71"/>
      <c r="I979" s="71"/>
      <c r="J979" s="61"/>
    </row>
    <row r="980" spans="4:10" x14ac:dyDescent="0.2">
      <c r="D980" s="71"/>
      <c r="E980" s="71"/>
      <c r="F980" s="61"/>
      <c r="G980" s="71"/>
      <c r="H980" s="71"/>
      <c r="I980" s="71"/>
      <c r="J980" s="61"/>
    </row>
    <row r="981" spans="4:10" x14ac:dyDescent="0.2">
      <c r="D981" s="71"/>
      <c r="E981" s="71"/>
      <c r="F981" s="61"/>
      <c r="G981" s="71"/>
      <c r="H981" s="71"/>
      <c r="I981" s="71"/>
      <c r="J981" s="61"/>
    </row>
    <row r="982" spans="4:10" x14ac:dyDescent="0.2">
      <c r="D982" s="71"/>
      <c r="E982" s="71"/>
      <c r="F982" s="61"/>
      <c r="G982" s="71"/>
      <c r="H982" s="71"/>
      <c r="I982" s="71"/>
      <c r="J982" s="61"/>
    </row>
    <row r="983" spans="4:10" x14ac:dyDescent="0.2">
      <c r="D983" s="71"/>
      <c r="E983" s="71"/>
      <c r="F983" s="61"/>
      <c r="G983" s="71"/>
      <c r="H983" s="71"/>
      <c r="I983" s="71"/>
      <c r="J983" s="61"/>
    </row>
    <row r="984" spans="4:10" x14ac:dyDescent="0.2">
      <c r="D984" s="71"/>
      <c r="E984" s="71"/>
      <c r="F984" s="61"/>
      <c r="G984" s="71"/>
      <c r="H984" s="71"/>
      <c r="I984" s="71"/>
      <c r="J984" s="61"/>
    </row>
    <row r="985" spans="4:10" x14ac:dyDescent="0.2">
      <c r="D985" s="71"/>
      <c r="E985" s="71"/>
      <c r="F985" s="61"/>
      <c r="G985" s="71"/>
      <c r="H985" s="71"/>
      <c r="I985" s="71"/>
      <c r="J985" s="61"/>
    </row>
    <row r="986" spans="4:10" x14ac:dyDescent="0.2">
      <c r="D986" s="71"/>
      <c r="E986" s="71"/>
      <c r="F986" s="61"/>
      <c r="G986" s="71"/>
      <c r="H986" s="71"/>
      <c r="I986" s="71"/>
      <c r="J986" s="61"/>
    </row>
    <row r="987" spans="4:10" x14ac:dyDescent="0.2">
      <c r="D987" s="71"/>
      <c r="E987" s="71"/>
      <c r="F987" s="61"/>
      <c r="G987" s="71"/>
      <c r="H987" s="71"/>
      <c r="I987" s="71"/>
      <c r="J987" s="61"/>
    </row>
    <row r="988" spans="4:10" x14ac:dyDescent="0.2">
      <c r="D988" s="71"/>
      <c r="E988" s="71"/>
      <c r="F988" s="61"/>
      <c r="G988" s="71"/>
      <c r="H988" s="71"/>
      <c r="I988" s="71"/>
      <c r="J988" s="61"/>
    </row>
    <row r="989" spans="4:10" x14ac:dyDescent="0.2">
      <c r="D989" s="71"/>
      <c r="E989" s="71"/>
      <c r="F989" s="61"/>
      <c r="G989" s="71"/>
      <c r="H989" s="71"/>
      <c r="I989" s="71"/>
      <c r="J989" s="61"/>
    </row>
    <row r="990" spans="4:10" x14ac:dyDescent="0.2">
      <c r="D990" s="71"/>
      <c r="E990" s="71"/>
      <c r="F990" s="61"/>
      <c r="G990" s="71"/>
      <c r="H990" s="71"/>
      <c r="I990" s="71"/>
      <c r="J990" s="61"/>
    </row>
    <row r="991" spans="4:10" x14ac:dyDescent="0.2">
      <c r="D991" s="71"/>
      <c r="E991" s="71"/>
      <c r="F991" s="61"/>
      <c r="G991" s="71"/>
      <c r="H991" s="71"/>
      <c r="I991" s="71"/>
      <c r="J991" s="61"/>
    </row>
    <row r="992" spans="4:10" x14ac:dyDescent="0.2">
      <c r="D992" s="71"/>
      <c r="E992" s="71"/>
      <c r="F992" s="61"/>
      <c r="G992" s="71"/>
      <c r="H992" s="71"/>
      <c r="I992" s="71"/>
      <c r="J992" s="61"/>
    </row>
    <row r="993" spans="4:10" x14ac:dyDescent="0.2">
      <c r="D993" s="71"/>
      <c r="E993" s="71"/>
      <c r="F993" s="61"/>
      <c r="G993" s="71"/>
      <c r="H993" s="71"/>
      <c r="I993" s="71"/>
      <c r="J993" s="61"/>
    </row>
    <row r="994" spans="4:10" x14ac:dyDescent="0.2">
      <c r="D994" s="71"/>
      <c r="E994" s="71"/>
      <c r="F994" s="61"/>
      <c r="G994" s="71"/>
      <c r="H994" s="71"/>
      <c r="I994" s="71"/>
      <c r="J994" s="61"/>
    </row>
    <row r="995" spans="4:10" x14ac:dyDescent="0.2">
      <c r="D995" s="71"/>
      <c r="E995" s="71"/>
      <c r="F995" s="61"/>
      <c r="G995" s="71"/>
      <c r="H995" s="71"/>
      <c r="I995" s="71"/>
      <c r="J995" s="61"/>
    </row>
    <row r="996" spans="4:10" x14ac:dyDescent="0.2">
      <c r="D996" s="71"/>
      <c r="E996" s="71"/>
      <c r="F996" s="61"/>
      <c r="G996" s="71"/>
      <c r="H996" s="71"/>
      <c r="I996" s="71"/>
      <c r="J996" s="61"/>
    </row>
    <row r="997" spans="4:10" x14ac:dyDescent="0.2">
      <c r="D997" s="71"/>
      <c r="E997" s="71"/>
      <c r="F997" s="61"/>
      <c r="G997" s="71"/>
      <c r="H997" s="71"/>
      <c r="I997" s="71"/>
      <c r="J997" s="61"/>
    </row>
    <row r="998" spans="4:10" x14ac:dyDescent="0.2">
      <c r="D998" s="71"/>
      <c r="E998" s="71"/>
      <c r="F998" s="61"/>
      <c r="G998" s="71"/>
      <c r="H998" s="71"/>
      <c r="I998" s="71"/>
      <c r="J998" s="61"/>
    </row>
    <row r="999" spans="4:10" x14ac:dyDescent="0.2">
      <c r="D999" s="71"/>
      <c r="E999" s="71"/>
      <c r="F999" s="61"/>
      <c r="G999" s="71"/>
      <c r="H999" s="71"/>
      <c r="I999" s="71"/>
      <c r="J999" s="61"/>
    </row>
    <row r="1000" spans="4:10" x14ac:dyDescent="0.2">
      <c r="D1000" s="71"/>
      <c r="E1000" s="71"/>
      <c r="F1000" s="61"/>
      <c r="G1000" s="71"/>
      <c r="H1000" s="71"/>
      <c r="I1000" s="71"/>
      <c r="J1000" s="61"/>
    </row>
    <row r="1001" spans="4:10" x14ac:dyDescent="0.2">
      <c r="D1001" s="71"/>
      <c r="E1001" s="71"/>
      <c r="F1001" s="61"/>
      <c r="G1001" s="71"/>
      <c r="H1001" s="71"/>
      <c r="I1001" s="71"/>
      <c r="J1001" s="61"/>
    </row>
    <row r="1002" spans="4:10" x14ac:dyDescent="0.2">
      <c r="D1002" s="71"/>
      <c r="E1002" s="71"/>
      <c r="F1002" s="61"/>
      <c r="G1002" s="71"/>
      <c r="H1002" s="71"/>
      <c r="I1002" s="71"/>
      <c r="J1002" s="61"/>
    </row>
    <row r="1003" spans="4:10" x14ac:dyDescent="0.2">
      <c r="D1003" s="71"/>
      <c r="E1003" s="71"/>
      <c r="F1003" s="61"/>
      <c r="G1003" s="71"/>
      <c r="H1003" s="71"/>
      <c r="I1003" s="71"/>
      <c r="J1003" s="61"/>
    </row>
    <row r="1004" spans="4:10" x14ac:dyDescent="0.2">
      <c r="D1004" s="71"/>
      <c r="E1004" s="71"/>
      <c r="F1004" s="61"/>
      <c r="G1004" s="71"/>
      <c r="H1004" s="71"/>
      <c r="I1004" s="71"/>
      <c r="J1004" s="61"/>
    </row>
    <row r="1005" spans="4:10" x14ac:dyDescent="0.2">
      <c r="D1005" s="71"/>
      <c r="E1005" s="71"/>
      <c r="F1005" s="61"/>
      <c r="G1005" s="71"/>
      <c r="H1005" s="71"/>
      <c r="I1005" s="71"/>
      <c r="J1005" s="61"/>
    </row>
    <row r="1006" spans="4:10" x14ac:dyDescent="0.2">
      <c r="D1006" s="71"/>
      <c r="E1006" s="71"/>
      <c r="F1006" s="61"/>
      <c r="G1006" s="71"/>
      <c r="H1006" s="71"/>
      <c r="I1006" s="71"/>
      <c r="J1006" s="61"/>
    </row>
    <row r="1007" spans="4:10" x14ac:dyDescent="0.2">
      <c r="D1007" s="71"/>
      <c r="E1007" s="71"/>
      <c r="F1007" s="61"/>
      <c r="G1007" s="71"/>
      <c r="H1007" s="71"/>
      <c r="I1007" s="71"/>
      <c r="J1007" s="61"/>
    </row>
    <row r="1008" spans="4:10" x14ac:dyDescent="0.2">
      <c r="D1008" s="71"/>
      <c r="E1008" s="71"/>
      <c r="F1008" s="61"/>
      <c r="G1008" s="71"/>
      <c r="H1008" s="71"/>
      <c r="I1008" s="71"/>
      <c r="J1008" s="61"/>
    </row>
    <row r="1009" spans="4:10" x14ac:dyDescent="0.2">
      <c r="D1009" s="71"/>
      <c r="E1009" s="71"/>
      <c r="F1009" s="61"/>
      <c r="G1009" s="71"/>
      <c r="H1009" s="71"/>
      <c r="I1009" s="71"/>
      <c r="J1009" s="61"/>
    </row>
    <row r="1010" spans="4:10" x14ac:dyDescent="0.2">
      <c r="D1010" s="71"/>
      <c r="E1010" s="71"/>
      <c r="F1010" s="61"/>
      <c r="G1010" s="71"/>
      <c r="H1010" s="71"/>
      <c r="I1010" s="71"/>
      <c r="J1010" s="61"/>
    </row>
    <row r="1011" spans="4:10" x14ac:dyDescent="0.2">
      <c r="D1011" s="71"/>
      <c r="E1011" s="71"/>
      <c r="F1011" s="61"/>
      <c r="G1011" s="71"/>
      <c r="H1011" s="71"/>
      <c r="I1011" s="71"/>
      <c r="J1011" s="61"/>
    </row>
    <row r="1012" spans="4:10" x14ac:dyDescent="0.2">
      <c r="D1012" s="71"/>
      <c r="E1012" s="71"/>
      <c r="F1012" s="61"/>
      <c r="G1012" s="71"/>
      <c r="H1012" s="71"/>
      <c r="I1012" s="71"/>
      <c r="J1012" s="61"/>
    </row>
    <row r="1013" spans="4:10" x14ac:dyDescent="0.2">
      <c r="D1013" s="71"/>
      <c r="E1013" s="71"/>
      <c r="F1013" s="61"/>
      <c r="G1013" s="71"/>
      <c r="H1013" s="71"/>
      <c r="I1013" s="71"/>
      <c r="J1013" s="61"/>
    </row>
    <row r="1014" spans="4:10" x14ac:dyDescent="0.2">
      <c r="D1014" s="71"/>
      <c r="E1014" s="71"/>
      <c r="F1014" s="61"/>
      <c r="G1014" s="71"/>
      <c r="H1014" s="71"/>
      <c r="I1014" s="71"/>
      <c r="J1014" s="61"/>
    </row>
    <row r="1015" spans="4:10" x14ac:dyDescent="0.2">
      <c r="D1015" s="71"/>
      <c r="E1015" s="71"/>
      <c r="F1015" s="61"/>
      <c r="G1015" s="71"/>
      <c r="H1015" s="71"/>
      <c r="I1015" s="71"/>
      <c r="J1015" s="61"/>
    </row>
    <row r="1016" spans="4:10" x14ac:dyDescent="0.2">
      <c r="D1016" s="71"/>
      <c r="E1016" s="71"/>
      <c r="F1016" s="61"/>
      <c r="G1016" s="71"/>
      <c r="H1016" s="71"/>
      <c r="I1016" s="71"/>
      <c r="J1016" s="61"/>
    </row>
    <row r="1017" spans="4:10" x14ac:dyDescent="0.2">
      <c r="D1017" s="71"/>
      <c r="E1017" s="71"/>
      <c r="F1017" s="61"/>
      <c r="G1017" s="71"/>
      <c r="H1017" s="71"/>
      <c r="I1017" s="71"/>
      <c r="J1017" s="61"/>
    </row>
    <row r="1018" spans="4:10" x14ac:dyDescent="0.2">
      <c r="D1018" s="71"/>
      <c r="E1018" s="71"/>
      <c r="F1018" s="61"/>
      <c r="G1018" s="71"/>
      <c r="H1018" s="71"/>
      <c r="I1018" s="71"/>
      <c r="J1018" s="61"/>
    </row>
    <row r="1019" spans="4:10" x14ac:dyDescent="0.2">
      <c r="D1019" s="71"/>
      <c r="E1019" s="71"/>
      <c r="F1019" s="61"/>
      <c r="G1019" s="71"/>
      <c r="H1019" s="71"/>
      <c r="I1019" s="71"/>
      <c r="J1019" s="61"/>
    </row>
    <row r="1020" spans="4:10" x14ac:dyDescent="0.2">
      <c r="D1020" s="71"/>
      <c r="E1020" s="71"/>
      <c r="F1020" s="61"/>
      <c r="G1020" s="71"/>
      <c r="H1020" s="71"/>
      <c r="I1020" s="71"/>
      <c r="J1020" s="61"/>
    </row>
    <row r="1021" spans="4:10" x14ac:dyDescent="0.2">
      <c r="D1021" s="71"/>
      <c r="E1021" s="71"/>
      <c r="F1021" s="61"/>
      <c r="G1021" s="71"/>
      <c r="H1021" s="71"/>
      <c r="I1021" s="71"/>
      <c r="J1021" s="61"/>
    </row>
    <row r="1022" spans="4:10" x14ac:dyDescent="0.2">
      <c r="D1022" s="71"/>
      <c r="E1022" s="71"/>
      <c r="F1022" s="61"/>
      <c r="G1022" s="71"/>
      <c r="H1022" s="71"/>
      <c r="I1022" s="71"/>
      <c r="J1022" s="61"/>
    </row>
    <row r="1023" spans="4:10" x14ac:dyDescent="0.2">
      <c r="D1023" s="71"/>
      <c r="E1023" s="71"/>
      <c r="F1023" s="61"/>
      <c r="G1023" s="71"/>
      <c r="H1023" s="71"/>
      <c r="I1023" s="71"/>
      <c r="J1023" s="61"/>
    </row>
    <row r="1024" spans="4:10" x14ac:dyDescent="0.2">
      <c r="D1024" s="71"/>
      <c r="E1024" s="71"/>
      <c r="F1024" s="61"/>
      <c r="G1024" s="71"/>
      <c r="H1024" s="71"/>
      <c r="I1024" s="71"/>
      <c r="J1024" s="61"/>
    </row>
    <row r="1025" spans="4:10" x14ac:dyDescent="0.2">
      <c r="D1025" s="71"/>
      <c r="E1025" s="71"/>
      <c r="F1025" s="61"/>
      <c r="G1025" s="71"/>
      <c r="H1025" s="71"/>
      <c r="I1025" s="71"/>
      <c r="J1025" s="61"/>
    </row>
    <row r="1026" spans="4:10" x14ac:dyDescent="0.2">
      <c r="D1026" s="71"/>
      <c r="E1026" s="71"/>
      <c r="F1026" s="61"/>
      <c r="G1026" s="71"/>
      <c r="H1026" s="71"/>
      <c r="I1026" s="71"/>
      <c r="J1026" s="61"/>
    </row>
    <row r="1027" spans="4:10" x14ac:dyDescent="0.2">
      <c r="D1027" s="71"/>
      <c r="E1027" s="71"/>
      <c r="F1027" s="61"/>
      <c r="G1027" s="71"/>
      <c r="H1027" s="71"/>
      <c r="I1027" s="71"/>
      <c r="J1027" s="61"/>
    </row>
    <row r="1028" spans="4:10" x14ac:dyDescent="0.2">
      <c r="D1028" s="71"/>
      <c r="E1028" s="71"/>
      <c r="F1028" s="61"/>
      <c r="G1028" s="71"/>
      <c r="H1028" s="71"/>
      <c r="I1028" s="71"/>
      <c r="J1028" s="61"/>
    </row>
    <row r="1029" spans="4:10" x14ac:dyDescent="0.2">
      <c r="D1029" s="71"/>
      <c r="E1029" s="71"/>
      <c r="F1029" s="61"/>
      <c r="G1029" s="71"/>
      <c r="H1029" s="71"/>
      <c r="I1029" s="71"/>
      <c r="J1029" s="61"/>
    </row>
    <row r="1030" spans="4:10" x14ac:dyDescent="0.2">
      <c r="D1030" s="71"/>
      <c r="E1030" s="71"/>
      <c r="F1030" s="61"/>
      <c r="G1030" s="71"/>
      <c r="H1030" s="71"/>
      <c r="I1030" s="71"/>
      <c r="J1030" s="61"/>
    </row>
    <row r="1031" spans="4:10" x14ac:dyDescent="0.2">
      <c r="D1031" s="71"/>
      <c r="E1031" s="71"/>
      <c r="F1031" s="61"/>
      <c r="G1031" s="71"/>
      <c r="H1031" s="71"/>
      <c r="I1031" s="71"/>
      <c r="J1031" s="61"/>
    </row>
    <row r="1032" spans="4:10" x14ac:dyDescent="0.2">
      <c r="D1032" s="71"/>
      <c r="E1032" s="71"/>
      <c r="F1032" s="61"/>
      <c r="G1032" s="71"/>
      <c r="H1032" s="71"/>
      <c r="I1032" s="71"/>
      <c r="J1032" s="61"/>
    </row>
    <row r="1033" spans="4:10" x14ac:dyDescent="0.2">
      <c r="D1033" s="71"/>
      <c r="E1033" s="71"/>
      <c r="F1033" s="61"/>
      <c r="G1033" s="71"/>
      <c r="H1033" s="71"/>
      <c r="I1033" s="71"/>
      <c r="J1033" s="61"/>
    </row>
    <row r="1034" spans="4:10" x14ac:dyDescent="0.2">
      <c r="D1034" s="71"/>
      <c r="E1034" s="71"/>
      <c r="F1034" s="61"/>
      <c r="G1034" s="71"/>
      <c r="H1034" s="71"/>
      <c r="I1034" s="71"/>
      <c r="J1034" s="61"/>
    </row>
    <row r="1035" spans="4:10" x14ac:dyDescent="0.2">
      <c r="D1035" s="71"/>
      <c r="E1035" s="71"/>
      <c r="F1035" s="61"/>
      <c r="G1035" s="71"/>
      <c r="H1035" s="71"/>
      <c r="I1035" s="71"/>
      <c r="J1035" s="61"/>
    </row>
    <row r="1036" spans="4:10" x14ac:dyDescent="0.2">
      <c r="D1036" s="71"/>
      <c r="E1036" s="71"/>
      <c r="F1036" s="61"/>
      <c r="G1036" s="71"/>
      <c r="H1036" s="71"/>
      <c r="I1036" s="71"/>
      <c r="J1036" s="61"/>
    </row>
    <row r="1037" spans="4:10" x14ac:dyDescent="0.2">
      <c r="D1037" s="71"/>
      <c r="E1037" s="71"/>
      <c r="F1037" s="61"/>
      <c r="G1037" s="71"/>
      <c r="H1037" s="71"/>
      <c r="I1037" s="71"/>
      <c r="J1037" s="61"/>
    </row>
    <row r="1038" spans="4:10" x14ac:dyDescent="0.2">
      <c r="D1038" s="71"/>
      <c r="E1038" s="71"/>
      <c r="F1038" s="61"/>
      <c r="G1038" s="71"/>
      <c r="H1038" s="71"/>
      <c r="I1038" s="71"/>
      <c r="J1038" s="61"/>
    </row>
    <row r="1039" spans="4:10" x14ac:dyDescent="0.2">
      <c r="D1039" s="71"/>
      <c r="E1039" s="71"/>
      <c r="F1039" s="61"/>
      <c r="G1039" s="71"/>
      <c r="H1039" s="71"/>
      <c r="I1039" s="71"/>
      <c r="J1039" s="61"/>
    </row>
    <row r="1040" spans="4:10" x14ac:dyDescent="0.2">
      <c r="D1040" s="71"/>
      <c r="E1040" s="71"/>
      <c r="F1040" s="61"/>
      <c r="G1040" s="71"/>
      <c r="H1040" s="71"/>
      <c r="I1040" s="71"/>
      <c r="J1040" s="61"/>
    </row>
    <row r="1041" spans="4:10" x14ac:dyDescent="0.2">
      <c r="D1041" s="71"/>
      <c r="E1041" s="71"/>
      <c r="F1041" s="61"/>
      <c r="G1041" s="71"/>
      <c r="H1041" s="71"/>
      <c r="I1041" s="71"/>
      <c r="J1041" s="61"/>
    </row>
    <row r="1042" spans="4:10" x14ac:dyDescent="0.2">
      <c r="D1042" s="71"/>
      <c r="E1042" s="71"/>
      <c r="F1042" s="61"/>
      <c r="G1042" s="71"/>
      <c r="H1042" s="71"/>
      <c r="I1042" s="71"/>
      <c r="J1042" s="61"/>
    </row>
    <row r="1043" spans="4:10" x14ac:dyDescent="0.2">
      <c r="D1043" s="71"/>
      <c r="E1043" s="71"/>
      <c r="F1043" s="61"/>
      <c r="G1043" s="71"/>
      <c r="H1043" s="71"/>
      <c r="I1043" s="71"/>
      <c r="J1043" s="61"/>
    </row>
    <row r="1044" spans="4:10" x14ac:dyDescent="0.2">
      <c r="D1044" s="71"/>
      <c r="E1044" s="71"/>
      <c r="F1044" s="61"/>
      <c r="G1044" s="71"/>
      <c r="H1044" s="71"/>
      <c r="I1044" s="71"/>
      <c r="J1044" s="61"/>
    </row>
    <row r="1045" spans="4:10" x14ac:dyDescent="0.2">
      <c r="D1045" s="71"/>
      <c r="E1045" s="71"/>
      <c r="F1045" s="61"/>
      <c r="G1045" s="71"/>
      <c r="H1045" s="71"/>
      <c r="I1045" s="71"/>
      <c r="J1045" s="61"/>
    </row>
    <row r="1046" spans="4:10" x14ac:dyDescent="0.2">
      <c r="D1046" s="71"/>
      <c r="E1046" s="71"/>
      <c r="F1046" s="61"/>
      <c r="G1046" s="71"/>
      <c r="H1046" s="71"/>
      <c r="I1046" s="71"/>
      <c r="J1046" s="61"/>
    </row>
    <row r="1047" spans="4:10" x14ac:dyDescent="0.2">
      <c r="D1047" s="71"/>
      <c r="E1047" s="71"/>
      <c r="F1047" s="61"/>
      <c r="G1047" s="71"/>
      <c r="H1047" s="71"/>
      <c r="I1047" s="71"/>
      <c r="J1047" s="61"/>
    </row>
    <row r="1048" spans="4:10" x14ac:dyDescent="0.2">
      <c r="D1048" s="71"/>
      <c r="E1048" s="71"/>
      <c r="F1048" s="61"/>
      <c r="G1048" s="71"/>
      <c r="H1048" s="71"/>
      <c r="I1048" s="71"/>
      <c r="J1048" s="61"/>
    </row>
    <row r="1049" spans="4:10" x14ac:dyDescent="0.2">
      <c r="D1049" s="71"/>
      <c r="E1049" s="71"/>
      <c r="F1049" s="61"/>
      <c r="G1049" s="71"/>
      <c r="H1049" s="71"/>
      <c r="I1049" s="71"/>
      <c r="J1049" s="61"/>
    </row>
    <row r="1050" spans="4:10" x14ac:dyDescent="0.2">
      <c r="D1050" s="71"/>
      <c r="E1050" s="71"/>
      <c r="F1050" s="61"/>
      <c r="G1050" s="71"/>
      <c r="H1050" s="71"/>
      <c r="I1050" s="71"/>
      <c r="J1050" s="61"/>
    </row>
    <row r="1051" spans="4:10" x14ac:dyDescent="0.2">
      <c r="D1051" s="71"/>
      <c r="E1051" s="71"/>
      <c r="F1051" s="61"/>
      <c r="G1051" s="71"/>
      <c r="H1051" s="71"/>
      <c r="I1051" s="71"/>
      <c r="J1051" s="61"/>
    </row>
    <row r="1052" spans="4:10" x14ac:dyDescent="0.2">
      <c r="D1052" s="71"/>
      <c r="E1052" s="71"/>
      <c r="F1052" s="61"/>
      <c r="G1052" s="71"/>
      <c r="H1052" s="71"/>
      <c r="I1052" s="71"/>
      <c r="J1052" s="61"/>
    </row>
    <row r="1053" spans="4:10" x14ac:dyDescent="0.2">
      <c r="D1053" s="71"/>
      <c r="E1053" s="71"/>
      <c r="F1053" s="61"/>
      <c r="G1053" s="71"/>
      <c r="H1053" s="71"/>
      <c r="I1053" s="71"/>
      <c r="J1053" s="61"/>
    </row>
    <row r="1054" spans="4:10" x14ac:dyDescent="0.2">
      <c r="D1054" s="71"/>
      <c r="E1054" s="71"/>
      <c r="F1054" s="61"/>
      <c r="G1054" s="71"/>
      <c r="H1054" s="71"/>
      <c r="I1054" s="71"/>
      <c r="J1054" s="61"/>
    </row>
    <row r="1055" spans="4:10" x14ac:dyDescent="0.2">
      <c r="D1055" s="71"/>
      <c r="E1055" s="71"/>
      <c r="F1055" s="61"/>
      <c r="G1055" s="71"/>
      <c r="H1055" s="71"/>
      <c r="I1055" s="71"/>
      <c r="J1055" s="61"/>
    </row>
    <row r="1056" spans="4:10" x14ac:dyDescent="0.2">
      <c r="D1056" s="71"/>
      <c r="E1056" s="71"/>
      <c r="F1056" s="61"/>
      <c r="G1056" s="71"/>
      <c r="H1056" s="71"/>
      <c r="I1056" s="71"/>
      <c r="J1056" s="61"/>
    </row>
    <row r="1057" spans="4:10" x14ac:dyDescent="0.2">
      <c r="D1057" s="71"/>
      <c r="E1057" s="71"/>
      <c r="F1057" s="61"/>
      <c r="G1057" s="71"/>
      <c r="H1057" s="71"/>
      <c r="I1057" s="71"/>
      <c r="J1057" s="61"/>
    </row>
    <row r="1058" spans="4:10" x14ac:dyDescent="0.2">
      <c r="D1058" s="71"/>
      <c r="E1058" s="71"/>
      <c r="F1058" s="61"/>
      <c r="G1058" s="71"/>
      <c r="H1058" s="71"/>
      <c r="I1058" s="71"/>
      <c r="J1058" s="61"/>
    </row>
    <row r="1059" spans="4:10" x14ac:dyDescent="0.2">
      <c r="D1059" s="71"/>
      <c r="E1059" s="71"/>
      <c r="F1059" s="61"/>
      <c r="G1059" s="71"/>
      <c r="H1059" s="71"/>
      <c r="I1059" s="71"/>
      <c r="J1059" s="61"/>
    </row>
    <row r="1060" spans="4:10" x14ac:dyDescent="0.2">
      <c r="D1060" s="71"/>
      <c r="E1060" s="71"/>
      <c r="F1060" s="61"/>
      <c r="G1060" s="71"/>
      <c r="H1060" s="71"/>
      <c r="I1060" s="71"/>
      <c r="J1060" s="61"/>
    </row>
    <row r="1061" spans="4:10" x14ac:dyDescent="0.2">
      <c r="D1061" s="71"/>
      <c r="E1061" s="71"/>
      <c r="F1061" s="61"/>
      <c r="G1061" s="71"/>
      <c r="H1061" s="71"/>
      <c r="I1061" s="71"/>
      <c r="J1061" s="61"/>
    </row>
    <row r="1062" spans="4:10" x14ac:dyDescent="0.2">
      <c r="D1062" s="71"/>
      <c r="E1062" s="71"/>
      <c r="F1062" s="61"/>
      <c r="G1062" s="71"/>
      <c r="H1062" s="71"/>
      <c r="I1062" s="71"/>
      <c r="J1062" s="61"/>
    </row>
    <row r="1063" spans="4:10" x14ac:dyDescent="0.2">
      <c r="D1063" s="71"/>
      <c r="E1063" s="71"/>
      <c r="F1063" s="61"/>
      <c r="G1063" s="71"/>
      <c r="H1063" s="71"/>
      <c r="I1063" s="71"/>
      <c r="J1063" s="61"/>
    </row>
    <row r="1064" spans="4:10" x14ac:dyDescent="0.2">
      <c r="D1064" s="71"/>
      <c r="E1064" s="71"/>
      <c r="F1064" s="61"/>
      <c r="G1064" s="71"/>
      <c r="H1064" s="71"/>
      <c r="I1064" s="71"/>
      <c r="J1064" s="61"/>
    </row>
    <row r="1065" spans="4:10" x14ac:dyDescent="0.2">
      <c r="D1065" s="71"/>
      <c r="E1065" s="71"/>
      <c r="F1065" s="61"/>
      <c r="G1065" s="71"/>
      <c r="H1065" s="71"/>
      <c r="I1065" s="71"/>
      <c r="J1065" s="61"/>
    </row>
    <row r="1066" spans="4:10" x14ac:dyDescent="0.2">
      <c r="D1066" s="71"/>
      <c r="E1066" s="71"/>
      <c r="F1066" s="61"/>
      <c r="G1066" s="71"/>
      <c r="H1066" s="71"/>
      <c r="I1066" s="71"/>
      <c r="J1066" s="61"/>
    </row>
    <row r="1067" spans="4:10" x14ac:dyDescent="0.2">
      <c r="D1067" s="71"/>
      <c r="E1067" s="71"/>
      <c r="F1067" s="61"/>
      <c r="G1067" s="71"/>
      <c r="H1067" s="71"/>
      <c r="I1067" s="71"/>
      <c r="J1067" s="61"/>
    </row>
    <row r="1068" spans="4:10" x14ac:dyDescent="0.2">
      <c r="D1068" s="71"/>
      <c r="E1068" s="71"/>
      <c r="F1068" s="61"/>
      <c r="G1068" s="71"/>
      <c r="H1068" s="71"/>
      <c r="I1068" s="71"/>
      <c r="J1068" s="61"/>
    </row>
    <row r="1069" spans="4:10" x14ac:dyDescent="0.2">
      <c r="D1069" s="71"/>
      <c r="E1069" s="71"/>
      <c r="F1069" s="61"/>
      <c r="G1069" s="71"/>
      <c r="H1069" s="71"/>
      <c r="I1069" s="71"/>
      <c r="J1069" s="61"/>
    </row>
    <row r="1070" spans="4:10" x14ac:dyDescent="0.2">
      <c r="D1070" s="71"/>
      <c r="E1070" s="71"/>
      <c r="F1070" s="61"/>
      <c r="G1070" s="71"/>
      <c r="H1070" s="71"/>
      <c r="I1070" s="71"/>
      <c r="J1070" s="61"/>
    </row>
    <row r="1071" spans="4:10" x14ac:dyDescent="0.2">
      <c r="D1071" s="71"/>
      <c r="E1071" s="71"/>
      <c r="F1071" s="61"/>
      <c r="G1071" s="71"/>
      <c r="H1071" s="71"/>
      <c r="I1071" s="71"/>
      <c r="J1071" s="61"/>
    </row>
    <row r="1072" spans="4:10" x14ac:dyDescent="0.2">
      <c r="D1072" s="71"/>
      <c r="E1072" s="71"/>
      <c r="F1072" s="61"/>
      <c r="G1072" s="71"/>
      <c r="H1072" s="71"/>
      <c r="I1072" s="71"/>
      <c r="J1072" s="61"/>
    </row>
    <row r="1073" spans="4:10" x14ac:dyDescent="0.2">
      <c r="D1073" s="71"/>
      <c r="E1073" s="71"/>
      <c r="F1073" s="61"/>
      <c r="G1073" s="71"/>
      <c r="H1073" s="71"/>
      <c r="I1073" s="71"/>
      <c r="J1073" s="61"/>
    </row>
    <row r="1074" spans="4:10" x14ac:dyDescent="0.2">
      <c r="D1074" s="71"/>
      <c r="E1074" s="71"/>
      <c r="F1074" s="61"/>
      <c r="G1074" s="71"/>
      <c r="H1074" s="71"/>
      <c r="I1074" s="71"/>
      <c r="J1074" s="61"/>
    </row>
    <row r="1075" spans="4:10" x14ac:dyDescent="0.2">
      <c r="D1075" s="71"/>
      <c r="E1075" s="71"/>
      <c r="F1075" s="61"/>
      <c r="G1075" s="71"/>
      <c r="H1075" s="71"/>
      <c r="I1075" s="71"/>
      <c r="J1075" s="61"/>
    </row>
    <row r="1076" spans="4:10" x14ac:dyDescent="0.2">
      <c r="D1076" s="71"/>
      <c r="E1076" s="71"/>
      <c r="F1076" s="61"/>
      <c r="G1076" s="71"/>
      <c r="H1076" s="71"/>
      <c r="I1076" s="71"/>
      <c r="J1076" s="61"/>
    </row>
    <row r="1077" spans="4:10" x14ac:dyDescent="0.2">
      <c r="D1077" s="71"/>
      <c r="E1077" s="71"/>
      <c r="F1077" s="61"/>
      <c r="G1077" s="71"/>
      <c r="H1077" s="71"/>
      <c r="I1077" s="71"/>
      <c r="J1077" s="61"/>
    </row>
    <row r="1078" spans="4:10" x14ac:dyDescent="0.2">
      <c r="D1078" s="71"/>
      <c r="E1078" s="71"/>
      <c r="F1078" s="61"/>
      <c r="G1078" s="71"/>
      <c r="H1078" s="71"/>
      <c r="I1078" s="71"/>
      <c r="J1078" s="61"/>
    </row>
    <row r="1079" spans="4:10" x14ac:dyDescent="0.2">
      <c r="D1079" s="71"/>
      <c r="E1079" s="71"/>
      <c r="F1079" s="61"/>
      <c r="G1079" s="71"/>
      <c r="H1079" s="71"/>
      <c r="I1079" s="71"/>
      <c r="J1079" s="61"/>
    </row>
    <row r="1080" spans="4:10" x14ac:dyDescent="0.2">
      <c r="D1080" s="71"/>
      <c r="E1080" s="71"/>
      <c r="F1080" s="61"/>
      <c r="G1080" s="71"/>
      <c r="H1080" s="71"/>
      <c r="I1080" s="71"/>
      <c r="J1080" s="61"/>
    </row>
    <row r="1081" spans="4:10" x14ac:dyDescent="0.2">
      <c r="D1081" s="71"/>
      <c r="E1081" s="71"/>
      <c r="F1081" s="61"/>
      <c r="G1081" s="71"/>
      <c r="H1081" s="71"/>
      <c r="I1081" s="71"/>
      <c r="J1081" s="61"/>
    </row>
    <row r="1082" spans="4:10" x14ac:dyDescent="0.2">
      <c r="D1082" s="71"/>
      <c r="E1082" s="71"/>
      <c r="F1082" s="61"/>
      <c r="G1082" s="71"/>
      <c r="H1082" s="71"/>
      <c r="I1082" s="71"/>
      <c r="J1082" s="61"/>
    </row>
    <row r="1083" spans="4:10" x14ac:dyDescent="0.2">
      <c r="D1083" s="71"/>
      <c r="E1083" s="71"/>
      <c r="F1083" s="61"/>
      <c r="G1083" s="71"/>
      <c r="H1083" s="71"/>
      <c r="I1083" s="71"/>
      <c r="J1083" s="61"/>
    </row>
    <row r="1084" spans="4:10" x14ac:dyDescent="0.2">
      <c r="D1084" s="71"/>
      <c r="E1084" s="71"/>
      <c r="F1084" s="61"/>
      <c r="G1084" s="71"/>
      <c r="H1084" s="71"/>
      <c r="I1084" s="71"/>
      <c r="J1084" s="61"/>
    </row>
    <row r="1085" spans="4:10" x14ac:dyDescent="0.2">
      <c r="D1085" s="71"/>
      <c r="E1085" s="71"/>
      <c r="F1085" s="61"/>
      <c r="G1085" s="71"/>
      <c r="H1085" s="71"/>
      <c r="I1085" s="71"/>
      <c r="J1085" s="61"/>
    </row>
    <row r="1086" spans="4:10" x14ac:dyDescent="0.2">
      <c r="D1086" s="71"/>
      <c r="E1086" s="71"/>
      <c r="F1086" s="61"/>
      <c r="G1086" s="71"/>
      <c r="H1086" s="71"/>
      <c r="I1086" s="71"/>
      <c r="J1086" s="61"/>
    </row>
    <row r="1087" spans="4:10" x14ac:dyDescent="0.2">
      <c r="D1087" s="71"/>
      <c r="E1087" s="71"/>
      <c r="F1087" s="61"/>
      <c r="G1087" s="71"/>
      <c r="H1087" s="71"/>
      <c r="I1087" s="71"/>
      <c r="J1087" s="61"/>
    </row>
    <row r="1088" spans="4:10" x14ac:dyDescent="0.2">
      <c r="D1088" s="71"/>
      <c r="E1088" s="71"/>
      <c r="F1088" s="61"/>
      <c r="G1088" s="71"/>
      <c r="H1088" s="71"/>
      <c r="I1088" s="71"/>
      <c r="J1088" s="61"/>
    </row>
    <row r="1089" spans="4:10" x14ac:dyDescent="0.2">
      <c r="D1089" s="71"/>
      <c r="E1089" s="71"/>
      <c r="F1089" s="61"/>
      <c r="G1089" s="71"/>
      <c r="H1089" s="71"/>
      <c r="I1089" s="71"/>
      <c r="J1089" s="61"/>
    </row>
    <row r="1090" spans="4:10" x14ac:dyDescent="0.2">
      <c r="D1090" s="71"/>
      <c r="E1090" s="71"/>
      <c r="F1090" s="61"/>
      <c r="G1090" s="71"/>
      <c r="H1090" s="71"/>
      <c r="I1090" s="71"/>
      <c r="J1090" s="61"/>
    </row>
    <row r="1091" spans="4:10" x14ac:dyDescent="0.2">
      <c r="D1091" s="71"/>
      <c r="E1091" s="71"/>
      <c r="F1091" s="61"/>
      <c r="G1091" s="71"/>
      <c r="H1091" s="71"/>
      <c r="I1091" s="71"/>
      <c r="J1091" s="61"/>
    </row>
    <row r="1092" spans="4:10" x14ac:dyDescent="0.2">
      <c r="D1092" s="71"/>
      <c r="E1092" s="71"/>
      <c r="F1092" s="61"/>
      <c r="G1092" s="71"/>
      <c r="H1092" s="71"/>
      <c r="I1092" s="71"/>
      <c r="J1092" s="61"/>
    </row>
    <row r="1093" spans="4:10" x14ac:dyDescent="0.2">
      <c r="D1093" s="71"/>
      <c r="E1093" s="71"/>
      <c r="F1093" s="61"/>
      <c r="G1093" s="71"/>
      <c r="H1093" s="71"/>
      <c r="I1093" s="71"/>
      <c r="J1093" s="61"/>
    </row>
    <row r="1094" spans="4:10" x14ac:dyDescent="0.2">
      <c r="D1094" s="71"/>
      <c r="E1094" s="71"/>
      <c r="F1094" s="61"/>
      <c r="G1094" s="71"/>
      <c r="H1094" s="71"/>
      <c r="I1094" s="71"/>
      <c r="J1094" s="61"/>
    </row>
    <row r="1095" spans="4:10" x14ac:dyDescent="0.2">
      <c r="D1095" s="71"/>
      <c r="E1095" s="71"/>
      <c r="F1095" s="61"/>
      <c r="G1095" s="71"/>
      <c r="H1095" s="71"/>
      <c r="I1095" s="71"/>
      <c r="J1095" s="61"/>
    </row>
    <row r="1096" spans="4:10" x14ac:dyDescent="0.2">
      <c r="D1096" s="71"/>
      <c r="E1096" s="71"/>
      <c r="F1096" s="61"/>
      <c r="G1096" s="71"/>
      <c r="H1096" s="71"/>
      <c r="I1096" s="71"/>
      <c r="J1096" s="61"/>
    </row>
    <row r="1097" spans="4:10" x14ac:dyDescent="0.2">
      <c r="D1097" s="71"/>
      <c r="E1097" s="71"/>
      <c r="F1097" s="61"/>
      <c r="G1097" s="71"/>
      <c r="H1097" s="71"/>
      <c r="I1097" s="71"/>
      <c r="J1097" s="61"/>
    </row>
    <row r="1098" spans="4:10" x14ac:dyDescent="0.2">
      <c r="D1098" s="71"/>
      <c r="E1098" s="71"/>
      <c r="F1098" s="61"/>
      <c r="G1098" s="71"/>
      <c r="H1098" s="71"/>
      <c r="I1098" s="71"/>
      <c r="J1098" s="61"/>
    </row>
    <row r="1099" spans="4:10" x14ac:dyDescent="0.2">
      <c r="D1099" s="71"/>
      <c r="E1099" s="71"/>
      <c r="F1099" s="61"/>
      <c r="G1099" s="71"/>
      <c r="H1099" s="71"/>
      <c r="I1099" s="71"/>
      <c r="J1099" s="61"/>
    </row>
    <row r="1100" spans="4:10" x14ac:dyDescent="0.2">
      <c r="D1100" s="71"/>
      <c r="E1100" s="71"/>
      <c r="F1100" s="61"/>
      <c r="G1100" s="71"/>
      <c r="H1100" s="71"/>
      <c r="I1100" s="71"/>
      <c r="J1100" s="61"/>
    </row>
    <row r="1101" spans="4:10" x14ac:dyDescent="0.2">
      <c r="D1101" s="71"/>
      <c r="E1101" s="71"/>
      <c r="F1101" s="61"/>
      <c r="G1101" s="71"/>
      <c r="H1101" s="71"/>
      <c r="I1101" s="71"/>
      <c r="J1101" s="61"/>
    </row>
    <row r="1102" spans="4:10" x14ac:dyDescent="0.2">
      <c r="D1102" s="71"/>
      <c r="E1102" s="71"/>
      <c r="F1102" s="61"/>
      <c r="G1102" s="71"/>
      <c r="H1102" s="71"/>
      <c r="I1102" s="71"/>
      <c r="J1102" s="61"/>
    </row>
    <row r="1103" spans="4:10" x14ac:dyDescent="0.2">
      <c r="D1103" s="71"/>
      <c r="E1103" s="71"/>
      <c r="F1103" s="61"/>
      <c r="G1103" s="71"/>
      <c r="H1103" s="71"/>
      <c r="I1103" s="71"/>
      <c r="J1103" s="61"/>
    </row>
    <row r="1104" spans="4:10" x14ac:dyDescent="0.2">
      <c r="D1104" s="71"/>
      <c r="E1104" s="71"/>
      <c r="F1104" s="61"/>
      <c r="G1104" s="71"/>
      <c r="H1104" s="71"/>
      <c r="I1104" s="71"/>
      <c r="J1104" s="61"/>
    </row>
    <row r="1105" spans="4:10" x14ac:dyDescent="0.2">
      <c r="D1105" s="71"/>
      <c r="E1105" s="71"/>
      <c r="F1105" s="61"/>
      <c r="G1105" s="71"/>
      <c r="H1105" s="71"/>
      <c r="I1105" s="71"/>
      <c r="J1105" s="61"/>
    </row>
    <row r="1106" spans="4:10" x14ac:dyDescent="0.2">
      <c r="D1106" s="71"/>
      <c r="E1106" s="71"/>
      <c r="F1106" s="61"/>
      <c r="G1106" s="71"/>
      <c r="H1106" s="71"/>
      <c r="I1106" s="71"/>
      <c r="J1106" s="61"/>
    </row>
    <row r="1107" spans="4:10" x14ac:dyDescent="0.2">
      <c r="D1107" s="71"/>
      <c r="E1107" s="71"/>
      <c r="F1107" s="61"/>
      <c r="G1107" s="71"/>
      <c r="H1107" s="71"/>
      <c r="I1107" s="71"/>
      <c r="J1107" s="61"/>
    </row>
    <row r="1108" spans="4:10" x14ac:dyDescent="0.2">
      <c r="D1108" s="71"/>
      <c r="E1108" s="71"/>
      <c r="F1108" s="61"/>
      <c r="G1108" s="71"/>
      <c r="H1108" s="71"/>
      <c r="I1108" s="71"/>
      <c r="J1108" s="61"/>
    </row>
    <row r="1109" spans="4:10" x14ac:dyDescent="0.2">
      <c r="D1109" s="71"/>
      <c r="E1109" s="71"/>
      <c r="F1109" s="61"/>
      <c r="G1109" s="71"/>
      <c r="H1109" s="71"/>
      <c r="I1109" s="71"/>
      <c r="J1109" s="61"/>
    </row>
    <row r="1110" spans="4:10" x14ac:dyDescent="0.2">
      <c r="D1110" s="71"/>
      <c r="E1110" s="71"/>
      <c r="F1110" s="61"/>
      <c r="G1110" s="71"/>
      <c r="H1110" s="71"/>
      <c r="I1110" s="71"/>
      <c r="J1110" s="61"/>
    </row>
    <row r="1111" spans="4:10" x14ac:dyDescent="0.2">
      <c r="D1111" s="71"/>
      <c r="E1111" s="71"/>
      <c r="F1111" s="61"/>
      <c r="G1111" s="71"/>
      <c r="H1111" s="71"/>
      <c r="I1111" s="71"/>
      <c r="J1111" s="61"/>
    </row>
    <row r="1112" spans="4:10" x14ac:dyDescent="0.2">
      <c r="D1112" s="71"/>
      <c r="E1112" s="71"/>
      <c r="F1112" s="61"/>
      <c r="G1112" s="71"/>
      <c r="H1112" s="71"/>
      <c r="I1112" s="71"/>
      <c r="J1112" s="61"/>
    </row>
    <row r="1113" spans="4:10" x14ac:dyDescent="0.2">
      <c r="D1113" s="71"/>
      <c r="E1113" s="71"/>
      <c r="F1113" s="61"/>
      <c r="G1113" s="71"/>
      <c r="H1113" s="71"/>
      <c r="I1113" s="71"/>
      <c r="J1113" s="61"/>
    </row>
    <row r="1114" spans="4:10" x14ac:dyDescent="0.2">
      <c r="D1114" s="71"/>
      <c r="E1114" s="71"/>
      <c r="F1114" s="61"/>
      <c r="G1114" s="71"/>
      <c r="H1114" s="71"/>
      <c r="I1114" s="71"/>
      <c r="J1114" s="61"/>
    </row>
    <row r="1115" spans="4:10" x14ac:dyDescent="0.2">
      <c r="D1115" s="71"/>
      <c r="E1115" s="71"/>
      <c r="F1115" s="61"/>
      <c r="G1115" s="71"/>
      <c r="H1115" s="71"/>
      <c r="I1115" s="71"/>
      <c r="J1115" s="61"/>
    </row>
    <row r="1116" spans="4:10" x14ac:dyDescent="0.2">
      <c r="D1116" s="71"/>
      <c r="E1116" s="71"/>
      <c r="F1116" s="61"/>
      <c r="G1116" s="71"/>
      <c r="H1116" s="71"/>
      <c r="I1116" s="71"/>
      <c r="J1116" s="61"/>
    </row>
    <row r="1117" spans="4:10" x14ac:dyDescent="0.2">
      <c r="D1117" s="71"/>
      <c r="E1117" s="71"/>
      <c r="F1117" s="61"/>
      <c r="G1117" s="71"/>
      <c r="H1117" s="71"/>
      <c r="I1117" s="71"/>
      <c r="J1117" s="61"/>
    </row>
    <row r="1118" spans="4:10" x14ac:dyDescent="0.2">
      <c r="D1118" s="71"/>
      <c r="E1118" s="71"/>
      <c r="F1118" s="61"/>
      <c r="G1118" s="71"/>
      <c r="H1118" s="71"/>
      <c r="I1118" s="71"/>
      <c r="J1118" s="61"/>
    </row>
    <row r="1119" spans="4:10" x14ac:dyDescent="0.2">
      <c r="D1119" s="71"/>
      <c r="E1119" s="71"/>
      <c r="F1119" s="61"/>
      <c r="G1119" s="71"/>
      <c r="H1119" s="71"/>
      <c r="I1119" s="71"/>
      <c r="J1119" s="61"/>
    </row>
    <row r="1120" spans="4:10" x14ac:dyDescent="0.2">
      <c r="D1120" s="71"/>
      <c r="E1120" s="71"/>
      <c r="F1120" s="61"/>
      <c r="G1120" s="71"/>
      <c r="H1120" s="71"/>
      <c r="I1120" s="71"/>
      <c r="J1120" s="61"/>
    </row>
    <row r="1121" spans="4:10" x14ac:dyDescent="0.2">
      <c r="D1121" s="71"/>
      <c r="E1121" s="71"/>
      <c r="F1121" s="61"/>
      <c r="G1121" s="71"/>
      <c r="H1121" s="71"/>
      <c r="I1121" s="71"/>
      <c r="J1121" s="61"/>
    </row>
    <row r="1122" spans="4:10" x14ac:dyDescent="0.2">
      <c r="D1122" s="71"/>
      <c r="E1122" s="71"/>
      <c r="F1122" s="61"/>
      <c r="G1122" s="71"/>
      <c r="H1122" s="71"/>
      <c r="I1122" s="71"/>
      <c r="J1122" s="61"/>
    </row>
    <row r="1123" spans="4:10" x14ac:dyDescent="0.2">
      <c r="D1123" s="71"/>
      <c r="E1123" s="71"/>
      <c r="F1123" s="61"/>
      <c r="G1123" s="71"/>
      <c r="H1123" s="71"/>
      <c r="I1123" s="71"/>
      <c r="J1123" s="61"/>
    </row>
    <row r="1124" spans="4:10" x14ac:dyDescent="0.2">
      <c r="D1124" s="71"/>
      <c r="E1124" s="71"/>
      <c r="F1124" s="61"/>
      <c r="G1124" s="71"/>
      <c r="H1124" s="71"/>
      <c r="I1124" s="71"/>
      <c r="J1124" s="61"/>
    </row>
    <row r="1125" spans="4:10" x14ac:dyDescent="0.2">
      <c r="D1125" s="71"/>
      <c r="E1125" s="71"/>
      <c r="F1125" s="61"/>
      <c r="G1125" s="71"/>
      <c r="H1125" s="71"/>
      <c r="I1125" s="71"/>
      <c r="J1125" s="61"/>
    </row>
    <row r="1126" spans="4:10" x14ac:dyDescent="0.2">
      <c r="D1126" s="71"/>
      <c r="E1126" s="71"/>
      <c r="F1126" s="61"/>
      <c r="G1126" s="71"/>
      <c r="H1126" s="71"/>
      <c r="I1126" s="71"/>
      <c r="J1126" s="61"/>
    </row>
    <row r="1127" spans="4:10" x14ac:dyDescent="0.2">
      <c r="D1127" s="71"/>
      <c r="E1127" s="71"/>
      <c r="F1127" s="61"/>
      <c r="G1127" s="71"/>
      <c r="H1127" s="71"/>
      <c r="I1127" s="71"/>
      <c r="J1127" s="61"/>
    </row>
    <row r="1128" spans="4:10" x14ac:dyDescent="0.2">
      <c r="D1128" s="71"/>
      <c r="E1128" s="71"/>
      <c r="F1128" s="61"/>
      <c r="G1128" s="71"/>
      <c r="H1128" s="71"/>
      <c r="I1128" s="71"/>
      <c r="J1128" s="61"/>
    </row>
    <row r="1129" spans="4:10" x14ac:dyDescent="0.2">
      <c r="D1129" s="71"/>
      <c r="E1129" s="71"/>
      <c r="F1129" s="61"/>
      <c r="G1129" s="71"/>
      <c r="H1129" s="71"/>
      <c r="I1129" s="71"/>
      <c r="J1129" s="61"/>
    </row>
    <row r="1130" spans="4:10" x14ac:dyDescent="0.2">
      <c r="D1130" s="71"/>
      <c r="E1130" s="71"/>
      <c r="F1130" s="61"/>
      <c r="G1130" s="71"/>
      <c r="H1130" s="71"/>
      <c r="I1130" s="71"/>
      <c r="J1130" s="61"/>
    </row>
    <row r="1131" spans="4:10" x14ac:dyDescent="0.2">
      <c r="D1131" s="71"/>
      <c r="E1131" s="71"/>
      <c r="F1131" s="61"/>
      <c r="G1131" s="71"/>
      <c r="H1131" s="71"/>
      <c r="I1131" s="71"/>
      <c r="J1131" s="61"/>
    </row>
    <row r="1132" spans="4:10" x14ac:dyDescent="0.2">
      <c r="D1132" s="71"/>
      <c r="E1132" s="71"/>
      <c r="F1132" s="61"/>
      <c r="G1132" s="71"/>
      <c r="H1132" s="71"/>
      <c r="I1132" s="71"/>
      <c r="J1132" s="61"/>
    </row>
    <row r="1133" spans="4:10" x14ac:dyDescent="0.2">
      <c r="D1133" s="71"/>
      <c r="E1133" s="71"/>
      <c r="F1133" s="61"/>
      <c r="G1133" s="71"/>
      <c r="H1133" s="71"/>
      <c r="I1133" s="71"/>
      <c r="J1133" s="61"/>
    </row>
    <row r="1134" spans="4:10" x14ac:dyDescent="0.2">
      <c r="D1134" s="71"/>
      <c r="E1134" s="71"/>
      <c r="F1134" s="61"/>
      <c r="G1134" s="71"/>
      <c r="H1134" s="71"/>
      <c r="I1134" s="71"/>
      <c r="J1134" s="61"/>
    </row>
    <row r="1135" spans="4:10" x14ac:dyDescent="0.2">
      <c r="D1135" s="71"/>
      <c r="E1135" s="71"/>
      <c r="F1135" s="61"/>
      <c r="G1135" s="71"/>
      <c r="H1135" s="71"/>
      <c r="I1135" s="71"/>
      <c r="J1135" s="61"/>
    </row>
    <row r="1136" spans="4:10" x14ac:dyDescent="0.2">
      <c r="D1136" s="71"/>
      <c r="E1136" s="71"/>
      <c r="F1136" s="61"/>
      <c r="G1136" s="71"/>
      <c r="H1136" s="71"/>
      <c r="I1136" s="71"/>
      <c r="J1136" s="61"/>
    </row>
    <row r="1137" spans="4:10" x14ac:dyDescent="0.2">
      <c r="D1137" s="71"/>
      <c r="E1137" s="71"/>
      <c r="F1137" s="61"/>
      <c r="G1137" s="71"/>
      <c r="H1137" s="71"/>
      <c r="I1137" s="71"/>
      <c r="J1137" s="61"/>
    </row>
    <row r="1138" spans="4:10" x14ac:dyDescent="0.2">
      <c r="D1138" s="71"/>
      <c r="E1138" s="71"/>
      <c r="F1138" s="61"/>
      <c r="G1138" s="71"/>
      <c r="H1138" s="71"/>
      <c r="I1138" s="71"/>
      <c r="J1138" s="61"/>
    </row>
    <row r="1139" spans="4:10" x14ac:dyDescent="0.2">
      <c r="D1139" s="71"/>
      <c r="E1139" s="71"/>
      <c r="F1139" s="61"/>
      <c r="G1139" s="71"/>
      <c r="H1139" s="71"/>
      <c r="I1139" s="71"/>
      <c r="J1139" s="61"/>
    </row>
    <row r="1140" spans="4:10" x14ac:dyDescent="0.2">
      <c r="D1140" s="71"/>
      <c r="E1140" s="71"/>
      <c r="F1140" s="61"/>
      <c r="G1140" s="71"/>
      <c r="H1140" s="71"/>
      <c r="I1140" s="71"/>
      <c r="J1140" s="61"/>
    </row>
    <row r="1141" spans="4:10" x14ac:dyDescent="0.2">
      <c r="D1141" s="71"/>
      <c r="E1141" s="71"/>
      <c r="F1141" s="61"/>
      <c r="G1141" s="71"/>
      <c r="H1141" s="71"/>
      <c r="I1141" s="71"/>
      <c r="J1141" s="61"/>
    </row>
    <row r="1142" spans="4:10" x14ac:dyDescent="0.2">
      <c r="D1142" s="71"/>
      <c r="E1142" s="71"/>
      <c r="F1142" s="61"/>
      <c r="G1142" s="71"/>
      <c r="H1142" s="71"/>
      <c r="I1142" s="71"/>
      <c r="J1142" s="61"/>
    </row>
    <row r="1143" spans="4:10" x14ac:dyDescent="0.2">
      <c r="D1143" s="71"/>
      <c r="E1143" s="71"/>
      <c r="F1143" s="61"/>
      <c r="G1143" s="71"/>
      <c r="H1143" s="71"/>
      <c r="I1143" s="71"/>
      <c r="J1143" s="61"/>
    </row>
    <row r="1144" spans="4:10" x14ac:dyDescent="0.2">
      <c r="D1144" s="71"/>
      <c r="E1144" s="71"/>
      <c r="F1144" s="61"/>
      <c r="G1144" s="71"/>
      <c r="H1144" s="71"/>
      <c r="I1144" s="71"/>
      <c r="J1144" s="61"/>
    </row>
    <row r="1145" spans="4:10" x14ac:dyDescent="0.2">
      <c r="D1145" s="71"/>
      <c r="E1145" s="71"/>
      <c r="F1145" s="61"/>
      <c r="G1145" s="71"/>
      <c r="H1145" s="71"/>
      <c r="I1145" s="71"/>
      <c r="J1145" s="61"/>
    </row>
    <row r="1146" spans="4:10" x14ac:dyDescent="0.2">
      <c r="D1146" s="71"/>
      <c r="E1146" s="71"/>
      <c r="F1146" s="61"/>
      <c r="G1146" s="71"/>
      <c r="H1146" s="71"/>
      <c r="I1146" s="71"/>
      <c r="J1146" s="61"/>
    </row>
    <row r="1147" spans="4:10" x14ac:dyDescent="0.2">
      <c r="D1147" s="71"/>
      <c r="E1147" s="71"/>
      <c r="F1147" s="61"/>
      <c r="G1147" s="71"/>
      <c r="H1147" s="71"/>
      <c r="I1147" s="71"/>
      <c r="J1147" s="61"/>
    </row>
    <row r="1148" spans="4:10" x14ac:dyDescent="0.2">
      <c r="D1148" s="71"/>
      <c r="E1148" s="71"/>
      <c r="F1148" s="61"/>
      <c r="G1148" s="71"/>
      <c r="H1148" s="71"/>
      <c r="I1148" s="71"/>
      <c r="J1148" s="61"/>
    </row>
    <row r="1149" spans="4:10" x14ac:dyDescent="0.2">
      <c r="D1149" s="71"/>
      <c r="E1149" s="71"/>
      <c r="F1149" s="61"/>
      <c r="G1149" s="71"/>
      <c r="H1149" s="71"/>
      <c r="I1149" s="71"/>
      <c r="J1149" s="61"/>
    </row>
    <row r="1150" spans="4:10" x14ac:dyDescent="0.2">
      <c r="D1150" s="71"/>
      <c r="E1150" s="71"/>
      <c r="F1150" s="61"/>
      <c r="G1150" s="71"/>
      <c r="H1150" s="71"/>
      <c r="I1150" s="71"/>
      <c r="J1150" s="61"/>
    </row>
    <row r="1151" spans="4:10" x14ac:dyDescent="0.2">
      <c r="D1151" s="71"/>
      <c r="E1151" s="71"/>
      <c r="F1151" s="61"/>
      <c r="G1151" s="71"/>
      <c r="H1151" s="71"/>
      <c r="I1151" s="71"/>
      <c r="J1151" s="61"/>
    </row>
    <row r="1152" spans="4:10" x14ac:dyDescent="0.2">
      <c r="D1152" s="71"/>
      <c r="E1152" s="71"/>
      <c r="F1152" s="61"/>
      <c r="G1152" s="71"/>
      <c r="H1152" s="71"/>
      <c r="I1152" s="71"/>
      <c r="J1152" s="61"/>
    </row>
    <row r="1153" spans="4:10" x14ac:dyDescent="0.2">
      <c r="D1153" s="71"/>
      <c r="E1153" s="71"/>
      <c r="F1153" s="61"/>
      <c r="G1153" s="71"/>
      <c r="H1153" s="71"/>
      <c r="I1153" s="71"/>
      <c r="J1153" s="61"/>
    </row>
    <row r="1154" spans="4:10" x14ac:dyDescent="0.2">
      <c r="D1154" s="71"/>
      <c r="E1154" s="71"/>
      <c r="F1154" s="61"/>
      <c r="G1154" s="71"/>
      <c r="H1154" s="71"/>
      <c r="I1154" s="71"/>
      <c r="J1154" s="61"/>
    </row>
    <row r="1155" spans="4:10" x14ac:dyDescent="0.2">
      <c r="D1155" s="71"/>
      <c r="E1155" s="71"/>
      <c r="F1155" s="61"/>
      <c r="G1155" s="71"/>
      <c r="H1155" s="71"/>
      <c r="I1155" s="71"/>
      <c r="J1155" s="61"/>
    </row>
    <row r="1156" spans="4:10" x14ac:dyDescent="0.2">
      <c r="D1156" s="71"/>
      <c r="E1156" s="71"/>
      <c r="F1156" s="61"/>
      <c r="G1156" s="71"/>
      <c r="H1156" s="71"/>
      <c r="I1156" s="71"/>
      <c r="J1156" s="61"/>
    </row>
    <row r="1157" spans="4:10" x14ac:dyDescent="0.2">
      <c r="D1157" s="71"/>
      <c r="E1157" s="71"/>
      <c r="F1157" s="61"/>
      <c r="G1157" s="71"/>
      <c r="H1157" s="71"/>
      <c r="I1157" s="71"/>
      <c r="J1157" s="61"/>
    </row>
    <row r="1158" spans="4:10" x14ac:dyDescent="0.2">
      <c r="D1158" s="71"/>
      <c r="E1158" s="71"/>
      <c r="F1158" s="61"/>
      <c r="G1158" s="71"/>
      <c r="H1158" s="71"/>
      <c r="I1158" s="71"/>
      <c r="J1158" s="61"/>
    </row>
    <row r="1159" spans="4:10" x14ac:dyDescent="0.2">
      <c r="D1159" s="71"/>
      <c r="E1159" s="71"/>
      <c r="F1159" s="61"/>
      <c r="G1159" s="71"/>
      <c r="H1159" s="71"/>
      <c r="I1159" s="71"/>
      <c r="J1159" s="61"/>
    </row>
    <row r="1160" spans="4:10" x14ac:dyDescent="0.2">
      <c r="D1160" s="71"/>
      <c r="E1160" s="71"/>
      <c r="F1160" s="61"/>
      <c r="G1160" s="71"/>
      <c r="H1160" s="71"/>
      <c r="I1160" s="71"/>
      <c r="J1160" s="61"/>
    </row>
    <row r="1161" spans="4:10" x14ac:dyDescent="0.2">
      <c r="D1161" s="71"/>
      <c r="E1161" s="71"/>
      <c r="F1161" s="61"/>
      <c r="G1161" s="71"/>
      <c r="H1161" s="71"/>
      <c r="I1161" s="71"/>
      <c r="J1161" s="61"/>
    </row>
    <row r="1162" spans="4:10" x14ac:dyDescent="0.2">
      <c r="D1162" s="71"/>
      <c r="E1162" s="71"/>
      <c r="F1162" s="61"/>
      <c r="G1162" s="71"/>
      <c r="H1162" s="71"/>
      <c r="I1162" s="71"/>
      <c r="J1162" s="61"/>
    </row>
    <row r="1163" spans="4:10" x14ac:dyDescent="0.2">
      <c r="D1163" s="71"/>
      <c r="E1163" s="71"/>
      <c r="F1163" s="61"/>
      <c r="G1163" s="71"/>
      <c r="H1163" s="71"/>
      <c r="I1163" s="71"/>
      <c r="J1163" s="61"/>
    </row>
    <row r="1164" spans="4:10" x14ac:dyDescent="0.2">
      <c r="D1164" s="71"/>
      <c r="E1164" s="71"/>
      <c r="F1164" s="61"/>
      <c r="G1164" s="71"/>
      <c r="H1164" s="71"/>
      <c r="I1164" s="71"/>
      <c r="J1164" s="61"/>
    </row>
    <row r="1165" spans="4:10" x14ac:dyDescent="0.2">
      <c r="D1165" s="71"/>
      <c r="E1165" s="71"/>
      <c r="F1165" s="61"/>
      <c r="G1165" s="71"/>
      <c r="H1165" s="71"/>
      <c r="I1165" s="71"/>
      <c r="J1165" s="61"/>
    </row>
    <row r="1166" spans="4:10" x14ac:dyDescent="0.2">
      <c r="D1166" s="71"/>
      <c r="E1166" s="71"/>
      <c r="F1166" s="61"/>
      <c r="G1166" s="71"/>
      <c r="H1166" s="71"/>
      <c r="I1166" s="71"/>
      <c r="J1166" s="61"/>
    </row>
    <row r="1167" spans="4:10" x14ac:dyDescent="0.2">
      <c r="D1167" s="71"/>
      <c r="E1167" s="71"/>
      <c r="F1167" s="61"/>
      <c r="G1167" s="71"/>
      <c r="H1167" s="71"/>
      <c r="I1167" s="71"/>
      <c r="J1167" s="61"/>
    </row>
    <row r="1168" spans="4:10" x14ac:dyDescent="0.2">
      <c r="D1168" s="71"/>
      <c r="E1168" s="71"/>
      <c r="F1168" s="61"/>
      <c r="G1168" s="71"/>
      <c r="H1168" s="71"/>
      <c r="I1168" s="71"/>
      <c r="J1168" s="61"/>
    </row>
    <row r="1169" spans="4:10" x14ac:dyDescent="0.2">
      <c r="D1169" s="71"/>
      <c r="E1169" s="71"/>
      <c r="F1169" s="61"/>
      <c r="G1169" s="71"/>
      <c r="H1169" s="71"/>
      <c r="I1169" s="71"/>
      <c r="J1169" s="61"/>
    </row>
    <row r="1170" spans="4:10" x14ac:dyDescent="0.2">
      <c r="D1170" s="71"/>
      <c r="E1170" s="71"/>
      <c r="F1170" s="61"/>
      <c r="G1170" s="71"/>
      <c r="H1170" s="71"/>
      <c r="I1170" s="71"/>
      <c r="J1170" s="61"/>
    </row>
    <row r="1171" spans="4:10" x14ac:dyDescent="0.2">
      <c r="D1171" s="71"/>
      <c r="E1171" s="71"/>
      <c r="F1171" s="61"/>
      <c r="G1171" s="71"/>
      <c r="H1171" s="71"/>
      <c r="I1171" s="71"/>
      <c r="J1171" s="61"/>
    </row>
    <row r="1172" spans="4:10" x14ac:dyDescent="0.2">
      <c r="D1172" s="71"/>
      <c r="E1172" s="71"/>
      <c r="F1172" s="61"/>
      <c r="G1172" s="71"/>
      <c r="H1172" s="71"/>
      <c r="I1172" s="71"/>
      <c r="J1172" s="61"/>
    </row>
    <row r="1173" spans="4:10" x14ac:dyDescent="0.2">
      <c r="D1173" s="71"/>
      <c r="E1173" s="71"/>
      <c r="F1173" s="61"/>
      <c r="G1173" s="71"/>
      <c r="H1173" s="71"/>
      <c r="I1173" s="71"/>
      <c r="J1173" s="61"/>
    </row>
    <row r="1174" spans="4:10" x14ac:dyDescent="0.2">
      <c r="D1174" s="71"/>
      <c r="E1174" s="71"/>
      <c r="F1174" s="61"/>
      <c r="G1174" s="71"/>
      <c r="H1174" s="71"/>
      <c r="I1174" s="71"/>
      <c r="J1174" s="61"/>
    </row>
    <row r="1175" spans="4:10" x14ac:dyDescent="0.2">
      <c r="D1175" s="71"/>
      <c r="E1175" s="71"/>
      <c r="F1175" s="61"/>
      <c r="G1175" s="71"/>
      <c r="H1175" s="71"/>
      <c r="I1175" s="71"/>
      <c r="J1175" s="61"/>
    </row>
    <row r="1176" spans="4:10" x14ac:dyDescent="0.2">
      <c r="D1176" s="71"/>
      <c r="E1176" s="71"/>
      <c r="F1176" s="61"/>
      <c r="G1176" s="71"/>
      <c r="H1176" s="71"/>
      <c r="I1176" s="71"/>
      <c r="J1176" s="61"/>
    </row>
    <row r="1177" spans="4:10" x14ac:dyDescent="0.2">
      <c r="D1177" s="71"/>
      <c r="E1177" s="71"/>
      <c r="F1177" s="61"/>
      <c r="G1177" s="71"/>
      <c r="H1177" s="71"/>
      <c r="I1177" s="71"/>
      <c r="J1177" s="61"/>
    </row>
    <row r="1178" spans="4:10" x14ac:dyDescent="0.2">
      <c r="D1178" s="71"/>
      <c r="E1178" s="71"/>
      <c r="F1178" s="61"/>
      <c r="G1178" s="71"/>
      <c r="H1178" s="71"/>
      <c r="I1178" s="71"/>
      <c r="J1178" s="61"/>
    </row>
    <row r="1179" spans="4:10" x14ac:dyDescent="0.2">
      <c r="D1179" s="71"/>
      <c r="E1179" s="71"/>
      <c r="F1179" s="61"/>
      <c r="G1179" s="71"/>
      <c r="H1179" s="71"/>
      <c r="I1179" s="71"/>
      <c r="J1179" s="61"/>
    </row>
    <row r="1180" spans="4:10" x14ac:dyDescent="0.2">
      <c r="D1180" s="71"/>
      <c r="E1180" s="71"/>
      <c r="F1180" s="61"/>
      <c r="G1180" s="71"/>
      <c r="H1180" s="71"/>
      <c r="I1180" s="71"/>
      <c r="J1180" s="61"/>
    </row>
    <row r="1181" spans="4:10" x14ac:dyDescent="0.2">
      <c r="D1181" s="71"/>
      <c r="E1181" s="71"/>
      <c r="F1181" s="61"/>
      <c r="G1181" s="71"/>
      <c r="H1181" s="71"/>
      <c r="I1181" s="71"/>
      <c r="J1181" s="61"/>
    </row>
    <row r="1182" spans="4:10" x14ac:dyDescent="0.2">
      <c r="D1182" s="71"/>
      <c r="E1182" s="71"/>
      <c r="F1182" s="61"/>
      <c r="G1182" s="71"/>
      <c r="H1182" s="71"/>
      <c r="I1182" s="71"/>
      <c r="J1182" s="61"/>
    </row>
    <row r="1183" spans="4:10" x14ac:dyDescent="0.2">
      <c r="D1183" s="71"/>
      <c r="E1183" s="71"/>
      <c r="F1183" s="61"/>
      <c r="G1183" s="71"/>
      <c r="H1183" s="71"/>
      <c r="I1183" s="71"/>
      <c r="J1183" s="61"/>
    </row>
    <row r="1184" spans="4:10" x14ac:dyDescent="0.2">
      <c r="D1184" s="71"/>
      <c r="E1184" s="71"/>
      <c r="F1184" s="61"/>
      <c r="G1184" s="71"/>
      <c r="H1184" s="71"/>
      <c r="I1184" s="71"/>
      <c r="J1184" s="61"/>
    </row>
    <row r="1185" spans="4:10" x14ac:dyDescent="0.2">
      <c r="D1185" s="71"/>
      <c r="E1185" s="71"/>
      <c r="F1185" s="61"/>
      <c r="G1185" s="71"/>
      <c r="H1185" s="71"/>
      <c r="I1185" s="71"/>
      <c r="J1185" s="61"/>
    </row>
    <row r="1186" spans="4:10" x14ac:dyDescent="0.2">
      <c r="D1186" s="71"/>
      <c r="E1186" s="71"/>
      <c r="F1186" s="61"/>
      <c r="G1186" s="71"/>
      <c r="H1186" s="71"/>
      <c r="I1186" s="71"/>
      <c r="J1186" s="61"/>
    </row>
    <row r="1187" spans="4:10" x14ac:dyDescent="0.2">
      <c r="D1187" s="71"/>
      <c r="E1187" s="71"/>
      <c r="F1187" s="61"/>
      <c r="G1187" s="71"/>
      <c r="H1187" s="71"/>
      <c r="I1187" s="71"/>
      <c r="J1187" s="61"/>
    </row>
    <row r="1188" spans="4:10" x14ac:dyDescent="0.2">
      <c r="D1188" s="71"/>
      <c r="E1188" s="71"/>
      <c r="F1188" s="61"/>
      <c r="G1188" s="71"/>
      <c r="H1188" s="71"/>
      <c r="I1188" s="71"/>
      <c r="J1188" s="61"/>
    </row>
    <row r="1189" spans="4:10" x14ac:dyDescent="0.2">
      <c r="D1189" s="71"/>
      <c r="E1189" s="71"/>
      <c r="F1189" s="61"/>
      <c r="G1189" s="71"/>
      <c r="H1189" s="71"/>
      <c r="I1189" s="71"/>
      <c r="J1189" s="61"/>
    </row>
    <row r="1190" spans="4:10" x14ac:dyDescent="0.2">
      <c r="D1190" s="71"/>
      <c r="E1190" s="71"/>
      <c r="F1190" s="61"/>
      <c r="G1190" s="71"/>
      <c r="H1190" s="71"/>
      <c r="I1190" s="71"/>
      <c r="J1190" s="61"/>
    </row>
    <row r="1191" spans="4:10" x14ac:dyDescent="0.2">
      <c r="D1191" s="71"/>
      <c r="E1191" s="71"/>
      <c r="F1191" s="61"/>
      <c r="G1191" s="71"/>
      <c r="H1191" s="71"/>
      <c r="I1191" s="71"/>
      <c r="J1191" s="61"/>
    </row>
    <row r="1192" spans="4:10" x14ac:dyDescent="0.2">
      <c r="D1192" s="71"/>
      <c r="E1192" s="71"/>
      <c r="F1192" s="61"/>
      <c r="G1192" s="71"/>
      <c r="H1192" s="71"/>
      <c r="I1192" s="71"/>
      <c r="J1192" s="61"/>
    </row>
    <row r="1193" spans="4:10" x14ac:dyDescent="0.2">
      <c r="D1193" s="71"/>
      <c r="E1193" s="71"/>
      <c r="F1193" s="61"/>
      <c r="G1193" s="71"/>
      <c r="H1193" s="71"/>
      <c r="I1193" s="71"/>
      <c r="J1193" s="61"/>
    </row>
    <row r="1194" spans="4:10" x14ac:dyDescent="0.2">
      <c r="D1194" s="71"/>
      <c r="E1194" s="71"/>
      <c r="F1194" s="61"/>
      <c r="G1194" s="71"/>
      <c r="H1194" s="71"/>
      <c r="I1194" s="71"/>
      <c r="J1194" s="61"/>
    </row>
    <row r="1195" spans="4:10" x14ac:dyDescent="0.2">
      <c r="D1195" s="71"/>
      <c r="E1195" s="71"/>
      <c r="F1195" s="61"/>
      <c r="G1195" s="71"/>
      <c r="H1195" s="71"/>
      <c r="I1195" s="71"/>
      <c r="J1195" s="61"/>
    </row>
    <row r="1196" spans="4:10" x14ac:dyDescent="0.2">
      <c r="D1196" s="71"/>
      <c r="E1196" s="71"/>
      <c r="F1196" s="61"/>
      <c r="G1196" s="71"/>
      <c r="H1196" s="71"/>
      <c r="I1196" s="71"/>
      <c r="J1196" s="61"/>
    </row>
    <row r="1197" spans="4:10" x14ac:dyDescent="0.2">
      <c r="D1197" s="71"/>
      <c r="E1197" s="71"/>
      <c r="F1197" s="61"/>
      <c r="G1197" s="71"/>
      <c r="H1197" s="71"/>
      <c r="I1197" s="71"/>
      <c r="J1197" s="61"/>
    </row>
    <row r="1198" spans="4:10" x14ac:dyDescent="0.2">
      <c r="D1198" s="71"/>
      <c r="E1198" s="71"/>
      <c r="F1198" s="61"/>
      <c r="G1198" s="71"/>
      <c r="H1198" s="71"/>
      <c r="I1198" s="71"/>
      <c r="J1198" s="61"/>
    </row>
    <row r="1199" spans="4:10" x14ac:dyDescent="0.2">
      <c r="D1199" s="71"/>
      <c r="E1199" s="71"/>
      <c r="F1199" s="61"/>
      <c r="G1199" s="71"/>
      <c r="H1199" s="71"/>
      <c r="I1199" s="71"/>
      <c r="J1199" s="61"/>
    </row>
    <row r="1200" spans="4:10" x14ac:dyDescent="0.2">
      <c r="D1200" s="71"/>
      <c r="E1200" s="71"/>
      <c r="F1200" s="61"/>
      <c r="G1200" s="71"/>
      <c r="H1200" s="71"/>
      <c r="I1200" s="71"/>
      <c r="J1200" s="61"/>
    </row>
    <row r="1201" spans="4:10" x14ac:dyDescent="0.2">
      <c r="D1201" s="71"/>
      <c r="E1201" s="71"/>
      <c r="F1201" s="61"/>
      <c r="G1201" s="71"/>
      <c r="H1201" s="71"/>
      <c r="I1201" s="71"/>
      <c r="J1201" s="61"/>
    </row>
    <row r="1202" spans="4:10" x14ac:dyDescent="0.2">
      <c r="D1202" s="71"/>
      <c r="E1202" s="71"/>
      <c r="F1202" s="61"/>
      <c r="G1202" s="71"/>
      <c r="H1202" s="71"/>
      <c r="I1202" s="71"/>
      <c r="J1202" s="61"/>
    </row>
    <row r="1203" spans="4:10" x14ac:dyDescent="0.2">
      <c r="D1203" s="71"/>
      <c r="E1203" s="71"/>
      <c r="F1203" s="61"/>
      <c r="G1203" s="71"/>
      <c r="H1203" s="71"/>
      <c r="I1203" s="71"/>
      <c r="J1203" s="61"/>
    </row>
    <row r="1204" spans="4:10" x14ac:dyDescent="0.2">
      <c r="D1204" s="71"/>
      <c r="E1204" s="71"/>
      <c r="F1204" s="61"/>
      <c r="G1204" s="71"/>
      <c r="H1204" s="71"/>
      <c r="I1204" s="71"/>
      <c r="J1204" s="61"/>
    </row>
    <row r="1205" spans="4:10" x14ac:dyDescent="0.2">
      <c r="D1205" s="71"/>
      <c r="E1205" s="71"/>
      <c r="F1205" s="61"/>
      <c r="G1205" s="71"/>
      <c r="H1205" s="71"/>
      <c r="I1205" s="71"/>
      <c r="J1205" s="61"/>
    </row>
    <row r="1206" spans="4:10" x14ac:dyDescent="0.2">
      <c r="D1206" s="71"/>
      <c r="E1206" s="71"/>
      <c r="F1206" s="61"/>
      <c r="G1206" s="71"/>
      <c r="H1206" s="71"/>
      <c r="I1206" s="71"/>
      <c r="J1206" s="61"/>
    </row>
    <row r="1207" spans="4:10" x14ac:dyDescent="0.2">
      <c r="D1207" s="71"/>
      <c r="E1207" s="71"/>
      <c r="F1207" s="61"/>
      <c r="G1207" s="71"/>
      <c r="H1207" s="71"/>
      <c r="I1207" s="71"/>
      <c r="J1207" s="61"/>
    </row>
    <row r="1208" spans="4:10" x14ac:dyDescent="0.2">
      <c r="D1208" s="71"/>
      <c r="E1208" s="71"/>
      <c r="F1208" s="61"/>
      <c r="G1208" s="71"/>
      <c r="H1208" s="71"/>
      <c r="I1208" s="71"/>
      <c r="J1208" s="61"/>
    </row>
    <row r="1209" spans="4:10" x14ac:dyDescent="0.2">
      <c r="D1209" s="71"/>
      <c r="E1209" s="71"/>
      <c r="F1209" s="61"/>
      <c r="G1209" s="71"/>
      <c r="H1209" s="71"/>
      <c r="I1209" s="71"/>
      <c r="J1209" s="61"/>
    </row>
    <row r="1210" spans="4:10" x14ac:dyDescent="0.2">
      <c r="D1210" s="71"/>
      <c r="E1210" s="71"/>
      <c r="F1210" s="61"/>
      <c r="G1210" s="71"/>
      <c r="H1210" s="71"/>
      <c r="I1210" s="71"/>
      <c r="J1210" s="61"/>
    </row>
    <row r="1211" spans="4:10" x14ac:dyDescent="0.2">
      <c r="D1211" s="71"/>
      <c r="E1211" s="71"/>
      <c r="F1211" s="61"/>
      <c r="G1211" s="71"/>
      <c r="H1211" s="71"/>
      <c r="I1211" s="71"/>
      <c r="J1211" s="61"/>
    </row>
    <row r="1212" spans="4:10" x14ac:dyDescent="0.2">
      <c r="D1212" s="71"/>
      <c r="E1212" s="71"/>
      <c r="F1212" s="61"/>
      <c r="G1212" s="71"/>
      <c r="H1212" s="71"/>
      <c r="I1212" s="71"/>
      <c r="J1212" s="61"/>
    </row>
    <row r="1213" spans="4:10" x14ac:dyDescent="0.2">
      <c r="D1213" s="71"/>
      <c r="E1213" s="71"/>
      <c r="F1213" s="61"/>
      <c r="G1213" s="71"/>
      <c r="H1213" s="71"/>
      <c r="I1213" s="71"/>
      <c r="J1213" s="61"/>
    </row>
    <row r="1214" spans="4:10" x14ac:dyDescent="0.2">
      <c r="D1214" s="71"/>
      <c r="E1214" s="71"/>
      <c r="F1214" s="61"/>
      <c r="G1214" s="71"/>
      <c r="H1214" s="71"/>
      <c r="I1214" s="71"/>
      <c r="J1214" s="61"/>
    </row>
    <row r="1215" spans="4:10" x14ac:dyDescent="0.2">
      <c r="D1215" s="71"/>
      <c r="E1215" s="71"/>
      <c r="F1215" s="61"/>
      <c r="G1215" s="71"/>
      <c r="H1215" s="71"/>
      <c r="I1215" s="71"/>
      <c r="J1215" s="61"/>
    </row>
    <row r="1216" spans="4:10" x14ac:dyDescent="0.2">
      <c r="D1216" s="71"/>
      <c r="E1216" s="71"/>
      <c r="F1216" s="61"/>
      <c r="G1216" s="71"/>
      <c r="H1216" s="71"/>
      <c r="I1216" s="71"/>
      <c r="J1216" s="61"/>
    </row>
    <row r="1217" spans="4:10" x14ac:dyDescent="0.2">
      <c r="D1217" s="71"/>
      <c r="E1217" s="71"/>
      <c r="F1217" s="61"/>
      <c r="G1217" s="71"/>
      <c r="H1217" s="71"/>
      <c r="I1217" s="71"/>
      <c r="J1217" s="61"/>
    </row>
    <row r="1218" spans="4:10" x14ac:dyDescent="0.2">
      <c r="D1218" s="71"/>
      <c r="E1218" s="71"/>
      <c r="F1218" s="61"/>
      <c r="G1218" s="71"/>
      <c r="H1218" s="71"/>
      <c r="I1218" s="71"/>
      <c r="J1218" s="61"/>
    </row>
    <row r="1219" spans="4:10" x14ac:dyDescent="0.2">
      <c r="D1219" s="71"/>
      <c r="E1219" s="71"/>
      <c r="F1219" s="61"/>
      <c r="G1219" s="71"/>
      <c r="H1219" s="71"/>
      <c r="I1219" s="71"/>
      <c r="J1219" s="61"/>
    </row>
    <row r="1220" spans="4:10" x14ac:dyDescent="0.2">
      <c r="D1220" s="71"/>
      <c r="E1220" s="71"/>
      <c r="F1220" s="61"/>
      <c r="G1220" s="71"/>
      <c r="H1220" s="71"/>
      <c r="I1220" s="71"/>
      <c r="J1220" s="61"/>
    </row>
    <row r="1221" spans="4:10" x14ac:dyDescent="0.2">
      <c r="D1221" s="71"/>
      <c r="E1221" s="71"/>
      <c r="F1221" s="61"/>
      <c r="G1221" s="71"/>
      <c r="H1221" s="71"/>
      <c r="I1221" s="71"/>
      <c r="J1221" s="61"/>
    </row>
    <row r="1222" spans="4:10" x14ac:dyDescent="0.2">
      <c r="D1222" s="71"/>
      <c r="E1222" s="71"/>
      <c r="F1222" s="61"/>
      <c r="G1222" s="71"/>
      <c r="H1222" s="71"/>
      <c r="I1222" s="71"/>
      <c r="J1222" s="61"/>
    </row>
    <row r="1223" spans="4:10" x14ac:dyDescent="0.2">
      <c r="D1223" s="71"/>
      <c r="E1223" s="71"/>
      <c r="F1223" s="61"/>
      <c r="G1223" s="71"/>
      <c r="H1223" s="71"/>
      <c r="I1223" s="71"/>
      <c r="J1223" s="61"/>
    </row>
    <row r="1224" spans="4:10" x14ac:dyDescent="0.2">
      <c r="D1224" s="71"/>
      <c r="E1224" s="71"/>
      <c r="F1224" s="61"/>
      <c r="G1224" s="71"/>
      <c r="H1224" s="71"/>
      <c r="I1224" s="71"/>
      <c r="J1224" s="61"/>
    </row>
    <row r="1225" spans="4:10" x14ac:dyDescent="0.2">
      <c r="D1225" s="71"/>
      <c r="E1225" s="71"/>
      <c r="F1225" s="61"/>
      <c r="G1225" s="71"/>
      <c r="H1225" s="71"/>
      <c r="I1225" s="71"/>
      <c r="J1225" s="61"/>
    </row>
    <row r="1226" spans="4:10" x14ac:dyDescent="0.2">
      <c r="D1226" s="71"/>
      <c r="E1226" s="71"/>
      <c r="F1226" s="61"/>
      <c r="G1226" s="71"/>
      <c r="H1226" s="71"/>
      <c r="I1226" s="71"/>
      <c r="J1226" s="61"/>
    </row>
    <row r="1227" spans="4:10" x14ac:dyDescent="0.2">
      <c r="D1227" s="71"/>
      <c r="E1227" s="71"/>
      <c r="F1227" s="61"/>
      <c r="G1227" s="71"/>
      <c r="H1227" s="71"/>
      <c r="I1227" s="71"/>
      <c r="J1227" s="61"/>
    </row>
    <row r="1228" spans="4:10" x14ac:dyDescent="0.2">
      <c r="D1228" s="71"/>
      <c r="E1228" s="71"/>
      <c r="F1228" s="61"/>
      <c r="G1228" s="71"/>
      <c r="H1228" s="71"/>
      <c r="I1228" s="71"/>
      <c r="J1228" s="61"/>
    </row>
    <row r="1229" spans="4:10" x14ac:dyDescent="0.2">
      <c r="D1229" s="71"/>
      <c r="E1229" s="71"/>
      <c r="F1229" s="61"/>
      <c r="G1229" s="71"/>
      <c r="H1229" s="71"/>
      <c r="I1229" s="71"/>
      <c r="J1229" s="61"/>
    </row>
    <row r="1230" spans="4:10" x14ac:dyDescent="0.2">
      <c r="D1230" s="71"/>
      <c r="E1230" s="71"/>
      <c r="F1230" s="61"/>
      <c r="G1230" s="71"/>
      <c r="H1230" s="71"/>
      <c r="I1230" s="71"/>
      <c r="J1230" s="61"/>
    </row>
    <row r="1231" spans="4:10" x14ac:dyDescent="0.2">
      <c r="D1231" s="71"/>
      <c r="E1231" s="71"/>
      <c r="F1231" s="61"/>
      <c r="G1231" s="71"/>
      <c r="H1231" s="71"/>
      <c r="I1231" s="71"/>
      <c r="J1231" s="61"/>
    </row>
    <row r="1232" spans="4:10" x14ac:dyDescent="0.2">
      <c r="D1232" s="71"/>
      <c r="E1232" s="71"/>
      <c r="F1232" s="61"/>
      <c r="G1232" s="71"/>
      <c r="H1232" s="71"/>
      <c r="I1232" s="71"/>
      <c r="J1232" s="61"/>
    </row>
    <row r="1233" spans="4:10" x14ac:dyDescent="0.2">
      <c r="D1233" s="71"/>
      <c r="E1233" s="71"/>
      <c r="F1233" s="61"/>
      <c r="G1233" s="71"/>
      <c r="H1233" s="71"/>
      <c r="I1233" s="71"/>
      <c r="J1233" s="61"/>
    </row>
    <row r="1234" spans="4:10" x14ac:dyDescent="0.2">
      <c r="D1234" s="71"/>
      <c r="E1234" s="71"/>
      <c r="F1234" s="61"/>
      <c r="G1234" s="71"/>
      <c r="H1234" s="71"/>
      <c r="I1234" s="71"/>
      <c r="J1234" s="61"/>
    </row>
    <row r="1235" spans="4:10" x14ac:dyDescent="0.2">
      <c r="D1235" s="71"/>
      <c r="E1235" s="71"/>
      <c r="F1235" s="61"/>
      <c r="G1235" s="71"/>
      <c r="H1235" s="71"/>
      <c r="I1235" s="71"/>
      <c r="J1235" s="61"/>
    </row>
    <row r="1236" spans="4:10" x14ac:dyDescent="0.2">
      <c r="D1236" s="71"/>
      <c r="E1236" s="71"/>
      <c r="F1236" s="61"/>
      <c r="G1236" s="71"/>
      <c r="H1236" s="71"/>
      <c r="I1236" s="71"/>
      <c r="J1236" s="61"/>
    </row>
    <row r="1237" spans="4:10" x14ac:dyDescent="0.2">
      <c r="D1237" s="71"/>
      <c r="E1237" s="71"/>
      <c r="F1237" s="61"/>
      <c r="G1237" s="71"/>
      <c r="H1237" s="71"/>
      <c r="I1237" s="71"/>
      <c r="J1237" s="61"/>
    </row>
    <row r="1238" spans="4:10" x14ac:dyDescent="0.2">
      <c r="D1238" s="71"/>
      <c r="E1238" s="71"/>
      <c r="F1238" s="61"/>
      <c r="G1238" s="71"/>
      <c r="H1238" s="71"/>
      <c r="I1238" s="71"/>
      <c r="J1238" s="61"/>
    </row>
    <row r="1239" spans="4:10" x14ac:dyDescent="0.2">
      <c r="D1239" s="71"/>
      <c r="E1239" s="71"/>
      <c r="F1239" s="61"/>
      <c r="G1239" s="71"/>
      <c r="H1239" s="71"/>
      <c r="I1239" s="71"/>
      <c r="J1239" s="61"/>
    </row>
    <row r="1240" spans="4:10" x14ac:dyDescent="0.2">
      <c r="D1240" s="71"/>
      <c r="E1240" s="71"/>
      <c r="F1240" s="61"/>
      <c r="G1240" s="71"/>
      <c r="H1240" s="71"/>
      <c r="I1240" s="71"/>
      <c r="J1240" s="61"/>
    </row>
    <row r="1241" spans="4:10" x14ac:dyDescent="0.2">
      <c r="D1241" s="71"/>
      <c r="E1241" s="71"/>
      <c r="F1241" s="61"/>
      <c r="G1241" s="71"/>
      <c r="H1241" s="71"/>
      <c r="I1241" s="71"/>
      <c r="J1241" s="61"/>
    </row>
    <row r="1242" spans="4:10" x14ac:dyDescent="0.2">
      <c r="D1242" s="71"/>
      <c r="E1242" s="71"/>
      <c r="F1242" s="61"/>
      <c r="G1242" s="71"/>
      <c r="H1242" s="71"/>
      <c r="I1242" s="71"/>
      <c r="J1242" s="61"/>
    </row>
    <row r="1243" spans="4:10" x14ac:dyDescent="0.2">
      <c r="D1243" s="71"/>
      <c r="E1243" s="71"/>
      <c r="F1243" s="61"/>
      <c r="G1243" s="71"/>
      <c r="H1243" s="71"/>
      <c r="I1243" s="71"/>
      <c r="J1243" s="61"/>
    </row>
    <row r="1244" spans="4:10" x14ac:dyDescent="0.2">
      <c r="D1244" s="71"/>
      <c r="E1244" s="71"/>
      <c r="F1244" s="61"/>
      <c r="G1244" s="71"/>
      <c r="H1244" s="71"/>
      <c r="I1244" s="71"/>
      <c r="J1244" s="61"/>
    </row>
    <row r="1245" spans="4:10" x14ac:dyDescent="0.2">
      <c r="D1245" s="71"/>
      <c r="E1245" s="71"/>
      <c r="F1245" s="61"/>
      <c r="G1245" s="71"/>
      <c r="H1245" s="71"/>
      <c r="I1245" s="71"/>
      <c r="J1245" s="61"/>
    </row>
    <row r="1246" spans="4:10" x14ac:dyDescent="0.2">
      <c r="D1246" s="71"/>
      <c r="E1246" s="71"/>
      <c r="F1246" s="61"/>
      <c r="G1246" s="71"/>
      <c r="H1246" s="71"/>
      <c r="I1246" s="71"/>
      <c r="J1246" s="61"/>
    </row>
    <row r="1247" spans="4:10" x14ac:dyDescent="0.2">
      <c r="D1247" s="71"/>
      <c r="E1247" s="71"/>
      <c r="F1247" s="61"/>
      <c r="G1247" s="71"/>
      <c r="H1247" s="71"/>
      <c r="I1247" s="71"/>
      <c r="J1247" s="61"/>
    </row>
    <row r="1248" spans="4:10" x14ac:dyDescent="0.2">
      <c r="D1248" s="71"/>
      <c r="E1248" s="71"/>
      <c r="F1248" s="61"/>
      <c r="G1248" s="71"/>
      <c r="H1248" s="71"/>
      <c r="I1248" s="71"/>
      <c r="J1248" s="61"/>
    </row>
    <row r="1249" spans="4:10" x14ac:dyDescent="0.2">
      <c r="D1249" s="71"/>
      <c r="E1249" s="71"/>
      <c r="F1249" s="61"/>
      <c r="G1249" s="71"/>
      <c r="H1249" s="71"/>
      <c r="I1249" s="71"/>
      <c r="J1249" s="61"/>
    </row>
    <row r="1250" spans="4:10" x14ac:dyDescent="0.2">
      <c r="D1250" s="71"/>
      <c r="E1250" s="71"/>
      <c r="F1250" s="61"/>
      <c r="G1250" s="71"/>
      <c r="H1250" s="71"/>
      <c r="I1250" s="71"/>
      <c r="J1250" s="61"/>
    </row>
    <row r="1251" spans="4:10" x14ac:dyDescent="0.2">
      <c r="D1251" s="71"/>
      <c r="E1251" s="71"/>
      <c r="F1251" s="61"/>
      <c r="G1251" s="71"/>
      <c r="H1251" s="71"/>
      <c r="I1251" s="71"/>
      <c r="J1251" s="61"/>
    </row>
    <row r="1252" spans="4:10" x14ac:dyDescent="0.2">
      <c r="D1252" s="71"/>
      <c r="E1252" s="71"/>
      <c r="F1252" s="61"/>
      <c r="G1252" s="71"/>
      <c r="H1252" s="71"/>
      <c r="I1252" s="71"/>
      <c r="J1252" s="61"/>
    </row>
    <row r="1253" spans="4:10" x14ac:dyDescent="0.2">
      <c r="D1253" s="71"/>
      <c r="E1253" s="71"/>
      <c r="F1253" s="61"/>
      <c r="G1253" s="71"/>
      <c r="H1253" s="71"/>
      <c r="I1253" s="71"/>
      <c r="J1253" s="61"/>
    </row>
    <row r="1254" spans="4:10" x14ac:dyDescent="0.2">
      <c r="D1254" s="71"/>
      <c r="E1254" s="71"/>
      <c r="F1254" s="61"/>
      <c r="G1254" s="71"/>
      <c r="H1254" s="71"/>
      <c r="I1254" s="71"/>
      <c r="J1254" s="61"/>
    </row>
    <row r="1255" spans="4:10" x14ac:dyDescent="0.2">
      <c r="D1255" s="71"/>
      <c r="E1255" s="71"/>
      <c r="F1255" s="61"/>
      <c r="G1255" s="71"/>
      <c r="H1255" s="71"/>
      <c r="I1255" s="71"/>
      <c r="J1255" s="61"/>
    </row>
    <row r="1256" spans="4:10" x14ac:dyDescent="0.2">
      <c r="D1256" s="71"/>
      <c r="E1256" s="71"/>
      <c r="F1256" s="61"/>
      <c r="G1256" s="71"/>
      <c r="H1256" s="71"/>
      <c r="I1256" s="71"/>
      <c r="J1256" s="61"/>
    </row>
    <row r="1257" spans="4:10" x14ac:dyDescent="0.2">
      <c r="D1257" s="71"/>
      <c r="E1257" s="71"/>
      <c r="F1257" s="61"/>
      <c r="G1257" s="71"/>
      <c r="H1257" s="71"/>
      <c r="I1257" s="71"/>
      <c r="J1257" s="61"/>
    </row>
    <row r="1258" spans="4:10" x14ac:dyDescent="0.2">
      <c r="D1258" s="71"/>
      <c r="E1258" s="71"/>
      <c r="F1258" s="61"/>
      <c r="G1258" s="71"/>
      <c r="H1258" s="71"/>
      <c r="I1258" s="71"/>
      <c r="J1258" s="61"/>
    </row>
    <row r="1259" spans="4:10" x14ac:dyDescent="0.2">
      <c r="D1259" s="71"/>
      <c r="E1259" s="71"/>
      <c r="F1259" s="61"/>
      <c r="G1259" s="71"/>
      <c r="H1259" s="71"/>
      <c r="I1259" s="71"/>
      <c r="J1259" s="61"/>
    </row>
    <row r="1260" spans="4:10" x14ac:dyDescent="0.2">
      <c r="D1260" s="71"/>
      <c r="E1260" s="71"/>
      <c r="F1260" s="61"/>
      <c r="G1260" s="71"/>
      <c r="H1260" s="71"/>
      <c r="I1260" s="71"/>
      <c r="J1260" s="61"/>
    </row>
    <row r="1261" spans="4:10" x14ac:dyDescent="0.2">
      <c r="D1261" s="71"/>
      <c r="E1261" s="71"/>
      <c r="F1261" s="61"/>
      <c r="G1261" s="71"/>
      <c r="H1261" s="71"/>
      <c r="I1261" s="71"/>
      <c r="J1261" s="61"/>
    </row>
    <row r="1262" spans="4:10" x14ac:dyDescent="0.2">
      <c r="D1262" s="71"/>
      <c r="E1262" s="71"/>
      <c r="F1262" s="61"/>
      <c r="G1262" s="71"/>
      <c r="H1262" s="71"/>
      <c r="I1262" s="71"/>
      <c r="J1262" s="61"/>
    </row>
    <row r="1263" spans="4:10" x14ac:dyDescent="0.2">
      <c r="D1263" s="71"/>
      <c r="E1263" s="71"/>
      <c r="F1263" s="61"/>
      <c r="G1263" s="71"/>
      <c r="H1263" s="71"/>
      <c r="I1263" s="71"/>
      <c r="J1263" s="61"/>
    </row>
    <row r="1264" spans="4:10" x14ac:dyDescent="0.2">
      <c r="D1264" s="71"/>
      <c r="E1264" s="71"/>
      <c r="F1264" s="61"/>
      <c r="G1264" s="71"/>
      <c r="H1264" s="71"/>
      <c r="I1264" s="71"/>
      <c r="J1264" s="61"/>
    </row>
    <row r="1265" spans="4:10" x14ac:dyDescent="0.2">
      <c r="D1265" s="71"/>
      <c r="E1265" s="71"/>
      <c r="F1265" s="61"/>
      <c r="G1265" s="71"/>
      <c r="H1265" s="71"/>
      <c r="I1265" s="71"/>
      <c r="J1265" s="61"/>
    </row>
    <row r="1266" spans="4:10" x14ac:dyDescent="0.2">
      <c r="D1266" s="71"/>
      <c r="E1266" s="71"/>
      <c r="F1266" s="61"/>
      <c r="G1266" s="71"/>
      <c r="H1266" s="71"/>
      <c r="I1266" s="71"/>
      <c r="J1266" s="61"/>
    </row>
    <row r="1267" spans="4:10" x14ac:dyDescent="0.2">
      <c r="D1267" s="71"/>
      <c r="E1267" s="71"/>
      <c r="F1267" s="61"/>
      <c r="G1267" s="71"/>
      <c r="H1267" s="71"/>
      <c r="I1267" s="71"/>
      <c r="J1267" s="61"/>
    </row>
    <row r="1268" spans="4:10" x14ac:dyDescent="0.2">
      <c r="D1268" s="71"/>
      <c r="E1268" s="71"/>
      <c r="F1268" s="61"/>
      <c r="G1268" s="71"/>
      <c r="H1268" s="71"/>
      <c r="I1268" s="71"/>
      <c r="J1268" s="61"/>
    </row>
    <row r="1269" spans="4:10" x14ac:dyDescent="0.2">
      <c r="D1269" s="71"/>
      <c r="E1269" s="71"/>
      <c r="F1269" s="61"/>
      <c r="G1269" s="71"/>
      <c r="H1269" s="71"/>
      <c r="I1269" s="71"/>
      <c r="J1269" s="61"/>
    </row>
    <row r="1270" spans="4:10" x14ac:dyDescent="0.2">
      <c r="D1270" s="71"/>
      <c r="E1270" s="71"/>
      <c r="F1270" s="61"/>
      <c r="G1270" s="71"/>
      <c r="H1270" s="71"/>
      <c r="I1270" s="71"/>
      <c r="J1270" s="61"/>
    </row>
    <row r="1271" spans="4:10" x14ac:dyDescent="0.2">
      <c r="D1271" s="71"/>
      <c r="E1271" s="71"/>
      <c r="F1271" s="61"/>
      <c r="G1271" s="71"/>
      <c r="H1271" s="71"/>
      <c r="I1271" s="71"/>
      <c r="J1271" s="61"/>
    </row>
    <row r="1272" spans="4:10" x14ac:dyDescent="0.2">
      <c r="D1272" s="71"/>
      <c r="E1272" s="71"/>
      <c r="F1272" s="61"/>
      <c r="G1272" s="71"/>
      <c r="H1272" s="71"/>
      <c r="I1272" s="71"/>
      <c r="J1272" s="61"/>
    </row>
    <row r="1273" spans="4:10" x14ac:dyDescent="0.2">
      <c r="D1273" s="71"/>
      <c r="E1273" s="71"/>
      <c r="F1273" s="61"/>
      <c r="G1273" s="71"/>
      <c r="H1273" s="71"/>
      <c r="I1273" s="71"/>
      <c r="J1273" s="61"/>
    </row>
    <row r="1274" spans="4:10" x14ac:dyDescent="0.2">
      <c r="D1274" s="71"/>
      <c r="E1274" s="71"/>
      <c r="F1274" s="61"/>
      <c r="G1274" s="71"/>
      <c r="H1274" s="71"/>
      <c r="I1274" s="71"/>
      <c r="J1274" s="61"/>
    </row>
    <row r="1275" spans="4:10" x14ac:dyDescent="0.2">
      <c r="D1275" s="71"/>
      <c r="E1275" s="71"/>
      <c r="F1275" s="61"/>
      <c r="G1275" s="71"/>
      <c r="H1275" s="71"/>
      <c r="I1275" s="71"/>
      <c r="J1275" s="61"/>
    </row>
    <row r="1276" spans="4:10" x14ac:dyDescent="0.2">
      <c r="D1276" s="71"/>
      <c r="E1276" s="71"/>
      <c r="F1276" s="61"/>
      <c r="G1276" s="71"/>
      <c r="H1276" s="71"/>
      <c r="I1276" s="71"/>
      <c r="J1276" s="61"/>
    </row>
    <row r="1277" spans="4:10" x14ac:dyDescent="0.2">
      <c r="D1277" s="71"/>
      <c r="E1277" s="71"/>
      <c r="F1277" s="61"/>
      <c r="G1277" s="71"/>
      <c r="H1277" s="71"/>
      <c r="I1277" s="71"/>
      <c r="J1277" s="61"/>
    </row>
    <row r="1278" spans="4:10" x14ac:dyDescent="0.2">
      <c r="D1278" s="71"/>
      <c r="E1278" s="71"/>
      <c r="F1278" s="61"/>
      <c r="G1278" s="71"/>
      <c r="H1278" s="71"/>
      <c r="I1278" s="71"/>
      <c r="J1278" s="61"/>
    </row>
    <row r="1279" spans="4:10" x14ac:dyDescent="0.2">
      <c r="D1279" s="71"/>
      <c r="E1279" s="71"/>
      <c r="F1279" s="61"/>
      <c r="G1279" s="71"/>
      <c r="H1279" s="71"/>
      <c r="I1279" s="71"/>
      <c r="J1279" s="61"/>
    </row>
    <row r="1280" spans="4:10" x14ac:dyDescent="0.2">
      <c r="D1280" s="71"/>
      <c r="E1280" s="71"/>
      <c r="F1280" s="61"/>
      <c r="G1280" s="71"/>
      <c r="H1280" s="71"/>
      <c r="I1280" s="71"/>
      <c r="J1280" s="61"/>
    </row>
    <row r="1281" spans="4:10" x14ac:dyDescent="0.2">
      <c r="D1281" s="71"/>
      <c r="E1281" s="71"/>
      <c r="F1281" s="61"/>
      <c r="G1281" s="71"/>
      <c r="H1281" s="71"/>
      <c r="I1281" s="71"/>
      <c r="J1281" s="61"/>
    </row>
    <row r="1282" spans="4:10" x14ac:dyDescent="0.2">
      <c r="D1282" s="71"/>
      <c r="E1282" s="71"/>
      <c r="F1282" s="61"/>
      <c r="G1282" s="71"/>
      <c r="H1282" s="71"/>
      <c r="I1282" s="71"/>
      <c r="J1282" s="61"/>
    </row>
    <row r="1283" spans="4:10" x14ac:dyDescent="0.2">
      <c r="D1283" s="71"/>
      <c r="E1283" s="71"/>
      <c r="F1283" s="61"/>
      <c r="G1283" s="71"/>
      <c r="H1283" s="71"/>
      <c r="I1283" s="71"/>
      <c r="J1283" s="61"/>
    </row>
    <row r="1284" spans="4:10" x14ac:dyDescent="0.2">
      <c r="D1284" s="71"/>
      <c r="E1284" s="71"/>
      <c r="F1284" s="61"/>
      <c r="G1284" s="71"/>
      <c r="H1284" s="71"/>
      <c r="I1284" s="71"/>
      <c r="J1284" s="61"/>
    </row>
    <row r="1285" spans="4:10" x14ac:dyDescent="0.2">
      <c r="D1285" s="71"/>
      <c r="E1285" s="71"/>
      <c r="F1285" s="61"/>
      <c r="G1285" s="71"/>
      <c r="H1285" s="71"/>
      <c r="I1285" s="71"/>
      <c r="J1285" s="61"/>
    </row>
    <row r="1286" spans="4:10" x14ac:dyDescent="0.2">
      <c r="D1286" s="71"/>
      <c r="E1286" s="71"/>
      <c r="F1286" s="61"/>
      <c r="G1286" s="71"/>
      <c r="H1286" s="71"/>
      <c r="I1286" s="71"/>
      <c r="J1286" s="61"/>
    </row>
    <row r="1287" spans="4:10" x14ac:dyDescent="0.2">
      <c r="D1287" s="71"/>
      <c r="E1287" s="71"/>
      <c r="F1287" s="61"/>
      <c r="G1287" s="71"/>
      <c r="H1287" s="71"/>
      <c r="I1287" s="71"/>
      <c r="J1287" s="61"/>
    </row>
    <row r="1288" spans="4:10" x14ac:dyDescent="0.2">
      <c r="D1288" s="71"/>
      <c r="E1288" s="71"/>
      <c r="F1288" s="61"/>
      <c r="G1288" s="71"/>
      <c r="H1288" s="71"/>
      <c r="I1288" s="71"/>
      <c r="J1288" s="61"/>
    </row>
    <row r="1289" spans="4:10" x14ac:dyDescent="0.2">
      <c r="D1289" s="71"/>
      <c r="E1289" s="71"/>
      <c r="F1289" s="61"/>
      <c r="G1289" s="71"/>
      <c r="H1289" s="71"/>
      <c r="I1289" s="71"/>
      <c r="J1289" s="61"/>
    </row>
    <row r="1290" spans="4:10" x14ac:dyDescent="0.2">
      <c r="D1290" s="71"/>
      <c r="E1290" s="71"/>
      <c r="F1290" s="61"/>
      <c r="G1290" s="71"/>
      <c r="H1290" s="71"/>
      <c r="I1290" s="71"/>
      <c r="J1290" s="61"/>
    </row>
    <row r="1291" spans="4:10" x14ac:dyDescent="0.2">
      <c r="D1291" s="71"/>
      <c r="E1291" s="71"/>
      <c r="F1291" s="61"/>
      <c r="G1291" s="71"/>
      <c r="H1291" s="71"/>
      <c r="I1291" s="71"/>
      <c r="J1291" s="61"/>
    </row>
    <row r="1292" spans="4:10" x14ac:dyDescent="0.2">
      <c r="D1292" s="71"/>
      <c r="E1292" s="71"/>
      <c r="F1292" s="61"/>
      <c r="G1292" s="71"/>
      <c r="H1292" s="71"/>
      <c r="I1292" s="71"/>
      <c r="J1292" s="61"/>
    </row>
    <row r="1293" spans="4:10" x14ac:dyDescent="0.2">
      <c r="D1293" s="71"/>
      <c r="E1293" s="71"/>
      <c r="F1293" s="61"/>
      <c r="G1293" s="71"/>
      <c r="H1293" s="71"/>
      <c r="I1293" s="71"/>
      <c r="J1293" s="61"/>
    </row>
    <row r="1294" spans="4:10" x14ac:dyDescent="0.2">
      <c r="D1294" s="71"/>
      <c r="E1294" s="71"/>
      <c r="F1294" s="61"/>
      <c r="G1294" s="71"/>
      <c r="H1294" s="71"/>
      <c r="I1294" s="71"/>
      <c r="J1294" s="61"/>
    </row>
    <row r="1295" spans="4:10" x14ac:dyDescent="0.2">
      <c r="D1295" s="71"/>
      <c r="E1295" s="71"/>
      <c r="F1295" s="61"/>
      <c r="G1295" s="71"/>
      <c r="H1295" s="71"/>
      <c r="I1295" s="71"/>
      <c r="J1295" s="61"/>
    </row>
    <row r="1296" spans="4:10" x14ac:dyDescent="0.2">
      <c r="D1296" s="71"/>
      <c r="E1296" s="71"/>
      <c r="F1296" s="61"/>
      <c r="G1296" s="71"/>
      <c r="H1296" s="71"/>
      <c r="I1296" s="71"/>
      <c r="J1296" s="61"/>
    </row>
    <row r="1297" spans="4:10" x14ac:dyDescent="0.2">
      <c r="D1297" s="71"/>
      <c r="E1297" s="71"/>
      <c r="F1297" s="61"/>
      <c r="G1297" s="71"/>
      <c r="H1297" s="71"/>
      <c r="I1297" s="71"/>
      <c r="J1297" s="61"/>
    </row>
    <row r="1298" spans="4:10" x14ac:dyDescent="0.2">
      <c r="D1298" s="71"/>
      <c r="E1298" s="71"/>
      <c r="F1298" s="61"/>
      <c r="G1298" s="71"/>
      <c r="H1298" s="71"/>
      <c r="I1298" s="71"/>
      <c r="J1298" s="61"/>
    </row>
    <row r="1299" spans="4:10" x14ac:dyDescent="0.2">
      <c r="D1299" s="71"/>
      <c r="E1299" s="71"/>
      <c r="F1299" s="61"/>
      <c r="G1299" s="71"/>
      <c r="H1299" s="71"/>
      <c r="I1299" s="71"/>
      <c r="J1299" s="61"/>
    </row>
    <row r="1300" spans="4:10" x14ac:dyDescent="0.2">
      <c r="D1300" s="71"/>
      <c r="E1300" s="71"/>
      <c r="F1300" s="61"/>
      <c r="G1300" s="71"/>
      <c r="H1300" s="71"/>
      <c r="I1300" s="71"/>
      <c r="J1300" s="61"/>
    </row>
    <row r="1301" spans="4:10" x14ac:dyDescent="0.2">
      <c r="D1301" s="71"/>
      <c r="E1301" s="71"/>
      <c r="F1301" s="61"/>
      <c r="G1301" s="71"/>
      <c r="H1301" s="71"/>
      <c r="I1301" s="71"/>
      <c r="J1301" s="61"/>
    </row>
    <row r="1302" spans="4:10" x14ac:dyDescent="0.2">
      <c r="D1302" s="71"/>
      <c r="E1302" s="71"/>
      <c r="F1302" s="61"/>
      <c r="G1302" s="71"/>
      <c r="H1302" s="71"/>
      <c r="I1302" s="71"/>
      <c r="J1302" s="61"/>
    </row>
    <row r="1303" spans="4:10" x14ac:dyDescent="0.2">
      <c r="D1303" s="71"/>
      <c r="E1303" s="71"/>
      <c r="F1303" s="61"/>
      <c r="G1303" s="71"/>
      <c r="H1303" s="71"/>
      <c r="I1303" s="71"/>
      <c r="J1303" s="61"/>
    </row>
    <row r="1304" spans="4:10" x14ac:dyDescent="0.2">
      <c r="D1304" s="71"/>
      <c r="E1304" s="71"/>
      <c r="F1304" s="61"/>
      <c r="G1304" s="71"/>
      <c r="H1304" s="71"/>
      <c r="I1304" s="71"/>
      <c r="J1304" s="61"/>
    </row>
    <row r="1305" spans="4:10" x14ac:dyDescent="0.2">
      <c r="D1305" s="71"/>
      <c r="E1305" s="71"/>
      <c r="F1305" s="61"/>
      <c r="G1305" s="71"/>
      <c r="H1305" s="71"/>
      <c r="I1305" s="71"/>
      <c r="J1305" s="61"/>
    </row>
    <row r="1306" spans="4:10" x14ac:dyDescent="0.2">
      <c r="D1306" s="71"/>
      <c r="E1306" s="71"/>
      <c r="F1306" s="61"/>
      <c r="G1306" s="71"/>
      <c r="H1306" s="71"/>
      <c r="I1306" s="71"/>
      <c r="J1306" s="61"/>
    </row>
    <row r="1307" spans="4:10" x14ac:dyDescent="0.2">
      <c r="D1307" s="71"/>
      <c r="E1307" s="71"/>
      <c r="F1307" s="61"/>
      <c r="G1307" s="71"/>
      <c r="H1307" s="71"/>
      <c r="I1307" s="71"/>
      <c r="J1307" s="61"/>
    </row>
    <row r="1308" spans="4:10" x14ac:dyDescent="0.2">
      <c r="D1308" s="71"/>
      <c r="E1308" s="71"/>
      <c r="F1308" s="61"/>
      <c r="G1308" s="71"/>
      <c r="H1308" s="71"/>
      <c r="I1308" s="71"/>
      <c r="J1308" s="61"/>
    </row>
    <row r="1309" spans="4:10" x14ac:dyDescent="0.2">
      <c r="D1309" s="71"/>
      <c r="E1309" s="71"/>
      <c r="F1309" s="61"/>
      <c r="G1309" s="71"/>
      <c r="H1309" s="71"/>
      <c r="I1309" s="71"/>
      <c r="J1309" s="61"/>
    </row>
    <row r="1310" spans="4:10" x14ac:dyDescent="0.2">
      <c r="D1310" s="71"/>
      <c r="E1310" s="71"/>
      <c r="F1310" s="61"/>
      <c r="G1310" s="71"/>
      <c r="H1310" s="71"/>
      <c r="I1310" s="71"/>
      <c r="J1310" s="61"/>
    </row>
    <row r="1311" spans="4:10" x14ac:dyDescent="0.2">
      <c r="D1311" s="71"/>
      <c r="E1311" s="71"/>
      <c r="F1311" s="61"/>
      <c r="G1311" s="71"/>
      <c r="H1311" s="71"/>
      <c r="I1311" s="71"/>
      <c r="J1311" s="61"/>
    </row>
    <row r="1312" spans="4:10" x14ac:dyDescent="0.2">
      <c r="D1312" s="71"/>
      <c r="E1312" s="71"/>
      <c r="F1312" s="61"/>
      <c r="G1312" s="71"/>
      <c r="H1312" s="71"/>
      <c r="I1312" s="71"/>
      <c r="J1312" s="61"/>
    </row>
    <row r="1313" spans="4:10" x14ac:dyDescent="0.2">
      <c r="D1313" s="71"/>
      <c r="E1313" s="71"/>
      <c r="F1313" s="61"/>
      <c r="G1313" s="71"/>
      <c r="H1313" s="71"/>
      <c r="I1313" s="71"/>
      <c r="J1313" s="61"/>
    </row>
    <row r="1314" spans="4:10" x14ac:dyDescent="0.2">
      <c r="D1314" s="71"/>
      <c r="E1314" s="71"/>
      <c r="F1314" s="61"/>
      <c r="G1314" s="71"/>
      <c r="H1314" s="71"/>
      <c r="I1314" s="71"/>
      <c r="J1314" s="61"/>
    </row>
    <row r="1315" spans="4:10" x14ac:dyDescent="0.2">
      <c r="D1315" s="71"/>
      <c r="E1315" s="71"/>
      <c r="F1315" s="61"/>
      <c r="G1315" s="71"/>
      <c r="H1315" s="71"/>
      <c r="I1315" s="71"/>
      <c r="J1315" s="61"/>
    </row>
    <row r="1316" spans="4:10" x14ac:dyDescent="0.2">
      <c r="D1316" s="71"/>
      <c r="E1316" s="71"/>
      <c r="F1316" s="61"/>
      <c r="G1316" s="71"/>
      <c r="H1316" s="71"/>
      <c r="I1316" s="71"/>
      <c r="J1316" s="61"/>
    </row>
    <row r="1317" spans="4:10" x14ac:dyDescent="0.2">
      <c r="D1317" s="71"/>
      <c r="E1317" s="71"/>
      <c r="F1317" s="61"/>
      <c r="G1317" s="71"/>
      <c r="H1317" s="71"/>
      <c r="I1317" s="71"/>
      <c r="J1317" s="61"/>
    </row>
    <row r="1318" spans="4:10" x14ac:dyDescent="0.2">
      <c r="D1318" s="71"/>
      <c r="E1318" s="71"/>
      <c r="F1318" s="61"/>
      <c r="G1318" s="71"/>
      <c r="H1318" s="71"/>
      <c r="I1318" s="71"/>
      <c r="J1318" s="61"/>
    </row>
    <row r="1319" spans="4:10" x14ac:dyDescent="0.2">
      <c r="D1319" s="71"/>
      <c r="E1319" s="71"/>
      <c r="F1319" s="61"/>
      <c r="G1319" s="71"/>
      <c r="H1319" s="71"/>
      <c r="I1319" s="71"/>
      <c r="J1319" s="61"/>
    </row>
    <row r="1320" spans="4:10" x14ac:dyDescent="0.2">
      <c r="D1320" s="71"/>
      <c r="E1320" s="71"/>
      <c r="F1320" s="61"/>
      <c r="G1320" s="71"/>
      <c r="H1320" s="71"/>
      <c r="I1320" s="71"/>
      <c r="J1320" s="61"/>
    </row>
    <row r="1321" spans="4:10" x14ac:dyDescent="0.2">
      <c r="D1321" s="71"/>
      <c r="E1321" s="71"/>
      <c r="F1321" s="61"/>
      <c r="G1321" s="71"/>
      <c r="H1321" s="71"/>
      <c r="I1321" s="71"/>
      <c r="J1321" s="61"/>
    </row>
    <row r="1322" spans="4:10" x14ac:dyDescent="0.2">
      <c r="D1322" s="71"/>
      <c r="E1322" s="71"/>
      <c r="F1322" s="61"/>
      <c r="G1322" s="71"/>
      <c r="H1322" s="71"/>
      <c r="I1322" s="71"/>
      <c r="J1322" s="61"/>
    </row>
    <row r="1323" spans="4:10" x14ac:dyDescent="0.2">
      <c r="D1323" s="71"/>
      <c r="E1323" s="71"/>
      <c r="F1323" s="61"/>
      <c r="G1323" s="71"/>
      <c r="H1323" s="71"/>
      <c r="I1323" s="71"/>
      <c r="J1323" s="61"/>
    </row>
    <row r="1324" spans="4:10" x14ac:dyDescent="0.2">
      <c r="D1324" s="71"/>
      <c r="E1324" s="71"/>
      <c r="F1324" s="61"/>
      <c r="G1324" s="71"/>
      <c r="H1324" s="71"/>
      <c r="I1324" s="71"/>
      <c r="J1324" s="61"/>
    </row>
    <row r="1325" spans="4:10" x14ac:dyDescent="0.2">
      <c r="D1325" s="71"/>
      <c r="E1325" s="71"/>
      <c r="F1325" s="61"/>
      <c r="G1325" s="71"/>
      <c r="H1325" s="71"/>
      <c r="I1325" s="71"/>
      <c r="J1325" s="61"/>
    </row>
    <row r="1326" spans="4:10" x14ac:dyDescent="0.2">
      <c r="D1326" s="71"/>
      <c r="E1326" s="71"/>
      <c r="F1326" s="61"/>
      <c r="G1326" s="71"/>
      <c r="H1326" s="71"/>
      <c r="I1326" s="71"/>
      <c r="J1326" s="61"/>
    </row>
    <row r="1327" spans="4:10" x14ac:dyDescent="0.2">
      <c r="D1327" s="71"/>
      <c r="E1327" s="71"/>
      <c r="F1327" s="61"/>
      <c r="G1327" s="71"/>
      <c r="H1327" s="71"/>
      <c r="I1327" s="71"/>
      <c r="J1327" s="61"/>
    </row>
    <row r="1328" spans="4:10" x14ac:dyDescent="0.2">
      <c r="D1328" s="71"/>
      <c r="E1328" s="71"/>
      <c r="F1328" s="61"/>
      <c r="G1328" s="71"/>
      <c r="H1328" s="71"/>
      <c r="I1328" s="71"/>
      <c r="J1328" s="61"/>
    </row>
    <row r="1329" spans="4:10" x14ac:dyDescent="0.2">
      <c r="D1329" s="71"/>
      <c r="E1329" s="71"/>
      <c r="F1329" s="61"/>
      <c r="G1329" s="71"/>
      <c r="H1329" s="71"/>
      <c r="I1329" s="71"/>
      <c r="J1329" s="61"/>
    </row>
    <row r="1330" spans="4:10" x14ac:dyDescent="0.2">
      <c r="D1330" s="71"/>
      <c r="E1330" s="71"/>
      <c r="F1330" s="61"/>
      <c r="G1330" s="71"/>
      <c r="H1330" s="71"/>
      <c r="I1330" s="71"/>
      <c r="J1330" s="61"/>
    </row>
    <row r="1331" spans="4:10" x14ac:dyDescent="0.2">
      <c r="D1331" s="71"/>
      <c r="E1331" s="71"/>
      <c r="F1331" s="61"/>
      <c r="G1331" s="71"/>
      <c r="H1331" s="71"/>
      <c r="I1331" s="71"/>
      <c r="J1331" s="61"/>
    </row>
    <row r="1332" spans="4:10" x14ac:dyDescent="0.2">
      <c r="D1332" s="71"/>
      <c r="E1332" s="71"/>
      <c r="F1332" s="61"/>
      <c r="G1332" s="71"/>
      <c r="H1332" s="71"/>
      <c r="I1332" s="71"/>
      <c r="J1332" s="61"/>
    </row>
    <row r="1333" spans="4:10" x14ac:dyDescent="0.2">
      <c r="D1333" s="71"/>
      <c r="E1333" s="71"/>
      <c r="F1333" s="61"/>
      <c r="G1333" s="71"/>
      <c r="H1333" s="71"/>
      <c r="I1333" s="71"/>
      <c r="J1333" s="61"/>
    </row>
    <row r="1334" spans="4:10" x14ac:dyDescent="0.2">
      <c r="D1334" s="71"/>
      <c r="E1334" s="71"/>
      <c r="F1334" s="61"/>
      <c r="G1334" s="71"/>
      <c r="H1334" s="71"/>
      <c r="I1334" s="71"/>
      <c r="J1334" s="61"/>
    </row>
    <row r="1335" spans="4:10" x14ac:dyDescent="0.2">
      <c r="D1335" s="71"/>
      <c r="E1335" s="71"/>
      <c r="F1335" s="61"/>
      <c r="G1335" s="71"/>
      <c r="H1335" s="71"/>
      <c r="I1335" s="71"/>
      <c r="J1335" s="61"/>
    </row>
    <row r="1336" spans="4:10" x14ac:dyDescent="0.2">
      <c r="D1336" s="71"/>
      <c r="E1336" s="71"/>
      <c r="F1336" s="61"/>
      <c r="G1336" s="71"/>
      <c r="H1336" s="71"/>
      <c r="I1336" s="71"/>
      <c r="J1336" s="61"/>
    </row>
    <row r="1337" spans="4:10" x14ac:dyDescent="0.2">
      <c r="D1337" s="71"/>
      <c r="E1337" s="71"/>
      <c r="F1337" s="61"/>
      <c r="G1337" s="71"/>
      <c r="H1337" s="71"/>
      <c r="I1337" s="71"/>
      <c r="J1337" s="61"/>
    </row>
    <row r="1338" spans="4:10" x14ac:dyDescent="0.2">
      <c r="D1338" s="71"/>
      <c r="E1338" s="71"/>
      <c r="F1338" s="61"/>
      <c r="G1338" s="71"/>
      <c r="H1338" s="71"/>
      <c r="I1338" s="71"/>
      <c r="J1338" s="61"/>
    </row>
    <row r="1339" spans="4:10" x14ac:dyDescent="0.2">
      <c r="D1339" s="71"/>
      <c r="E1339" s="71"/>
      <c r="F1339" s="61"/>
      <c r="G1339" s="71"/>
      <c r="H1339" s="71"/>
      <c r="I1339" s="71"/>
      <c r="J1339" s="61"/>
    </row>
    <row r="1340" spans="4:10" x14ac:dyDescent="0.2">
      <c r="D1340" s="71"/>
      <c r="E1340" s="71"/>
      <c r="F1340" s="61"/>
      <c r="G1340" s="71"/>
      <c r="H1340" s="71"/>
      <c r="I1340" s="71"/>
      <c r="J1340" s="61"/>
    </row>
    <row r="1341" spans="4:10" x14ac:dyDescent="0.2">
      <c r="D1341" s="71"/>
      <c r="E1341" s="71"/>
      <c r="F1341" s="61"/>
      <c r="G1341" s="71"/>
      <c r="H1341" s="71"/>
      <c r="I1341" s="71"/>
      <c r="J1341" s="61"/>
    </row>
    <row r="1342" spans="4:10" x14ac:dyDescent="0.2">
      <c r="D1342" s="71"/>
      <c r="E1342" s="71"/>
      <c r="F1342" s="61"/>
      <c r="G1342" s="71"/>
      <c r="H1342" s="71"/>
      <c r="I1342" s="71"/>
      <c r="J1342" s="61"/>
    </row>
    <row r="1343" spans="4:10" x14ac:dyDescent="0.2">
      <c r="D1343" s="71"/>
      <c r="E1343" s="71"/>
      <c r="F1343" s="61"/>
      <c r="G1343" s="71"/>
      <c r="H1343" s="71"/>
      <c r="I1343" s="71"/>
      <c r="J1343" s="61"/>
    </row>
    <row r="1344" spans="4:10" x14ac:dyDescent="0.2">
      <c r="D1344" s="71"/>
      <c r="E1344" s="71"/>
      <c r="F1344" s="61"/>
      <c r="G1344" s="71"/>
      <c r="H1344" s="71"/>
      <c r="I1344" s="71"/>
      <c r="J1344" s="61"/>
    </row>
    <row r="1345" spans="4:10" x14ac:dyDescent="0.2">
      <c r="D1345" s="71"/>
      <c r="E1345" s="71"/>
      <c r="F1345" s="61"/>
      <c r="G1345" s="71"/>
      <c r="H1345" s="71"/>
      <c r="I1345" s="71"/>
      <c r="J1345" s="61"/>
    </row>
    <row r="1346" spans="4:10" x14ac:dyDescent="0.2">
      <c r="D1346" s="71"/>
      <c r="E1346" s="71"/>
      <c r="F1346" s="61"/>
      <c r="G1346" s="71"/>
      <c r="H1346" s="71"/>
      <c r="I1346" s="71"/>
      <c r="J1346" s="61"/>
    </row>
    <row r="1347" spans="4:10" x14ac:dyDescent="0.2">
      <c r="D1347" s="71"/>
      <c r="E1347" s="71"/>
      <c r="F1347" s="61"/>
      <c r="G1347" s="71"/>
      <c r="H1347" s="71"/>
      <c r="I1347" s="71"/>
      <c r="J1347" s="61"/>
    </row>
    <row r="1348" spans="4:10" x14ac:dyDescent="0.2">
      <c r="D1348" s="71"/>
      <c r="E1348" s="71"/>
      <c r="F1348" s="61"/>
      <c r="G1348" s="71"/>
      <c r="H1348" s="71"/>
      <c r="I1348" s="71"/>
      <c r="J1348" s="61"/>
    </row>
    <row r="1349" spans="4:10" x14ac:dyDescent="0.2">
      <c r="D1349" s="71"/>
      <c r="E1349" s="71"/>
      <c r="F1349" s="61"/>
      <c r="G1349" s="71"/>
      <c r="H1349" s="71"/>
      <c r="I1349" s="71"/>
      <c r="J1349" s="61"/>
    </row>
    <row r="1350" spans="4:10" x14ac:dyDescent="0.2">
      <c r="D1350" s="71"/>
      <c r="E1350" s="71"/>
      <c r="F1350" s="61"/>
      <c r="G1350" s="71"/>
      <c r="H1350" s="71"/>
      <c r="I1350" s="71"/>
      <c r="J1350" s="61"/>
    </row>
    <row r="1351" spans="4:10" x14ac:dyDescent="0.2">
      <c r="D1351" s="71"/>
      <c r="E1351" s="71"/>
      <c r="F1351" s="61"/>
      <c r="G1351" s="71"/>
      <c r="H1351" s="71"/>
      <c r="I1351" s="71"/>
      <c r="J1351" s="61"/>
    </row>
    <row r="1352" spans="4:10" x14ac:dyDescent="0.2">
      <c r="D1352" s="71"/>
      <c r="E1352" s="71"/>
      <c r="F1352" s="61"/>
      <c r="G1352" s="71"/>
      <c r="H1352" s="71"/>
      <c r="I1352" s="71"/>
      <c r="J1352" s="61"/>
    </row>
    <row r="1353" spans="4:10" x14ac:dyDescent="0.2">
      <c r="D1353" s="71"/>
      <c r="E1353" s="71"/>
      <c r="F1353" s="61"/>
      <c r="G1353" s="71"/>
      <c r="H1353" s="71"/>
      <c r="I1353" s="71"/>
      <c r="J1353" s="61"/>
    </row>
    <row r="1354" spans="4:10" x14ac:dyDescent="0.2">
      <c r="D1354" s="71"/>
      <c r="E1354" s="71"/>
      <c r="F1354" s="61"/>
      <c r="G1354" s="71"/>
      <c r="H1354" s="71"/>
      <c r="I1354" s="71"/>
      <c r="J1354" s="61"/>
    </row>
    <row r="1355" spans="4:10" x14ac:dyDescent="0.2">
      <c r="D1355" s="71"/>
      <c r="E1355" s="71"/>
      <c r="F1355" s="61"/>
      <c r="G1355" s="71"/>
      <c r="H1355" s="71"/>
      <c r="I1355" s="71"/>
      <c r="J1355" s="61"/>
    </row>
    <row r="1356" spans="4:10" x14ac:dyDescent="0.2">
      <c r="D1356" s="71"/>
      <c r="E1356" s="71"/>
      <c r="F1356" s="61"/>
      <c r="G1356" s="71"/>
      <c r="H1356" s="71"/>
      <c r="I1356" s="71"/>
      <c r="J1356" s="61"/>
    </row>
    <row r="1357" spans="4:10" x14ac:dyDescent="0.2">
      <c r="D1357" s="71"/>
      <c r="E1357" s="71"/>
      <c r="F1357" s="61"/>
      <c r="G1357" s="71"/>
      <c r="H1357" s="71"/>
      <c r="I1357" s="71"/>
      <c r="J1357" s="61"/>
    </row>
    <row r="1358" spans="4:10" x14ac:dyDescent="0.2">
      <c r="D1358" s="71"/>
      <c r="E1358" s="71"/>
      <c r="F1358" s="61"/>
      <c r="G1358" s="71"/>
      <c r="H1358" s="71"/>
      <c r="I1358" s="71"/>
      <c r="J1358" s="61"/>
    </row>
    <row r="1359" spans="4:10" x14ac:dyDescent="0.2">
      <c r="D1359" s="71"/>
      <c r="E1359" s="71"/>
      <c r="F1359" s="61"/>
      <c r="G1359" s="71"/>
      <c r="H1359" s="71"/>
      <c r="I1359" s="71"/>
      <c r="J1359" s="61"/>
    </row>
    <row r="1360" spans="4:10" x14ac:dyDescent="0.2">
      <c r="D1360" s="71"/>
      <c r="E1360" s="71"/>
      <c r="F1360" s="61"/>
      <c r="G1360" s="71"/>
      <c r="H1360" s="71"/>
      <c r="I1360" s="71"/>
      <c r="J1360" s="61"/>
    </row>
    <row r="1361" spans="4:10" x14ac:dyDescent="0.2">
      <c r="D1361" s="71"/>
      <c r="E1361" s="71"/>
      <c r="F1361" s="61"/>
      <c r="G1361" s="71"/>
      <c r="H1361" s="71"/>
      <c r="I1361" s="71"/>
      <c r="J1361" s="61"/>
    </row>
    <row r="1362" spans="4:10" x14ac:dyDescent="0.2">
      <c r="D1362" s="71"/>
      <c r="E1362" s="71"/>
      <c r="F1362" s="61"/>
      <c r="G1362" s="71"/>
      <c r="H1362" s="71"/>
      <c r="I1362" s="71"/>
      <c r="J1362" s="61"/>
    </row>
    <row r="1363" spans="4:10" x14ac:dyDescent="0.2">
      <c r="D1363" s="71"/>
      <c r="E1363" s="71"/>
      <c r="F1363" s="61"/>
      <c r="G1363" s="71"/>
      <c r="H1363" s="71"/>
      <c r="I1363" s="71"/>
      <c r="J1363" s="61"/>
    </row>
    <row r="1364" spans="4:10" x14ac:dyDescent="0.2">
      <c r="D1364" s="71"/>
      <c r="E1364" s="71"/>
      <c r="F1364" s="61"/>
      <c r="G1364" s="71"/>
      <c r="H1364" s="71"/>
      <c r="I1364" s="71"/>
      <c r="J1364" s="61"/>
    </row>
    <row r="1365" spans="4:10" x14ac:dyDescent="0.2">
      <c r="D1365" s="71"/>
      <c r="E1365" s="71"/>
      <c r="F1365" s="61"/>
      <c r="G1365" s="71"/>
      <c r="H1365" s="71"/>
      <c r="I1365" s="71"/>
      <c r="J1365" s="61"/>
    </row>
    <row r="1366" spans="4:10" x14ac:dyDescent="0.2">
      <c r="D1366" s="71"/>
      <c r="E1366" s="71"/>
      <c r="F1366" s="61"/>
      <c r="G1366" s="71"/>
      <c r="H1366" s="71"/>
      <c r="I1366" s="71"/>
      <c r="J1366" s="61"/>
    </row>
    <row r="1367" spans="4:10" x14ac:dyDescent="0.2">
      <c r="D1367" s="71"/>
      <c r="E1367" s="71"/>
      <c r="F1367" s="61"/>
      <c r="G1367" s="71"/>
      <c r="H1367" s="71"/>
      <c r="I1367" s="71"/>
      <c r="J1367" s="61"/>
    </row>
    <row r="1368" spans="4:10" x14ac:dyDescent="0.2">
      <c r="D1368" s="71"/>
      <c r="E1368" s="71"/>
      <c r="F1368" s="61"/>
      <c r="G1368" s="71"/>
      <c r="H1368" s="71"/>
      <c r="I1368" s="71"/>
      <c r="J1368" s="61"/>
    </row>
    <row r="1369" spans="4:10" x14ac:dyDescent="0.2">
      <c r="D1369" s="71"/>
      <c r="E1369" s="71"/>
      <c r="F1369" s="61"/>
      <c r="G1369" s="71"/>
      <c r="H1369" s="71"/>
      <c r="I1369" s="71"/>
      <c r="J1369" s="61"/>
    </row>
    <row r="1370" spans="4:10" x14ac:dyDescent="0.2">
      <c r="D1370" s="71"/>
      <c r="E1370" s="71"/>
      <c r="F1370" s="61"/>
      <c r="G1370" s="71"/>
      <c r="H1370" s="71"/>
      <c r="I1370" s="71"/>
      <c r="J1370" s="61"/>
    </row>
    <row r="1371" spans="4:10" x14ac:dyDescent="0.2">
      <c r="D1371" s="71"/>
      <c r="E1371" s="71"/>
      <c r="F1371" s="61"/>
      <c r="G1371" s="71"/>
      <c r="H1371" s="71"/>
      <c r="I1371" s="71"/>
      <c r="J1371" s="61"/>
    </row>
    <row r="1372" spans="4:10" x14ac:dyDescent="0.2">
      <c r="D1372" s="71"/>
      <c r="E1372" s="71"/>
      <c r="F1372" s="61"/>
      <c r="G1372" s="71"/>
      <c r="H1372" s="71"/>
      <c r="I1372" s="71"/>
      <c r="J1372" s="61"/>
    </row>
    <row r="1373" spans="4:10" x14ac:dyDescent="0.2">
      <c r="D1373" s="71"/>
      <c r="E1373" s="71"/>
      <c r="F1373" s="61"/>
      <c r="G1373" s="71"/>
      <c r="H1373" s="71"/>
      <c r="I1373" s="71"/>
      <c r="J1373" s="61"/>
    </row>
    <row r="1374" spans="4:10" x14ac:dyDescent="0.2">
      <c r="D1374" s="71"/>
      <c r="E1374" s="71"/>
      <c r="F1374" s="61"/>
      <c r="G1374" s="71"/>
      <c r="H1374" s="71"/>
      <c r="I1374" s="71"/>
      <c r="J1374" s="61"/>
    </row>
    <row r="1375" spans="4:10" x14ac:dyDescent="0.2">
      <c r="D1375" s="71"/>
      <c r="E1375" s="71"/>
      <c r="F1375" s="61"/>
      <c r="G1375" s="71"/>
      <c r="H1375" s="71"/>
      <c r="I1375" s="71"/>
      <c r="J1375" s="61"/>
    </row>
    <row r="1376" spans="4:10" x14ac:dyDescent="0.2">
      <c r="D1376" s="71"/>
      <c r="E1376" s="71"/>
      <c r="F1376" s="61"/>
      <c r="G1376" s="71"/>
      <c r="H1376" s="71"/>
      <c r="I1376" s="71"/>
      <c r="J1376" s="61"/>
    </row>
    <row r="1377" spans="4:10" x14ac:dyDescent="0.2">
      <c r="D1377" s="71"/>
      <c r="E1377" s="71"/>
      <c r="F1377" s="61"/>
      <c r="G1377" s="71"/>
      <c r="H1377" s="71"/>
      <c r="I1377" s="71"/>
      <c r="J1377" s="61"/>
    </row>
    <row r="1378" spans="4:10" x14ac:dyDescent="0.2">
      <c r="D1378" s="71"/>
      <c r="E1378" s="71"/>
      <c r="F1378" s="61"/>
      <c r="G1378" s="71"/>
      <c r="H1378" s="71"/>
      <c r="I1378" s="71"/>
      <c r="J1378" s="61"/>
    </row>
    <row r="1379" spans="4:10" x14ac:dyDescent="0.2">
      <c r="D1379" s="71"/>
      <c r="E1379" s="71"/>
      <c r="F1379" s="61"/>
      <c r="G1379" s="71"/>
      <c r="H1379" s="71"/>
      <c r="I1379" s="71"/>
      <c r="J1379" s="61"/>
    </row>
    <row r="1380" spans="4:10" x14ac:dyDescent="0.2">
      <c r="D1380" s="71"/>
      <c r="E1380" s="71"/>
      <c r="F1380" s="61"/>
      <c r="G1380" s="71"/>
      <c r="H1380" s="71"/>
      <c r="I1380" s="71"/>
      <c r="J1380" s="61"/>
    </row>
    <row r="1381" spans="4:10" x14ac:dyDescent="0.2">
      <c r="D1381" s="71"/>
      <c r="E1381" s="71"/>
      <c r="F1381" s="61"/>
      <c r="G1381" s="71"/>
      <c r="H1381" s="71"/>
      <c r="I1381" s="71"/>
      <c r="J1381" s="61"/>
    </row>
    <row r="1382" spans="4:10" x14ac:dyDescent="0.2">
      <c r="D1382" s="71"/>
      <c r="E1382" s="71"/>
      <c r="F1382" s="61"/>
      <c r="G1382" s="71"/>
      <c r="H1382" s="71"/>
      <c r="I1382" s="71"/>
      <c r="J1382" s="61"/>
    </row>
    <row r="1383" spans="4:10" x14ac:dyDescent="0.2">
      <c r="D1383" s="71"/>
      <c r="E1383" s="71"/>
      <c r="F1383" s="61"/>
      <c r="G1383" s="71"/>
      <c r="H1383" s="71"/>
      <c r="I1383" s="71"/>
      <c r="J1383" s="61"/>
    </row>
    <row r="1384" spans="4:10" x14ac:dyDescent="0.2">
      <c r="D1384" s="71"/>
      <c r="E1384" s="71"/>
      <c r="F1384" s="61"/>
      <c r="G1384" s="71"/>
      <c r="H1384" s="71"/>
      <c r="I1384" s="71"/>
      <c r="J1384" s="61"/>
    </row>
    <row r="1385" spans="4:10" x14ac:dyDescent="0.2">
      <c r="D1385" s="71"/>
      <c r="E1385" s="71"/>
      <c r="F1385" s="61"/>
      <c r="G1385" s="71"/>
      <c r="H1385" s="71"/>
      <c r="I1385" s="71"/>
      <c r="J1385" s="61"/>
    </row>
    <row r="1386" spans="4:10" x14ac:dyDescent="0.2">
      <c r="D1386" s="71"/>
      <c r="E1386" s="71"/>
      <c r="F1386" s="61"/>
      <c r="G1386" s="71"/>
      <c r="H1386" s="71"/>
      <c r="I1386" s="71"/>
      <c r="J1386" s="61"/>
    </row>
    <row r="1387" spans="4:10" x14ac:dyDescent="0.2">
      <c r="D1387" s="71"/>
      <c r="E1387" s="71"/>
      <c r="F1387" s="61"/>
      <c r="G1387" s="71"/>
      <c r="H1387" s="71"/>
      <c r="I1387" s="71"/>
      <c r="J1387" s="61"/>
    </row>
    <row r="1388" spans="4:10" x14ac:dyDescent="0.2">
      <c r="D1388" s="71"/>
      <c r="E1388" s="71"/>
      <c r="F1388" s="61"/>
      <c r="G1388" s="71"/>
      <c r="H1388" s="71"/>
      <c r="I1388" s="71"/>
      <c r="J1388" s="61"/>
    </row>
    <row r="1389" spans="4:10" x14ac:dyDescent="0.2">
      <c r="D1389" s="71"/>
      <c r="E1389" s="71"/>
      <c r="F1389" s="61"/>
      <c r="G1389" s="71"/>
      <c r="H1389" s="71"/>
      <c r="I1389" s="71"/>
      <c r="J1389" s="61"/>
    </row>
    <row r="1390" spans="4:10" x14ac:dyDescent="0.2">
      <c r="D1390" s="71"/>
      <c r="E1390" s="71"/>
      <c r="F1390" s="61"/>
      <c r="G1390" s="71"/>
      <c r="H1390" s="71"/>
      <c r="I1390" s="71"/>
      <c r="J1390" s="61"/>
    </row>
    <row r="1391" spans="4:10" x14ac:dyDescent="0.2">
      <c r="D1391" s="71"/>
      <c r="E1391" s="71"/>
      <c r="F1391" s="61"/>
      <c r="G1391" s="71"/>
      <c r="H1391" s="71"/>
      <c r="I1391" s="71"/>
      <c r="J1391" s="61"/>
    </row>
    <row r="1392" spans="4:10" x14ac:dyDescent="0.2">
      <c r="D1392" s="71"/>
      <c r="E1392" s="71"/>
      <c r="F1392" s="61"/>
      <c r="G1392" s="71"/>
      <c r="H1392" s="71"/>
      <c r="I1392" s="71"/>
      <c r="J1392" s="61"/>
    </row>
    <row r="1393" spans="4:10" x14ac:dyDescent="0.2">
      <c r="D1393" s="71"/>
      <c r="E1393" s="71"/>
      <c r="F1393" s="61"/>
      <c r="G1393" s="71"/>
      <c r="H1393" s="71"/>
      <c r="I1393" s="71"/>
      <c r="J1393" s="61"/>
    </row>
    <row r="1394" spans="4:10" x14ac:dyDescent="0.2">
      <c r="D1394" s="71"/>
      <c r="E1394" s="71"/>
      <c r="F1394" s="61"/>
      <c r="G1394" s="71"/>
      <c r="H1394" s="71"/>
      <c r="I1394" s="71"/>
      <c r="J1394" s="61"/>
    </row>
    <row r="1395" spans="4:10" x14ac:dyDescent="0.2">
      <c r="D1395" s="71"/>
      <c r="E1395" s="71"/>
      <c r="F1395" s="61"/>
      <c r="G1395" s="71"/>
      <c r="H1395" s="71"/>
      <c r="I1395" s="71"/>
      <c r="J1395" s="61"/>
    </row>
    <row r="1396" spans="4:10" x14ac:dyDescent="0.2">
      <c r="D1396" s="71"/>
      <c r="E1396" s="71"/>
      <c r="F1396" s="61"/>
      <c r="G1396" s="71"/>
      <c r="H1396" s="71"/>
      <c r="I1396" s="71"/>
      <c r="J1396" s="61"/>
    </row>
    <row r="1397" spans="4:10" x14ac:dyDescent="0.2">
      <c r="D1397" s="71"/>
      <c r="E1397" s="71"/>
      <c r="F1397" s="61"/>
      <c r="G1397" s="71"/>
      <c r="H1397" s="71"/>
      <c r="I1397" s="71"/>
      <c r="J1397" s="61"/>
    </row>
    <row r="1398" spans="4:10" x14ac:dyDescent="0.2">
      <c r="D1398" s="71"/>
      <c r="E1398" s="71"/>
      <c r="F1398" s="61"/>
      <c r="G1398" s="71"/>
      <c r="H1398" s="71"/>
      <c r="I1398" s="71"/>
      <c r="J1398" s="61"/>
    </row>
    <row r="1399" spans="4:10" x14ac:dyDescent="0.2">
      <c r="D1399" s="71"/>
      <c r="E1399" s="71"/>
      <c r="F1399" s="61"/>
      <c r="G1399" s="71"/>
      <c r="H1399" s="71"/>
      <c r="I1399" s="71"/>
      <c r="J1399" s="61"/>
    </row>
    <row r="1400" spans="4:10" x14ac:dyDescent="0.2">
      <c r="D1400" s="71"/>
      <c r="E1400" s="71"/>
      <c r="F1400" s="61"/>
      <c r="G1400" s="71"/>
      <c r="H1400" s="71"/>
      <c r="I1400" s="71"/>
      <c r="J1400" s="61"/>
    </row>
    <row r="1401" spans="4:10" x14ac:dyDescent="0.2">
      <c r="D1401" s="71"/>
      <c r="E1401" s="71"/>
      <c r="F1401" s="61"/>
      <c r="G1401" s="71"/>
      <c r="H1401" s="71"/>
      <c r="I1401" s="71"/>
      <c r="J1401" s="61"/>
    </row>
    <row r="1402" spans="4:10" x14ac:dyDescent="0.2">
      <c r="D1402" s="71"/>
      <c r="E1402" s="71"/>
      <c r="F1402" s="61"/>
      <c r="G1402" s="71"/>
      <c r="H1402" s="71"/>
      <c r="I1402" s="71"/>
      <c r="J1402" s="61"/>
    </row>
    <row r="1403" spans="4:10" x14ac:dyDescent="0.2">
      <c r="D1403" s="71"/>
      <c r="E1403" s="71"/>
      <c r="F1403" s="61"/>
      <c r="G1403" s="71"/>
      <c r="H1403" s="71"/>
      <c r="I1403" s="71"/>
      <c r="J1403" s="61"/>
    </row>
    <row r="1404" spans="4:10" x14ac:dyDescent="0.2">
      <c r="D1404" s="71"/>
      <c r="E1404" s="71"/>
      <c r="F1404" s="61"/>
      <c r="G1404" s="71"/>
      <c r="H1404" s="71"/>
      <c r="I1404" s="71"/>
      <c r="J1404" s="61"/>
    </row>
    <row r="1405" spans="4:10" x14ac:dyDescent="0.2">
      <c r="D1405" s="71"/>
      <c r="E1405" s="71"/>
      <c r="F1405" s="61"/>
      <c r="G1405" s="71"/>
      <c r="H1405" s="71"/>
      <c r="I1405" s="71"/>
      <c r="J1405" s="61"/>
    </row>
    <row r="1406" spans="4:10" x14ac:dyDescent="0.2">
      <c r="D1406" s="71"/>
      <c r="E1406" s="71"/>
      <c r="F1406" s="61"/>
      <c r="G1406" s="71"/>
      <c r="H1406" s="71"/>
      <c r="I1406" s="71"/>
      <c r="J1406" s="61"/>
    </row>
    <row r="1407" spans="4:10" x14ac:dyDescent="0.2">
      <c r="D1407" s="71"/>
      <c r="E1407" s="71"/>
      <c r="F1407" s="61"/>
      <c r="G1407" s="71"/>
      <c r="H1407" s="71"/>
      <c r="I1407" s="71"/>
      <c r="J1407" s="61"/>
    </row>
    <row r="1408" spans="4:10" x14ac:dyDescent="0.2">
      <c r="D1408" s="71"/>
      <c r="E1408" s="71"/>
      <c r="F1408" s="61"/>
      <c r="G1408" s="71"/>
      <c r="H1408" s="71"/>
      <c r="I1408" s="71"/>
      <c r="J1408" s="61"/>
    </row>
    <row r="1409" spans="4:10" x14ac:dyDescent="0.2">
      <c r="D1409" s="71"/>
      <c r="E1409" s="71"/>
      <c r="F1409" s="61"/>
      <c r="G1409" s="71"/>
      <c r="H1409" s="71"/>
      <c r="I1409" s="71"/>
      <c r="J1409" s="61"/>
    </row>
    <row r="1410" spans="4:10" x14ac:dyDescent="0.2">
      <c r="D1410" s="71"/>
      <c r="E1410" s="71"/>
      <c r="F1410" s="61"/>
      <c r="G1410" s="71"/>
      <c r="H1410" s="71"/>
      <c r="I1410" s="71"/>
      <c r="J1410" s="61"/>
    </row>
    <row r="1411" spans="4:10" x14ac:dyDescent="0.2">
      <c r="D1411" s="71"/>
      <c r="E1411" s="71"/>
      <c r="F1411" s="61"/>
      <c r="G1411" s="71"/>
      <c r="H1411" s="71"/>
      <c r="I1411" s="71"/>
      <c r="J1411" s="61"/>
    </row>
    <row r="1412" spans="4:10" x14ac:dyDescent="0.2">
      <c r="D1412" s="71"/>
      <c r="E1412" s="71"/>
      <c r="F1412" s="61"/>
      <c r="G1412" s="71"/>
      <c r="H1412" s="71"/>
      <c r="I1412" s="71"/>
      <c r="J1412" s="61"/>
    </row>
    <row r="1413" spans="4:10" x14ac:dyDescent="0.2">
      <c r="D1413" s="71"/>
      <c r="E1413" s="71"/>
      <c r="F1413" s="61"/>
      <c r="G1413" s="71"/>
      <c r="H1413" s="71"/>
      <c r="I1413" s="71"/>
      <c r="J1413" s="61"/>
    </row>
    <row r="1414" spans="4:10" x14ac:dyDescent="0.2">
      <c r="D1414" s="71"/>
      <c r="E1414" s="71"/>
      <c r="F1414" s="61"/>
      <c r="G1414" s="71"/>
      <c r="H1414" s="71"/>
      <c r="I1414" s="71"/>
      <c r="J1414" s="61"/>
    </row>
    <row r="1415" spans="4:10" x14ac:dyDescent="0.2">
      <c r="D1415" s="71"/>
      <c r="E1415" s="71"/>
      <c r="F1415" s="61"/>
      <c r="G1415" s="71"/>
      <c r="H1415" s="71"/>
      <c r="I1415" s="71"/>
      <c r="J1415" s="61"/>
    </row>
    <row r="1416" spans="4:10" x14ac:dyDescent="0.2">
      <c r="D1416" s="71"/>
      <c r="E1416" s="71"/>
      <c r="F1416" s="61"/>
      <c r="G1416" s="71"/>
      <c r="H1416" s="71"/>
      <c r="I1416" s="71"/>
      <c r="J1416" s="61"/>
    </row>
    <row r="1417" spans="4:10" x14ac:dyDescent="0.2">
      <c r="D1417" s="71"/>
      <c r="E1417" s="71"/>
      <c r="F1417" s="61"/>
      <c r="G1417" s="71"/>
      <c r="H1417" s="71"/>
      <c r="I1417" s="71"/>
      <c r="J1417" s="61"/>
    </row>
    <row r="1418" spans="4:10" x14ac:dyDescent="0.2">
      <c r="D1418" s="71"/>
      <c r="E1418" s="71"/>
      <c r="F1418" s="61"/>
      <c r="G1418" s="71"/>
      <c r="H1418" s="71"/>
      <c r="I1418" s="71"/>
      <c r="J1418" s="61"/>
    </row>
    <row r="1419" spans="4:10" x14ac:dyDescent="0.2">
      <c r="D1419" s="71"/>
      <c r="E1419" s="71"/>
      <c r="F1419" s="61"/>
      <c r="G1419" s="71"/>
      <c r="H1419" s="71"/>
      <c r="I1419" s="71"/>
      <c r="J1419" s="61"/>
    </row>
    <row r="1420" spans="4:10" x14ac:dyDescent="0.2">
      <c r="D1420" s="71"/>
      <c r="E1420" s="71"/>
      <c r="F1420" s="61"/>
      <c r="G1420" s="71"/>
      <c r="H1420" s="71"/>
      <c r="I1420" s="71"/>
      <c r="J1420" s="61"/>
    </row>
    <row r="1421" spans="4:10" x14ac:dyDescent="0.2">
      <c r="D1421" s="71"/>
      <c r="E1421" s="71"/>
      <c r="F1421" s="61"/>
      <c r="G1421" s="71"/>
      <c r="H1421" s="71"/>
      <c r="I1421" s="71"/>
      <c r="J1421" s="61"/>
    </row>
    <row r="1422" spans="4:10" x14ac:dyDescent="0.2">
      <c r="D1422" s="71"/>
      <c r="E1422" s="71"/>
      <c r="F1422" s="61"/>
      <c r="G1422" s="71"/>
      <c r="H1422" s="71"/>
      <c r="I1422" s="71"/>
      <c r="J1422" s="61"/>
    </row>
    <row r="1423" spans="4:10" x14ac:dyDescent="0.2">
      <c r="D1423" s="71"/>
      <c r="E1423" s="71"/>
      <c r="F1423" s="61"/>
      <c r="G1423" s="71"/>
      <c r="H1423" s="71"/>
      <c r="I1423" s="71"/>
      <c r="J1423" s="61"/>
    </row>
    <row r="1424" spans="4:10" x14ac:dyDescent="0.2">
      <c r="D1424" s="71"/>
      <c r="E1424" s="71"/>
      <c r="F1424" s="61"/>
      <c r="G1424" s="71"/>
      <c r="H1424" s="71"/>
      <c r="I1424" s="71"/>
      <c r="J1424" s="61"/>
    </row>
    <row r="1425" spans="4:10" x14ac:dyDescent="0.2">
      <c r="D1425" s="71"/>
      <c r="E1425" s="71"/>
      <c r="F1425" s="61"/>
      <c r="G1425" s="71"/>
      <c r="H1425" s="71"/>
      <c r="I1425" s="71"/>
      <c r="J1425" s="61"/>
    </row>
    <row r="1426" spans="4:10" x14ac:dyDescent="0.2">
      <c r="D1426" s="71"/>
      <c r="E1426" s="71"/>
      <c r="F1426" s="61"/>
      <c r="G1426" s="71"/>
      <c r="H1426" s="71"/>
      <c r="I1426" s="71"/>
      <c r="J1426" s="61"/>
    </row>
    <row r="1427" spans="4:10" x14ac:dyDescent="0.2">
      <c r="D1427" s="71"/>
      <c r="E1427" s="71"/>
      <c r="F1427" s="61"/>
      <c r="G1427" s="71"/>
      <c r="H1427" s="71"/>
      <c r="I1427" s="71"/>
      <c r="J1427" s="61"/>
    </row>
    <row r="1428" spans="4:10" x14ac:dyDescent="0.2">
      <c r="D1428" s="71"/>
      <c r="E1428" s="71"/>
      <c r="F1428" s="61"/>
      <c r="G1428" s="71"/>
      <c r="H1428" s="71"/>
      <c r="I1428" s="71"/>
      <c r="J1428" s="61"/>
    </row>
    <row r="1429" spans="4:10" x14ac:dyDescent="0.2">
      <c r="D1429" s="71"/>
      <c r="E1429" s="71"/>
      <c r="F1429" s="61"/>
      <c r="G1429" s="71"/>
      <c r="H1429" s="71"/>
      <c r="I1429" s="71"/>
      <c r="J1429" s="61"/>
    </row>
    <row r="1430" spans="4:10" x14ac:dyDescent="0.2">
      <c r="D1430" s="71"/>
      <c r="E1430" s="71"/>
      <c r="F1430" s="61"/>
      <c r="G1430" s="71"/>
      <c r="H1430" s="71"/>
      <c r="I1430" s="71"/>
      <c r="J1430" s="61"/>
    </row>
    <row r="1431" spans="4:10" x14ac:dyDescent="0.2">
      <c r="D1431" s="71"/>
      <c r="E1431" s="71"/>
      <c r="F1431" s="61"/>
      <c r="G1431" s="71"/>
      <c r="H1431" s="71"/>
      <c r="I1431" s="71"/>
      <c r="J1431" s="61"/>
    </row>
    <row r="1432" spans="4:10" x14ac:dyDescent="0.2">
      <c r="D1432" s="71"/>
      <c r="E1432" s="71"/>
      <c r="F1432" s="61"/>
      <c r="G1432" s="71"/>
      <c r="H1432" s="71"/>
      <c r="I1432" s="71"/>
      <c r="J1432" s="61"/>
    </row>
    <row r="1433" spans="4:10" x14ac:dyDescent="0.2">
      <c r="D1433" s="71"/>
      <c r="E1433" s="71"/>
      <c r="F1433" s="61"/>
      <c r="G1433" s="71"/>
      <c r="H1433" s="71"/>
      <c r="I1433" s="71"/>
      <c r="J1433" s="61"/>
    </row>
    <row r="1434" spans="4:10" x14ac:dyDescent="0.2">
      <c r="D1434" s="71"/>
      <c r="E1434" s="71"/>
      <c r="F1434" s="61"/>
      <c r="G1434" s="71"/>
      <c r="H1434" s="71"/>
      <c r="I1434" s="71"/>
      <c r="J1434" s="61"/>
    </row>
    <row r="1435" spans="4:10" x14ac:dyDescent="0.2">
      <c r="D1435" s="71"/>
      <c r="E1435" s="71"/>
      <c r="F1435" s="61"/>
      <c r="G1435" s="71"/>
      <c r="H1435" s="71"/>
      <c r="I1435" s="71"/>
      <c r="J1435" s="61"/>
    </row>
    <row r="1436" spans="4:10" x14ac:dyDescent="0.2">
      <c r="D1436" s="71"/>
      <c r="E1436" s="71"/>
      <c r="F1436" s="61"/>
      <c r="G1436" s="71"/>
      <c r="H1436" s="71"/>
      <c r="I1436" s="71"/>
      <c r="J1436" s="61"/>
    </row>
    <row r="1437" spans="4:10" x14ac:dyDescent="0.2">
      <c r="D1437" s="71"/>
      <c r="E1437" s="71"/>
      <c r="F1437" s="61"/>
      <c r="G1437" s="71"/>
      <c r="H1437" s="71"/>
      <c r="I1437" s="71"/>
      <c r="J1437" s="61"/>
    </row>
    <row r="1438" spans="4:10" x14ac:dyDescent="0.2">
      <c r="D1438" s="71"/>
      <c r="E1438" s="71"/>
      <c r="F1438" s="61"/>
      <c r="G1438" s="71"/>
      <c r="H1438" s="71"/>
      <c r="I1438" s="71"/>
      <c r="J1438" s="61"/>
    </row>
    <row r="1439" spans="4:10" x14ac:dyDescent="0.2">
      <c r="D1439" s="71"/>
      <c r="E1439" s="71"/>
      <c r="F1439" s="61"/>
      <c r="G1439" s="71"/>
      <c r="H1439" s="71"/>
      <c r="I1439" s="71"/>
      <c r="J1439" s="61"/>
    </row>
    <row r="1440" spans="4:10" x14ac:dyDescent="0.2">
      <c r="D1440" s="71"/>
      <c r="E1440" s="71"/>
      <c r="F1440" s="61"/>
      <c r="G1440" s="71"/>
      <c r="H1440" s="71"/>
      <c r="I1440" s="71"/>
      <c r="J1440" s="61"/>
    </row>
    <row r="1441" spans="4:10" x14ac:dyDescent="0.2">
      <c r="D1441" s="71"/>
      <c r="E1441" s="71"/>
      <c r="F1441" s="61"/>
      <c r="G1441" s="71"/>
      <c r="H1441" s="71"/>
      <c r="I1441" s="71"/>
      <c r="J1441" s="61"/>
    </row>
    <row r="1442" spans="4:10" x14ac:dyDescent="0.2">
      <c r="D1442" s="71"/>
      <c r="E1442" s="71"/>
      <c r="F1442" s="61"/>
      <c r="G1442" s="71"/>
      <c r="H1442" s="71"/>
      <c r="I1442" s="71"/>
      <c r="J1442" s="61"/>
    </row>
    <row r="1443" spans="4:10" x14ac:dyDescent="0.2">
      <c r="D1443" s="71"/>
      <c r="E1443" s="71"/>
      <c r="F1443" s="61"/>
      <c r="G1443" s="71"/>
      <c r="H1443" s="71"/>
      <c r="I1443" s="71"/>
      <c r="J1443" s="61"/>
    </row>
    <row r="1444" spans="4:10" x14ac:dyDescent="0.2">
      <c r="D1444" s="71"/>
      <c r="E1444" s="71"/>
      <c r="F1444" s="61"/>
      <c r="G1444" s="71"/>
      <c r="H1444" s="71"/>
      <c r="I1444" s="71"/>
      <c r="J1444" s="61"/>
    </row>
    <row r="1445" spans="4:10" x14ac:dyDescent="0.2">
      <c r="D1445" s="71"/>
      <c r="E1445" s="71"/>
      <c r="F1445" s="61"/>
      <c r="G1445" s="71"/>
      <c r="H1445" s="71"/>
      <c r="I1445" s="71"/>
      <c r="J1445" s="61"/>
    </row>
    <row r="1446" spans="4:10" x14ac:dyDescent="0.2">
      <c r="D1446" s="71"/>
      <c r="E1446" s="71"/>
      <c r="F1446" s="61"/>
      <c r="G1446" s="71"/>
      <c r="H1446" s="71"/>
      <c r="I1446" s="71"/>
      <c r="J1446" s="61"/>
    </row>
    <row r="1447" spans="4:10" x14ac:dyDescent="0.2">
      <c r="D1447" s="71"/>
      <c r="E1447" s="71"/>
      <c r="F1447" s="61"/>
      <c r="G1447" s="71"/>
      <c r="H1447" s="71"/>
      <c r="I1447" s="71"/>
      <c r="J1447" s="61"/>
    </row>
    <row r="1448" spans="4:10" x14ac:dyDescent="0.2">
      <c r="D1448" s="71"/>
      <c r="E1448" s="71"/>
      <c r="F1448" s="61"/>
      <c r="G1448" s="71"/>
      <c r="H1448" s="71"/>
      <c r="I1448" s="71"/>
      <c r="J1448" s="61"/>
    </row>
    <row r="1449" spans="4:10" x14ac:dyDescent="0.2">
      <c r="D1449" s="71"/>
      <c r="E1449" s="71"/>
      <c r="F1449" s="61"/>
      <c r="G1449" s="71"/>
      <c r="H1449" s="71"/>
      <c r="I1449" s="71"/>
      <c r="J1449" s="61"/>
    </row>
    <row r="1450" spans="4:10" x14ac:dyDescent="0.2">
      <c r="D1450" s="71"/>
      <c r="E1450" s="71"/>
      <c r="F1450" s="61"/>
      <c r="G1450" s="71"/>
      <c r="H1450" s="71"/>
      <c r="I1450" s="71"/>
      <c r="J1450" s="61"/>
    </row>
    <row r="1451" spans="4:10" x14ac:dyDescent="0.2">
      <c r="D1451" s="71"/>
      <c r="E1451" s="71"/>
      <c r="F1451" s="61"/>
      <c r="G1451" s="71"/>
      <c r="H1451" s="71"/>
      <c r="I1451" s="71"/>
      <c r="J1451" s="61"/>
    </row>
    <row r="1452" spans="4:10" x14ac:dyDescent="0.2">
      <c r="D1452" s="71"/>
      <c r="E1452" s="71"/>
      <c r="F1452" s="61"/>
      <c r="G1452" s="71"/>
      <c r="H1452" s="71"/>
      <c r="I1452" s="71"/>
      <c r="J1452" s="61"/>
    </row>
    <row r="1453" spans="4:10" x14ac:dyDescent="0.2">
      <c r="D1453" s="71"/>
      <c r="E1453" s="71"/>
      <c r="F1453" s="61"/>
      <c r="G1453" s="71"/>
      <c r="H1453" s="71"/>
      <c r="I1453" s="71"/>
      <c r="J1453" s="61"/>
    </row>
    <row r="1454" spans="4:10" x14ac:dyDescent="0.2">
      <c r="D1454" s="71"/>
      <c r="E1454" s="71"/>
      <c r="F1454" s="61"/>
      <c r="G1454" s="71"/>
      <c r="H1454" s="71"/>
      <c r="I1454" s="71"/>
      <c r="J1454" s="61"/>
    </row>
    <row r="1455" spans="4:10" x14ac:dyDescent="0.2">
      <c r="D1455" s="71"/>
      <c r="E1455" s="71"/>
      <c r="F1455" s="61"/>
      <c r="G1455" s="71"/>
      <c r="H1455" s="71"/>
      <c r="I1455" s="71"/>
      <c r="J1455" s="61"/>
    </row>
    <row r="1456" spans="4:10" x14ac:dyDescent="0.2">
      <c r="D1456" s="71"/>
      <c r="E1456" s="71"/>
      <c r="F1456" s="61"/>
      <c r="G1456" s="71"/>
      <c r="H1456" s="71"/>
      <c r="I1456" s="71"/>
      <c r="J1456" s="61"/>
    </row>
    <row r="1457" spans="4:10" x14ac:dyDescent="0.2">
      <c r="D1457" s="71"/>
      <c r="E1457" s="71"/>
      <c r="F1457" s="61"/>
      <c r="G1457" s="71"/>
      <c r="H1457" s="71"/>
      <c r="I1457" s="71"/>
      <c r="J1457" s="61"/>
    </row>
    <row r="1458" spans="4:10" x14ac:dyDescent="0.2">
      <c r="D1458" s="71"/>
      <c r="E1458" s="71"/>
      <c r="F1458" s="61"/>
      <c r="G1458" s="71"/>
      <c r="H1458" s="71"/>
      <c r="I1458" s="71"/>
      <c r="J1458" s="61"/>
    </row>
    <row r="1459" spans="4:10" x14ac:dyDescent="0.2">
      <c r="D1459" s="71"/>
      <c r="E1459" s="71"/>
      <c r="F1459" s="61"/>
      <c r="G1459" s="71"/>
      <c r="H1459" s="71"/>
      <c r="I1459" s="71"/>
      <c r="J1459" s="61"/>
    </row>
    <row r="1460" spans="4:10" x14ac:dyDescent="0.2">
      <c r="D1460" s="71"/>
      <c r="E1460" s="71"/>
      <c r="F1460" s="61"/>
      <c r="G1460" s="71"/>
      <c r="H1460" s="71"/>
      <c r="I1460" s="71"/>
      <c r="J1460" s="61"/>
    </row>
    <row r="1461" spans="4:10" x14ac:dyDescent="0.2">
      <c r="D1461" s="71"/>
      <c r="E1461" s="71"/>
      <c r="F1461" s="61"/>
      <c r="G1461" s="71"/>
      <c r="H1461" s="71"/>
      <c r="I1461" s="71"/>
      <c r="J1461" s="61"/>
    </row>
    <row r="1462" spans="4:10" x14ac:dyDescent="0.2">
      <c r="D1462" s="71"/>
      <c r="E1462" s="71"/>
      <c r="F1462" s="61"/>
      <c r="G1462" s="71"/>
      <c r="H1462" s="71"/>
      <c r="I1462" s="71"/>
      <c r="J1462" s="61"/>
    </row>
    <row r="1463" spans="4:10" x14ac:dyDescent="0.2">
      <c r="D1463" s="71"/>
      <c r="E1463" s="71"/>
      <c r="F1463" s="61"/>
      <c r="G1463" s="71"/>
      <c r="H1463" s="71"/>
      <c r="I1463" s="71"/>
      <c r="J1463" s="61"/>
    </row>
    <row r="1464" spans="4:10" x14ac:dyDescent="0.2">
      <c r="D1464" s="71"/>
      <c r="E1464" s="71"/>
      <c r="F1464" s="61"/>
      <c r="G1464" s="71"/>
      <c r="H1464" s="71"/>
      <c r="I1464" s="71"/>
      <c r="J1464" s="61"/>
    </row>
    <row r="1465" spans="4:10" x14ac:dyDescent="0.2">
      <c r="D1465" s="71"/>
      <c r="E1465" s="71"/>
      <c r="F1465" s="61"/>
      <c r="G1465" s="71"/>
      <c r="H1465" s="71"/>
      <c r="I1465" s="71"/>
      <c r="J1465" s="61"/>
    </row>
    <row r="1466" spans="4:10" x14ac:dyDescent="0.2">
      <c r="D1466" s="71"/>
      <c r="E1466" s="71"/>
      <c r="F1466" s="61"/>
      <c r="G1466" s="71"/>
      <c r="H1466" s="71"/>
      <c r="I1466" s="71"/>
      <c r="J1466" s="61"/>
    </row>
    <row r="1467" spans="4:10" x14ac:dyDescent="0.2">
      <c r="D1467" s="71"/>
      <c r="E1467" s="71"/>
      <c r="F1467" s="61"/>
      <c r="G1467" s="71"/>
      <c r="H1467" s="71"/>
      <c r="I1467" s="71"/>
      <c r="J1467" s="61"/>
    </row>
    <row r="1468" spans="4:10" x14ac:dyDescent="0.2">
      <c r="D1468" s="71"/>
      <c r="E1468" s="71"/>
      <c r="F1468" s="61"/>
      <c r="G1468" s="71"/>
      <c r="H1468" s="71"/>
      <c r="I1468" s="71"/>
      <c r="J1468" s="61"/>
    </row>
    <row r="1469" spans="4:10" x14ac:dyDescent="0.2">
      <c r="D1469" s="71"/>
      <c r="E1469" s="71"/>
      <c r="F1469" s="61"/>
      <c r="G1469" s="71"/>
      <c r="H1469" s="71"/>
      <c r="I1469" s="71"/>
      <c r="J1469" s="61"/>
    </row>
    <row r="1470" spans="4:10" x14ac:dyDescent="0.2">
      <c r="D1470" s="71"/>
      <c r="E1470" s="71"/>
      <c r="F1470" s="61"/>
      <c r="G1470" s="71"/>
      <c r="H1470" s="71"/>
      <c r="I1470" s="71"/>
      <c r="J1470" s="61"/>
    </row>
    <row r="1471" spans="4:10" x14ac:dyDescent="0.2">
      <c r="D1471" s="71"/>
      <c r="E1471" s="71"/>
      <c r="F1471" s="61"/>
      <c r="G1471" s="71"/>
      <c r="H1471" s="71"/>
      <c r="I1471" s="71"/>
      <c r="J1471" s="61"/>
    </row>
    <row r="1472" spans="4:10" x14ac:dyDescent="0.2">
      <c r="D1472" s="71"/>
      <c r="E1472" s="71"/>
      <c r="F1472" s="61"/>
      <c r="G1472" s="71"/>
      <c r="H1472" s="71"/>
      <c r="I1472" s="71"/>
      <c r="J1472" s="61"/>
    </row>
    <row r="1473" spans="4:10" x14ac:dyDescent="0.2">
      <c r="D1473" s="71"/>
      <c r="E1473" s="71"/>
      <c r="F1473" s="61"/>
      <c r="G1473" s="71"/>
      <c r="H1473" s="71"/>
      <c r="I1473" s="71"/>
      <c r="J1473" s="61"/>
    </row>
    <row r="1474" spans="4:10" x14ac:dyDescent="0.2">
      <c r="D1474" s="71"/>
      <c r="E1474" s="71"/>
      <c r="F1474" s="61"/>
      <c r="G1474" s="71"/>
      <c r="H1474" s="71"/>
      <c r="I1474" s="71"/>
      <c r="J1474" s="61"/>
    </row>
    <row r="1475" spans="4:10" x14ac:dyDescent="0.2">
      <c r="D1475" s="71"/>
      <c r="E1475" s="71"/>
      <c r="F1475" s="61"/>
      <c r="G1475" s="71"/>
      <c r="H1475" s="71"/>
      <c r="I1475" s="71"/>
      <c r="J1475" s="61"/>
    </row>
    <row r="1476" spans="4:10" x14ac:dyDescent="0.2">
      <c r="D1476" s="71"/>
      <c r="E1476" s="71"/>
      <c r="F1476" s="61"/>
      <c r="G1476" s="71"/>
      <c r="H1476" s="71"/>
      <c r="I1476" s="71"/>
      <c r="J1476" s="61"/>
    </row>
    <row r="1477" spans="4:10" x14ac:dyDescent="0.2">
      <c r="D1477" s="71"/>
      <c r="E1477" s="71"/>
      <c r="F1477" s="61"/>
      <c r="G1477" s="71"/>
      <c r="H1477" s="71"/>
      <c r="I1477" s="71"/>
      <c r="J1477" s="61"/>
    </row>
    <row r="1478" spans="4:10" x14ac:dyDescent="0.2">
      <c r="D1478" s="71"/>
      <c r="E1478" s="71"/>
      <c r="F1478" s="61"/>
      <c r="G1478" s="71"/>
      <c r="H1478" s="71"/>
      <c r="I1478" s="71"/>
      <c r="J1478" s="61"/>
    </row>
    <row r="1479" spans="4:10" x14ac:dyDescent="0.2">
      <c r="D1479" s="71"/>
      <c r="E1479" s="71"/>
      <c r="F1479" s="61"/>
      <c r="G1479" s="71"/>
      <c r="H1479" s="71"/>
      <c r="I1479" s="71"/>
      <c r="J1479" s="61"/>
    </row>
    <row r="1480" spans="4:10" x14ac:dyDescent="0.2">
      <c r="D1480" s="71"/>
      <c r="E1480" s="71"/>
      <c r="F1480" s="61"/>
      <c r="G1480" s="71"/>
      <c r="H1480" s="71"/>
      <c r="I1480" s="71"/>
      <c r="J1480" s="61"/>
    </row>
    <row r="1481" spans="4:10" x14ac:dyDescent="0.2">
      <c r="D1481" s="71"/>
      <c r="E1481" s="71"/>
      <c r="F1481" s="61"/>
      <c r="G1481" s="71"/>
      <c r="H1481" s="71"/>
      <c r="I1481" s="71"/>
      <c r="J1481" s="61"/>
    </row>
    <row r="1482" spans="4:10" x14ac:dyDescent="0.2">
      <c r="D1482" s="71"/>
      <c r="E1482" s="71"/>
      <c r="F1482" s="61"/>
      <c r="G1482" s="71"/>
      <c r="H1482" s="71"/>
      <c r="I1482" s="71"/>
      <c r="J1482" s="61"/>
    </row>
    <row r="1483" spans="4:10" x14ac:dyDescent="0.2">
      <c r="D1483" s="71"/>
      <c r="E1483" s="71"/>
      <c r="F1483" s="61"/>
      <c r="G1483" s="71"/>
      <c r="H1483" s="71"/>
      <c r="I1483" s="71"/>
      <c r="J1483" s="61"/>
    </row>
    <row r="1484" spans="4:10" x14ac:dyDescent="0.2">
      <c r="D1484" s="71"/>
      <c r="E1484" s="71"/>
      <c r="F1484" s="61"/>
      <c r="G1484" s="71"/>
      <c r="H1484" s="71"/>
      <c r="I1484" s="71"/>
      <c r="J1484" s="61"/>
    </row>
    <row r="1485" spans="4:10" x14ac:dyDescent="0.2">
      <c r="D1485" s="71"/>
      <c r="E1485" s="71"/>
      <c r="F1485" s="61"/>
      <c r="G1485" s="71"/>
      <c r="H1485" s="71"/>
      <c r="I1485" s="71"/>
      <c r="J1485" s="61"/>
    </row>
    <row r="1486" spans="4:10" x14ac:dyDescent="0.2">
      <c r="D1486" s="71"/>
      <c r="E1486" s="71"/>
      <c r="F1486" s="61"/>
      <c r="G1486" s="71"/>
      <c r="H1486" s="71"/>
      <c r="I1486" s="71"/>
      <c r="J1486" s="61"/>
    </row>
    <row r="1487" spans="4:10" x14ac:dyDescent="0.2">
      <c r="D1487" s="71"/>
      <c r="E1487" s="71"/>
      <c r="F1487" s="61"/>
      <c r="G1487" s="71"/>
      <c r="H1487" s="71"/>
      <c r="I1487" s="71"/>
      <c r="J1487" s="61"/>
    </row>
    <row r="1488" spans="4:10" x14ac:dyDescent="0.2">
      <c r="D1488" s="71"/>
      <c r="E1488" s="71"/>
      <c r="F1488" s="61"/>
      <c r="G1488" s="71"/>
      <c r="H1488" s="71"/>
      <c r="I1488" s="71"/>
      <c r="J1488" s="61"/>
    </row>
    <row r="1489" spans="4:10" x14ac:dyDescent="0.2">
      <c r="D1489" s="71"/>
      <c r="E1489" s="71"/>
      <c r="F1489" s="61"/>
      <c r="G1489" s="71"/>
      <c r="H1489" s="71"/>
      <c r="I1489" s="71"/>
      <c r="J1489" s="61"/>
    </row>
    <row r="1490" spans="4:10" x14ac:dyDescent="0.2">
      <c r="D1490" s="71"/>
      <c r="E1490" s="71"/>
      <c r="F1490" s="61"/>
      <c r="G1490" s="71"/>
      <c r="H1490" s="71"/>
      <c r="I1490" s="71"/>
      <c r="J1490" s="61"/>
    </row>
    <row r="1491" spans="4:10" x14ac:dyDescent="0.2">
      <c r="D1491" s="71"/>
      <c r="E1491" s="71"/>
      <c r="F1491" s="61"/>
      <c r="G1491" s="71"/>
      <c r="H1491" s="71"/>
      <c r="I1491" s="71"/>
      <c r="J1491" s="61"/>
    </row>
    <row r="1492" spans="4:10" x14ac:dyDescent="0.2">
      <c r="D1492" s="71"/>
      <c r="E1492" s="71"/>
      <c r="F1492" s="61"/>
      <c r="G1492" s="71"/>
      <c r="H1492" s="71"/>
      <c r="I1492" s="71"/>
      <c r="J1492" s="61"/>
    </row>
    <row r="1493" spans="4:10" x14ac:dyDescent="0.2">
      <c r="D1493" s="71"/>
      <c r="E1493" s="71"/>
      <c r="F1493" s="61"/>
      <c r="G1493" s="71"/>
      <c r="H1493" s="71"/>
      <c r="I1493" s="71"/>
      <c r="J1493" s="61"/>
    </row>
    <row r="1494" spans="4:10" x14ac:dyDescent="0.2">
      <c r="D1494" s="71"/>
      <c r="E1494" s="71"/>
      <c r="F1494" s="61"/>
      <c r="G1494" s="71"/>
      <c r="H1494" s="71"/>
      <c r="I1494" s="71"/>
      <c r="J1494" s="61"/>
    </row>
    <row r="1495" spans="4:10" x14ac:dyDescent="0.2">
      <c r="D1495" s="71"/>
      <c r="E1495" s="71"/>
      <c r="F1495" s="61"/>
      <c r="G1495" s="71"/>
      <c r="H1495" s="71"/>
      <c r="I1495" s="71"/>
      <c r="J1495" s="61"/>
    </row>
    <row r="1496" spans="4:10" x14ac:dyDescent="0.2">
      <c r="D1496" s="71"/>
      <c r="E1496" s="71"/>
      <c r="F1496" s="61"/>
      <c r="G1496" s="71"/>
      <c r="H1496" s="71"/>
      <c r="I1496" s="71"/>
      <c r="J1496" s="61"/>
    </row>
    <row r="1497" spans="4:10" x14ac:dyDescent="0.2">
      <c r="D1497" s="71"/>
      <c r="E1497" s="71"/>
      <c r="F1497" s="61"/>
      <c r="G1497" s="71"/>
      <c r="H1497" s="71"/>
      <c r="I1497" s="71"/>
      <c r="J1497" s="61"/>
    </row>
    <row r="1498" spans="4:10" x14ac:dyDescent="0.2">
      <c r="D1498" s="71"/>
      <c r="E1498" s="71"/>
      <c r="F1498" s="61"/>
      <c r="G1498" s="71"/>
      <c r="H1498" s="71"/>
      <c r="I1498" s="71"/>
      <c r="J1498" s="61"/>
    </row>
    <row r="1499" spans="4:10" x14ac:dyDescent="0.2">
      <c r="D1499" s="71"/>
      <c r="E1499" s="71"/>
      <c r="F1499" s="61"/>
      <c r="G1499" s="71"/>
      <c r="H1499" s="71"/>
      <c r="I1499" s="71"/>
      <c r="J1499" s="61"/>
    </row>
    <row r="1500" spans="4:10" x14ac:dyDescent="0.2">
      <c r="D1500" s="71"/>
      <c r="E1500" s="71"/>
      <c r="F1500" s="61"/>
      <c r="G1500" s="71"/>
      <c r="H1500" s="71"/>
      <c r="I1500" s="71"/>
      <c r="J1500" s="61"/>
    </row>
    <row r="1501" spans="4:10" x14ac:dyDescent="0.2">
      <c r="D1501" s="71"/>
      <c r="E1501" s="71"/>
      <c r="F1501" s="61"/>
      <c r="G1501" s="71"/>
      <c r="H1501" s="71"/>
      <c r="I1501" s="71"/>
      <c r="J1501" s="61"/>
    </row>
    <row r="1502" spans="4:10" x14ac:dyDescent="0.2">
      <c r="D1502" s="71"/>
      <c r="E1502" s="71"/>
      <c r="F1502" s="61"/>
      <c r="G1502" s="71"/>
      <c r="H1502" s="71"/>
      <c r="I1502" s="71"/>
      <c r="J1502" s="61"/>
    </row>
    <row r="1503" spans="4:10" x14ac:dyDescent="0.2">
      <c r="D1503" s="71"/>
      <c r="E1503" s="71"/>
      <c r="F1503" s="61"/>
      <c r="G1503" s="71"/>
      <c r="H1503" s="71"/>
      <c r="I1503" s="71"/>
      <c r="J1503" s="61"/>
    </row>
    <row r="1504" spans="4:10" x14ac:dyDescent="0.2">
      <c r="D1504" s="71"/>
      <c r="E1504" s="71"/>
      <c r="F1504" s="61"/>
      <c r="G1504" s="71"/>
      <c r="H1504" s="71"/>
      <c r="I1504" s="71"/>
      <c r="J1504" s="61"/>
    </row>
    <row r="1505" spans="4:10" x14ac:dyDescent="0.2">
      <c r="D1505" s="71"/>
      <c r="E1505" s="71"/>
      <c r="F1505" s="61"/>
      <c r="G1505" s="71"/>
      <c r="H1505" s="71"/>
      <c r="I1505" s="71"/>
      <c r="J1505" s="61"/>
    </row>
    <row r="1506" spans="4:10" x14ac:dyDescent="0.2">
      <c r="D1506" s="71"/>
      <c r="E1506" s="71"/>
      <c r="F1506" s="61"/>
      <c r="G1506" s="71"/>
      <c r="H1506" s="71"/>
      <c r="I1506" s="71"/>
      <c r="J1506" s="61"/>
    </row>
    <row r="1507" spans="4:10" x14ac:dyDescent="0.2">
      <c r="D1507" s="71"/>
      <c r="E1507" s="71"/>
      <c r="F1507" s="61"/>
      <c r="G1507" s="71"/>
      <c r="H1507" s="71"/>
      <c r="I1507" s="71"/>
      <c r="J1507" s="61"/>
    </row>
    <row r="1508" spans="4:10" x14ac:dyDescent="0.2">
      <c r="D1508" s="71"/>
      <c r="E1508" s="71"/>
      <c r="F1508" s="61"/>
      <c r="G1508" s="71"/>
      <c r="H1508" s="71"/>
      <c r="I1508" s="71"/>
      <c r="J1508" s="61"/>
    </row>
    <row r="1509" spans="4:10" x14ac:dyDescent="0.2">
      <c r="D1509" s="71"/>
      <c r="E1509" s="71"/>
      <c r="F1509" s="61"/>
      <c r="G1509" s="71"/>
      <c r="H1509" s="71"/>
      <c r="I1509" s="71"/>
      <c r="J1509" s="61"/>
    </row>
    <row r="1510" spans="4:10" x14ac:dyDescent="0.2">
      <c r="D1510" s="71"/>
      <c r="E1510" s="71"/>
      <c r="F1510" s="61"/>
      <c r="G1510" s="71"/>
      <c r="H1510" s="71"/>
      <c r="I1510" s="71"/>
      <c r="J1510" s="61"/>
    </row>
    <row r="1511" spans="4:10" x14ac:dyDescent="0.2">
      <c r="D1511" s="71"/>
      <c r="E1511" s="71"/>
      <c r="F1511" s="61"/>
      <c r="G1511" s="71"/>
      <c r="H1511" s="71"/>
      <c r="I1511" s="71"/>
      <c r="J1511" s="61"/>
    </row>
    <row r="1512" spans="4:10" x14ac:dyDescent="0.2">
      <c r="D1512" s="71"/>
      <c r="E1512" s="71"/>
      <c r="F1512" s="61"/>
      <c r="G1512" s="71"/>
      <c r="H1512" s="71"/>
      <c r="I1512" s="71"/>
      <c r="J1512" s="61"/>
    </row>
    <row r="1513" spans="4:10" x14ac:dyDescent="0.2">
      <c r="D1513" s="71"/>
      <c r="E1513" s="71"/>
      <c r="F1513" s="61"/>
      <c r="G1513" s="71"/>
      <c r="H1513" s="71"/>
      <c r="I1513" s="71"/>
      <c r="J1513" s="61"/>
    </row>
    <row r="1514" spans="4:10" x14ac:dyDescent="0.2">
      <c r="D1514" s="71"/>
      <c r="E1514" s="71"/>
      <c r="F1514" s="61"/>
      <c r="G1514" s="71"/>
      <c r="H1514" s="71"/>
      <c r="I1514" s="71"/>
      <c r="J1514" s="61"/>
    </row>
    <row r="1515" spans="4:10" x14ac:dyDescent="0.2">
      <c r="D1515" s="71"/>
      <c r="E1515" s="71"/>
      <c r="F1515" s="61"/>
      <c r="G1515" s="71"/>
      <c r="H1515" s="71"/>
      <c r="I1515" s="71"/>
      <c r="J1515" s="61"/>
    </row>
    <row r="1516" spans="4:10" x14ac:dyDescent="0.2">
      <c r="D1516" s="71"/>
      <c r="E1516" s="71"/>
      <c r="F1516" s="61"/>
      <c r="G1516" s="71"/>
      <c r="H1516" s="71"/>
      <c r="I1516" s="71"/>
      <c r="J1516" s="61"/>
    </row>
    <row r="1517" spans="4:10" x14ac:dyDescent="0.2">
      <c r="D1517" s="71"/>
      <c r="E1517" s="71"/>
      <c r="F1517" s="61"/>
      <c r="G1517" s="71"/>
      <c r="H1517" s="71"/>
      <c r="I1517" s="71"/>
      <c r="J1517" s="61"/>
    </row>
    <row r="1518" spans="4:10" x14ac:dyDescent="0.2">
      <c r="D1518" s="71"/>
      <c r="E1518" s="71"/>
      <c r="F1518" s="61"/>
      <c r="G1518" s="71"/>
      <c r="H1518" s="71"/>
      <c r="I1518" s="71"/>
      <c r="J1518" s="61"/>
    </row>
    <row r="1519" spans="4:10" x14ac:dyDescent="0.2">
      <c r="D1519" s="71"/>
      <c r="E1519" s="71"/>
      <c r="F1519" s="61"/>
      <c r="G1519" s="71"/>
      <c r="H1519" s="71"/>
      <c r="I1519" s="71"/>
      <c r="J1519" s="61"/>
    </row>
    <row r="1520" spans="4:10" x14ac:dyDescent="0.2">
      <c r="D1520" s="71"/>
      <c r="E1520" s="71"/>
      <c r="F1520" s="61"/>
      <c r="G1520" s="71"/>
      <c r="H1520" s="71"/>
      <c r="I1520" s="71"/>
      <c r="J1520" s="61"/>
    </row>
    <row r="1521" spans="4:10" x14ac:dyDescent="0.2">
      <c r="D1521" s="71"/>
      <c r="E1521" s="71"/>
      <c r="F1521" s="61"/>
      <c r="G1521" s="71"/>
      <c r="H1521" s="71"/>
      <c r="I1521" s="71"/>
      <c r="J1521" s="61"/>
    </row>
    <row r="1522" spans="4:10" x14ac:dyDescent="0.2">
      <c r="D1522" s="71"/>
      <c r="E1522" s="71"/>
      <c r="F1522" s="61"/>
      <c r="G1522" s="71"/>
      <c r="H1522" s="71"/>
      <c r="I1522" s="71"/>
      <c r="J1522" s="61"/>
    </row>
    <row r="1523" spans="4:10" x14ac:dyDescent="0.2">
      <c r="D1523" s="71"/>
      <c r="E1523" s="71"/>
      <c r="F1523" s="61"/>
      <c r="G1523" s="71"/>
      <c r="H1523" s="71"/>
      <c r="I1523" s="71"/>
      <c r="J1523" s="61"/>
    </row>
    <row r="1524" spans="4:10" x14ac:dyDescent="0.2">
      <c r="D1524" s="71"/>
      <c r="E1524" s="71"/>
      <c r="F1524" s="61"/>
      <c r="G1524" s="71"/>
      <c r="H1524" s="71"/>
      <c r="I1524" s="71"/>
      <c r="J1524" s="61"/>
    </row>
    <row r="1525" spans="4:10" x14ac:dyDescent="0.2">
      <c r="D1525" s="71"/>
      <c r="E1525" s="71"/>
      <c r="F1525" s="61"/>
      <c r="G1525" s="71"/>
      <c r="H1525" s="71"/>
      <c r="I1525" s="71"/>
      <c r="J1525" s="61"/>
    </row>
    <row r="1526" spans="4:10" x14ac:dyDescent="0.2">
      <c r="D1526" s="71"/>
      <c r="E1526" s="71"/>
      <c r="F1526" s="61"/>
      <c r="G1526" s="71"/>
      <c r="H1526" s="71"/>
      <c r="I1526" s="71"/>
      <c r="J1526" s="61"/>
    </row>
    <row r="1527" spans="4:10" x14ac:dyDescent="0.2">
      <c r="D1527" s="71"/>
      <c r="E1527" s="71"/>
      <c r="F1527" s="61"/>
      <c r="G1527" s="71"/>
      <c r="H1527" s="71"/>
      <c r="I1527" s="71"/>
      <c r="J1527" s="61"/>
    </row>
    <row r="1528" spans="4:10" x14ac:dyDescent="0.2">
      <c r="D1528" s="71"/>
      <c r="E1528" s="71"/>
      <c r="F1528" s="61"/>
      <c r="G1528" s="71"/>
      <c r="H1528" s="71"/>
      <c r="I1528" s="71"/>
      <c r="J1528" s="61"/>
    </row>
    <row r="1529" spans="4:10" x14ac:dyDescent="0.2">
      <c r="D1529" s="71"/>
      <c r="E1529" s="71"/>
      <c r="F1529" s="61"/>
      <c r="G1529" s="71"/>
      <c r="H1529" s="71"/>
      <c r="I1529" s="71"/>
      <c r="J1529" s="61"/>
    </row>
    <row r="1530" spans="4:10" x14ac:dyDescent="0.2">
      <c r="D1530" s="71"/>
      <c r="E1530" s="71"/>
      <c r="F1530" s="61"/>
      <c r="G1530" s="71"/>
      <c r="H1530" s="71"/>
      <c r="I1530" s="71"/>
      <c r="J1530" s="61"/>
    </row>
    <row r="1531" spans="4:10" x14ac:dyDescent="0.2">
      <c r="D1531" s="71"/>
      <c r="E1531" s="71"/>
      <c r="F1531" s="61"/>
      <c r="G1531" s="71"/>
      <c r="H1531" s="71"/>
      <c r="I1531" s="71"/>
      <c r="J1531" s="61"/>
    </row>
    <row r="1532" spans="4:10" x14ac:dyDescent="0.2">
      <c r="D1532" s="71"/>
      <c r="E1532" s="71"/>
      <c r="F1532" s="61"/>
      <c r="G1532" s="71"/>
      <c r="H1532" s="71"/>
      <c r="I1532" s="71"/>
      <c r="J1532" s="61"/>
    </row>
    <row r="1533" spans="4:10" x14ac:dyDescent="0.2">
      <c r="D1533" s="71"/>
      <c r="E1533" s="71"/>
      <c r="F1533" s="61"/>
      <c r="G1533" s="71"/>
      <c r="H1533" s="71"/>
      <c r="I1533" s="71"/>
      <c r="J1533" s="61"/>
    </row>
    <row r="1534" spans="4:10" x14ac:dyDescent="0.2">
      <c r="D1534" s="71"/>
      <c r="E1534" s="71"/>
      <c r="F1534" s="61"/>
      <c r="G1534" s="71"/>
      <c r="H1534" s="71"/>
      <c r="I1534" s="71"/>
      <c r="J1534" s="61"/>
    </row>
    <row r="1535" spans="4:10" x14ac:dyDescent="0.2">
      <c r="D1535" s="71"/>
      <c r="E1535" s="71"/>
      <c r="F1535" s="61"/>
      <c r="G1535" s="71"/>
      <c r="H1535" s="71"/>
      <c r="I1535" s="71"/>
      <c r="J1535" s="61"/>
    </row>
    <row r="1536" spans="4:10" x14ac:dyDescent="0.2">
      <c r="D1536" s="71"/>
      <c r="E1536" s="71"/>
      <c r="F1536" s="61"/>
      <c r="G1536" s="71"/>
      <c r="H1536" s="71"/>
      <c r="I1536" s="71"/>
      <c r="J1536" s="61"/>
    </row>
    <row r="1537" spans="4:10" x14ac:dyDescent="0.2">
      <c r="D1537" s="71"/>
      <c r="E1537" s="71"/>
      <c r="F1537" s="61"/>
      <c r="G1537" s="71"/>
      <c r="H1537" s="71"/>
      <c r="I1537" s="71"/>
      <c r="J1537" s="61"/>
    </row>
    <row r="1538" spans="4:10" x14ac:dyDescent="0.2">
      <c r="D1538" s="71"/>
      <c r="E1538" s="71"/>
      <c r="F1538" s="61"/>
      <c r="G1538" s="71"/>
      <c r="H1538" s="71"/>
      <c r="I1538" s="71"/>
      <c r="J1538" s="61"/>
    </row>
    <row r="1539" spans="4:10" x14ac:dyDescent="0.2">
      <c r="D1539" s="71"/>
      <c r="E1539" s="71"/>
      <c r="F1539" s="61"/>
      <c r="G1539" s="71"/>
      <c r="H1539" s="71"/>
      <c r="I1539" s="71"/>
      <c r="J1539" s="61"/>
    </row>
    <row r="1540" spans="4:10" x14ac:dyDescent="0.2">
      <c r="D1540" s="71"/>
      <c r="E1540" s="71"/>
      <c r="F1540" s="61"/>
      <c r="G1540" s="71"/>
      <c r="H1540" s="71"/>
      <c r="I1540" s="71"/>
      <c r="J1540" s="61"/>
    </row>
    <row r="1541" spans="4:10" x14ac:dyDescent="0.2">
      <c r="D1541" s="71"/>
      <c r="E1541" s="71"/>
      <c r="F1541" s="61"/>
      <c r="G1541" s="71"/>
      <c r="H1541" s="71"/>
      <c r="I1541" s="71"/>
      <c r="J1541" s="61"/>
    </row>
    <row r="1542" spans="4:10" x14ac:dyDescent="0.2">
      <c r="D1542" s="71"/>
      <c r="E1542" s="71"/>
      <c r="F1542" s="61"/>
      <c r="G1542" s="71"/>
      <c r="H1542" s="71"/>
      <c r="I1542" s="71"/>
      <c r="J1542" s="61"/>
    </row>
    <row r="1543" spans="4:10" x14ac:dyDescent="0.2">
      <c r="D1543" s="71"/>
      <c r="E1543" s="71"/>
      <c r="F1543" s="61"/>
      <c r="G1543" s="71"/>
      <c r="H1543" s="71"/>
      <c r="I1543" s="71"/>
      <c r="J1543" s="61"/>
    </row>
    <row r="1544" spans="4:10" x14ac:dyDescent="0.2">
      <c r="D1544" s="71"/>
      <c r="E1544" s="71"/>
      <c r="F1544" s="61"/>
      <c r="G1544" s="71"/>
      <c r="H1544" s="71"/>
      <c r="I1544" s="71"/>
      <c r="J1544" s="61"/>
    </row>
    <row r="1545" spans="4:10" x14ac:dyDescent="0.2">
      <c r="D1545" s="71"/>
      <c r="E1545" s="71"/>
      <c r="F1545" s="61"/>
      <c r="G1545" s="71"/>
      <c r="H1545" s="71"/>
      <c r="I1545" s="71"/>
      <c r="J1545" s="61"/>
    </row>
    <row r="1546" spans="4:10" x14ac:dyDescent="0.2">
      <c r="D1546" s="71"/>
      <c r="E1546" s="71"/>
      <c r="F1546" s="61"/>
      <c r="G1546" s="71"/>
      <c r="H1546" s="71"/>
      <c r="I1546" s="71"/>
      <c r="J1546" s="61"/>
    </row>
    <row r="1547" spans="4:10" x14ac:dyDescent="0.2">
      <c r="D1547" s="71"/>
      <c r="E1547" s="71"/>
      <c r="F1547" s="61"/>
      <c r="G1547" s="71"/>
      <c r="H1547" s="71"/>
      <c r="I1547" s="71"/>
      <c r="J1547" s="61"/>
    </row>
    <row r="1548" spans="4:10" x14ac:dyDescent="0.2">
      <c r="D1548" s="71"/>
      <c r="E1548" s="71"/>
      <c r="F1548" s="61"/>
      <c r="G1548" s="71"/>
      <c r="H1548" s="71"/>
      <c r="I1548" s="71"/>
      <c r="J1548" s="61"/>
    </row>
    <row r="1549" spans="4:10" x14ac:dyDescent="0.2">
      <c r="D1549" s="71"/>
      <c r="E1549" s="71"/>
      <c r="F1549" s="61"/>
      <c r="G1549" s="71"/>
      <c r="H1549" s="71"/>
      <c r="I1549" s="71"/>
      <c r="J1549" s="61"/>
    </row>
    <row r="1550" spans="4:10" x14ac:dyDescent="0.2">
      <c r="D1550" s="71"/>
      <c r="E1550" s="71"/>
      <c r="F1550" s="61"/>
      <c r="G1550" s="71"/>
      <c r="H1550" s="71"/>
      <c r="I1550" s="71"/>
      <c r="J1550" s="61"/>
    </row>
    <row r="1551" spans="4:10" x14ac:dyDescent="0.2">
      <c r="D1551" s="71"/>
      <c r="E1551" s="71"/>
      <c r="F1551" s="61"/>
      <c r="G1551" s="71"/>
      <c r="H1551" s="71"/>
      <c r="I1551" s="71"/>
      <c r="J1551" s="61"/>
    </row>
    <row r="1552" spans="4:10" x14ac:dyDescent="0.2">
      <c r="D1552" s="71"/>
      <c r="E1552" s="71"/>
      <c r="F1552" s="61"/>
      <c r="G1552" s="71"/>
      <c r="H1552" s="71"/>
      <c r="I1552" s="71"/>
      <c r="J1552" s="61"/>
    </row>
    <row r="1553" spans="4:10" x14ac:dyDescent="0.2">
      <c r="D1553" s="71"/>
      <c r="E1553" s="71"/>
      <c r="F1553" s="61"/>
      <c r="G1553" s="71"/>
      <c r="H1553" s="71"/>
      <c r="I1553" s="71"/>
      <c r="J1553" s="61"/>
    </row>
    <row r="1554" spans="4:10" x14ac:dyDescent="0.2">
      <c r="D1554" s="71"/>
      <c r="E1554" s="71"/>
      <c r="F1554" s="61"/>
      <c r="G1554" s="71"/>
      <c r="H1554" s="71"/>
      <c r="I1554" s="71"/>
      <c r="J1554" s="61"/>
    </row>
    <row r="1555" spans="4:10" x14ac:dyDescent="0.2">
      <c r="D1555" s="71"/>
      <c r="E1555" s="71"/>
      <c r="F1555" s="61"/>
      <c r="G1555" s="71"/>
      <c r="H1555" s="71"/>
      <c r="I1555" s="71"/>
      <c r="J1555" s="61"/>
    </row>
    <row r="1556" spans="4:10" x14ac:dyDescent="0.2">
      <c r="D1556" s="71"/>
      <c r="E1556" s="71"/>
      <c r="F1556" s="61"/>
      <c r="G1556" s="71"/>
      <c r="H1556" s="71"/>
      <c r="I1556" s="71"/>
      <c r="J1556" s="61"/>
    </row>
    <row r="1557" spans="4:10" x14ac:dyDescent="0.2">
      <c r="D1557" s="71"/>
      <c r="E1557" s="71"/>
      <c r="F1557" s="61"/>
      <c r="G1557" s="71"/>
      <c r="H1557" s="71"/>
      <c r="I1557" s="71"/>
      <c r="J1557" s="61"/>
    </row>
    <row r="1558" spans="4:10" x14ac:dyDescent="0.2">
      <c r="D1558" s="71"/>
      <c r="E1558" s="71"/>
      <c r="F1558" s="61"/>
      <c r="G1558" s="71"/>
      <c r="H1558" s="71"/>
      <c r="I1558" s="71"/>
      <c r="J1558" s="61"/>
    </row>
    <row r="1559" spans="4:10" x14ac:dyDescent="0.2">
      <c r="D1559" s="71"/>
      <c r="E1559" s="71"/>
      <c r="F1559" s="61"/>
      <c r="G1559" s="71"/>
      <c r="H1559" s="71"/>
      <c r="I1559" s="71"/>
      <c r="J1559" s="61"/>
    </row>
    <row r="1560" spans="4:10" x14ac:dyDescent="0.2">
      <c r="D1560" s="71"/>
      <c r="E1560" s="71"/>
      <c r="F1560" s="61"/>
      <c r="G1560" s="71"/>
      <c r="H1560" s="71"/>
      <c r="I1560" s="71"/>
      <c r="J1560" s="61"/>
    </row>
    <row r="1561" spans="4:10" x14ac:dyDescent="0.2">
      <c r="D1561" s="71"/>
      <c r="E1561" s="71"/>
      <c r="F1561" s="61"/>
      <c r="G1561" s="71"/>
      <c r="H1561" s="71"/>
      <c r="I1561" s="71"/>
      <c r="J1561" s="61"/>
    </row>
    <row r="1562" spans="4:10" x14ac:dyDescent="0.2">
      <c r="D1562" s="71"/>
      <c r="E1562" s="71"/>
      <c r="F1562" s="61"/>
      <c r="G1562" s="71"/>
      <c r="H1562" s="71"/>
      <c r="I1562" s="71"/>
      <c r="J1562" s="61"/>
    </row>
    <row r="1563" spans="4:10" x14ac:dyDescent="0.2">
      <c r="D1563" s="71"/>
      <c r="E1563" s="71"/>
      <c r="F1563" s="61"/>
      <c r="G1563" s="71"/>
      <c r="H1563" s="71"/>
      <c r="I1563" s="71"/>
      <c r="J1563" s="61"/>
    </row>
    <row r="1564" spans="4:10" x14ac:dyDescent="0.2">
      <c r="D1564" s="71"/>
      <c r="E1564" s="71"/>
      <c r="F1564" s="61"/>
      <c r="G1564" s="71"/>
      <c r="H1564" s="71"/>
      <c r="I1564" s="71"/>
      <c r="J1564" s="61"/>
    </row>
    <row r="1565" spans="4:10" x14ac:dyDescent="0.2">
      <c r="D1565" s="71"/>
      <c r="E1565" s="71"/>
      <c r="F1565" s="61"/>
      <c r="G1565" s="71"/>
      <c r="H1565" s="71"/>
      <c r="I1565" s="71"/>
      <c r="J1565" s="61"/>
    </row>
    <row r="1566" spans="4:10" x14ac:dyDescent="0.2">
      <c r="D1566" s="71"/>
      <c r="E1566" s="71"/>
      <c r="F1566" s="61"/>
      <c r="G1566" s="71"/>
      <c r="H1566" s="71"/>
      <c r="I1566" s="71"/>
      <c r="J1566" s="61"/>
    </row>
    <row r="1567" spans="4:10" x14ac:dyDescent="0.2">
      <c r="D1567" s="71"/>
      <c r="E1567" s="71"/>
      <c r="F1567" s="61"/>
      <c r="G1567" s="71"/>
      <c r="H1567" s="71"/>
      <c r="I1567" s="71"/>
      <c r="J1567" s="61"/>
    </row>
    <row r="1568" spans="4:10" x14ac:dyDescent="0.2">
      <c r="D1568" s="71"/>
      <c r="E1568" s="71"/>
      <c r="F1568" s="61"/>
      <c r="G1568" s="71"/>
      <c r="H1568" s="71"/>
      <c r="I1568" s="71"/>
      <c r="J1568" s="61"/>
    </row>
    <row r="1569" spans="4:10" x14ac:dyDescent="0.2">
      <c r="D1569" s="71"/>
      <c r="E1569" s="71"/>
      <c r="F1569" s="61"/>
      <c r="G1569" s="71"/>
      <c r="H1569" s="71"/>
      <c r="I1569" s="71"/>
      <c r="J1569" s="61"/>
    </row>
    <row r="1570" spans="4:10" x14ac:dyDescent="0.2">
      <c r="D1570" s="71"/>
      <c r="E1570" s="71"/>
      <c r="F1570" s="61"/>
      <c r="G1570" s="71"/>
      <c r="H1570" s="71"/>
      <c r="I1570" s="71"/>
      <c r="J1570" s="61"/>
    </row>
    <row r="1571" spans="4:10" x14ac:dyDescent="0.2">
      <c r="D1571" s="71"/>
      <c r="E1571" s="71"/>
      <c r="F1571" s="61"/>
      <c r="G1571" s="71"/>
      <c r="H1571" s="71"/>
      <c r="I1571" s="71"/>
      <c r="J1571" s="61"/>
    </row>
    <row r="1572" spans="4:10" x14ac:dyDescent="0.2">
      <c r="D1572" s="71"/>
      <c r="E1572" s="71"/>
      <c r="F1572" s="61"/>
      <c r="G1572" s="71"/>
      <c r="H1572" s="71"/>
      <c r="I1572" s="71"/>
      <c r="J1572" s="61"/>
    </row>
    <row r="1573" spans="4:10" x14ac:dyDescent="0.2">
      <c r="D1573" s="71"/>
      <c r="E1573" s="71"/>
      <c r="F1573" s="61"/>
      <c r="G1573" s="71"/>
      <c r="H1573" s="71"/>
      <c r="I1573" s="71"/>
      <c r="J1573" s="61"/>
    </row>
    <row r="1574" spans="4:10" x14ac:dyDescent="0.2">
      <c r="D1574" s="71"/>
      <c r="E1574" s="71"/>
      <c r="F1574" s="61"/>
      <c r="G1574" s="71"/>
      <c r="H1574" s="71"/>
      <c r="I1574" s="71"/>
      <c r="J1574" s="61"/>
    </row>
    <row r="1575" spans="4:10" x14ac:dyDescent="0.2">
      <c r="D1575" s="71"/>
      <c r="E1575" s="71"/>
      <c r="F1575" s="61"/>
      <c r="G1575" s="71"/>
      <c r="H1575" s="71"/>
      <c r="I1575" s="71"/>
      <c r="J1575" s="61"/>
    </row>
    <row r="1576" spans="4:10" x14ac:dyDescent="0.2">
      <c r="D1576" s="71"/>
      <c r="E1576" s="71"/>
      <c r="F1576" s="61"/>
      <c r="G1576" s="71"/>
      <c r="H1576" s="71"/>
      <c r="I1576" s="71"/>
      <c r="J1576" s="61"/>
    </row>
    <row r="1577" spans="4:10" x14ac:dyDescent="0.2">
      <c r="D1577" s="71"/>
      <c r="E1577" s="71"/>
      <c r="F1577" s="61"/>
      <c r="G1577" s="71"/>
      <c r="H1577" s="71"/>
      <c r="I1577" s="71"/>
      <c r="J1577" s="61"/>
    </row>
    <row r="1578" spans="4:10" x14ac:dyDescent="0.2">
      <c r="D1578" s="71"/>
      <c r="E1578" s="71"/>
      <c r="F1578" s="61"/>
      <c r="G1578" s="71"/>
      <c r="H1578" s="71"/>
      <c r="I1578" s="71"/>
      <c r="J1578" s="61"/>
    </row>
    <row r="1579" spans="4:10" x14ac:dyDescent="0.2">
      <c r="D1579" s="71"/>
      <c r="E1579" s="71"/>
      <c r="F1579" s="61"/>
      <c r="G1579" s="71"/>
      <c r="H1579" s="71"/>
      <c r="I1579" s="71"/>
      <c r="J1579" s="61"/>
    </row>
    <row r="1580" spans="4:10" x14ac:dyDescent="0.2">
      <c r="D1580" s="71"/>
      <c r="E1580" s="71"/>
      <c r="F1580" s="61"/>
      <c r="G1580" s="71"/>
      <c r="H1580" s="71"/>
      <c r="I1580" s="71"/>
      <c r="J1580" s="61"/>
    </row>
    <row r="1581" spans="4:10" x14ac:dyDescent="0.2">
      <c r="D1581" s="71"/>
      <c r="E1581" s="71"/>
      <c r="F1581" s="61"/>
      <c r="G1581" s="71"/>
      <c r="H1581" s="71"/>
      <c r="I1581" s="71"/>
      <c r="J1581" s="61"/>
    </row>
    <row r="1582" spans="4:10" x14ac:dyDescent="0.2">
      <c r="D1582" s="71"/>
      <c r="E1582" s="71"/>
      <c r="F1582" s="61"/>
      <c r="G1582" s="71"/>
      <c r="H1582" s="71"/>
      <c r="I1582" s="71"/>
      <c r="J1582" s="61"/>
    </row>
    <row r="1583" spans="4:10" x14ac:dyDescent="0.2">
      <c r="D1583" s="71"/>
      <c r="E1583" s="71"/>
      <c r="F1583" s="61"/>
      <c r="G1583" s="71"/>
      <c r="H1583" s="71"/>
      <c r="I1583" s="71"/>
      <c r="J1583" s="61"/>
    </row>
    <row r="1584" spans="4:10" x14ac:dyDescent="0.2">
      <c r="D1584" s="71"/>
      <c r="E1584" s="71"/>
      <c r="F1584" s="61"/>
      <c r="G1584" s="71"/>
      <c r="H1584" s="71"/>
      <c r="I1584" s="71"/>
      <c r="J1584" s="61"/>
    </row>
    <row r="1585" spans="4:10" x14ac:dyDescent="0.2">
      <c r="D1585" s="71"/>
      <c r="E1585" s="71"/>
      <c r="F1585" s="61"/>
      <c r="G1585" s="71"/>
      <c r="H1585" s="71"/>
      <c r="I1585" s="71"/>
      <c r="J1585" s="61"/>
    </row>
    <row r="1586" spans="4:10" x14ac:dyDescent="0.2">
      <c r="D1586" s="71"/>
      <c r="E1586" s="71"/>
      <c r="F1586" s="61"/>
      <c r="G1586" s="71"/>
      <c r="H1586" s="71"/>
      <c r="I1586" s="71"/>
      <c r="J1586" s="61"/>
    </row>
    <row r="1587" spans="4:10" x14ac:dyDescent="0.2">
      <c r="D1587" s="71"/>
      <c r="E1587" s="71"/>
      <c r="F1587" s="61"/>
      <c r="G1587" s="71"/>
      <c r="H1587" s="71"/>
      <c r="I1587" s="71"/>
      <c r="J1587" s="61"/>
    </row>
    <row r="1588" spans="4:10" x14ac:dyDescent="0.2">
      <c r="D1588" s="71"/>
      <c r="E1588" s="71"/>
      <c r="F1588" s="61"/>
      <c r="G1588" s="71"/>
      <c r="H1588" s="71"/>
      <c r="I1588" s="71"/>
      <c r="J1588" s="61"/>
    </row>
    <row r="1589" spans="4:10" x14ac:dyDescent="0.2">
      <c r="D1589" s="71"/>
      <c r="E1589" s="71"/>
      <c r="F1589" s="61"/>
      <c r="G1589" s="71"/>
      <c r="H1589" s="71"/>
      <c r="I1589" s="71"/>
      <c r="J1589" s="61"/>
    </row>
    <row r="1590" spans="4:10" x14ac:dyDescent="0.2">
      <c r="D1590" s="71"/>
      <c r="E1590" s="71"/>
      <c r="F1590" s="61"/>
      <c r="G1590" s="71"/>
      <c r="H1590" s="71"/>
      <c r="I1590" s="71"/>
      <c r="J1590" s="61"/>
    </row>
    <row r="1591" spans="4:10" x14ac:dyDescent="0.2">
      <c r="D1591" s="71"/>
      <c r="E1591" s="71"/>
      <c r="F1591" s="61"/>
      <c r="G1591" s="71"/>
      <c r="H1591" s="71"/>
      <c r="I1591" s="71"/>
      <c r="J1591" s="61"/>
    </row>
    <row r="1592" spans="4:10" x14ac:dyDescent="0.2">
      <c r="D1592" s="71"/>
      <c r="E1592" s="71"/>
      <c r="F1592" s="61"/>
      <c r="G1592" s="71"/>
      <c r="H1592" s="71"/>
      <c r="I1592" s="71"/>
      <c r="J1592" s="61"/>
    </row>
    <row r="1593" spans="4:10" x14ac:dyDescent="0.2">
      <c r="D1593" s="71"/>
      <c r="E1593" s="71"/>
      <c r="F1593" s="61"/>
      <c r="G1593" s="71"/>
      <c r="H1593" s="71"/>
      <c r="I1593" s="71"/>
      <c r="J1593" s="61"/>
    </row>
    <row r="1594" spans="4:10" x14ac:dyDescent="0.2">
      <c r="D1594" s="71"/>
      <c r="E1594" s="71"/>
      <c r="F1594" s="61"/>
      <c r="G1594" s="71"/>
      <c r="H1594" s="71"/>
      <c r="I1594" s="71"/>
      <c r="J1594" s="61"/>
    </row>
    <row r="1595" spans="4:10" x14ac:dyDescent="0.2">
      <c r="D1595" s="71"/>
      <c r="E1595" s="71"/>
      <c r="F1595" s="61"/>
      <c r="G1595" s="71"/>
      <c r="H1595" s="71"/>
      <c r="I1595" s="71"/>
      <c r="J1595" s="61"/>
    </row>
    <row r="1596" spans="4:10" x14ac:dyDescent="0.2">
      <c r="D1596" s="71"/>
      <c r="E1596" s="71"/>
      <c r="F1596" s="61"/>
      <c r="G1596" s="71"/>
      <c r="H1596" s="71"/>
      <c r="I1596" s="71"/>
      <c r="J1596" s="61"/>
    </row>
    <row r="1597" spans="4:10" x14ac:dyDescent="0.2">
      <c r="D1597" s="71"/>
      <c r="E1597" s="71"/>
      <c r="F1597" s="61"/>
      <c r="G1597" s="71"/>
      <c r="H1597" s="71"/>
      <c r="I1597" s="71"/>
      <c r="J1597" s="61"/>
    </row>
    <row r="1598" spans="4:10" x14ac:dyDescent="0.2">
      <c r="D1598" s="71"/>
      <c r="E1598" s="71"/>
      <c r="F1598" s="61"/>
      <c r="G1598" s="71"/>
      <c r="H1598" s="71"/>
      <c r="I1598" s="71"/>
      <c r="J1598" s="61"/>
    </row>
    <row r="1599" spans="4:10" x14ac:dyDescent="0.2">
      <c r="D1599" s="71"/>
      <c r="E1599" s="71"/>
      <c r="F1599" s="61"/>
      <c r="G1599" s="71"/>
      <c r="H1599" s="71"/>
      <c r="I1599" s="71"/>
      <c r="J1599" s="61"/>
    </row>
    <row r="1600" spans="4:10" x14ac:dyDescent="0.2">
      <c r="D1600" s="71"/>
      <c r="E1600" s="71"/>
      <c r="F1600" s="61"/>
      <c r="G1600" s="71"/>
      <c r="H1600" s="71"/>
      <c r="I1600" s="71"/>
      <c r="J1600" s="61"/>
    </row>
    <row r="1601" spans="4:10" x14ac:dyDescent="0.2">
      <c r="D1601" s="71"/>
      <c r="E1601" s="71"/>
      <c r="F1601" s="61"/>
      <c r="G1601" s="71"/>
      <c r="H1601" s="71"/>
      <c r="I1601" s="71"/>
      <c r="J1601" s="61"/>
    </row>
    <row r="1602" spans="4:10" x14ac:dyDescent="0.2">
      <c r="D1602" s="71"/>
      <c r="E1602" s="71"/>
      <c r="F1602" s="61"/>
      <c r="G1602" s="71"/>
      <c r="H1602" s="71"/>
      <c r="I1602" s="71"/>
      <c r="J1602" s="61"/>
    </row>
    <row r="1603" spans="4:10" x14ac:dyDescent="0.2">
      <c r="D1603" s="71"/>
      <c r="E1603" s="71"/>
      <c r="F1603" s="61"/>
      <c r="G1603" s="71"/>
      <c r="H1603" s="71"/>
      <c r="I1603" s="71"/>
      <c r="J1603" s="61"/>
    </row>
    <row r="1604" spans="4:10" x14ac:dyDescent="0.2">
      <c r="D1604" s="71"/>
      <c r="E1604" s="71"/>
      <c r="F1604" s="61"/>
      <c r="G1604" s="71"/>
      <c r="H1604" s="71"/>
      <c r="I1604" s="71"/>
      <c r="J1604" s="61"/>
    </row>
    <row r="1605" spans="4:10" x14ac:dyDescent="0.2">
      <c r="D1605" s="71"/>
      <c r="E1605" s="71"/>
      <c r="F1605" s="61"/>
      <c r="G1605" s="71"/>
      <c r="H1605" s="71"/>
      <c r="I1605" s="71"/>
      <c r="J1605" s="61"/>
    </row>
    <row r="1606" spans="4:10" x14ac:dyDescent="0.2">
      <c r="D1606" s="71"/>
      <c r="E1606" s="71"/>
      <c r="F1606" s="61"/>
      <c r="G1606" s="71"/>
      <c r="H1606" s="71"/>
      <c r="I1606" s="71"/>
      <c r="J1606" s="61"/>
    </row>
    <row r="1607" spans="4:10" x14ac:dyDescent="0.2">
      <c r="D1607" s="71"/>
      <c r="E1607" s="71"/>
      <c r="F1607" s="61"/>
      <c r="G1607" s="71"/>
      <c r="H1607" s="71"/>
      <c r="I1607" s="71"/>
      <c r="J1607" s="61"/>
    </row>
    <row r="1608" spans="4:10" x14ac:dyDescent="0.2">
      <c r="D1608" s="71"/>
      <c r="E1608" s="71"/>
      <c r="F1608" s="61"/>
      <c r="G1608" s="71"/>
      <c r="H1608" s="71"/>
      <c r="I1608" s="71"/>
      <c r="J1608" s="61"/>
    </row>
    <row r="1609" spans="4:10" x14ac:dyDescent="0.2">
      <c r="D1609" s="71"/>
      <c r="E1609" s="71"/>
      <c r="F1609" s="61"/>
      <c r="G1609" s="71"/>
      <c r="H1609" s="71"/>
      <c r="I1609" s="71"/>
      <c r="J1609" s="61"/>
    </row>
    <row r="1610" spans="4:10" x14ac:dyDescent="0.2">
      <c r="D1610" s="71"/>
      <c r="E1610" s="71"/>
      <c r="F1610" s="61"/>
      <c r="G1610" s="71"/>
      <c r="H1610" s="71"/>
      <c r="I1610" s="71"/>
      <c r="J1610" s="61"/>
    </row>
    <row r="1611" spans="4:10" x14ac:dyDescent="0.2">
      <c r="D1611" s="71"/>
      <c r="E1611" s="71"/>
      <c r="F1611" s="61"/>
      <c r="G1611" s="71"/>
      <c r="H1611" s="71"/>
      <c r="I1611" s="71"/>
      <c r="J1611" s="61"/>
    </row>
    <row r="1612" spans="4:10" x14ac:dyDescent="0.2">
      <c r="D1612" s="71"/>
      <c r="E1612" s="71"/>
      <c r="F1612" s="61"/>
      <c r="G1612" s="71"/>
      <c r="H1612" s="71"/>
      <c r="I1612" s="71"/>
      <c r="J1612" s="61"/>
    </row>
    <row r="1613" spans="4:10" x14ac:dyDescent="0.2">
      <c r="D1613" s="71"/>
      <c r="E1613" s="71"/>
      <c r="F1613" s="61"/>
      <c r="G1613" s="71"/>
      <c r="H1613" s="71"/>
      <c r="I1613" s="71"/>
      <c r="J1613" s="61"/>
    </row>
    <row r="1614" spans="4:10" x14ac:dyDescent="0.2">
      <c r="D1614" s="71"/>
      <c r="E1614" s="71"/>
      <c r="F1614" s="61"/>
      <c r="G1614" s="71"/>
      <c r="H1614" s="71"/>
      <c r="I1614" s="71"/>
      <c r="J1614" s="61"/>
    </row>
    <row r="1615" spans="4:10" x14ac:dyDescent="0.2">
      <c r="D1615" s="71"/>
      <c r="E1615" s="71"/>
      <c r="F1615" s="61"/>
      <c r="G1615" s="71"/>
      <c r="H1615" s="71"/>
      <c r="I1615" s="71"/>
      <c r="J1615" s="61"/>
    </row>
    <row r="1616" spans="4:10" x14ac:dyDescent="0.2">
      <c r="D1616" s="71"/>
      <c r="E1616" s="71"/>
      <c r="F1616" s="61"/>
      <c r="G1616" s="71"/>
      <c r="H1616" s="71"/>
      <c r="I1616" s="71"/>
      <c r="J1616" s="61"/>
    </row>
    <row r="1617" spans="4:10" x14ac:dyDescent="0.2">
      <c r="D1617" s="71"/>
      <c r="E1617" s="71"/>
      <c r="F1617" s="61"/>
      <c r="G1617" s="71"/>
      <c r="H1617" s="71"/>
      <c r="I1617" s="71"/>
      <c r="J1617" s="61"/>
    </row>
    <row r="1618" spans="4:10" x14ac:dyDescent="0.2">
      <c r="D1618" s="71"/>
      <c r="E1618" s="71"/>
      <c r="F1618" s="61"/>
      <c r="G1618" s="71"/>
      <c r="H1618" s="71"/>
      <c r="I1618" s="71"/>
      <c r="J1618" s="61"/>
    </row>
    <row r="1619" spans="4:10" x14ac:dyDescent="0.2">
      <c r="D1619" s="71"/>
      <c r="E1619" s="71"/>
      <c r="F1619" s="61"/>
      <c r="G1619" s="71"/>
      <c r="H1619" s="71"/>
      <c r="I1619" s="71"/>
      <c r="J1619" s="61"/>
    </row>
    <row r="1620" spans="4:10" x14ac:dyDescent="0.2">
      <c r="D1620" s="71"/>
      <c r="E1620" s="71"/>
      <c r="F1620" s="61"/>
      <c r="G1620" s="71"/>
      <c r="H1620" s="71"/>
      <c r="I1620" s="71"/>
      <c r="J1620" s="61"/>
    </row>
    <row r="1621" spans="4:10" x14ac:dyDescent="0.2">
      <c r="D1621" s="71"/>
      <c r="E1621" s="71"/>
      <c r="F1621" s="61"/>
      <c r="G1621" s="71"/>
      <c r="H1621" s="71"/>
      <c r="I1621" s="71"/>
      <c r="J1621" s="61"/>
    </row>
    <row r="1622" spans="4:10" x14ac:dyDescent="0.2">
      <c r="D1622" s="71"/>
      <c r="E1622" s="71"/>
      <c r="F1622" s="61"/>
      <c r="G1622" s="71"/>
      <c r="H1622" s="71"/>
      <c r="I1622" s="71"/>
      <c r="J1622" s="61"/>
    </row>
    <row r="1623" spans="4:10" x14ac:dyDescent="0.2">
      <c r="D1623" s="71"/>
      <c r="E1623" s="71"/>
      <c r="F1623" s="61"/>
      <c r="G1623" s="71"/>
      <c r="H1623" s="71"/>
      <c r="I1623" s="71"/>
      <c r="J1623" s="61"/>
    </row>
    <row r="1624" spans="4:10" x14ac:dyDescent="0.2">
      <c r="D1624" s="71"/>
      <c r="E1624" s="71"/>
      <c r="F1624" s="61"/>
      <c r="G1624" s="71"/>
      <c r="H1624" s="71"/>
      <c r="I1624" s="71"/>
      <c r="J1624" s="61"/>
    </row>
    <row r="1625" spans="4:10" x14ac:dyDescent="0.2">
      <c r="D1625" s="71"/>
      <c r="E1625" s="71"/>
      <c r="F1625" s="61"/>
      <c r="G1625" s="71"/>
      <c r="H1625" s="71"/>
      <c r="I1625" s="71"/>
      <c r="J1625" s="61"/>
    </row>
    <row r="1626" spans="4:10" x14ac:dyDescent="0.2">
      <c r="D1626" s="71"/>
      <c r="E1626" s="71"/>
      <c r="F1626" s="61"/>
      <c r="G1626" s="71"/>
      <c r="H1626" s="71"/>
      <c r="I1626" s="71"/>
      <c r="J1626" s="61"/>
    </row>
    <row r="1627" spans="4:10" x14ac:dyDescent="0.2">
      <c r="D1627" s="71"/>
      <c r="E1627" s="71"/>
      <c r="F1627" s="61"/>
      <c r="G1627" s="71"/>
      <c r="H1627" s="71"/>
      <c r="I1627" s="71"/>
      <c r="J1627" s="61"/>
    </row>
    <row r="1628" spans="4:10" x14ac:dyDescent="0.2">
      <c r="D1628" s="71"/>
      <c r="E1628" s="71"/>
      <c r="F1628" s="61"/>
      <c r="G1628" s="71"/>
      <c r="H1628" s="71"/>
      <c r="I1628" s="71"/>
      <c r="J1628" s="61"/>
    </row>
    <row r="1629" spans="4:10" x14ac:dyDescent="0.2">
      <c r="D1629" s="71"/>
      <c r="E1629" s="71"/>
      <c r="F1629" s="61"/>
      <c r="G1629" s="71"/>
      <c r="H1629" s="71"/>
      <c r="I1629" s="71"/>
      <c r="J1629" s="61"/>
    </row>
    <row r="1630" spans="4:10" x14ac:dyDescent="0.2">
      <c r="D1630" s="71"/>
      <c r="E1630" s="71"/>
      <c r="F1630" s="61"/>
      <c r="G1630" s="71"/>
      <c r="H1630" s="71"/>
      <c r="I1630" s="71"/>
      <c r="J1630" s="61"/>
    </row>
    <row r="1631" spans="4:10" x14ac:dyDescent="0.2">
      <c r="D1631" s="71"/>
      <c r="E1631" s="71"/>
      <c r="F1631" s="61"/>
      <c r="G1631" s="71"/>
      <c r="H1631" s="71"/>
      <c r="I1631" s="71"/>
      <c r="J1631" s="61"/>
    </row>
    <row r="1632" spans="4:10" x14ac:dyDescent="0.2">
      <c r="D1632" s="71"/>
      <c r="E1632" s="71"/>
      <c r="F1632" s="61"/>
      <c r="G1632" s="71"/>
      <c r="H1632" s="71"/>
      <c r="I1632" s="71"/>
      <c r="J1632" s="61"/>
    </row>
    <row r="1633" spans="4:10" x14ac:dyDescent="0.2">
      <c r="D1633" s="71"/>
      <c r="E1633" s="71"/>
      <c r="F1633" s="61"/>
      <c r="G1633" s="71"/>
      <c r="H1633" s="71"/>
      <c r="I1633" s="71"/>
      <c r="J1633" s="61"/>
    </row>
    <row r="1634" spans="4:10" x14ac:dyDescent="0.2">
      <c r="D1634" s="71"/>
      <c r="E1634" s="71"/>
      <c r="F1634" s="61"/>
      <c r="G1634" s="71"/>
      <c r="H1634" s="71"/>
      <c r="I1634" s="71"/>
      <c r="J1634" s="61"/>
    </row>
    <row r="1635" spans="4:10" x14ac:dyDescent="0.2">
      <c r="D1635" s="71"/>
      <c r="E1635" s="71"/>
      <c r="F1635" s="61"/>
      <c r="G1635" s="71"/>
      <c r="H1635" s="71"/>
      <c r="I1635" s="71"/>
      <c r="J1635" s="61"/>
    </row>
    <row r="1636" spans="4:10" x14ac:dyDescent="0.2">
      <c r="D1636" s="71"/>
      <c r="E1636" s="71"/>
      <c r="F1636" s="61"/>
      <c r="G1636" s="71"/>
      <c r="H1636" s="71"/>
      <c r="I1636" s="71"/>
      <c r="J1636" s="61"/>
    </row>
    <row r="1637" spans="4:10" x14ac:dyDescent="0.2">
      <c r="D1637" s="71"/>
      <c r="E1637" s="71"/>
      <c r="F1637" s="61"/>
      <c r="G1637" s="71"/>
      <c r="H1637" s="71"/>
      <c r="I1637" s="71"/>
      <c r="J1637" s="61"/>
    </row>
    <row r="1638" spans="4:10" x14ac:dyDescent="0.2">
      <c r="D1638" s="71"/>
      <c r="E1638" s="71"/>
      <c r="F1638" s="61"/>
      <c r="G1638" s="71"/>
      <c r="H1638" s="71"/>
      <c r="I1638" s="71"/>
      <c r="J1638" s="61"/>
    </row>
    <row r="1639" spans="4:10" x14ac:dyDescent="0.2">
      <c r="D1639" s="71"/>
      <c r="E1639" s="71"/>
      <c r="F1639" s="61"/>
      <c r="G1639" s="71"/>
      <c r="H1639" s="71"/>
      <c r="I1639" s="71"/>
      <c r="J1639" s="61"/>
    </row>
    <row r="1640" spans="4:10" x14ac:dyDescent="0.2">
      <c r="D1640" s="71"/>
      <c r="E1640" s="71"/>
      <c r="F1640" s="61"/>
      <c r="G1640" s="71"/>
      <c r="H1640" s="71"/>
      <c r="I1640" s="71"/>
      <c r="J1640" s="61"/>
    </row>
    <row r="1641" spans="4:10" x14ac:dyDescent="0.2">
      <c r="D1641" s="71"/>
      <c r="E1641" s="71"/>
      <c r="F1641" s="61"/>
      <c r="G1641" s="71"/>
      <c r="H1641" s="71"/>
      <c r="I1641" s="71"/>
      <c r="J1641" s="61"/>
    </row>
    <row r="1642" spans="4:10" x14ac:dyDescent="0.2">
      <c r="D1642" s="71"/>
      <c r="E1642" s="71"/>
      <c r="F1642" s="61"/>
      <c r="G1642" s="71"/>
      <c r="H1642" s="71"/>
      <c r="I1642" s="71"/>
      <c r="J1642" s="61"/>
    </row>
    <row r="1643" spans="4:10" x14ac:dyDescent="0.2">
      <c r="D1643" s="71"/>
      <c r="E1643" s="71"/>
      <c r="F1643" s="61"/>
      <c r="G1643" s="71"/>
      <c r="H1643" s="71"/>
      <c r="I1643" s="71"/>
      <c r="J1643" s="61"/>
    </row>
    <row r="1644" spans="4:10" x14ac:dyDescent="0.2">
      <c r="D1644" s="71"/>
      <c r="E1644" s="71"/>
      <c r="F1644" s="61"/>
      <c r="G1644" s="71"/>
      <c r="H1644" s="71"/>
      <c r="I1644" s="71"/>
      <c r="J1644" s="61"/>
    </row>
    <row r="1645" spans="4:10" x14ac:dyDescent="0.2">
      <c r="D1645" s="71"/>
      <c r="E1645" s="71"/>
      <c r="F1645" s="61"/>
      <c r="G1645" s="71"/>
      <c r="H1645" s="71"/>
      <c r="I1645" s="71"/>
      <c r="J1645" s="61"/>
    </row>
    <row r="1646" spans="4:10" x14ac:dyDescent="0.2">
      <c r="D1646" s="71"/>
      <c r="E1646" s="71"/>
      <c r="F1646" s="61"/>
      <c r="G1646" s="71"/>
      <c r="H1646" s="71"/>
      <c r="I1646" s="71"/>
      <c r="J1646" s="61"/>
    </row>
    <row r="1647" spans="4:10" x14ac:dyDescent="0.2">
      <c r="D1647" s="71"/>
      <c r="E1647" s="71"/>
      <c r="F1647" s="61"/>
      <c r="G1647" s="71"/>
      <c r="H1647" s="71"/>
      <c r="I1647" s="71"/>
      <c r="J1647" s="61"/>
    </row>
    <row r="1648" spans="4:10" x14ac:dyDescent="0.2">
      <c r="D1648" s="71"/>
      <c r="E1648" s="71"/>
      <c r="F1648" s="61"/>
      <c r="G1648" s="71"/>
      <c r="H1648" s="71"/>
      <c r="I1648" s="71"/>
      <c r="J1648" s="61"/>
    </row>
    <row r="1649" spans="4:10" x14ac:dyDescent="0.2">
      <c r="D1649" s="71"/>
      <c r="E1649" s="71"/>
      <c r="F1649" s="61"/>
      <c r="G1649" s="71"/>
      <c r="H1649" s="71"/>
      <c r="I1649" s="71"/>
      <c r="J1649" s="61"/>
    </row>
    <row r="1650" spans="4:10" x14ac:dyDescent="0.2">
      <c r="D1650" s="71"/>
      <c r="E1650" s="71"/>
      <c r="F1650" s="61"/>
      <c r="G1650" s="71"/>
      <c r="H1650" s="71"/>
      <c r="I1650" s="71"/>
      <c r="J1650" s="61"/>
    </row>
    <row r="1651" spans="4:10" x14ac:dyDescent="0.2">
      <c r="D1651" s="71"/>
      <c r="E1651" s="71"/>
      <c r="F1651" s="61"/>
      <c r="G1651" s="71"/>
      <c r="H1651" s="71"/>
      <c r="I1651" s="71"/>
      <c r="J1651" s="61"/>
    </row>
    <row r="1652" spans="4:10" x14ac:dyDescent="0.2">
      <c r="D1652" s="71"/>
      <c r="E1652" s="71"/>
      <c r="F1652" s="61"/>
      <c r="G1652" s="71"/>
      <c r="H1652" s="71"/>
      <c r="I1652" s="71"/>
      <c r="J1652" s="61"/>
    </row>
    <row r="1653" spans="4:10" x14ac:dyDescent="0.2">
      <c r="D1653" s="71"/>
      <c r="E1653" s="71"/>
      <c r="F1653" s="61"/>
      <c r="G1653" s="71"/>
      <c r="H1653" s="71"/>
      <c r="I1653" s="71"/>
      <c r="J1653" s="61"/>
    </row>
    <row r="1654" spans="4:10" x14ac:dyDescent="0.2">
      <c r="D1654" s="71"/>
      <c r="E1654" s="71"/>
      <c r="F1654" s="61"/>
      <c r="G1654" s="71"/>
      <c r="H1654" s="71"/>
      <c r="I1654" s="71"/>
      <c r="J1654" s="61"/>
    </row>
    <row r="1655" spans="4:10" x14ac:dyDescent="0.2">
      <c r="D1655" s="71"/>
      <c r="E1655" s="71"/>
      <c r="F1655" s="61"/>
      <c r="G1655" s="71"/>
      <c r="H1655" s="71"/>
      <c r="I1655" s="71"/>
      <c r="J1655" s="61"/>
    </row>
    <row r="1656" spans="4:10" x14ac:dyDescent="0.2">
      <c r="D1656" s="71"/>
      <c r="E1656" s="71"/>
      <c r="F1656" s="61"/>
      <c r="G1656" s="71"/>
      <c r="H1656" s="71"/>
      <c r="I1656" s="71"/>
      <c r="J1656" s="61"/>
    </row>
    <row r="1657" spans="4:10" x14ac:dyDescent="0.2">
      <c r="D1657" s="71"/>
      <c r="E1657" s="71"/>
      <c r="F1657" s="61"/>
      <c r="G1657" s="71"/>
      <c r="H1657" s="71"/>
      <c r="I1657" s="71"/>
      <c r="J1657" s="61"/>
    </row>
    <row r="1658" spans="4:10" x14ac:dyDescent="0.2">
      <c r="D1658" s="71"/>
      <c r="E1658" s="71"/>
      <c r="F1658" s="61"/>
      <c r="G1658" s="71"/>
      <c r="H1658" s="71"/>
      <c r="I1658" s="71"/>
      <c r="J1658" s="61"/>
    </row>
    <row r="1659" spans="4:10" x14ac:dyDescent="0.2">
      <c r="D1659" s="71"/>
      <c r="E1659" s="71"/>
      <c r="F1659" s="61"/>
      <c r="G1659" s="71"/>
      <c r="H1659" s="71"/>
      <c r="I1659" s="71"/>
      <c r="J1659" s="61"/>
    </row>
    <row r="1660" spans="4:10" x14ac:dyDescent="0.2">
      <c r="D1660" s="71"/>
      <c r="E1660" s="71"/>
      <c r="F1660" s="61"/>
      <c r="G1660" s="71"/>
      <c r="H1660" s="71"/>
      <c r="I1660" s="71"/>
      <c r="J1660" s="61"/>
    </row>
    <row r="1661" spans="4:10" x14ac:dyDescent="0.2">
      <c r="D1661" s="71"/>
      <c r="E1661" s="71"/>
      <c r="F1661" s="61"/>
      <c r="G1661" s="71"/>
      <c r="H1661" s="71"/>
      <c r="I1661" s="71"/>
      <c r="J1661" s="61"/>
    </row>
    <row r="1662" spans="4:10" x14ac:dyDescent="0.2">
      <c r="D1662" s="71"/>
      <c r="E1662" s="71"/>
      <c r="F1662" s="61"/>
      <c r="G1662" s="71"/>
      <c r="H1662" s="71"/>
      <c r="I1662" s="71"/>
      <c r="J1662" s="61"/>
    </row>
    <row r="1663" spans="4:10" x14ac:dyDescent="0.2">
      <c r="D1663" s="71"/>
      <c r="E1663" s="71"/>
      <c r="F1663" s="61"/>
      <c r="G1663" s="71"/>
      <c r="H1663" s="71"/>
      <c r="I1663" s="71"/>
      <c r="J1663" s="61"/>
    </row>
    <row r="1664" spans="4:10" x14ac:dyDescent="0.2">
      <c r="D1664" s="71"/>
      <c r="E1664" s="71"/>
      <c r="F1664" s="61"/>
      <c r="G1664" s="71"/>
      <c r="H1664" s="71"/>
      <c r="I1664" s="71"/>
      <c r="J1664" s="61"/>
    </row>
    <row r="1665" spans="4:10" x14ac:dyDescent="0.2">
      <c r="D1665" s="71"/>
      <c r="E1665" s="71"/>
      <c r="F1665" s="61"/>
      <c r="G1665" s="71"/>
      <c r="H1665" s="71"/>
      <c r="I1665" s="71"/>
      <c r="J1665" s="61"/>
    </row>
    <row r="1666" spans="4:10" x14ac:dyDescent="0.2">
      <c r="D1666" s="71"/>
      <c r="E1666" s="71"/>
      <c r="F1666" s="61"/>
      <c r="G1666" s="71"/>
      <c r="H1666" s="71"/>
      <c r="I1666" s="71"/>
      <c r="J1666" s="61"/>
    </row>
    <row r="1667" spans="4:10" x14ac:dyDescent="0.2">
      <c r="D1667" s="71"/>
      <c r="E1667" s="71"/>
      <c r="F1667" s="61"/>
      <c r="G1667" s="71"/>
      <c r="H1667" s="71"/>
      <c r="I1667" s="71"/>
      <c r="J1667" s="61"/>
    </row>
    <row r="1668" spans="4:10" x14ac:dyDescent="0.2">
      <c r="D1668" s="71"/>
      <c r="E1668" s="71"/>
      <c r="F1668" s="61"/>
      <c r="G1668" s="71"/>
      <c r="H1668" s="71"/>
      <c r="I1668" s="71"/>
      <c r="J1668" s="61"/>
    </row>
    <row r="1669" spans="4:10" x14ac:dyDescent="0.2">
      <c r="D1669" s="71"/>
      <c r="E1669" s="71"/>
      <c r="F1669" s="61"/>
      <c r="G1669" s="71"/>
      <c r="H1669" s="71"/>
      <c r="I1669" s="71"/>
      <c r="J1669" s="61"/>
    </row>
    <row r="1670" spans="4:10" x14ac:dyDescent="0.2">
      <c r="D1670" s="71"/>
      <c r="E1670" s="71"/>
      <c r="F1670" s="61"/>
      <c r="G1670" s="71"/>
      <c r="H1670" s="71"/>
      <c r="I1670" s="71"/>
      <c r="J1670" s="61"/>
    </row>
    <row r="1671" spans="4:10" x14ac:dyDescent="0.2">
      <c r="D1671" s="71"/>
      <c r="E1671" s="71"/>
      <c r="F1671" s="61"/>
      <c r="G1671" s="71"/>
      <c r="H1671" s="71"/>
      <c r="I1671" s="71"/>
      <c r="J1671" s="61"/>
    </row>
    <row r="1672" spans="4:10" x14ac:dyDescent="0.2">
      <c r="D1672" s="71"/>
      <c r="E1672" s="71"/>
      <c r="F1672" s="61"/>
      <c r="G1672" s="71"/>
      <c r="H1672" s="71"/>
      <c r="I1672" s="71"/>
      <c r="J1672" s="61"/>
    </row>
    <row r="1673" spans="4:10" x14ac:dyDescent="0.2">
      <c r="D1673" s="71"/>
      <c r="E1673" s="71"/>
      <c r="F1673" s="61"/>
      <c r="G1673" s="71"/>
      <c r="H1673" s="71"/>
      <c r="I1673" s="71"/>
      <c r="J1673" s="61"/>
    </row>
    <row r="1674" spans="4:10" x14ac:dyDescent="0.2">
      <c r="D1674" s="71"/>
      <c r="E1674" s="71"/>
      <c r="F1674" s="61"/>
      <c r="G1674" s="71"/>
      <c r="H1674" s="71"/>
      <c r="I1674" s="71"/>
      <c r="J1674" s="61"/>
    </row>
    <row r="1675" spans="4:10" x14ac:dyDescent="0.2">
      <c r="D1675" s="71"/>
      <c r="E1675" s="71"/>
      <c r="F1675" s="61"/>
      <c r="G1675" s="71"/>
      <c r="H1675" s="71"/>
      <c r="I1675" s="71"/>
      <c r="J1675" s="61"/>
    </row>
    <row r="1676" spans="4:10" x14ac:dyDescent="0.2">
      <c r="D1676" s="71"/>
      <c r="E1676" s="71"/>
      <c r="F1676" s="61"/>
      <c r="G1676" s="71"/>
      <c r="H1676" s="71"/>
      <c r="I1676" s="71"/>
      <c r="J1676" s="61"/>
    </row>
    <row r="1677" spans="4:10" x14ac:dyDescent="0.2">
      <c r="D1677" s="71"/>
      <c r="E1677" s="71"/>
      <c r="F1677" s="61"/>
      <c r="G1677" s="71"/>
      <c r="H1677" s="71"/>
      <c r="I1677" s="71"/>
      <c r="J1677" s="61"/>
    </row>
    <row r="1678" spans="4:10" x14ac:dyDescent="0.2">
      <c r="D1678" s="71"/>
      <c r="E1678" s="71"/>
      <c r="F1678" s="61"/>
      <c r="G1678" s="71"/>
      <c r="H1678" s="71"/>
      <c r="I1678" s="71"/>
      <c r="J1678" s="61"/>
    </row>
    <row r="1679" spans="4:10" x14ac:dyDescent="0.2">
      <c r="D1679" s="71"/>
      <c r="E1679" s="71"/>
      <c r="F1679" s="61"/>
      <c r="G1679" s="71"/>
      <c r="H1679" s="71"/>
      <c r="I1679" s="71"/>
      <c r="J1679" s="61"/>
    </row>
    <row r="1680" spans="4:10" x14ac:dyDescent="0.2">
      <c r="D1680" s="71"/>
      <c r="E1680" s="71"/>
      <c r="F1680" s="61"/>
      <c r="G1680" s="71"/>
      <c r="H1680" s="71"/>
      <c r="I1680" s="71"/>
      <c r="J1680" s="61"/>
    </row>
    <row r="1681" spans="4:10" x14ac:dyDescent="0.2">
      <c r="D1681" s="71"/>
      <c r="E1681" s="71"/>
      <c r="F1681" s="61"/>
      <c r="G1681" s="71"/>
      <c r="H1681" s="71"/>
      <c r="I1681" s="71"/>
      <c r="J1681" s="61"/>
    </row>
    <row r="1682" spans="4:10" x14ac:dyDescent="0.2">
      <c r="D1682" s="71"/>
      <c r="E1682" s="71"/>
      <c r="F1682" s="61"/>
      <c r="G1682" s="71"/>
      <c r="H1682" s="71"/>
      <c r="I1682" s="71"/>
      <c r="J1682" s="61"/>
    </row>
    <row r="1683" spans="4:10" x14ac:dyDescent="0.2">
      <c r="D1683" s="71"/>
      <c r="E1683" s="71"/>
      <c r="F1683" s="61"/>
      <c r="G1683" s="71"/>
      <c r="H1683" s="71"/>
      <c r="I1683" s="71"/>
      <c r="J1683" s="61"/>
    </row>
    <row r="1684" spans="4:10" x14ac:dyDescent="0.2">
      <c r="D1684" s="71"/>
      <c r="E1684" s="71"/>
      <c r="F1684" s="61"/>
      <c r="G1684" s="71"/>
      <c r="H1684" s="71"/>
      <c r="I1684" s="71"/>
      <c r="J1684" s="61"/>
    </row>
    <row r="1685" spans="4:10" x14ac:dyDescent="0.2">
      <c r="D1685" s="71"/>
      <c r="E1685" s="71"/>
      <c r="F1685" s="61"/>
      <c r="G1685" s="71"/>
      <c r="H1685" s="71"/>
      <c r="I1685" s="71"/>
      <c r="J1685" s="61"/>
    </row>
    <row r="1686" spans="4:10" x14ac:dyDescent="0.2">
      <c r="D1686" s="71"/>
      <c r="E1686" s="71"/>
      <c r="F1686" s="61"/>
      <c r="G1686" s="71"/>
      <c r="H1686" s="71"/>
      <c r="I1686" s="71"/>
      <c r="J1686" s="61"/>
    </row>
    <row r="1687" spans="4:10" x14ac:dyDescent="0.2">
      <c r="D1687" s="71"/>
      <c r="E1687" s="71"/>
      <c r="F1687" s="61"/>
      <c r="G1687" s="71"/>
      <c r="H1687" s="71"/>
      <c r="I1687" s="71"/>
      <c r="J1687" s="61"/>
    </row>
    <row r="1688" spans="4:10" x14ac:dyDescent="0.2">
      <c r="D1688" s="71"/>
      <c r="E1688" s="71"/>
      <c r="F1688" s="61"/>
      <c r="G1688" s="71"/>
      <c r="H1688" s="71"/>
      <c r="I1688" s="71"/>
      <c r="J1688" s="61"/>
    </row>
    <row r="1689" spans="4:10" x14ac:dyDescent="0.2">
      <c r="D1689" s="71"/>
      <c r="E1689" s="71"/>
      <c r="F1689" s="61"/>
      <c r="G1689" s="71"/>
      <c r="H1689" s="71"/>
      <c r="I1689" s="71"/>
      <c r="J1689" s="61"/>
    </row>
    <row r="1690" spans="4:10" x14ac:dyDescent="0.2">
      <c r="D1690" s="71"/>
      <c r="E1690" s="71"/>
      <c r="F1690" s="61"/>
      <c r="G1690" s="71"/>
      <c r="H1690" s="71"/>
      <c r="I1690" s="71"/>
      <c r="J1690" s="61"/>
    </row>
    <row r="1691" spans="4:10" x14ac:dyDescent="0.2">
      <c r="D1691" s="71"/>
      <c r="E1691" s="71"/>
      <c r="F1691" s="61"/>
      <c r="G1691" s="71"/>
      <c r="H1691" s="71"/>
      <c r="I1691" s="71"/>
      <c r="J1691" s="61"/>
    </row>
    <row r="1692" spans="4:10" x14ac:dyDescent="0.2">
      <c r="D1692" s="71"/>
      <c r="E1692" s="71"/>
      <c r="F1692" s="61"/>
      <c r="G1692" s="71"/>
      <c r="H1692" s="71"/>
      <c r="I1692" s="71"/>
      <c r="J1692" s="61"/>
    </row>
    <row r="1693" spans="4:10" x14ac:dyDescent="0.2">
      <c r="D1693" s="71"/>
      <c r="E1693" s="71"/>
      <c r="F1693" s="61"/>
      <c r="G1693" s="71"/>
      <c r="H1693" s="71"/>
      <c r="I1693" s="71"/>
      <c r="J1693" s="61"/>
    </row>
    <row r="1694" spans="4:10" x14ac:dyDescent="0.2">
      <c r="D1694" s="71"/>
      <c r="E1694" s="71"/>
      <c r="F1694" s="61"/>
      <c r="G1694" s="71"/>
      <c r="H1694" s="71"/>
      <c r="I1694" s="71"/>
      <c r="J1694" s="61"/>
    </row>
    <row r="1695" spans="4:10" x14ac:dyDescent="0.2">
      <c r="D1695" s="71"/>
      <c r="E1695" s="71"/>
      <c r="F1695" s="61"/>
      <c r="G1695" s="71"/>
      <c r="H1695" s="71"/>
      <c r="I1695" s="71"/>
      <c r="J1695" s="61"/>
    </row>
    <row r="1696" spans="4:10" x14ac:dyDescent="0.2">
      <c r="D1696" s="71"/>
      <c r="E1696" s="71"/>
      <c r="F1696" s="61"/>
      <c r="G1696" s="71"/>
      <c r="H1696" s="71"/>
      <c r="I1696" s="71"/>
      <c r="J1696" s="61"/>
    </row>
    <row r="1697" spans="4:10" x14ac:dyDescent="0.2">
      <c r="D1697" s="71"/>
      <c r="E1697" s="71"/>
      <c r="F1697" s="61"/>
      <c r="G1697" s="71"/>
      <c r="H1697" s="71"/>
      <c r="I1697" s="71"/>
      <c r="J1697" s="61"/>
    </row>
    <row r="1698" spans="4:10" x14ac:dyDescent="0.2">
      <c r="D1698" s="71"/>
      <c r="E1698" s="71"/>
      <c r="F1698" s="61"/>
      <c r="G1698" s="71"/>
      <c r="H1698" s="71"/>
      <c r="I1698" s="71"/>
      <c r="J1698" s="61"/>
    </row>
    <row r="1699" spans="4:10" x14ac:dyDescent="0.2">
      <c r="D1699" s="71"/>
      <c r="E1699" s="71"/>
      <c r="F1699" s="61"/>
      <c r="G1699" s="71"/>
      <c r="H1699" s="71"/>
      <c r="I1699" s="71"/>
      <c r="J1699" s="61"/>
    </row>
    <row r="1700" spans="4:10" x14ac:dyDescent="0.2">
      <c r="D1700" s="71"/>
      <c r="E1700" s="71"/>
      <c r="F1700" s="61"/>
      <c r="G1700" s="71"/>
      <c r="H1700" s="71"/>
      <c r="I1700" s="71"/>
      <c r="J1700" s="61"/>
    </row>
    <row r="1701" spans="4:10" x14ac:dyDescent="0.2">
      <c r="D1701" s="71"/>
      <c r="E1701" s="71"/>
      <c r="F1701" s="61"/>
      <c r="G1701" s="71"/>
      <c r="H1701" s="71"/>
      <c r="I1701" s="71"/>
      <c r="J1701" s="61"/>
    </row>
    <row r="1702" spans="4:10" x14ac:dyDescent="0.2">
      <c r="D1702" s="71"/>
      <c r="E1702" s="71"/>
      <c r="F1702" s="61"/>
      <c r="G1702" s="71"/>
      <c r="H1702" s="71"/>
      <c r="I1702" s="71"/>
      <c r="J1702" s="61"/>
    </row>
    <row r="1703" spans="4:10" x14ac:dyDescent="0.2">
      <c r="D1703" s="71"/>
      <c r="E1703" s="71"/>
      <c r="F1703" s="61"/>
      <c r="G1703" s="71"/>
      <c r="H1703" s="71"/>
      <c r="I1703" s="71"/>
      <c r="J1703" s="61"/>
    </row>
    <row r="1704" spans="4:10" x14ac:dyDescent="0.2">
      <c r="D1704" s="71"/>
      <c r="E1704" s="71"/>
      <c r="F1704" s="61"/>
      <c r="G1704" s="71"/>
      <c r="H1704" s="71"/>
      <c r="I1704" s="71"/>
      <c r="J1704" s="61"/>
    </row>
    <row r="1705" spans="4:10" x14ac:dyDescent="0.2">
      <c r="D1705" s="71"/>
      <c r="E1705" s="71"/>
      <c r="F1705" s="61"/>
      <c r="G1705" s="71"/>
      <c r="H1705" s="71"/>
      <c r="I1705" s="71"/>
      <c r="J1705" s="61"/>
    </row>
    <row r="1706" spans="4:10" x14ac:dyDescent="0.2">
      <c r="D1706" s="71"/>
      <c r="E1706" s="71"/>
      <c r="F1706" s="61"/>
      <c r="G1706" s="71"/>
      <c r="H1706" s="71"/>
      <c r="I1706" s="71"/>
      <c r="J1706" s="61"/>
    </row>
    <row r="1707" spans="4:10" x14ac:dyDescent="0.2">
      <c r="D1707" s="71"/>
      <c r="E1707" s="71"/>
      <c r="F1707" s="61"/>
      <c r="G1707" s="71"/>
      <c r="H1707" s="71"/>
      <c r="I1707" s="71"/>
      <c r="J1707" s="61"/>
    </row>
    <row r="1708" spans="4:10" x14ac:dyDescent="0.2">
      <c r="D1708" s="71"/>
      <c r="E1708" s="71"/>
      <c r="F1708" s="61"/>
      <c r="G1708" s="71"/>
      <c r="H1708" s="71"/>
      <c r="I1708" s="71"/>
      <c r="J1708" s="61"/>
    </row>
    <row r="1709" spans="4:10" x14ac:dyDescent="0.2">
      <c r="D1709" s="71"/>
      <c r="E1709" s="71"/>
      <c r="F1709" s="61"/>
      <c r="G1709" s="71"/>
      <c r="H1709" s="71"/>
      <c r="I1709" s="71"/>
      <c r="J1709" s="61"/>
    </row>
    <row r="1710" spans="4:10" x14ac:dyDescent="0.2">
      <c r="D1710" s="71"/>
      <c r="E1710" s="71"/>
      <c r="F1710" s="61"/>
      <c r="G1710" s="71"/>
      <c r="H1710" s="71"/>
      <c r="I1710" s="71"/>
      <c r="J1710" s="61"/>
    </row>
    <row r="1711" spans="4:10" x14ac:dyDescent="0.2">
      <c r="D1711" s="71"/>
      <c r="E1711" s="71"/>
      <c r="F1711" s="61"/>
      <c r="G1711" s="71"/>
      <c r="H1711" s="71"/>
      <c r="I1711" s="71"/>
      <c r="J1711" s="61"/>
    </row>
    <row r="1712" spans="4:10" x14ac:dyDescent="0.2">
      <c r="D1712" s="71"/>
      <c r="E1712" s="71"/>
      <c r="F1712" s="61"/>
      <c r="G1712" s="71"/>
      <c r="H1712" s="71"/>
      <c r="I1712" s="71"/>
      <c r="J1712" s="61"/>
    </row>
    <row r="1713" spans="4:10" x14ac:dyDescent="0.2">
      <c r="D1713" s="71"/>
      <c r="E1713" s="71"/>
      <c r="F1713" s="61"/>
      <c r="G1713" s="71"/>
      <c r="H1713" s="71"/>
      <c r="I1713" s="71"/>
      <c r="J1713" s="61"/>
    </row>
    <row r="1714" spans="4:10" x14ac:dyDescent="0.2">
      <c r="D1714" s="71"/>
      <c r="E1714" s="71"/>
      <c r="F1714" s="61"/>
      <c r="G1714" s="71"/>
      <c r="H1714" s="71"/>
      <c r="I1714" s="71"/>
      <c r="J1714" s="61"/>
    </row>
    <row r="1715" spans="4:10" x14ac:dyDescent="0.2">
      <c r="D1715" s="71"/>
      <c r="E1715" s="71"/>
      <c r="F1715" s="61"/>
      <c r="G1715" s="71"/>
      <c r="H1715" s="71"/>
      <c r="I1715" s="71"/>
      <c r="J1715" s="61"/>
    </row>
    <row r="1716" spans="4:10" x14ac:dyDescent="0.2">
      <c r="D1716" s="71"/>
      <c r="E1716" s="71"/>
      <c r="F1716" s="61"/>
      <c r="G1716" s="71"/>
      <c r="H1716" s="71"/>
      <c r="I1716" s="71"/>
      <c r="J1716" s="61"/>
    </row>
    <row r="1717" spans="4:10" x14ac:dyDescent="0.2">
      <c r="D1717" s="71"/>
      <c r="E1717" s="71"/>
      <c r="F1717" s="61"/>
      <c r="G1717" s="71"/>
      <c r="H1717" s="71"/>
      <c r="I1717" s="71"/>
      <c r="J1717" s="61"/>
    </row>
    <row r="1718" spans="4:10" x14ac:dyDescent="0.2">
      <c r="D1718" s="71"/>
      <c r="E1718" s="71"/>
      <c r="F1718" s="61"/>
      <c r="G1718" s="71"/>
      <c r="H1718" s="71"/>
      <c r="I1718" s="71"/>
      <c r="J1718" s="61"/>
    </row>
    <row r="1719" spans="4:10" x14ac:dyDescent="0.2">
      <c r="D1719" s="71"/>
      <c r="E1719" s="71"/>
      <c r="F1719" s="61"/>
      <c r="G1719" s="71"/>
      <c r="H1719" s="71"/>
      <c r="I1719" s="71"/>
      <c r="J1719" s="61"/>
    </row>
    <row r="1720" spans="4:10" x14ac:dyDescent="0.2">
      <c r="D1720" s="71"/>
      <c r="E1720" s="71"/>
      <c r="F1720" s="61"/>
      <c r="G1720" s="71"/>
      <c r="H1720" s="71"/>
      <c r="I1720" s="71"/>
      <c r="J1720" s="61"/>
    </row>
    <row r="1721" spans="4:10" x14ac:dyDescent="0.2">
      <c r="D1721" s="71"/>
      <c r="E1721" s="71"/>
      <c r="F1721" s="61"/>
      <c r="G1721" s="71"/>
      <c r="H1721" s="71"/>
      <c r="I1721" s="71"/>
      <c r="J1721" s="61"/>
    </row>
    <row r="1722" spans="4:10" x14ac:dyDescent="0.2">
      <c r="D1722" s="71"/>
      <c r="E1722" s="71"/>
      <c r="F1722" s="61"/>
      <c r="G1722" s="71"/>
      <c r="H1722" s="71"/>
      <c r="I1722" s="71"/>
      <c r="J1722" s="61"/>
    </row>
    <row r="1723" spans="4:10" x14ac:dyDescent="0.2">
      <c r="D1723" s="71"/>
      <c r="E1723" s="71"/>
      <c r="F1723" s="61"/>
      <c r="G1723" s="71"/>
      <c r="H1723" s="71"/>
      <c r="I1723" s="71"/>
      <c r="J1723" s="61"/>
    </row>
    <row r="1724" spans="4:10" x14ac:dyDescent="0.2">
      <c r="D1724" s="71"/>
      <c r="E1724" s="71"/>
      <c r="F1724" s="61"/>
      <c r="G1724" s="71"/>
      <c r="H1724" s="71"/>
      <c r="I1724" s="71"/>
      <c r="J1724" s="61"/>
    </row>
    <row r="1725" spans="4:10" x14ac:dyDescent="0.2">
      <c r="D1725" s="71"/>
      <c r="E1725" s="71"/>
      <c r="F1725" s="61"/>
      <c r="G1725" s="71"/>
      <c r="H1725" s="71"/>
      <c r="I1725" s="71"/>
      <c r="J1725" s="61"/>
    </row>
    <row r="1726" spans="4:10" x14ac:dyDescent="0.2">
      <c r="D1726" s="71"/>
      <c r="E1726" s="71"/>
      <c r="F1726" s="61"/>
      <c r="G1726" s="71"/>
      <c r="H1726" s="71"/>
      <c r="I1726" s="71"/>
      <c r="J1726" s="61"/>
    </row>
    <row r="1727" spans="4:10" x14ac:dyDescent="0.2">
      <c r="D1727" s="71"/>
      <c r="E1727" s="71"/>
      <c r="F1727" s="61"/>
      <c r="G1727" s="71"/>
      <c r="H1727" s="71"/>
      <c r="I1727" s="71"/>
      <c r="J1727" s="61"/>
    </row>
    <row r="1728" spans="4:10" x14ac:dyDescent="0.2">
      <c r="D1728" s="71"/>
      <c r="E1728" s="71"/>
      <c r="F1728" s="61"/>
      <c r="G1728" s="71"/>
      <c r="H1728" s="71"/>
      <c r="I1728" s="71"/>
      <c r="J1728" s="61"/>
    </row>
    <row r="1729" spans="4:10" x14ac:dyDescent="0.2">
      <c r="D1729" s="71"/>
      <c r="E1729" s="71"/>
      <c r="F1729" s="61"/>
      <c r="G1729" s="71"/>
      <c r="H1729" s="71"/>
      <c r="I1729" s="71"/>
      <c r="J1729" s="61"/>
    </row>
  </sheetData>
  <customSheetViews>
    <customSheetView guid="{F4C4B563-71D4-4A18-AAC1-DFFD20FE381F}" scale="80" showGridLines="0" fitToPage="1" topLeftCell="A103">
      <selection activeCell="B119" sqref="B119"/>
      <pageMargins left="0.78740157480314965" right="0.78740157480314965" top="0.78740157480314965" bottom="0.78740157480314965" header="0" footer="0"/>
      <pageSetup paperSize="9" scale="52" fitToHeight="3" orientation="landscape" r:id="rId1"/>
      <headerFooter alignWithMargins="0"/>
    </customSheetView>
    <customSheetView guid="{BE182365-D3AC-49E8-ADFB-03667406D012}" scale="70" showGridLines="0" fitToPage="1">
      <selection activeCell="A17" sqref="A17"/>
      <pageMargins left="0.78740157480314965" right="0.78740157480314965" top="0.78740157480314965" bottom="0.78740157480314965" header="0" footer="0"/>
      <pageSetup paperSize="9" scale="37" fitToHeight="0" orientation="portrait" r:id="rId2"/>
      <headerFooter alignWithMargins="0"/>
    </customSheetView>
    <customSheetView guid="{0400E481-047A-419F-8CDF-869B518D8B18}" scale="70" showGridLines="0" fitToPage="1">
      <selection activeCell="A17" sqref="A17"/>
      <pageMargins left="0.78740157480314965" right="0.78740157480314965" top="0.78740157480314965" bottom="0.78740157480314965" header="0" footer="0"/>
      <pageSetup paperSize="9" scale="37" fitToHeight="0" orientation="portrait" r:id="rId3"/>
      <headerFooter alignWithMargins="0"/>
    </customSheetView>
    <customSheetView guid="{C841DD0B-0C27-4F51-B1F2-8EBC45803E05}" scale="80" showPageBreaks="1" showGridLines="0" fitToPage="1">
      <selection activeCell="A122" sqref="A122"/>
      <pageMargins left="0.78740157480314965" right="0.78740157480314965" top="0.78740157480314965" bottom="0.78740157480314965" header="0" footer="0"/>
      <pageSetup paperSize="9" scale="52" fitToHeight="3" orientation="landscape" r:id="rId4"/>
      <headerFooter alignWithMargins="0"/>
    </customSheetView>
  </customSheetViews>
  <mergeCells count="19">
    <mergeCell ref="C1:K1"/>
    <mergeCell ref="C2:K2"/>
    <mergeCell ref="C3:K3"/>
    <mergeCell ref="C4:F4"/>
    <mergeCell ref="G4:H4"/>
    <mergeCell ref="I4:K4"/>
    <mergeCell ref="B10:B11"/>
    <mergeCell ref="C9:K9"/>
    <mergeCell ref="B12:B14"/>
    <mergeCell ref="C10:F11"/>
    <mergeCell ref="G10:J11"/>
    <mergeCell ref="K10:K11"/>
    <mergeCell ref="C12:C13"/>
    <mergeCell ref="D12:D13"/>
    <mergeCell ref="E12:E13"/>
    <mergeCell ref="I12:I13"/>
    <mergeCell ref="J12:J13"/>
    <mergeCell ref="F12:F13"/>
    <mergeCell ref="K12:K15"/>
  </mergeCells>
  <phoneticPr fontId="0" type="noConversion"/>
  <conditionalFormatting sqref="D92:J92">
    <cfRule type="expression" dxfId="2" priority="1" stopIfTrue="1">
      <formula>"ISERROR(B39)"</formula>
    </cfRule>
  </conditionalFormatting>
  <pageMargins left="0.78740157480314965" right="0.78740157480314965" top="0.78740157480314965" bottom="0.78740157480314965" header="0" footer="0"/>
  <pageSetup paperSize="9" scale="52" fitToHeight="3" orientation="landscape" r:id="rId5"/>
  <headerFooter alignWithMargins="0"/>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1"/>
    <pageSetUpPr fitToPage="1"/>
  </sheetPr>
  <dimension ref="A1:BC73"/>
  <sheetViews>
    <sheetView topLeftCell="A4" zoomScale="75" zoomScaleNormal="75" workbookViewId="0">
      <selection activeCell="B8" sqref="B8:N8"/>
    </sheetView>
  </sheetViews>
  <sheetFormatPr defaultRowHeight="24.95" customHeight="1" x14ac:dyDescent="0.2"/>
  <cols>
    <col min="1" max="1" width="13.5703125" style="3" customWidth="1"/>
    <col min="2" max="14" width="12.5703125" style="2" customWidth="1"/>
    <col min="15" max="55" width="9.140625" style="29"/>
    <col min="56" max="16384" width="9.140625" style="2"/>
  </cols>
  <sheetData>
    <row r="1" spans="1:21" ht="27.75" customHeight="1" x14ac:dyDescent="0.2">
      <c r="A1" s="282" t="s">
        <v>86</v>
      </c>
      <c r="B1" s="282"/>
      <c r="C1" s="282"/>
      <c r="D1" s="282"/>
      <c r="E1" s="282"/>
      <c r="F1" s="282"/>
      <c r="G1" s="282"/>
      <c r="H1" s="282"/>
      <c r="I1" s="282"/>
      <c r="J1" s="282"/>
      <c r="K1" s="282"/>
      <c r="L1" s="282"/>
      <c r="M1" s="282"/>
      <c r="N1" s="283"/>
    </row>
    <row r="2" spans="1:21" ht="27.75" customHeight="1" x14ac:dyDescent="0.2">
      <c r="A2" s="191"/>
      <c r="B2" s="288" t="s">
        <v>71</v>
      </c>
      <c r="C2" s="288"/>
      <c r="D2" s="288"/>
      <c r="E2" s="288"/>
      <c r="F2" s="288"/>
      <c r="G2" s="288"/>
      <c r="H2" s="288"/>
      <c r="I2" s="288"/>
      <c r="J2" s="288"/>
      <c r="K2" s="288"/>
      <c r="L2" s="288"/>
      <c r="M2" s="288"/>
      <c r="N2" s="289"/>
    </row>
    <row r="3" spans="1:21" ht="23.25" customHeight="1" x14ac:dyDescent="0.2">
      <c r="A3" s="192" t="s">
        <v>10</v>
      </c>
      <c r="B3" s="287" t="s">
        <v>36</v>
      </c>
      <c r="C3" s="287"/>
      <c r="D3" s="287"/>
      <c r="E3" s="287"/>
      <c r="F3" s="287"/>
      <c r="G3" s="287"/>
      <c r="H3" s="287"/>
      <c r="I3" s="287"/>
      <c r="J3" s="287"/>
      <c r="K3" s="287"/>
      <c r="L3" s="287"/>
      <c r="M3" s="287"/>
      <c r="N3" s="287"/>
    </row>
    <row r="4" spans="1:21" ht="51.75" customHeight="1" x14ac:dyDescent="0.2">
      <c r="A4" s="189">
        <v>1</v>
      </c>
      <c r="B4" s="284" t="s">
        <v>190</v>
      </c>
      <c r="C4" s="285"/>
      <c r="D4" s="285"/>
      <c r="E4" s="285"/>
      <c r="F4" s="285"/>
      <c r="G4" s="285"/>
      <c r="H4" s="285"/>
      <c r="I4" s="285"/>
      <c r="J4" s="285"/>
      <c r="K4" s="285"/>
      <c r="L4" s="285"/>
      <c r="M4" s="285"/>
      <c r="N4" s="286"/>
    </row>
    <row r="5" spans="1:21" ht="50.1" customHeight="1" x14ac:dyDescent="0.2">
      <c r="A5" s="189">
        <v>2</v>
      </c>
      <c r="B5" s="290" t="s">
        <v>184</v>
      </c>
      <c r="C5" s="291"/>
      <c r="D5" s="291"/>
      <c r="E5" s="291"/>
      <c r="F5" s="291"/>
      <c r="G5" s="291"/>
      <c r="H5" s="291"/>
      <c r="I5" s="291"/>
      <c r="J5" s="291"/>
      <c r="K5" s="291"/>
      <c r="L5" s="291"/>
      <c r="M5" s="291"/>
      <c r="N5" s="291"/>
    </row>
    <row r="6" spans="1:21" ht="50.1" customHeight="1" x14ac:dyDescent="0.2">
      <c r="A6" s="189">
        <v>3</v>
      </c>
      <c r="B6" s="290" t="s">
        <v>189</v>
      </c>
      <c r="C6" s="291"/>
      <c r="D6" s="291"/>
      <c r="E6" s="291"/>
      <c r="F6" s="291"/>
      <c r="G6" s="291"/>
      <c r="H6" s="291"/>
      <c r="I6" s="291"/>
      <c r="J6" s="291"/>
      <c r="K6" s="291"/>
      <c r="L6" s="291"/>
      <c r="M6" s="291"/>
      <c r="N6" s="291"/>
    </row>
    <row r="7" spans="1:21" ht="50.1" customHeight="1" x14ac:dyDescent="0.2">
      <c r="A7" s="189">
        <v>4</v>
      </c>
      <c r="B7" s="284" t="s">
        <v>185</v>
      </c>
      <c r="C7" s="285"/>
      <c r="D7" s="285"/>
      <c r="E7" s="285"/>
      <c r="F7" s="285"/>
      <c r="G7" s="285"/>
      <c r="H7" s="285"/>
      <c r="I7" s="285"/>
      <c r="J7" s="285"/>
      <c r="K7" s="285"/>
      <c r="L7" s="285"/>
      <c r="M7" s="285"/>
      <c r="N7" s="286"/>
      <c r="U7" s="190"/>
    </row>
    <row r="8" spans="1:21" ht="50.1" customHeight="1" x14ac:dyDescent="0.2">
      <c r="A8" s="189">
        <v>5</v>
      </c>
      <c r="B8" s="284" t="s">
        <v>191</v>
      </c>
      <c r="C8" s="285"/>
      <c r="D8" s="285"/>
      <c r="E8" s="285"/>
      <c r="F8" s="285"/>
      <c r="G8" s="285"/>
      <c r="H8" s="285"/>
      <c r="I8" s="285"/>
      <c r="J8" s="285"/>
      <c r="K8" s="285"/>
      <c r="L8" s="285"/>
      <c r="M8" s="285"/>
      <c r="N8" s="286"/>
    </row>
    <row r="9" spans="1:21" ht="50.1" customHeight="1" x14ac:dyDescent="0.2">
      <c r="A9" s="189">
        <v>6</v>
      </c>
      <c r="B9" s="284" t="s">
        <v>192</v>
      </c>
      <c r="C9" s="285"/>
      <c r="D9" s="285"/>
      <c r="E9" s="285"/>
      <c r="F9" s="285"/>
      <c r="G9" s="285"/>
      <c r="H9" s="285"/>
      <c r="I9" s="285"/>
      <c r="J9" s="285"/>
      <c r="K9" s="285"/>
      <c r="L9" s="285"/>
      <c r="M9" s="285"/>
      <c r="N9" s="286"/>
    </row>
    <row r="10" spans="1:21" ht="50.1" customHeight="1" x14ac:dyDescent="0.2">
      <c r="A10" s="189">
        <v>7</v>
      </c>
      <c r="B10" s="284" t="s">
        <v>186</v>
      </c>
      <c r="C10" s="285"/>
      <c r="D10" s="285"/>
      <c r="E10" s="285"/>
      <c r="F10" s="285"/>
      <c r="G10" s="285"/>
      <c r="H10" s="285"/>
      <c r="I10" s="285"/>
      <c r="J10" s="285"/>
      <c r="K10" s="285"/>
      <c r="L10" s="285"/>
      <c r="M10" s="285"/>
      <c r="N10" s="286"/>
    </row>
    <row r="11" spans="1:21" ht="50.1" customHeight="1" x14ac:dyDescent="0.2">
      <c r="A11" s="189">
        <v>8</v>
      </c>
      <c r="B11" s="284" t="s">
        <v>187</v>
      </c>
      <c r="C11" s="285"/>
      <c r="D11" s="285"/>
      <c r="E11" s="285"/>
      <c r="F11" s="285"/>
      <c r="G11" s="285"/>
      <c r="H11" s="285"/>
      <c r="I11" s="285"/>
      <c r="J11" s="285"/>
      <c r="K11" s="285"/>
      <c r="L11" s="285"/>
      <c r="M11" s="285"/>
      <c r="N11" s="286"/>
    </row>
    <row r="12" spans="1:21" ht="50.1" customHeight="1" x14ac:dyDescent="0.2">
      <c r="A12" s="189">
        <v>9</v>
      </c>
      <c r="B12" s="290" t="s">
        <v>188</v>
      </c>
      <c r="C12" s="291"/>
      <c r="D12" s="291"/>
      <c r="E12" s="291"/>
      <c r="F12" s="291"/>
      <c r="G12" s="291"/>
      <c r="H12" s="291"/>
      <c r="I12" s="291"/>
      <c r="J12" s="291"/>
      <c r="K12" s="291"/>
      <c r="L12" s="291"/>
      <c r="M12" s="291"/>
      <c r="N12" s="291"/>
    </row>
    <row r="13" spans="1:21" ht="50.1" customHeight="1" x14ac:dyDescent="0.2">
      <c r="A13" s="189">
        <v>11</v>
      </c>
      <c r="B13" s="290"/>
      <c r="C13" s="291"/>
      <c r="D13" s="291"/>
      <c r="E13" s="291"/>
      <c r="F13" s="291"/>
      <c r="G13" s="291"/>
      <c r="H13" s="291"/>
      <c r="I13" s="291"/>
      <c r="J13" s="291"/>
      <c r="K13" s="291"/>
      <c r="L13" s="291"/>
      <c r="M13" s="291"/>
      <c r="N13" s="291"/>
    </row>
    <row r="14" spans="1:21" ht="50.1" customHeight="1" x14ac:dyDescent="0.2">
      <c r="A14" s="189">
        <v>12</v>
      </c>
      <c r="B14" s="290"/>
      <c r="C14" s="291"/>
      <c r="D14" s="291"/>
      <c r="E14" s="291"/>
      <c r="F14" s="291"/>
      <c r="G14" s="291"/>
      <c r="H14" s="291"/>
      <c r="I14" s="291"/>
      <c r="J14" s="291"/>
      <c r="K14" s="291"/>
      <c r="L14" s="291"/>
      <c r="M14" s="291"/>
      <c r="N14" s="291"/>
    </row>
    <row r="15" spans="1:21" ht="50.1" customHeight="1" x14ac:dyDescent="0.2">
      <c r="A15" s="189">
        <v>13</v>
      </c>
      <c r="B15" s="290"/>
      <c r="C15" s="291"/>
      <c r="D15" s="291"/>
      <c r="E15" s="291"/>
      <c r="F15" s="291"/>
      <c r="G15" s="291"/>
      <c r="H15" s="291"/>
      <c r="I15" s="291"/>
      <c r="J15" s="291"/>
      <c r="K15" s="291"/>
      <c r="L15" s="291"/>
      <c r="M15" s="291"/>
      <c r="N15" s="291"/>
    </row>
    <row r="16" spans="1:21" ht="50.1" customHeight="1" x14ac:dyDescent="0.2">
      <c r="A16" s="189">
        <v>14</v>
      </c>
      <c r="B16" s="290"/>
      <c r="C16" s="291"/>
      <c r="D16" s="291"/>
      <c r="E16" s="291"/>
      <c r="F16" s="291"/>
      <c r="G16" s="291"/>
      <c r="H16" s="291"/>
      <c r="I16" s="291"/>
      <c r="J16" s="291"/>
      <c r="K16" s="291"/>
      <c r="L16" s="291"/>
      <c r="M16" s="291"/>
      <c r="N16" s="291"/>
    </row>
    <row r="17" spans="1:14" s="33" customFormat="1" ht="39" customHeight="1" x14ac:dyDescent="0.2">
      <c r="A17" s="30"/>
      <c r="B17" s="31"/>
      <c r="C17" s="32"/>
      <c r="D17" s="32"/>
      <c r="E17" s="32"/>
      <c r="F17" s="32"/>
      <c r="G17" s="32"/>
      <c r="H17" s="32"/>
      <c r="I17" s="32"/>
      <c r="J17" s="32"/>
      <c r="K17" s="32"/>
      <c r="L17" s="32"/>
      <c r="M17" s="32"/>
      <c r="N17" s="32"/>
    </row>
    <row r="18" spans="1:14" ht="24.95" customHeight="1" x14ac:dyDescent="0.2">
      <c r="A18" s="34"/>
      <c r="B18" s="35"/>
      <c r="C18" s="35"/>
      <c r="D18" s="35"/>
      <c r="E18" s="35"/>
      <c r="F18" s="35"/>
      <c r="G18" s="35"/>
      <c r="H18" s="35"/>
      <c r="I18" s="35"/>
      <c r="J18" s="35"/>
      <c r="K18" s="35"/>
      <c r="L18" s="35"/>
      <c r="M18" s="35"/>
      <c r="N18" s="35"/>
    </row>
    <row r="19" spans="1:14" ht="24.95" customHeight="1" x14ac:dyDescent="0.2">
      <c r="A19" s="34"/>
      <c r="B19" s="35"/>
      <c r="C19" s="35"/>
      <c r="D19" s="35"/>
      <c r="E19" s="35"/>
      <c r="F19" s="35"/>
      <c r="G19" s="35"/>
      <c r="H19" s="35"/>
      <c r="I19" s="35"/>
      <c r="J19" s="35"/>
      <c r="K19" s="35"/>
      <c r="L19" s="35"/>
      <c r="M19" s="35"/>
      <c r="N19" s="35"/>
    </row>
    <row r="20" spans="1:14" ht="24.95" customHeight="1" x14ac:dyDescent="0.2">
      <c r="A20" s="34"/>
      <c r="B20" s="35"/>
      <c r="C20" s="35"/>
      <c r="D20" s="35"/>
      <c r="E20" s="35"/>
      <c r="F20" s="35"/>
      <c r="G20" s="35"/>
      <c r="H20" s="35"/>
      <c r="I20" s="35"/>
      <c r="J20" s="35"/>
      <c r="K20" s="35"/>
      <c r="L20" s="35"/>
      <c r="M20" s="35"/>
      <c r="N20" s="35"/>
    </row>
    <row r="21" spans="1:14" ht="24.95" customHeight="1" x14ac:dyDescent="0.2">
      <c r="A21" s="34"/>
      <c r="B21" s="35"/>
      <c r="C21" s="35"/>
      <c r="D21" s="35"/>
      <c r="E21" s="35"/>
      <c r="F21" s="35"/>
      <c r="G21" s="35"/>
      <c r="H21" s="35"/>
      <c r="I21" s="35"/>
      <c r="J21" s="35"/>
      <c r="K21" s="35"/>
      <c r="L21" s="35"/>
      <c r="M21" s="35"/>
      <c r="N21" s="35"/>
    </row>
    <row r="22" spans="1:14" ht="24.95" customHeight="1" x14ac:dyDescent="0.2">
      <c r="A22" s="34"/>
      <c r="B22" s="35"/>
      <c r="C22" s="35"/>
      <c r="D22" s="35"/>
      <c r="E22" s="35"/>
      <c r="F22" s="35"/>
      <c r="G22" s="35"/>
      <c r="H22" s="35"/>
      <c r="I22" s="35"/>
      <c r="J22" s="35"/>
      <c r="K22" s="35"/>
      <c r="L22" s="35"/>
      <c r="M22" s="35"/>
      <c r="N22" s="35"/>
    </row>
    <row r="23" spans="1:14" ht="24.95" customHeight="1" x14ac:dyDescent="0.2">
      <c r="A23" s="34"/>
      <c r="B23" s="35"/>
      <c r="C23" s="35"/>
      <c r="D23" s="35"/>
      <c r="E23" s="35"/>
      <c r="F23" s="35"/>
      <c r="G23" s="35"/>
      <c r="H23" s="35"/>
      <c r="I23" s="35"/>
      <c r="J23" s="35"/>
      <c r="K23" s="35"/>
      <c r="L23" s="35"/>
      <c r="M23" s="35"/>
      <c r="N23" s="35"/>
    </row>
    <row r="24" spans="1:14" ht="24.95" customHeight="1" x14ac:dyDescent="0.2">
      <c r="A24" s="34"/>
      <c r="B24" s="35"/>
      <c r="C24" s="35"/>
      <c r="D24" s="35"/>
      <c r="E24" s="35"/>
      <c r="F24" s="35"/>
      <c r="G24" s="35"/>
      <c r="H24" s="35"/>
      <c r="I24" s="35"/>
      <c r="J24" s="35"/>
      <c r="K24" s="35"/>
      <c r="L24" s="35"/>
      <c r="M24" s="35"/>
      <c r="N24" s="35"/>
    </row>
    <row r="25" spans="1:14" ht="24.95" customHeight="1" x14ac:dyDescent="0.2">
      <c r="A25" s="34"/>
      <c r="B25" s="35"/>
      <c r="C25" s="35"/>
      <c r="D25" s="35"/>
      <c r="E25" s="35"/>
      <c r="F25" s="35"/>
      <c r="G25" s="35"/>
      <c r="H25" s="35"/>
      <c r="I25" s="35"/>
      <c r="J25" s="35"/>
      <c r="K25" s="35"/>
      <c r="L25" s="35"/>
      <c r="M25" s="35"/>
      <c r="N25" s="35"/>
    </row>
    <row r="26" spans="1:14" ht="24.95" customHeight="1" x14ac:dyDescent="0.2">
      <c r="A26" s="34"/>
      <c r="B26" s="35"/>
      <c r="C26" s="35"/>
      <c r="D26" s="35"/>
      <c r="E26" s="35"/>
      <c r="F26" s="35"/>
      <c r="G26" s="35"/>
      <c r="H26" s="35"/>
      <c r="I26" s="35"/>
      <c r="J26" s="35"/>
      <c r="K26" s="35"/>
      <c r="L26" s="35"/>
      <c r="M26" s="35"/>
      <c r="N26" s="35"/>
    </row>
    <row r="27" spans="1:14" ht="24.95" customHeight="1" x14ac:dyDescent="0.2">
      <c r="A27" s="34"/>
      <c r="B27" s="35"/>
      <c r="C27" s="35"/>
      <c r="D27" s="35"/>
      <c r="E27" s="35"/>
      <c r="F27" s="35"/>
      <c r="G27" s="35"/>
      <c r="H27" s="35"/>
      <c r="I27" s="35"/>
      <c r="J27" s="35"/>
      <c r="K27" s="35"/>
      <c r="L27" s="35"/>
      <c r="M27" s="35"/>
      <c r="N27" s="35"/>
    </row>
    <row r="28" spans="1:14" ht="24.95" customHeight="1" x14ac:dyDescent="0.2">
      <c r="A28" s="34"/>
      <c r="B28" s="35"/>
      <c r="C28" s="35"/>
      <c r="D28" s="35"/>
      <c r="E28" s="35"/>
      <c r="F28" s="35"/>
      <c r="G28" s="35"/>
      <c r="H28" s="35"/>
      <c r="I28" s="35"/>
      <c r="J28" s="35"/>
      <c r="K28" s="35"/>
      <c r="L28" s="35"/>
      <c r="M28" s="35"/>
      <c r="N28" s="35"/>
    </row>
    <row r="29" spans="1:14" ht="24.95" customHeight="1" x14ac:dyDescent="0.2">
      <c r="A29" s="34"/>
      <c r="B29" s="35"/>
      <c r="C29" s="35"/>
      <c r="D29" s="35"/>
      <c r="E29" s="35"/>
      <c r="F29" s="35"/>
      <c r="G29" s="35"/>
      <c r="H29" s="35"/>
      <c r="I29" s="35"/>
      <c r="J29" s="35"/>
      <c r="K29" s="35"/>
      <c r="L29" s="35"/>
      <c r="M29" s="35"/>
      <c r="N29" s="35"/>
    </row>
    <row r="30" spans="1:14" ht="24.95" customHeight="1" x14ac:dyDescent="0.2">
      <c r="A30" s="34"/>
      <c r="B30" s="35"/>
      <c r="C30" s="35"/>
      <c r="D30" s="35"/>
      <c r="E30" s="35"/>
      <c r="F30" s="35"/>
      <c r="G30" s="35"/>
      <c r="H30" s="35"/>
      <c r="I30" s="35"/>
      <c r="J30" s="35"/>
      <c r="K30" s="35"/>
      <c r="L30" s="35"/>
      <c r="M30" s="35"/>
      <c r="N30" s="35"/>
    </row>
    <row r="31" spans="1:14" ht="24.95" customHeight="1" x14ac:dyDescent="0.2">
      <c r="A31" s="34"/>
      <c r="B31" s="35"/>
      <c r="C31" s="35"/>
      <c r="D31" s="35"/>
      <c r="E31" s="35"/>
      <c r="F31" s="35"/>
      <c r="G31" s="35"/>
      <c r="H31" s="35"/>
      <c r="I31" s="35"/>
      <c r="J31" s="35"/>
      <c r="K31" s="35"/>
      <c r="L31" s="35"/>
      <c r="M31" s="35"/>
      <c r="N31" s="35"/>
    </row>
    <row r="32" spans="1:14" ht="24.95" customHeight="1" x14ac:dyDescent="0.2">
      <c r="A32" s="34"/>
      <c r="B32" s="35"/>
      <c r="C32" s="35"/>
      <c r="D32" s="35"/>
      <c r="E32" s="35"/>
      <c r="F32" s="35"/>
      <c r="G32" s="35"/>
      <c r="H32" s="35"/>
      <c r="I32" s="35"/>
      <c r="J32" s="35"/>
      <c r="K32" s="35"/>
      <c r="L32" s="35"/>
      <c r="M32" s="35"/>
      <c r="N32" s="35"/>
    </row>
    <row r="33" spans="1:14" ht="24.95" customHeight="1" x14ac:dyDescent="0.2">
      <c r="A33" s="34"/>
      <c r="B33" s="35"/>
      <c r="C33" s="35"/>
      <c r="D33" s="35"/>
      <c r="E33" s="35"/>
      <c r="F33" s="35"/>
      <c r="G33" s="35"/>
      <c r="H33" s="35"/>
      <c r="I33" s="35"/>
      <c r="J33" s="35"/>
      <c r="K33" s="35"/>
      <c r="L33" s="35"/>
      <c r="M33" s="35"/>
      <c r="N33" s="35"/>
    </row>
    <row r="34" spans="1:14" ht="24.95" customHeight="1" x14ac:dyDescent="0.2">
      <c r="A34" s="34"/>
      <c r="B34" s="35"/>
      <c r="C34" s="35"/>
      <c r="D34" s="35"/>
      <c r="E34" s="35"/>
      <c r="F34" s="35"/>
      <c r="G34" s="35"/>
      <c r="H34" s="35"/>
      <c r="I34" s="35"/>
      <c r="J34" s="35"/>
      <c r="K34" s="35"/>
      <c r="L34" s="35"/>
      <c r="M34" s="35"/>
      <c r="N34" s="35"/>
    </row>
    <row r="35" spans="1:14" ht="24.95" customHeight="1" x14ac:dyDescent="0.2">
      <c r="A35" s="34"/>
      <c r="B35" s="35"/>
      <c r="C35" s="35"/>
      <c r="D35" s="35"/>
      <c r="E35" s="35"/>
      <c r="F35" s="35"/>
      <c r="G35" s="35"/>
      <c r="H35" s="35"/>
      <c r="I35" s="35"/>
      <c r="J35" s="35"/>
      <c r="K35" s="35"/>
      <c r="L35" s="35"/>
      <c r="M35" s="35"/>
      <c r="N35" s="35"/>
    </row>
    <row r="36" spans="1:14" ht="24.95" customHeight="1" x14ac:dyDescent="0.2">
      <c r="A36" s="34"/>
      <c r="B36" s="35"/>
      <c r="C36" s="35"/>
      <c r="D36" s="35"/>
      <c r="E36" s="35"/>
      <c r="F36" s="35"/>
      <c r="G36" s="35"/>
      <c r="H36" s="35"/>
      <c r="I36" s="35"/>
      <c r="J36" s="35"/>
      <c r="K36" s="35"/>
      <c r="L36" s="35"/>
      <c r="M36" s="35"/>
      <c r="N36" s="35"/>
    </row>
    <row r="37" spans="1:14" ht="24.95" customHeight="1" x14ac:dyDescent="0.2">
      <c r="A37" s="34"/>
      <c r="B37" s="35"/>
      <c r="C37" s="35"/>
      <c r="D37" s="35"/>
      <c r="E37" s="35"/>
      <c r="F37" s="35"/>
      <c r="G37" s="35"/>
      <c r="H37" s="35"/>
      <c r="I37" s="35"/>
      <c r="J37" s="35"/>
      <c r="K37" s="35"/>
      <c r="L37" s="35"/>
      <c r="M37" s="35"/>
      <c r="N37" s="35"/>
    </row>
    <row r="38" spans="1:14" ht="24.95" customHeight="1" x14ac:dyDescent="0.2">
      <c r="A38" s="34"/>
      <c r="B38" s="35"/>
      <c r="C38" s="35"/>
      <c r="D38" s="35"/>
      <c r="E38" s="35"/>
      <c r="F38" s="35"/>
      <c r="G38" s="35"/>
      <c r="H38" s="35"/>
      <c r="I38" s="35"/>
      <c r="J38" s="35"/>
      <c r="K38" s="35"/>
      <c r="L38" s="35"/>
      <c r="M38" s="35"/>
      <c r="N38" s="35"/>
    </row>
    <row r="39" spans="1:14" ht="24.95" customHeight="1" x14ac:dyDescent="0.2">
      <c r="A39" s="34"/>
      <c r="B39" s="35"/>
      <c r="C39" s="35"/>
      <c r="D39" s="35"/>
      <c r="E39" s="35"/>
      <c r="F39" s="35"/>
      <c r="G39" s="35"/>
      <c r="H39" s="35"/>
      <c r="I39" s="35"/>
      <c r="J39" s="35"/>
      <c r="K39" s="35"/>
      <c r="L39" s="35"/>
      <c r="M39" s="35"/>
      <c r="N39" s="35"/>
    </row>
    <row r="40" spans="1:14" ht="24.95" customHeight="1" x14ac:dyDescent="0.2">
      <c r="A40" s="34"/>
      <c r="B40" s="35"/>
      <c r="C40" s="35"/>
      <c r="D40" s="35"/>
      <c r="E40" s="35"/>
      <c r="F40" s="35"/>
      <c r="G40" s="35"/>
      <c r="H40" s="35"/>
      <c r="I40" s="35"/>
      <c r="J40" s="35"/>
      <c r="K40" s="35"/>
      <c r="L40" s="35"/>
      <c r="M40" s="35"/>
      <c r="N40" s="35"/>
    </row>
    <row r="41" spans="1:14" ht="24.95" customHeight="1" x14ac:dyDescent="0.2">
      <c r="A41" s="34"/>
      <c r="B41" s="35"/>
      <c r="C41" s="35"/>
      <c r="D41" s="35"/>
      <c r="E41" s="35"/>
      <c r="F41" s="35"/>
      <c r="G41" s="35"/>
      <c r="H41" s="35"/>
      <c r="I41" s="35"/>
      <c r="J41" s="35"/>
      <c r="K41" s="35"/>
      <c r="L41" s="35"/>
      <c r="M41" s="35"/>
      <c r="N41" s="35"/>
    </row>
    <row r="42" spans="1:14" ht="24.95" customHeight="1" x14ac:dyDescent="0.2">
      <c r="A42" s="34"/>
      <c r="B42" s="35"/>
      <c r="C42" s="35"/>
      <c r="D42" s="35"/>
      <c r="E42" s="35"/>
      <c r="F42" s="35"/>
      <c r="G42" s="35"/>
      <c r="H42" s="35"/>
      <c r="I42" s="35"/>
      <c r="J42" s="35"/>
      <c r="K42" s="35"/>
      <c r="L42" s="35"/>
      <c r="M42" s="35"/>
      <c r="N42" s="35"/>
    </row>
    <row r="43" spans="1:14" ht="24.95" customHeight="1" x14ac:dyDescent="0.2">
      <c r="A43" s="34"/>
      <c r="B43" s="35"/>
      <c r="C43" s="35"/>
      <c r="D43" s="35"/>
      <c r="E43" s="35"/>
      <c r="F43" s="35"/>
      <c r="G43" s="35"/>
      <c r="H43" s="35"/>
      <c r="I43" s="35"/>
      <c r="J43" s="35"/>
      <c r="K43" s="35"/>
      <c r="L43" s="35"/>
      <c r="M43" s="35"/>
      <c r="N43" s="35"/>
    </row>
    <row r="44" spans="1:14" ht="24.95" customHeight="1" x14ac:dyDescent="0.2">
      <c r="A44" s="34"/>
      <c r="B44" s="35"/>
      <c r="C44" s="35"/>
      <c r="D44" s="35"/>
      <c r="E44" s="35"/>
      <c r="F44" s="35"/>
      <c r="G44" s="35"/>
      <c r="H44" s="35"/>
      <c r="I44" s="35"/>
      <c r="J44" s="35"/>
      <c r="K44" s="35"/>
      <c r="L44" s="35"/>
      <c r="M44" s="35"/>
      <c r="N44" s="35"/>
    </row>
    <row r="45" spans="1:14" ht="24.95" customHeight="1" x14ac:dyDescent="0.2">
      <c r="A45" s="34"/>
      <c r="B45" s="35"/>
      <c r="C45" s="35"/>
      <c r="D45" s="35"/>
      <c r="E45" s="35"/>
      <c r="F45" s="35"/>
      <c r="G45" s="35"/>
      <c r="H45" s="35"/>
      <c r="I45" s="35"/>
      <c r="J45" s="35"/>
      <c r="K45" s="35"/>
      <c r="L45" s="35"/>
      <c r="M45" s="35"/>
      <c r="N45" s="35"/>
    </row>
    <row r="46" spans="1:14" ht="24.95" customHeight="1" x14ac:dyDescent="0.2">
      <c r="A46" s="34"/>
      <c r="B46" s="35"/>
      <c r="C46" s="35"/>
      <c r="D46" s="35"/>
      <c r="E46" s="35"/>
      <c r="F46" s="35"/>
      <c r="G46" s="35"/>
      <c r="H46" s="35"/>
      <c r="I46" s="35"/>
      <c r="J46" s="35"/>
      <c r="K46" s="35"/>
      <c r="L46" s="35"/>
      <c r="M46" s="35"/>
      <c r="N46" s="35"/>
    </row>
    <row r="47" spans="1:14" ht="24.95" customHeight="1" x14ac:dyDescent="0.2">
      <c r="A47" s="34"/>
      <c r="B47" s="35"/>
      <c r="C47" s="35"/>
      <c r="D47" s="35"/>
      <c r="E47" s="35"/>
      <c r="F47" s="35"/>
      <c r="G47" s="35"/>
      <c r="H47" s="35"/>
      <c r="I47" s="35"/>
      <c r="J47" s="35"/>
      <c r="K47" s="35"/>
      <c r="L47" s="35"/>
      <c r="M47" s="35"/>
      <c r="N47" s="35"/>
    </row>
    <row r="48" spans="1:14" ht="24.95" customHeight="1" x14ac:dyDescent="0.2">
      <c r="A48" s="34"/>
      <c r="B48" s="35"/>
      <c r="C48" s="35"/>
      <c r="D48" s="35"/>
      <c r="E48" s="35"/>
      <c r="F48" s="35"/>
      <c r="G48" s="35"/>
      <c r="H48" s="35"/>
      <c r="I48" s="35"/>
      <c r="J48" s="35"/>
      <c r="K48" s="35"/>
      <c r="L48" s="35"/>
      <c r="M48" s="35"/>
      <c r="N48" s="35"/>
    </row>
    <row r="49" spans="1:14" ht="24.95" customHeight="1" x14ac:dyDescent="0.2">
      <c r="A49" s="34"/>
      <c r="B49" s="35"/>
      <c r="C49" s="35"/>
      <c r="D49" s="35"/>
      <c r="E49" s="35"/>
      <c r="F49" s="35"/>
      <c r="G49" s="35"/>
      <c r="H49" s="35"/>
      <c r="I49" s="35"/>
      <c r="J49" s="35"/>
      <c r="K49" s="35"/>
      <c r="L49" s="35"/>
      <c r="M49" s="35"/>
      <c r="N49" s="35"/>
    </row>
    <row r="50" spans="1:14" ht="24.95" customHeight="1" x14ac:dyDescent="0.2">
      <c r="A50" s="34"/>
      <c r="B50" s="35"/>
      <c r="C50" s="35"/>
      <c r="D50" s="35"/>
      <c r="E50" s="35"/>
      <c r="F50" s="35"/>
      <c r="G50" s="35"/>
      <c r="H50" s="35"/>
      <c r="I50" s="35"/>
      <c r="J50" s="35"/>
      <c r="K50" s="35"/>
      <c r="L50" s="35"/>
      <c r="M50" s="35"/>
      <c r="N50" s="35"/>
    </row>
    <row r="51" spans="1:14" ht="24.95" customHeight="1" x14ac:dyDescent="0.2">
      <c r="A51" s="34"/>
      <c r="B51" s="35"/>
      <c r="C51" s="35"/>
      <c r="D51" s="35"/>
      <c r="E51" s="35"/>
      <c r="F51" s="35"/>
      <c r="G51" s="35"/>
      <c r="H51" s="35"/>
      <c r="I51" s="35"/>
      <c r="J51" s="35"/>
      <c r="K51" s="35"/>
      <c r="L51" s="35"/>
      <c r="M51" s="35"/>
      <c r="N51" s="35"/>
    </row>
    <row r="52" spans="1:14" ht="24.95" customHeight="1" x14ac:dyDescent="0.2">
      <c r="A52" s="34"/>
      <c r="B52" s="35"/>
      <c r="C52" s="35"/>
      <c r="D52" s="35"/>
      <c r="E52" s="35"/>
      <c r="F52" s="35"/>
      <c r="G52" s="35"/>
      <c r="H52" s="35"/>
      <c r="I52" s="35"/>
      <c r="J52" s="35"/>
      <c r="K52" s="35"/>
      <c r="L52" s="35"/>
      <c r="M52" s="35"/>
      <c r="N52" s="35"/>
    </row>
    <row r="53" spans="1:14" ht="24.95" customHeight="1" x14ac:dyDescent="0.2">
      <c r="A53" s="34"/>
      <c r="B53" s="35"/>
      <c r="C53" s="35"/>
      <c r="D53" s="35"/>
      <c r="E53" s="35"/>
      <c r="F53" s="35"/>
      <c r="G53" s="35"/>
      <c r="H53" s="35"/>
      <c r="I53" s="35"/>
      <c r="J53" s="35"/>
      <c r="K53" s="35"/>
      <c r="L53" s="35"/>
      <c r="M53" s="35"/>
      <c r="N53" s="35"/>
    </row>
    <row r="54" spans="1:14" ht="24.95" customHeight="1" x14ac:dyDescent="0.2">
      <c r="A54" s="34"/>
      <c r="B54" s="35"/>
      <c r="C54" s="35"/>
      <c r="D54" s="35"/>
      <c r="E54" s="35"/>
      <c r="F54" s="35"/>
      <c r="G54" s="35"/>
      <c r="H54" s="35"/>
      <c r="I54" s="35"/>
      <c r="J54" s="35"/>
      <c r="K54" s="35"/>
      <c r="L54" s="35"/>
      <c r="M54" s="35"/>
      <c r="N54" s="35"/>
    </row>
    <row r="55" spans="1:14" ht="24.95" customHeight="1" x14ac:dyDescent="0.2">
      <c r="A55" s="34"/>
      <c r="B55" s="35"/>
      <c r="C55" s="35"/>
      <c r="D55" s="35"/>
      <c r="E55" s="35"/>
      <c r="F55" s="35"/>
      <c r="G55" s="35"/>
      <c r="H55" s="35"/>
      <c r="I55" s="35"/>
      <c r="J55" s="35"/>
      <c r="K55" s="35"/>
      <c r="L55" s="35"/>
      <c r="M55" s="35"/>
      <c r="N55" s="35"/>
    </row>
    <row r="56" spans="1:14" ht="24.95" customHeight="1" x14ac:dyDescent="0.2">
      <c r="A56" s="34"/>
      <c r="B56" s="35"/>
      <c r="C56" s="35"/>
      <c r="D56" s="35"/>
      <c r="E56" s="35"/>
      <c r="F56" s="35"/>
      <c r="G56" s="35"/>
      <c r="H56" s="35"/>
      <c r="I56" s="35"/>
      <c r="J56" s="35"/>
      <c r="K56" s="35"/>
      <c r="L56" s="35"/>
      <c r="M56" s="35"/>
      <c r="N56" s="35"/>
    </row>
    <row r="57" spans="1:14" ht="24.95" customHeight="1" x14ac:dyDescent="0.2">
      <c r="A57" s="34"/>
      <c r="B57" s="35"/>
      <c r="C57" s="35"/>
      <c r="D57" s="35"/>
      <c r="E57" s="35"/>
      <c r="F57" s="35"/>
      <c r="G57" s="35"/>
      <c r="H57" s="35"/>
      <c r="I57" s="35"/>
      <c r="J57" s="35"/>
      <c r="K57" s="35"/>
      <c r="L57" s="35"/>
      <c r="M57" s="35"/>
      <c r="N57" s="35"/>
    </row>
    <row r="58" spans="1:14" ht="24.95" customHeight="1" x14ac:dyDescent="0.2">
      <c r="A58" s="34"/>
      <c r="B58" s="35"/>
      <c r="C58" s="35"/>
      <c r="D58" s="35"/>
      <c r="E58" s="35"/>
      <c r="F58" s="35"/>
      <c r="G58" s="35"/>
      <c r="H58" s="35"/>
      <c r="I58" s="35"/>
      <c r="J58" s="35"/>
      <c r="K58" s="35"/>
      <c r="L58" s="35"/>
      <c r="M58" s="35"/>
      <c r="N58" s="35"/>
    </row>
    <row r="59" spans="1:14" ht="24.95" customHeight="1" x14ac:dyDescent="0.2">
      <c r="A59" s="34"/>
      <c r="B59" s="35"/>
      <c r="C59" s="35"/>
      <c r="D59" s="35"/>
      <c r="E59" s="35"/>
      <c r="F59" s="35"/>
      <c r="G59" s="35"/>
      <c r="H59" s="35"/>
      <c r="I59" s="35"/>
      <c r="J59" s="35"/>
      <c r="K59" s="35"/>
      <c r="L59" s="35"/>
      <c r="M59" s="35"/>
      <c r="N59" s="35"/>
    </row>
    <row r="60" spans="1:14" ht="24.95" customHeight="1" x14ac:dyDescent="0.2">
      <c r="A60" s="34"/>
      <c r="B60" s="35"/>
      <c r="C60" s="35"/>
      <c r="D60" s="35"/>
      <c r="E60" s="35"/>
      <c r="F60" s="35"/>
      <c r="G60" s="35"/>
      <c r="H60" s="35"/>
      <c r="I60" s="35"/>
      <c r="J60" s="35"/>
      <c r="K60" s="35"/>
      <c r="L60" s="35"/>
      <c r="M60" s="35"/>
      <c r="N60" s="35"/>
    </row>
    <row r="61" spans="1:14" ht="24.95" customHeight="1" x14ac:dyDescent="0.2">
      <c r="A61" s="34"/>
      <c r="B61" s="35"/>
      <c r="C61" s="35"/>
      <c r="D61" s="35"/>
      <c r="E61" s="35"/>
      <c r="F61" s="35"/>
      <c r="G61" s="35"/>
      <c r="H61" s="35"/>
      <c r="I61" s="35"/>
      <c r="J61" s="35"/>
      <c r="K61" s="35"/>
      <c r="L61" s="35"/>
      <c r="M61" s="35"/>
      <c r="N61" s="35"/>
    </row>
    <row r="62" spans="1:14" ht="24.95" customHeight="1" x14ac:dyDescent="0.2">
      <c r="A62" s="34"/>
      <c r="B62" s="35"/>
      <c r="C62" s="35"/>
      <c r="D62" s="35"/>
      <c r="E62" s="35"/>
      <c r="F62" s="35"/>
      <c r="G62" s="35"/>
      <c r="H62" s="35"/>
      <c r="I62" s="35"/>
      <c r="J62" s="35"/>
      <c r="K62" s="35"/>
      <c r="L62" s="35"/>
      <c r="M62" s="35"/>
      <c r="N62" s="35"/>
    </row>
    <row r="63" spans="1:14" ht="24.95" customHeight="1" x14ac:dyDescent="0.2">
      <c r="A63" s="34"/>
      <c r="B63" s="29"/>
      <c r="C63" s="29"/>
      <c r="D63" s="29"/>
      <c r="E63" s="29"/>
      <c r="F63" s="29"/>
      <c r="G63" s="29"/>
      <c r="H63" s="29"/>
      <c r="I63" s="29"/>
      <c r="J63" s="29"/>
      <c r="K63" s="29"/>
      <c r="L63" s="29"/>
      <c r="M63" s="29"/>
      <c r="N63" s="29"/>
    </row>
    <row r="64" spans="1:14" ht="24.95" customHeight="1" x14ac:dyDescent="0.2">
      <c r="A64" s="34"/>
      <c r="B64" s="29"/>
      <c r="C64" s="29"/>
      <c r="D64" s="29"/>
      <c r="E64" s="29"/>
      <c r="F64" s="29"/>
      <c r="G64" s="29"/>
      <c r="H64" s="29"/>
      <c r="I64" s="29"/>
      <c r="J64" s="29"/>
      <c r="K64" s="29"/>
      <c r="L64" s="29"/>
      <c r="M64" s="29"/>
      <c r="N64" s="29"/>
    </row>
    <row r="65" spans="1:14" ht="24.95" customHeight="1" x14ac:dyDescent="0.2">
      <c r="A65" s="34"/>
      <c r="B65" s="29"/>
      <c r="C65" s="29"/>
      <c r="D65" s="29"/>
      <c r="E65" s="29"/>
      <c r="F65" s="29"/>
      <c r="G65" s="29"/>
      <c r="H65" s="29"/>
      <c r="I65" s="29"/>
      <c r="J65" s="29"/>
      <c r="K65" s="29"/>
      <c r="L65" s="29"/>
      <c r="M65" s="29"/>
      <c r="N65" s="29"/>
    </row>
    <row r="66" spans="1:14" ht="24.95" customHeight="1" x14ac:dyDescent="0.2">
      <c r="A66" s="34"/>
      <c r="B66" s="29"/>
      <c r="C66" s="29"/>
      <c r="D66" s="29"/>
      <c r="E66" s="29"/>
      <c r="F66" s="29"/>
      <c r="G66" s="29"/>
      <c r="H66" s="29"/>
      <c r="I66" s="29"/>
      <c r="J66" s="29"/>
      <c r="K66" s="29"/>
      <c r="L66" s="29"/>
      <c r="M66" s="29"/>
      <c r="N66" s="29"/>
    </row>
    <row r="67" spans="1:14" ht="24.95" customHeight="1" x14ac:dyDescent="0.2">
      <c r="A67" s="34"/>
      <c r="B67" s="29"/>
      <c r="C67" s="29"/>
      <c r="D67" s="29"/>
      <c r="E67" s="29"/>
      <c r="F67" s="29"/>
      <c r="G67" s="29"/>
      <c r="H67" s="29"/>
      <c r="I67" s="29"/>
      <c r="J67" s="29"/>
      <c r="K67" s="29"/>
      <c r="L67" s="29"/>
      <c r="M67" s="29"/>
      <c r="N67" s="29"/>
    </row>
    <row r="68" spans="1:14" ht="24.95" customHeight="1" x14ac:dyDescent="0.2">
      <c r="A68" s="34"/>
      <c r="B68" s="29"/>
      <c r="C68" s="29"/>
      <c r="D68" s="29"/>
      <c r="E68" s="29"/>
      <c r="F68" s="29"/>
      <c r="G68" s="29"/>
      <c r="H68" s="29"/>
      <c r="I68" s="29"/>
      <c r="J68" s="29"/>
      <c r="K68" s="29"/>
      <c r="L68" s="29"/>
      <c r="M68" s="29"/>
      <c r="N68" s="29"/>
    </row>
    <row r="69" spans="1:14" ht="24.95" customHeight="1" x14ac:dyDescent="0.2">
      <c r="A69" s="34"/>
      <c r="B69" s="29"/>
      <c r="C69" s="29"/>
      <c r="D69" s="29"/>
      <c r="E69" s="29"/>
      <c r="F69" s="29"/>
      <c r="G69" s="29"/>
      <c r="H69" s="29"/>
      <c r="I69" s="29"/>
      <c r="J69" s="29"/>
      <c r="K69" s="29"/>
      <c r="L69" s="29"/>
      <c r="M69" s="29"/>
      <c r="N69" s="29"/>
    </row>
    <row r="70" spans="1:14" ht="24.95" customHeight="1" x14ac:dyDescent="0.2">
      <c r="A70" s="34"/>
      <c r="B70" s="29"/>
      <c r="C70" s="29"/>
      <c r="D70" s="29"/>
      <c r="E70" s="29"/>
      <c r="F70" s="29"/>
      <c r="G70" s="29"/>
      <c r="H70" s="29"/>
      <c r="I70" s="29"/>
      <c r="J70" s="29"/>
      <c r="K70" s="29"/>
      <c r="L70" s="29"/>
      <c r="M70" s="29"/>
      <c r="N70" s="29"/>
    </row>
    <row r="71" spans="1:14" ht="24.95" customHeight="1" x14ac:dyDescent="0.2">
      <c r="A71" s="34"/>
      <c r="B71" s="29"/>
      <c r="C71" s="29"/>
      <c r="D71" s="29"/>
      <c r="E71" s="29"/>
      <c r="F71" s="29"/>
      <c r="G71" s="29"/>
      <c r="H71" s="29"/>
      <c r="I71" s="29"/>
      <c r="J71" s="29"/>
      <c r="K71" s="29"/>
      <c r="L71" s="29"/>
      <c r="M71" s="29"/>
      <c r="N71" s="29"/>
    </row>
    <row r="72" spans="1:14" ht="24.95" customHeight="1" x14ac:dyDescent="0.2">
      <c r="A72" s="34"/>
      <c r="B72" s="29"/>
      <c r="C72" s="29"/>
      <c r="D72" s="29"/>
      <c r="E72" s="29"/>
      <c r="F72" s="29"/>
      <c r="G72" s="29"/>
      <c r="H72" s="29"/>
      <c r="I72" s="29"/>
      <c r="J72" s="29"/>
      <c r="K72" s="29"/>
      <c r="L72" s="29"/>
      <c r="M72" s="29"/>
      <c r="N72" s="29"/>
    </row>
    <row r="73" spans="1:14" ht="24.95" customHeight="1" x14ac:dyDescent="0.2">
      <c r="A73" s="34"/>
      <c r="B73" s="29"/>
      <c r="C73" s="29"/>
      <c r="D73" s="29"/>
      <c r="E73" s="29"/>
      <c r="F73" s="29"/>
      <c r="G73" s="29"/>
      <c r="H73" s="29"/>
      <c r="I73" s="29"/>
      <c r="J73" s="29"/>
      <c r="K73" s="29"/>
      <c r="L73" s="29"/>
      <c r="M73" s="29"/>
      <c r="N73" s="29"/>
    </row>
  </sheetData>
  <customSheetViews>
    <customSheetView guid="{F4C4B563-71D4-4A18-AAC1-DFFD20FE381F}" scale="75" fitToPage="1" topLeftCell="A4">
      <selection activeCell="B12" sqref="B12:N12"/>
      <pageMargins left="0.74803149606299213" right="0.74803149606299213" top="0.96" bottom="0.94" header="0.37" footer="0.31"/>
      <pageSetup paperSize="9" scale="59" fitToHeight="10" orientation="landscape" r:id="rId1"/>
      <headerFooter alignWithMargins="0"/>
    </customSheetView>
    <customSheetView guid="{BE182365-D3AC-49E8-ADFB-03667406D012}" scale="75" fitToPage="1">
      <selection activeCell="S7" sqref="S7"/>
      <pageMargins left="0.74803149606299213" right="0.74803149606299213" top="0.96" bottom="0.94" header="0.37" footer="0.31"/>
      <pageSetup paperSize="9" scale="59" fitToHeight="10" orientation="landscape" r:id="rId2"/>
      <headerFooter alignWithMargins="0"/>
    </customSheetView>
    <customSheetView guid="{0400E481-047A-419F-8CDF-869B518D8B18}" scale="75" fitToPage="1">
      <selection activeCell="S7" sqref="S7"/>
      <pageMargins left="0.74803149606299213" right="0.74803149606299213" top="0.96" bottom="0.94" header="0.37" footer="0.31"/>
      <pageSetup paperSize="9" scale="59" fitToHeight="10" orientation="landscape" r:id="rId3"/>
      <headerFooter alignWithMargins="0"/>
    </customSheetView>
    <customSheetView guid="{C841DD0B-0C27-4F51-B1F2-8EBC45803E05}" scale="75" fitToPage="1">
      <selection activeCell="B5" sqref="B5:N5"/>
      <pageMargins left="0.74803149606299213" right="0.74803149606299213" top="0.96" bottom="0.94" header="0.37" footer="0.31"/>
      <pageSetup paperSize="9" scale="59" fitToHeight="10" orientation="landscape" r:id="rId4"/>
      <headerFooter alignWithMargins="0"/>
    </customSheetView>
  </customSheetViews>
  <mergeCells count="16">
    <mergeCell ref="B15:N15"/>
    <mergeCell ref="B16:N16"/>
    <mergeCell ref="B5:N5"/>
    <mergeCell ref="B6:N6"/>
    <mergeCell ref="B7:N7"/>
    <mergeCell ref="B8:N8"/>
    <mergeCell ref="B9:N9"/>
    <mergeCell ref="B14:N14"/>
    <mergeCell ref="B13:N13"/>
    <mergeCell ref="B12:N12"/>
    <mergeCell ref="A1:N1"/>
    <mergeCell ref="B10:N10"/>
    <mergeCell ref="B11:N11"/>
    <mergeCell ref="B3:N3"/>
    <mergeCell ref="B4:N4"/>
    <mergeCell ref="B2:N2"/>
  </mergeCells>
  <phoneticPr fontId="4" type="noConversion"/>
  <pageMargins left="0.74803149606299213" right="0.74803149606299213" top="0.96" bottom="0.94" header="0.37" footer="0.31"/>
  <pageSetup paperSize="9" scale="59" fitToHeight="10" orientation="landscape" r:id="rId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8"/>
  <sheetViews>
    <sheetView topLeftCell="E1" zoomScale="80" zoomScaleNormal="80" workbookViewId="0">
      <selection activeCell="J145" sqref="J145"/>
    </sheetView>
  </sheetViews>
  <sheetFormatPr defaultRowHeight="12.75" x14ac:dyDescent="0.2"/>
  <cols>
    <col min="1" max="1" width="41.140625" customWidth="1"/>
    <col min="2" max="2" width="18.140625" customWidth="1"/>
    <col min="3" max="13" width="20.7109375" customWidth="1"/>
    <col min="14" max="14" width="9.140625" hidden="1" customWidth="1"/>
    <col min="15" max="16" width="16.140625" customWidth="1"/>
  </cols>
  <sheetData>
    <row r="1" spans="1:16" ht="13.5" thickBot="1" x14ac:dyDescent="0.25"/>
    <row r="2" spans="1:16" ht="18.75" thickBot="1" x14ac:dyDescent="0.25">
      <c r="A2" s="45" t="s">
        <v>38</v>
      </c>
      <c r="B2" s="298" t="s">
        <v>39</v>
      </c>
      <c r="C2" s="299"/>
      <c r="D2" s="299"/>
      <c r="E2" s="299"/>
      <c r="F2" s="299"/>
      <c r="G2" s="299"/>
      <c r="H2" s="299"/>
      <c r="I2" s="299"/>
      <c r="J2" s="299"/>
      <c r="K2" s="299"/>
      <c r="L2" s="299"/>
      <c r="M2" s="300"/>
      <c r="N2" s="300"/>
      <c r="O2" s="300"/>
      <c r="P2" s="301"/>
    </row>
    <row r="3" spans="1:16" ht="16.5" thickBot="1" x14ac:dyDescent="0.25">
      <c r="A3" s="46" t="s">
        <v>40</v>
      </c>
      <c r="B3" s="302" t="s">
        <v>90</v>
      </c>
      <c r="C3" s="303"/>
      <c r="D3" s="303"/>
      <c r="E3" s="303"/>
      <c r="F3" s="303"/>
      <c r="G3" s="304"/>
      <c r="H3" s="304"/>
      <c r="I3" s="319" t="s">
        <v>58</v>
      </c>
      <c r="J3" s="319"/>
      <c r="K3" s="320" t="s">
        <v>92</v>
      </c>
      <c r="L3" s="321"/>
      <c r="M3" s="305"/>
      <c r="N3" s="306"/>
      <c r="O3" s="306"/>
      <c r="P3" s="307"/>
    </row>
    <row r="4" spans="1:16" ht="16.5" thickBot="1" x14ac:dyDescent="0.25">
      <c r="A4" s="47" t="s">
        <v>41</v>
      </c>
      <c r="B4" s="308" t="s">
        <v>91</v>
      </c>
      <c r="C4" s="309"/>
      <c r="D4" s="309"/>
      <c r="E4" s="309"/>
      <c r="F4" s="309"/>
      <c r="G4" s="309"/>
      <c r="H4" s="309"/>
      <c r="I4" s="309"/>
      <c r="J4" s="309"/>
      <c r="K4" s="309"/>
      <c r="L4" s="309"/>
      <c r="M4" s="158"/>
      <c r="N4" s="158"/>
      <c r="O4" s="158"/>
      <c r="P4" s="187"/>
    </row>
    <row r="5" spans="1:16" ht="16.5" thickBot="1" x14ac:dyDescent="0.25">
      <c r="A5" s="48" t="s">
        <v>42</v>
      </c>
      <c r="B5" s="310">
        <v>41275</v>
      </c>
      <c r="C5" s="305"/>
      <c r="D5" s="305"/>
      <c r="E5" s="305"/>
      <c r="F5" s="305"/>
      <c r="G5" s="139"/>
      <c r="H5" s="139"/>
      <c r="I5" s="311" t="s">
        <v>43</v>
      </c>
      <c r="J5" s="312"/>
      <c r="K5" s="317">
        <v>42369</v>
      </c>
      <c r="L5" s="318"/>
      <c r="M5" s="139"/>
      <c r="N5" s="139"/>
      <c r="O5" s="139"/>
      <c r="P5" s="140"/>
    </row>
    <row r="6" spans="1:16" s="36" customFormat="1" x14ac:dyDescent="0.2"/>
    <row r="7" spans="1:16" s="36" customFormat="1" ht="13.5" thickBot="1" x14ac:dyDescent="0.25"/>
    <row r="8" spans="1:16" ht="12.75" customHeight="1" x14ac:dyDescent="0.2">
      <c r="A8" s="243" t="s">
        <v>30</v>
      </c>
      <c r="B8" s="250" t="s">
        <v>48</v>
      </c>
      <c r="C8" s="251"/>
      <c r="D8" s="251"/>
      <c r="E8" s="251"/>
      <c r="F8" s="251"/>
      <c r="G8" s="137"/>
      <c r="H8" s="137"/>
      <c r="I8" s="250" t="s">
        <v>49</v>
      </c>
      <c r="J8" s="251"/>
      <c r="K8" s="251"/>
      <c r="L8" s="251"/>
      <c r="M8" s="322"/>
      <c r="N8" s="323"/>
      <c r="O8" s="137"/>
      <c r="P8" s="137"/>
    </row>
    <row r="9" spans="1:16" ht="66" customHeight="1" thickBot="1" x14ac:dyDescent="0.25">
      <c r="A9" s="244"/>
      <c r="B9" s="253"/>
      <c r="C9" s="254"/>
      <c r="D9" s="254"/>
      <c r="E9" s="254"/>
      <c r="F9" s="254"/>
      <c r="G9" s="138"/>
      <c r="H9" s="138"/>
      <c r="I9" s="253"/>
      <c r="J9" s="254"/>
      <c r="K9" s="254"/>
      <c r="L9" s="254"/>
      <c r="M9" s="324"/>
      <c r="N9" s="325"/>
      <c r="O9" s="138"/>
      <c r="P9" s="138"/>
    </row>
    <row r="10" spans="1:16" ht="39.75" customHeight="1" x14ac:dyDescent="0.2">
      <c r="A10" s="247" t="s">
        <v>89</v>
      </c>
      <c r="B10" s="313" t="s">
        <v>18</v>
      </c>
      <c r="C10" s="315" t="s">
        <v>63</v>
      </c>
      <c r="D10" s="315" t="s">
        <v>63</v>
      </c>
      <c r="E10" s="315" t="s">
        <v>63</v>
      </c>
      <c r="F10" s="315" t="s">
        <v>31</v>
      </c>
      <c r="G10" s="292" t="s">
        <v>87</v>
      </c>
      <c r="H10" s="292" t="s">
        <v>88</v>
      </c>
      <c r="I10" s="256" t="s">
        <v>46</v>
      </c>
      <c r="J10" s="326" t="s">
        <v>47</v>
      </c>
      <c r="K10" s="326" t="s">
        <v>47</v>
      </c>
      <c r="L10" s="326" t="s">
        <v>47</v>
      </c>
      <c r="M10" s="326" t="s">
        <v>47</v>
      </c>
      <c r="N10" s="193"/>
      <c r="O10" s="295" t="s">
        <v>65</v>
      </c>
      <c r="P10" s="295" t="s">
        <v>64</v>
      </c>
    </row>
    <row r="11" spans="1:16" ht="37.5" customHeight="1" x14ac:dyDescent="0.2">
      <c r="A11" s="248"/>
      <c r="B11" s="314"/>
      <c r="C11" s="316"/>
      <c r="D11" s="316"/>
      <c r="E11" s="316"/>
      <c r="F11" s="316"/>
      <c r="G11" s="293"/>
      <c r="H11" s="293"/>
      <c r="I11" s="296"/>
      <c r="J11" s="327"/>
      <c r="K11" s="327"/>
      <c r="L11" s="327"/>
      <c r="M11" s="327"/>
      <c r="N11" s="193"/>
      <c r="O11" s="296"/>
      <c r="P11" s="296"/>
    </row>
    <row r="12" spans="1:16" ht="36" customHeight="1" thickBot="1" x14ac:dyDescent="0.25">
      <c r="A12" s="249"/>
      <c r="B12" s="10" t="s">
        <v>37</v>
      </c>
      <c r="C12" s="231" t="s">
        <v>180</v>
      </c>
      <c r="D12" s="231" t="s">
        <v>181</v>
      </c>
      <c r="E12" s="231" t="s">
        <v>182</v>
      </c>
      <c r="F12" s="231" t="s">
        <v>183</v>
      </c>
      <c r="G12" s="294"/>
      <c r="H12" s="294"/>
      <c r="I12" s="10" t="s">
        <v>37</v>
      </c>
      <c r="J12" s="90" t="s">
        <v>180</v>
      </c>
      <c r="K12" s="90" t="s">
        <v>181</v>
      </c>
      <c r="L12" s="90" t="s">
        <v>182</v>
      </c>
      <c r="M12" s="90" t="s">
        <v>183</v>
      </c>
      <c r="N12" s="193"/>
      <c r="O12" s="297"/>
      <c r="P12" s="297"/>
    </row>
    <row r="13" spans="1:16" ht="16.5" thickBot="1" x14ac:dyDescent="0.25">
      <c r="A13" s="91"/>
      <c r="B13" s="50" t="s">
        <v>19</v>
      </c>
      <c r="C13" s="50" t="s">
        <v>20</v>
      </c>
      <c r="D13" s="50" t="s">
        <v>44</v>
      </c>
      <c r="E13" s="50" t="s">
        <v>45</v>
      </c>
      <c r="F13" s="50" t="s">
        <v>23</v>
      </c>
      <c r="G13" s="92" t="s">
        <v>24</v>
      </c>
      <c r="H13" s="50" t="s">
        <v>50</v>
      </c>
      <c r="I13" s="50" t="s">
        <v>51</v>
      </c>
      <c r="J13" s="92" t="s">
        <v>52</v>
      </c>
      <c r="K13" s="50" t="s">
        <v>53</v>
      </c>
      <c r="L13" s="50" t="s">
        <v>54</v>
      </c>
      <c r="M13" s="44" t="s">
        <v>57</v>
      </c>
      <c r="O13" s="92" t="s">
        <v>24</v>
      </c>
      <c r="P13" s="50" t="s">
        <v>50</v>
      </c>
    </row>
    <row r="14" spans="1:16" ht="16.5" thickBot="1" x14ac:dyDescent="0.25">
      <c r="A14" s="17" t="s">
        <v>4</v>
      </c>
      <c r="B14" s="93"/>
      <c r="C14" s="94"/>
      <c r="D14" s="95"/>
      <c r="E14" s="95"/>
      <c r="F14" s="96"/>
      <c r="G14" s="179"/>
      <c r="H14" s="96"/>
      <c r="I14" s="97"/>
      <c r="J14" s="98"/>
      <c r="K14" s="177"/>
      <c r="L14" s="177"/>
      <c r="M14" s="99"/>
      <c r="N14" s="178"/>
      <c r="O14" s="95"/>
      <c r="P14" s="96"/>
    </row>
    <row r="15" spans="1:16" ht="15" x14ac:dyDescent="0.2">
      <c r="A15" s="209" t="s">
        <v>93</v>
      </c>
      <c r="B15" s="100"/>
      <c r="C15" s="101"/>
      <c r="D15" s="102"/>
      <c r="E15" s="102"/>
      <c r="F15" s="160"/>
      <c r="G15" s="162"/>
      <c r="H15" s="166"/>
      <c r="I15" s="103"/>
      <c r="J15" s="104"/>
      <c r="K15" s="105"/>
      <c r="L15" s="105"/>
      <c r="M15" s="105"/>
      <c r="N15" s="210"/>
      <c r="O15" s="162"/>
      <c r="P15" s="172"/>
    </row>
    <row r="16" spans="1:16" ht="15" x14ac:dyDescent="0.2">
      <c r="A16" s="19" t="s">
        <v>5</v>
      </c>
      <c r="B16" s="107">
        <v>0</v>
      </c>
      <c r="C16" s="108">
        <v>0</v>
      </c>
      <c r="D16" s="109">
        <v>0</v>
      </c>
      <c r="E16" s="109">
        <v>0</v>
      </c>
      <c r="F16" s="111">
        <v>0</v>
      </c>
      <c r="G16" s="111">
        <v>0</v>
      </c>
      <c r="H16" s="168">
        <v>0</v>
      </c>
      <c r="I16" s="110">
        <v>0</v>
      </c>
      <c r="J16" s="108">
        <v>0</v>
      </c>
      <c r="K16" s="109">
        <v>0</v>
      </c>
      <c r="L16" s="109">
        <v>0</v>
      </c>
      <c r="M16" s="109">
        <v>0</v>
      </c>
      <c r="N16" s="88">
        <v>0</v>
      </c>
      <c r="O16" s="109">
        <v>0</v>
      </c>
      <c r="P16" s="174">
        <v>0</v>
      </c>
    </row>
    <row r="17" spans="1:16" ht="15.75" x14ac:dyDescent="0.2">
      <c r="A17" s="17" t="s">
        <v>7</v>
      </c>
      <c r="B17" s="112"/>
      <c r="C17" s="113"/>
      <c r="D17" s="114"/>
      <c r="E17" s="114"/>
      <c r="F17" s="116"/>
      <c r="G17" s="164"/>
      <c r="H17" s="169"/>
      <c r="I17" s="115"/>
      <c r="J17" s="113"/>
      <c r="K17" s="114"/>
      <c r="L17" s="114"/>
      <c r="M17" s="114"/>
      <c r="N17" s="211"/>
      <c r="O17" s="164"/>
      <c r="P17" s="175"/>
    </row>
    <row r="18" spans="1:16" ht="15.75" x14ac:dyDescent="0.2">
      <c r="A18" s="200" t="s">
        <v>94</v>
      </c>
      <c r="B18" s="106"/>
      <c r="C18" s="117"/>
      <c r="D18" s="118"/>
      <c r="E18" s="118"/>
      <c r="F18" s="161"/>
      <c r="G18" s="163"/>
      <c r="H18" s="167"/>
      <c r="I18" s="119"/>
      <c r="J18" s="120"/>
      <c r="K18" s="121"/>
      <c r="L18" s="121"/>
      <c r="M18" s="121"/>
      <c r="N18" s="212"/>
      <c r="O18" s="163"/>
      <c r="P18" s="173"/>
    </row>
    <row r="19" spans="1:16" ht="45" x14ac:dyDescent="0.2">
      <c r="A19" s="145" t="s">
        <v>95</v>
      </c>
      <c r="B19" s="106">
        <v>739.65</v>
      </c>
      <c r="C19" s="117">
        <v>279.64999999999998</v>
      </c>
      <c r="D19" s="118">
        <f>'Annual Financial Report'!D21</f>
        <v>460.59</v>
      </c>
      <c r="E19" s="118"/>
      <c r="F19" s="161"/>
      <c r="G19" s="163">
        <f>SUM(C19:F19)</f>
        <v>740.24</v>
      </c>
      <c r="H19" s="167">
        <f>G19/B19</f>
        <v>1.0007976745758129</v>
      </c>
      <c r="I19" s="119">
        <v>518</v>
      </c>
      <c r="J19" s="120">
        <v>196</v>
      </c>
      <c r="K19" s="121">
        <f>'Annual Financial Report'!H21</f>
        <v>322</v>
      </c>
      <c r="L19" s="121"/>
      <c r="M19" s="121"/>
      <c r="N19" s="212"/>
      <c r="O19" s="163">
        <f>SUM(J19:M19)</f>
        <v>518</v>
      </c>
      <c r="P19" s="173">
        <f>O19/I19</f>
        <v>1</v>
      </c>
    </row>
    <row r="20" spans="1:16" ht="45" x14ac:dyDescent="0.2">
      <c r="A20" s="145" t="s">
        <v>96</v>
      </c>
      <c r="B20" s="106">
        <v>8000</v>
      </c>
      <c r="C20" s="117">
        <v>0</v>
      </c>
      <c r="D20" s="118">
        <f>'Annual Financial Report'!D22</f>
        <v>4005.1204337676027</v>
      </c>
      <c r="E20" s="118"/>
      <c r="F20" s="161"/>
      <c r="G20" s="163">
        <f t="shared" ref="G20:G27" si="0">SUM(C20:F20)</f>
        <v>4005.1204337676027</v>
      </c>
      <c r="H20" s="167">
        <f t="shared" ref="H20:H27" si="1">G20/B20</f>
        <v>0.50064005422095037</v>
      </c>
      <c r="I20" s="119">
        <v>5600</v>
      </c>
      <c r="J20" s="120">
        <v>0</v>
      </c>
      <c r="K20" s="121">
        <f>'Annual Financial Report'!H22</f>
        <v>2803.5843036373217</v>
      </c>
      <c r="L20" s="121"/>
      <c r="M20" s="121"/>
      <c r="N20" s="212"/>
      <c r="O20" s="163">
        <f t="shared" ref="O20:O27" si="2">SUM(J20:M20)</f>
        <v>2803.5843036373217</v>
      </c>
      <c r="P20" s="173">
        <f t="shared" ref="P20:P28" si="3">O20/I20</f>
        <v>0.50064005422095026</v>
      </c>
    </row>
    <row r="21" spans="1:16" ht="30" x14ac:dyDescent="0.2">
      <c r="A21" s="145" t="s">
        <v>97</v>
      </c>
      <c r="B21" s="106">
        <v>5000</v>
      </c>
      <c r="C21" s="117">
        <v>0</v>
      </c>
      <c r="D21" s="118">
        <f>'Annual Financial Report'!D23</f>
        <v>5006.3999999999996</v>
      </c>
      <c r="E21" s="118"/>
      <c r="F21" s="161"/>
      <c r="G21" s="163">
        <f t="shared" si="0"/>
        <v>5006.3999999999996</v>
      </c>
      <c r="H21" s="167">
        <f t="shared" si="1"/>
        <v>1.0012799999999999</v>
      </c>
      <c r="I21" s="119">
        <v>3500</v>
      </c>
      <c r="J21" s="120">
        <v>0</v>
      </c>
      <c r="K21" s="121">
        <f>'Annual Financial Report'!H23</f>
        <v>3500</v>
      </c>
      <c r="L21" s="121"/>
      <c r="M21" s="121"/>
      <c r="N21" s="212"/>
      <c r="O21" s="163">
        <f t="shared" si="2"/>
        <v>3500</v>
      </c>
      <c r="P21" s="173">
        <f t="shared" si="3"/>
        <v>1</v>
      </c>
    </row>
    <row r="22" spans="1:16" ht="30" x14ac:dyDescent="0.2">
      <c r="A22" s="145" t="s">
        <v>98</v>
      </c>
      <c r="B22" s="106">
        <v>6400</v>
      </c>
      <c r="C22" s="117">
        <v>0</v>
      </c>
      <c r="D22" s="118">
        <f>'Annual Financial Report'!D24</f>
        <v>3204.1</v>
      </c>
      <c r="E22" s="118"/>
      <c r="F22" s="161"/>
      <c r="G22" s="163">
        <f t="shared" si="0"/>
        <v>3204.1</v>
      </c>
      <c r="H22" s="167">
        <f t="shared" si="1"/>
        <v>0.50064062499999995</v>
      </c>
      <c r="I22" s="119">
        <v>4480</v>
      </c>
      <c r="J22" s="120">
        <v>0</v>
      </c>
      <c r="K22" s="121">
        <f>'Annual Financial Report'!H24</f>
        <v>2240</v>
      </c>
      <c r="L22" s="121"/>
      <c r="M22" s="121"/>
      <c r="N22" s="212"/>
      <c r="O22" s="163">
        <f t="shared" si="2"/>
        <v>2240</v>
      </c>
      <c r="P22" s="173">
        <f t="shared" si="3"/>
        <v>0.5</v>
      </c>
    </row>
    <row r="23" spans="1:16" ht="30" x14ac:dyDescent="0.2">
      <c r="A23" s="145" t="s">
        <v>99</v>
      </c>
      <c r="B23" s="106">
        <v>1000</v>
      </c>
      <c r="C23" s="117">
        <v>0</v>
      </c>
      <c r="D23" s="118">
        <f>'Annual Financial Report'!D25</f>
        <v>0</v>
      </c>
      <c r="E23" s="118"/>
      <c r="F23" s="161"/>
      <c r="G23" s="163">
        <f t="shared" si="0"/>
        <v>0</v>
      </c>
      <c r="H23" s="167">
        <f t="shared" si="1"/>
        <v>0</v>
      </c>
      <c r="I23" s="119">
        <v>700</v>
      </c>
      <c r="J23" s="120">
        <v>0</v>
      </c>
      <c r="K23" s="121">
        <f>'Annual Financial Report'!H25</f>
        <v>0</v>
      </c>
      <c r="L23" s="121"/>
      <c r="M23" s="121"/>
      <c r="N23" s="212"/>
      <c r="O23" s="163">
        <f t="shared" si="2"/>
        <v>0</v>
      </c>
      <c r="P23" s="173">
        <f t="shared" si="3"/>
        <v>0</v>
      </c>
    </row>
    <row r="24" spans="1:16" ht="30" x14ac:dyDescent="0.2">
      <c r="A24" s="145" t="s">
        <v>100</v>
      </c>
      <c r="B24" s="106">
        <v>4999.68</v>
      </c>
      <c r="C24" s="117">
        <v>0</v>
      </c>
      <c r="D24" s="118">
        <f>'Annual Financial Report'!D26</f>
        <v>1655.4499585812184</v>
      </c>
      <c r="E24" s="118"/>
      <c r="F24" s="161"/>
      <c r="G24" s="163">
        <f t="shared" si="0"/>
        <v>1655.4499585812184</v>
      </c>
      <c r="H24" s="167">
        <f t="shared" si="1"/>
        <v>0.33111118283194491</v>
      </c>
      <c r="I24" s="119">
        <v>3499.7759999999998</v>
      </c>
      <c r="J24" s="120">
        <v>0</v>
      </c>
      <c r="K24" s="121">
        <f>'Annual Financial Report'!H26</f>
        <v>1158.8149710068528</v>
      </c>
      <c r="L24" s="121"/>
      <c r="M24" s="121"/>
      <c r="N24" s="212"/>
      <c r="O24" s="163">
        <f t="shared" si="2"/>
        <v>1158.8149710068528</v>
      </c>
      <c r="P24" s="173">
        <f t="shared" si="3"/>
        <v>0.33111118283194491</v>
      </c>
    </row>
    <row r="25" spans="1:16" ht="30" x14ac:dyDescent="0.2">
      <c r="A25" s="145" t="s">
        <v>101</v>
      </c>
      <c r="B25" s="106">
        <v>410</v>
      </c>
      <c r="C25" s="117">
        <v>0</v>
      </c>
      <c r="D25" s="118">
        <f>'Annual Financial Report'!D27</f>
        <v>413.86</v>
      </c>
      <c r="E25" s="118"/>
      <c r="F25" s="161"/>
      <c r="G25" s="163">
        <f t="shared" si="0"/>
        <v>413.86</v>
      </c>
      <c r="H25" s="167">
        <f t="shared" si="1"/>
        <v>1.0094146341463415</v>
      </c>
      <c r="I25" s="119">
        <v>287</v>
      </c>
      <c r="J25" s="120">
        <v>0</v>
      </c>
      <c r="K25" s="121">
        <f>'Annual Financial Report'!H27</f>
        <v>287</v>
      </c>
      <c r="L25" s="121"/>
      <c r="M25" s="121"/>
      <c r="N25" s="212"/>
      <c r="O25" s="163">
        <f t="shared" si="2"/>
        <v>287</v>
      </c>
      <c r="P25" s="173">
        <f t="shared" si="3"/>
        <v>1</v>
      </c>
    </row>
    <row r="26" spans="1:16" ht="45" x14ac:dyDescent="0.2">
      <c r="A26" s="145" t="s">
        <v>102</v>
      </c>
      <c r="B26" s="106">
        <v>2121.75</v>
      </c>
      <c r="C26" s="117">
        <v>0</v>
      </c>
      <c r="D26" s="118">
        <f>'Annual Financial Report'!D28</f>
        <v>1001.2802168838015</v>
      </c>
      <c r="E26" s="118"/>
      <c r="F26" s="161"/>
      <c r="G26" s="163">
        <f t="shared" si="0"/>
        <v>1001.2802168838015</v>
      </c>
      <c r="H26" s="167">
        <f t="shared" si="1"/>
        <v>0.47191243873397032</v>
      </c>
      <c r="I26" s="119">
        <v>1485.2249999999999</v>
      </c>
      <c r="J26" s="120">
        <v>0</v>
      </c>
      <c r="K26" s="121">
        <f>'Annual Financial Report'!H28</f>
        <v>700.896151818661</v>
      </c>
      <c r="L26" s="121"/>
      <c r="M26" s="121"/>
      <c r="N26" s="212"/>
      <c r="O26" s="163">
        <f t="shared" si="2"/>
        <v>700.896151818661</v>
      </c>
      <c r="P26" s="173">
        <f t="shared" si="3"/>
        <v>0.47191243873397032</v>
      </c>
    </row>
    <row r="27" spans="1:16" ht="15" x14ac:dyDescent="0.2">
      <c r="A27" s="145" t="s">
        <v>103</v>
      </c>
      <c r="B27" s="106">
        <v>200</v>
      </c>
      <c r="C27" s="117">
        <v>0</v>
      </c>
      <c r="D27" s="118">
        <f>'Annual Financial Report'!D29</f>
        <v>0</v>
      </c>
      <c r="E27" s="118"/>
      <c r="F27" s="161"/>
      <c r="G27" s="163">
        <f t="shared" si="0"/>
        <v>0</v>
      </c>
      <c r="H27" s="167">
        <f t="shared" si="1"/>
        <v>0</v>
      </c>
      <c r="I27" s="119">
        <v>140</v>
      </c>
      <c r="J27" s="120">
        <v>0</v>
      </c>
      <c r="K27" s="121">
        <f>'Annual Financial Report'!H29</f>
        <v>0</v>
      </c>
      <c r="L27" s="121"/>
      <c r="M27" s="121"/>
      <c r="N27" s="212"/>
      <c r="O27" s="163">
        <f t="shared" si="2"/>
        <v>0</v>
      </c>
      <c r="P27" s="173">
        <f t="shared" si="3"/>
        <v>0</v>
      </c>
    </row>
    <row r="28" spans="1:16" s="224" customFormat="1" ht="31.5" x14ac:dyDescent="0.2">
      <c r="A28" s="200" t="s">
        <v>104</v>
      </c>
      <c r="B28" s="213">
        <f t="shared" ref="B28:G28" si="4">SUM(B19:B27)</f>
        <v>28871.08</v>
      </c>
      <c r="C28" s="214">
        <f t="shared" si="4"/>
        <v>279.64999999999998</v>
      </c>
      <c r="D28" s="215">
        <f t="shared" si="4"/>
        <v>15746.800609232623</v>
      </c>
      <c r="E28" s="215">
        <f t="shared" si="4"/>
        <v>0</v>
      </c>
      <c r="F28" s="216">
        <f t="shared" si="4"/>
        <v>0</v>
      </c>
      <c r="G28" s="217">
        <f t="shared" si="4"/>
        <v>16026.450609232623</v>
      </c>
      <c r="H28" s="218">
        <f>G28/B28</f>
        <v>0.55510395209436647</v>
      </c>
      <c r="I28" s="219">
        <f t="shared" ref="I28:N28" si="5">SUM(I19:I27)</f>
        <v>20210.000999999997</v>
      </c>
      <c r="J28" s="220">
        <f t="shared" si="5"/>
        <v>196</v>
      </c>
      <c r="K28" s="221">
        <f t="shared" si="5"/>
        <v>11012.295426462837</v>
      </c>
      <c r="L28" s="221">
        <f t="shared" si="5"/>
        <v>0</v>
      </c>
      <c r="M28" s="221">
        <f t="shared" si="5"/>
        <v>0</v>
      </c>
      <c r="N28" s="222">
        <f t="shared" si="5"/>
        <v>0</v>
      </c>
      <c r="O28" s="217">
        <f>SUM(O19:O27)</f>
        <v>11208.295426462837</v>
      </c>
      <c r="P28" s="223">
        <f t="shared" si="3"/>
        <v>0.55459153250229121</v>
      </c>
    </row>
    <row r="29" spans="1:16" ht="15.75" x14ac:dyDescent="0.2">
      <c r="A29" s="200" t="s">
        <v>105</v>
      </c>
      <c r="B29" s="106"/>
      <c r="C29" s="117"/>
      <c r="D29" s="118"/>
      <c r="E29" s="118"/>
      <c r="F29" s="161"/>
      <c r="G29" s="163"/>
      <c r="H29" s="167"/>
      <c r="I29" s="119"/>
      <c r="J29" s="120"/>
      <c r="K29" s="121"/>
      <c r="L29" s="121"/>
      <c r="M29" s="121"/>
      <c r="N29" s="212"/>
      <c r="O29" s="163"/>
      <c r="P29" s="173"/>
    </row>
    <row r="30" spans="1:16" ht="60" x14ac:dyDescent="0.2">
      <c r="A30" s="145" t="s">
        <v>106</v>
      </c>
      <c r="B30" s="106">
        <v>685</v>
      </c>
      <c r="C30" s="117">
        <v>0</v>
      </c>
      <c r="D30" s="118">
        <f>'Annual Financial Report'!D32</f>
        <v>478.30377566295914</v>
      </c>
      <c r="E30" s="118"/>
      <c r="F30" s="161"/>
      <c r="G30" s="163">
        <f t="shared" ref="G30:G37" si="6">SUM(C30:F30)</f>
        <v>478.30377566295914</v>
      </c>
      <c r="H30" s="167">
        <f t="shared" ref="H30:H37" si="7">G30/B30</f>
        <v>0.69825368709921043</v>
      </c>
      <c r="I30" s="119">
        <v>479.5</v>
      </c>
      <c r="J30" s="120">
        <v>0</v>
      </c>
      <c r="K30" s="121">
        <f>'Annual Financial Report'!H32</f>
        <v>334.81264296407142</v>
      </c>
      <c r="L30" s="121"/>
      <c r="M30" s="121"/>
      <c r="N30" s="212"/>
      <c r="O30" s="163">
        <f t="shared" ref="O30:O37" si="8">SUM(J30:M30)</f>
        <v>334.81264296407142</v>
      </c>
      <c r="P30" s="173">
        <f t="shared" ref="P30:P38" si="9">O30/I30</f>
        <v>0.69825368709921043</v>
      </c>
    </row>
    <row r="31" spans="1:16" ht="45" x14ac:dyDescent="0.2">
      <c r="A31" s="145" t="s">
        <v>107</v>
      </c>
      <c r="B31" s="106">
        <v>15000</v>
      </c>
      <c r="C31" s="117">
        <v>0</v>
      </c>
      <c r="D31" s="118">
        <f>'Annual Financial Report'!D33</f>
        <v>4967.255081086596</v>
      </c>
      <c r="E31" s="118"/>
      <c r="F31" s="161"/>
      <c r="G31" s="163">
        <f t="shared" si="6"/>
        <v>4967.255081086596</v>
      </c>
      <c r="H31" s="167">
        <f t="shared" si="7"/>
        <v>0.33115033873910638</v>
      </c>
      <c r="I31" s="119">
        <v>10500</v>
      </c>
      <c r="J31" s="120">
        <v>0</v>
      </c>
      <c r="K31" s="121">
        <f>'Annual Financial Report'!H33</f>
        <v>3477.0785567606172</v>
      </c>
      <c r="L31" s="121"/>
      <c r="M31" s="121"/>
      <c r="N31" s="212"/>
      <c r="O31" s="163">
        <f t="shared" si="8"/>
        <v>3477.0785567606172</v>
      </c>
      <c r="P31" s="173">
        <f t="shared" si="9"/>
        <v>0.33115033873910638</v>
      </c>
    </row>
    <row r="32" spans="1:16" ht="30" x14ac:dyDescent="0.2">
      <c r="A32" s="145" t="s">
        <v>108</v>
      </c>
      <c r="B32" s="106">
        <v>240</v>
      </c>
      <c r="C32" s="117">
        <v>0</v>
      </c>
      <c r="D32" s="118">
        <f>'Annual Financial Report'!D34</f>
        <v>78.95</v>
      </c>
      <c r="E32" s="118"/>
      <c r="F32" s="161"/>
      <c r="G32" s="163">
        <f t="shared" si="6"/>
        <v>78.95</v>
      </c>
      <c r="H32" s="167">
        <f t="shared" si="7"/>
        <v>0.32895833333333335</v>
      </c>
      <c r="I32" s="119">
        <v>168</v>
      </c>
      <c r="J32" s="120">
        <v>0</v>
      </c>
      <c r="K32" s="121">
        <f>'Annual Financial Report'!H34</f>
        <v>55.265000000000001</v>
      </c>
      <c r="L32" s="121"/>
      <c r="M32" s="121"/>
      <c r="N32" s="212"/>
      <c r="O32" s="163">
        <f t="shared" si="8"/>
        <v>55.265000000000001</v>
      </c>
      <c r="P32" s="173">
        <f t="shared" si="9"/>
        <v>0.32895833333333335</v>
      </c>
    </row>
    <row r="33" spans="1:16" ht="45" x14ac:dyDescent="0.2">
      <c r="A33" s="145" t="s">
        <v>109</v>
      </c>
      <c r="B33" s="106">
        <v>1103.76</v>
      </c>
      <c r="C33" s="117">
        <v>0</v>
      </c>
      <c r="D33" s="118">
        <f>'Annual Financial Report'!D35</f>
        <v>0</v>
      </c>
      <c r="E33" s="118"/>
      <c r="F33" s="161"/>
      <c r="G33" s="163">
        <f t="shared" si="6"/>
        <v>0</v>
      </c>
      <c r="H33" s="167">
        <f t="shared" si="7"/>
        <v>0</v>
      </c>
      <c r="I33" s="119">
        <v>772.63199999999995</v>
      </c>
      <c r="J33" s="120">
        <v>0</v>
      </c>
      <c r="K33" s="121">
        <f>'Annual Financial Report'!H35</f>
        <v>0</v>
      </c>
      <c r="L33" s="121"/>
      <c r="M33" s="121"/>
      <c r="N33" s="212"/>
      <c r="O33" s="163">
        <f t="shared" si="8"/>
        <v>0</v>
      </c>
      <c r="P33" s="173">
        <f t="shared" si="9"/>
        <v>0</v>
      </c>
    </row>
    <row r="34" spans="1:16" ht="45" x14ac:dyDescent="0.2">
      <c r="A34" s="145" t="s">
        <v>110</v>
      </c>
      <c r="B34" s="106">
        <v>3480</v>
      </c>
      <c r="C34" s="117">
        <v>0</v>
      </c>
      <c r="D34" s="118">
        <f>'Annual Financial Report'!D36</f>
        <v>1229.05</v>
      </c>
      <c r="E34" s="118"/>
      <c r="F34" s="161"/>
      <c r="G34" s="163">
        <f t="shared" si="6"/>
        <v>1229.05</v>
      </c>
      <c r="H34" s="167">
        <f t="shared" si="7"/>
        <v>0.35317528735632181</v>
      </c>
      <c r="I34" s="119">
        <v>2436</v>
      </c>
      <c r="J34" s="120">
        <v>0</v>
      </c>
      <c r="K34" s="121">
        <f>'Annual Financial Report'!H36</f>
        <v>860.33499999999992</v>
      </c>
      <c r="L34" s="121"/>
      <c r="M34" s="121"/>
      <c r="N34" s="212"/>
      <c r="O34" s="163">
        <f t="shared" si="8"/>
        <v>860.33499999999992</v>
      </c>
      <c r="P34" s="173">
        <f t="shared" si="9"/>
        <v>0.35317528735632181</v>
      </c>
    </row>
    <row r="35" spans="1:16" ht="60" x14ac:dyDescent="0.2">
      <c r="A35" s="145" t="s">
        <v>111</v>
      </c>
      <c r="B35" s="106">
        <v>3036.2</v>
      </c>
      <c r="C35" s="117">
        <v>0</v>
      </c>
      <c r="D35" s="118">
        <f>'Annual Financial Report'!D37</f>
        <v>447.05284121455395</v>
      </c>
      <c r="E35" s="118"/>
      <c r="F35" s="161"/>
      <c r="G35" s="163">
        <f t="shared" si="6"/>
        <v>447.05284121455395</v>
      </c>
      <c r="H35" s="167">
        <f t="shared" si="7"/>
        <v>0.14724090679617746</v>
      </c>
      <c r="I35" s="119">
        <v>1971.1999999999998</v>
      </c>
      <c r="J35" s="120">
        <v>0</v>
      </c>
      <c r="K35" s="121">
        <f>'Annual Financial Report'!H37</f>
        <v>312.93698885018773</v>
      </c>
      <c r="L35" s="121"/>
      <c r="M35" s="121"/>
      <c r="N35" s="212"/>
      <c r="O35" s="163">
        <f t="shared" si="8"/>
        <v>312.93698885018773</v>
      </c>
      <c r="P35" s="173">
        <f t="shared" si="9"/>
        <v>0.15875456009039557</v>
      </c>
    </row>
    <row r="36" spans="1:16" ht="45" x14ac:dyDescent="0.2">
      <c r="A36" s="145" t="s">
        <v>112</v>
      </c>
      <c r="B36" s="106">
        <v>29982.77</v>
      </c>
      <c r="C36" s="117">
        <v>2795.27</v>
      </c>
      <c r="D36" s="118">
        <f>'Annual Financial Report'!D38</f>
        <v>9829.6863018384938</v>
      </c>
      <c r="E36" s="118"/>
      <c r="F36" s="161"/>
      <c r="G36" s="163">
        <f t="shared" si="6"/>
        <v>12624.956301838494</v>
      </c>
      <c r="H36" s="167">
        <f t="shared" si="7"/>
        <v>0.42107371339734434</v>
      </c>
      <c r="I36" s="119">
        <v>20988.25</v>
      </c>
      <c r="J36" s="120">
        <v>1957</v>
      </c>
      <c r="K36" s="121">
        <f>'Annual Financial Report'!H38</f>
        <v>6880.7804112869435</v>
      </c>
      <c r="L36" s="121"/>
      <c r="M36" s="121"/>
      <c r="N36" s="212"/>
      <c r="O36" s="163">
        <f t="shared" si="8"/>
        <v>8837.7804112869435</v>
      </c>
      <c r="P36" s="173">
        <f t="shared" si="9"/>
        <v>0.42108229181980122</v>
      </c>
    </row>
    <row r="37" spans="1:16" ht="45" x14ac:dyDescent="0.2">
      <c r="A37" s="145" t="s">
        <v>113</v>
      </c>
      <c r="B37" s="106">
        <v>3480</v>
      </c>
      <c r="C37" s="117">
        <v>0</v>
      </c>
      <c r="D37" s="118">
        <f>'Annual Financial Report'!D39</f>
        <v>1151.3499999999999</v>
      </c>
      <c r="E37" s="118"/>
      <c r="F37" s="161"/>
      <c r="G37" s="163">
        <f t="shared" si="6"/>
        <v>1151.3499999999999</v>
      </c>
      <c r="H37" s="167">
        <f t="shared" si="7"/>
        <v>0.33084770114942524</v>
      </c>
      <c r="I37" s="119">
        <v>2436</v>
      </c>
      <c r="J37" s="120">
        <v>0</v>
      </c>
      <c r="K37" s="121">
        <f>'Annual Financial Report'!H39</f>
        <v>805.94499999999994</v>
      </c>
      <c r="L37" s="121"/>
      <c r="M37" s="121"/>
      <c r="N37" s="212"/>
      <c r="O37" s="163">
        <f t="shared" si="8"/>
        <v>805.94499999999994</v>
      </c>
      <c r="P37" s="173">
        <f t="shared" si="9"/>
        <v>0.33084770114942524</v>
      </c>
    </row>
    <row r="38" spans="1:16" s="224" customFormat="1" ht="31.5" x14ac:dyDescent="0.2">
      <c r="A38" s="200" t="s">
        <v>114</v>
      </c>
      <c r="B38" s="213">
        <f t="shared" ref="B38:G38" si="10">SUM(B30:B37)</f>
        <v>57007.729999999996</v>
      </c>
      <c r="C38" s="214">
        <f t="shared" si="10"/>
        <v>2795.27</v>
      </c>
      <c r="D38" s="215">
        <f t="shared" si="10"/>
        <v>18181.647999802601</v>
      </c>
      <c r="E38" s="215">
        <f t="shared" si="10"/>
        <v>0</v>
      </c>
      <c r="F38" s="216">
        <f t="shared" si="10"/>
        <v>0</v>
      </c>
      <c r="G38" s="217">
        <f t="shared" si="10"/>
        <v>20976.917999802601</v>
      </c>
      <c r="H38" s="218">
        <f>G38/B38</f>
        <v>0.36796620387801099</v>
      </c>
      <c r="I38" s="219">
        <f t="shared" ref="I38:N38" si="11">SUM(I30:I37)</f>
        <v>39751.581999999995</v>
      </c>
      <c r="J38" s="220">
        <f t="shared" si="11"/>
        <v>1957</v>
      </c>
      <c r="K38" s="221">
        <f t="shared" si="11"/>
        <v>12727.15359986182</v>
      </c>
      <c r="L38" s="221">
        <f t="shared" si="11"/>
        <v>0</v>
      </c>
      <c r="M38" s="221">
        <f t="shared" si="11"/>
        <v>0</v>
      </c>
      <c r="N38" s="222">
        <f t="shared" si="11"/>
        <v>0</v>
      </c>
      <c r="O38" s="217">
        <f>SUM(O30:O37)</f>
        <v>14684.15359986182</v>
      </c>
      <c r="P38" s="223">
        <f t="shared" si="9"/>
        <v>0.36939796760445465</v>
      </c>
    </row>
    <row r="39" spans="1:16" ht="15.75" x14ac:dyDescent="0.2">
      <c r="A39" s="200" t="s">
        <v>115</v>
      </c>
      <c r="B39" s="106"/>
      <c r="C39" s="117"/>
      <c r="D39" s="118"/>
      <c r="E39" s="118"/>
      <c r="F39" s="161"/>
      <c r="G39" s="163"/>
      <c r="H39" s="167"/>
      <c r="I39" s="119"/>
      <c r="J39" s="120"/>
      <c r="K39" s="121"/>
      <c r="L39" s="121"/>
      <c r="M39" s="121"/>
      <c r="N39" s="212"/>
      <c r="O39" s="163"/>
      <c r="P39" s="173"/>
    </row>
    <row r="40" spans="1:16" ht="60" x14ac:dyDescent="0.2">
      <c r="A40" s="145" t="s">
        <v>116</v>
      </c>
      <c r="B40" s="106">
        <v>1396.32</v>
      </c>
      <c r="C40" s="117">
        <v>126.32</v>
      </c>
      <c r="D40" s="118">
        <f>'Annual Financial Report'!D42</f>
        <v>842.29090909090905</v>
      </c>
      <c r="E40" s="118"/>
      <c r="F40" s="161"/>
      <c r="G40" s="163">
        <f t="shared" ref="G40:G48" si="12">SUM(C40:F40)</f>
        <v>968.61090909090899</v>
      </c>
      <c r="H40" s="167">
        <f t="shared" ref="H40:H48" si="13">G40/B40</f>
        <v>0.69368834442742999</v>
      </c>
      <c r="I40" s="119">
        <v>977</v>
      </c>
      <c r="J40" s="120">
        <v>88</v>
      </c>
      <c r="K40" s="121">
        <f>'Annual Financial Report'!H42</f>
        <v>589.60363636363627</v>
      </c>
      <c r="L40" s="121"/>
      <c r="M40" s="121"/>
      <c r="N40" s="212"/>
      <c r="O40" s="163">
        <f t="shared" ref="O40:O48" si="14">SUM(J40:M40)</f>
        <v>677.60363636363627</v>
      </c>
      <c r="P40" s="173">
        <f t="shared" ref="P40:P49" si="15">O40/I40</f>
        <v>0.69355541081231964</v>
      </c>
    </row>
    <row r="41" spans="1:16" ht="45" x14ac:dyDescent="0.2">
      <c r="A41" s="145" t="s">
        <v>117</v>
      </c>
      <c r="B41" s="106">
        <v>13194</v>
      </c>
      <c r="C41" s="117">
        <v>0</v>
      </c>
      <c r="D41" s="118">
        <f>'Annual Financial Report'!D43</f>
        <v>5841.7394736842107</v>
      </c>
      <c r="E41" s="118"/>
      <c r="F41" s="161"/>
      <c r="G41" s="163">
        <f t="shared" si="12"/>
        <v>5841.7394736842107</v>
      </c>
      <c r="H41" s="167">
        <f t="shared" si="13"/>
        <v>0.44275727404003418</v>
      </c>
      <c r="I41" s="119">
        <v>7278.7999999999993</v>
      </c>
      <c r="J41" s="120">
        <v>0</v>
      </c>
      <c r="K41" s="121">
        <f>'Annual Financial Report'!H43</f>
        <v>4089.2176315789461</v>
      </c>
      <c r="L41" s="121"/>
      <c r="M41" s="121"/>
      <c r="N41" s="212"/>
      <c r="O41" s="163">
        <f t="shared" si="14"/>
        <v>4089.2176315789461</v>
      </c>
      <c r="P41" s="173">
        <f t="shared" si="15"/>
        <v>0.5617983227426151</v>
      </c>
    </row>
    <row r="42" spans="1:16" ht="30" x14ac:dyDescent="0.2">
      <c r="A42" s="145" t="s">
        <v>118</v>
      </c>
      <c r="B42" s="106">
        <v>9000</v>
      </c>
      <c r="C42" s="117">
        <v>0</v>
      </c>
      <c r="D42" s="118">
        <f>'Annual Financial Report'!D44</f>
        <v>2918.6698564593303</v>
      </c>
      <c r="E42" s="118"/>
      <c r="F42" s="161"/>
      <c r="G42" s="163">
        <f t="shared" si="12"/>
        <v>2918.6698564593303</v>
      </c>
      <c r="H42" s="167">
        <f t="shared" si="13"/>
        <v>0.32429665071770336</v>
      </c>
      <c r="I42" s="119">
        <v>6300</v>
      </c>
      <c r="J42" s="120">
        <v>0</v>
      </c>
      <c r="K42" s="121">
        <f>'Annual Financial Report'!H44</f>
        <v>2043.0688995215312</v>
      </c>
      <c r="L42" s="121"/>
      <c r="M42" s="121"/>
      <c r="N42" s="212"/>
      <c r="O42" s="163">
        <f t="shared" si="14"/>
        <v>2043.0688995215312</v>
      </c>
      <c r="P42" s="173">
        <f t="shared" si="15"/>
        <v>0.32429665071770336</v>
      </c>
    </row>
    <row r="43" spans="1:16" ht="30" x14ac:dyDescent="0.2">
      <c r="A43" s="145" t="s">
        <v>119</v>
      </c>
      <c r="B43" s="106">
        <v>14040</v>
      </c>
      <c r="C43" s="117">
        <v>0</v>
      </c>
      <c r="D43" s="118">
        <f>'Annual Financial Report'!D45</f>
        <v>3984.8918181818181</v>
      </c>
      <c r="E43" s="118"/>
      <c r="F43" s="161"/>
      <c r="G43" s="163">
        <f t="shared" si="12"/>
        <v>3984.8918181818181</v>
      </c>
      <c r="H43" s="167">
        <f t="shared" si="13"/>
        <v>0.28382420357420357</v>
      </c>
      <c r="I43" s="119">
        <v>9828</v>
      </c>
      <c r="J43" s="120">
        <v>0</v>
      </c>
      <c r="K43" s="121">
        <f>'Annual Financial Report'!H45</f>
        <v>2789.4242727272726</v>
      </c>
      <c r="L43" s="121"/>
      <c r="M43" s="121"/>
      <c r="N43" s="212"/>
      <c r="O43" s="163">
        <f t="shared" si="14"/>
        <v>2789.4242727272726</v>
      </c>
      <c r="P43" s="173">
        <f t="shared" si="15"/>
        <v>0.28382420357420357</v>
      </c>
    </row>
    <row r="44" spans="1:16" ht="30" x14ac:dyDescent="0.2">
      <c r="A44" s="145" t="s">
        <v>120</v>
      </c>
      <c r="B44" s="106">
        <v>1500</v>
      </c>
      <c r="C44" s="117">
        <v>0</v>
      </c>
      <c r="D44" s="118">
        <f>'Annual Financial Report'!D46</f>
        <v>0</v>
      </c>
      <c r="E44" s="118"/>
      <c r="F44" s="161"/>
      <c r="G44" s="163">
        <f t="shared" si="12"/>
        <v>0</v>
      </c>
      <c r="H44" s="167">
        <f t="shared" si="13"/>
        <v>0</v>
      </c>
      <c r="I44" s="119">
        <v>1050</v>
      </c>
      <c r="J44" s="120">
        <v>0</v>
      </c>
      <c r="K44" s="121">
        <f>'Annual Financial Report'!H46</f>
        <v>0</v>
      </c>
      <c r="L44" s="121"/>
      <c r="M44" s="121"/>
      <c r="N44" s="212"/>
      <c r="O44" s="163">
        <f t="shared" si="14"/>
        <v>0</v>
      </c>
      <c r="P44" s="173">
        <f t="shared" si="15"/>
        <v>0</v>
      </c>
    </row>
    <row r="45" spans="1:16" ht="30" x14ac:dyDescent="0.2">
      <c r="A45" s="145" t="s">
        <v>100</v>
      </c>
      <c r="B45" s="106">
        <v>14995.53</v>
      </c>
      <c r="C45" s="117">
        <v>0</v>
      </c>
      <c r="D45" s="118">
        <f>'Annual Financial Report'!D47</f>
        <v>5339.1578947368425</v>
      </c>
      <c r="E45" s="118"/>
      <c r="F45" s="161"/>
      <c r="G45" s="163">
        <f t="shared" si="12"/>
        <v>5339.1578947368425</v>
      </c>
      <c r="H45" s="167">
        <f t="shared" si="13"/>
        <v>0.35604996253795912</v>
      </c>
      <c r="I45" s="119">
        <v>10496.870999999999</v>
      </c>
      <c r="J45" s="120">
        <v>0</v>
      </c>
      <c r="K45" s="121">
        <f>'Annual Financial Report'!H47</f>
        <v>3498.9569999999999</v>
      </c>
      <c r="L45" s="121"/>
      <c r="M45" s="121"/>
      <c r="N45" s="212"/>
      <c r="O45" s="163">
        <f t="shared" si="14"/>
        <v>3498.9569999999999</v>
      </c>
      <c r="P45" s="173">
        <f t="shared" si="15"/>
        <v>0.33333333333333337</v>
      </c>
    </row>
    <row r="46" spans="1:16" ht="30" x14ac:dyDescent="0.2">
      <c r="A46" s="145" t="s">
        <v>121</v>
      </c>
      <c r="B46" s="106">
        <v>750</v>
      </c>
      <c r="C46" s="117">
        <v>0</v>
      </c>
      <c r="D46" s="118">
        <f>'Annual Financial Report'!D48</f>
        <v>248.21</v>
      </c>
      <c r="E46" s="118"/>
      <c r="F46" s="161"/>
      <c r="G46" s="163">
        <f t="shared" si="12"/>
        <v>248.21</v>
      </c>
      <c r="H46" s="167">
        <f t="shared" si="13"/>
        <v>0.33094666666666667</v>
      </c>
      <c r="I46" s="119">
        <v>525</v>
      </c>
      <c r="J46" s="120">
        <v>0</v>
      </c>
      <c r="K46" s="121">
        <f>'Annual Financial Report'!H48</f>
        <v>173.75</v>
      </c>
      <c r="L46" s="121"/>
      <c r="M46" s="121"/>
      <c r="N46" s="212"/>
      <c r="O46" s="163">
        <f t="shared" si="14"/>
        <v>173.75</v>
      </c>
      <c r="P46" s="173">
        <f t="shared" si="15"/>
        <v>0.33095238095238094</v>
      </c>
    </row>
    <row r="47" spans="1:16" ht="45" x14ac:dyDescent="0.2">
      <c r="A47" s="145" t="s">
        <v>122</v>
      </c>
      <c r="B47" s="106">
        <v>2173.5</v>
      </c>
      <c r="C47" s="117">
        <v>0</v>
      </c>
      <c r="D47" s="118">
        <f>'Annual Financial Report'!D49</f>
        <v>724.63157894736844</v>
      </c>
      <c r="E47" s="118"/>
      <c r="F47" s="161"/>
      <c r="G47" s="163">
        <f t="shared" si="12"/>
        <v>724.63157894736844</v>
      </c>
      <c r="H47" s="167">
        <f t="shared" si="13"/>
        <v>0.33339387115130825</v>
      </c>
      <c r="I47" s="119">
        <v>1521.4499999999998</v>
      </c>
      <c r="J47" s="120">
        <v>0</v>
      </c>
      <c r="K47" s="121">
        <f>'Annual Financial Report'!H49</f>
        <v>507.15</v>
      </c>
      <c r="L47" s="121"/>
      <c r="M47" s="121"/>
      <c r="N47" s="212"/>
      <c r="O47" s="163">
        <f t="shared" si="14"/>
        <v>507.15</v>
      </c>
      <c r="P47" s="173">
        <f t="shared" si="15"/>
        <v>0.33333333333333337</v>
      </c>
    </row>
    <row r="48" spans="1:16" ht="30" x14ac:dyDescent="0.2">
      <c r="A48" s="145" t="s">
        <v>123</v>
      </c>
      <c r="B48" s="106">
        <v>200</v>
      </c>
      <c r="C48" s="117">
        <v>0</v>
      </c>
      <c r="D48" s="118">
        <f>'Annual Financial Report'!D50</f>
        <v>0</v>
      </c>
      <c r="E48" s="118"/>
      <c r="F48" s="161"/>
      <c r="G48" s="163">
        <f t="shared" si="12"/>
        <v>0</v>
      </c>
      <c r="H48" s="167">
        <f t="shared" si="13"/>
        <v>0</v>
      </c>
      <c r="I48" s="119">
        <v>140</v>
      </c>
      <c r="J48" s="120">
        <v>0</v>
      </c>
      <c r="K48" s="121">
        <f>'Annual Financial Report'!H50</f>
        <v>0</v>
      </c>
      <c r="L48" s="121"/>
      <c r="M48" s="121"/>
      <c r="N48" s="212"/>
      <c r="O48" s="163">
        <f t="shared" si="14"/>
        <v>0</v>
      </c>
      <c r="P48" s="173">
        <f t="shared" si="15"/>
        <v>0</v>
      </c>
    </row>
    <row r="49" spans="1:16" s="224" customFormat="1" ht="31.5" x14ac:dyDescent="0.2">
      <c r="A49" s="200" t="s">
        <v>124</v>
      </c>
      <c r="B49" s="213">
        <f t="shared" ref="B49:G49" si="16">SUM(B40:B48)</f>
        <v>57249.35</v>
      </c>
      <c r="C49" s="214">
        <f t="shared" si="16"/>
        <v>126.32</v>
      </c>
      <c r="D49" s="215">
        <f t="shared" si="16"/>
        <v>19899.591531100479</v>
      </c>
      <c r="E49" s="215">
        <f t="shared" si="16"/>
        <v>0</v>
      </c>
      <c r="F49" s="216">
        <f t="shared" si="16"/>
        <v>0</v>
      </c>
      <c r="G49" s="217">
        <f t="shared" si="16"/>
        <v>20025.911531100479</v>
      </c>
      <c r="H49" s="218">
        <f>G49/B49</f>
        <v>0.3498015528752812</v>
      </c>
      <c r="I49" s="219">
        <f t="shared" ref="I49:N49" si="17">SUM(I40:I48)</f>
        <v>38117.120999999999</v>
      </c>
      <c r="J49" s="220">
        <f t="shared" si="17"/>
        <v>88</v>
      </c>
      <c r="K49" s="221">
        <f t="shared" si="17"/>
        <v>13691.171440191387</v>
      </c>
      <c r="L49" s="221">
        <f t="shared" si="17"/>
        <v>0</v>
      </c>
      <c r="M49" s="221">
        <f t="shared" si="17"/>
        <v>0</v>
      </c>
      <c r="N49" s="222">
        <f t="shared" si="17"/>
        <v>0</v>
      </c>
      <c r="O49" s="217">
        <f>SUM(O40:O48)</f>
        <v>13779.171440191387</v>
      </c>
      <c r="P49" s="223">
        <f t="shared" si="15"/>
        <v>0.36149559774442008</v>
      </c>
    </row>
    <row r="50" spans="1:16" ht="15.75" x14ac:dyDescent="0.2">
      <c r="A50" s="200" t="s">
        <v>125</v>
      </c>
      <c r="B50" s="106"/>
      <c r="C50" s="117"/>
      <c r="D50" s="118"/>
      <c r="E50" s="118"/>
      <c r="F50" s="161"/>
      <c r="G50" s="163"/>
      <c r="H50" s="167"/>
      <c r="I50" s="119"/>
      <c r="J50" s="120"/>
      <c r="K50" s="121"/>
      <c r="L50" s="121"/>
      <c r="M50" s="121"/>
      <c r="N50" s="212"/>
      <c r="O50" s="163"/>
      <c r="P50" s="173"/>
    </row>
    <row r="51" spans="1:16" ht="90" x14ac:dyDescent="0.2">
      <c r="A51" s="145" t="s">
        <v>126</v>
      </c>
      <c r="B51" s="106">
        <v>6036</v>
      </c>
      <c r="C51" s="117">
        <v>0</v>
      </c>
      <c r="D51" s="118">
        <f>'Annual Financial Report'!D53</f>
        <v>6035.9725876323864</v>
      </c>
      <c r="E51" s="118"/>
      <c r="F51" s="161"/>
      <c r="G51" s="163">
        <f t="shared" ref="G51:G59" si="18">SUM(C51:F51)</f>
        <v>6035.9725876323864</v>
      </c>
      <c r="H51" s="167">
        <f t="shared" ref="H51:H59" si="19">G51/B51</f>
        <v>0.99999545852093874</v>
      </c>
      <c r="I51" s="119">
        <v>0</v>
      </c>
      <c r="J51" s="120">
        <v>0</v>
      </c>
      <c r="K51" s="121">
        <f>'Annual Financial Report'!H53</f>
        <v>0</v>
      </c>
      <c r="L51" s="121"/>
      <c r="M51" s="121"/>
      <c r="N51" s="212"/>
      <c r="O51" s="163">
        <f t="shared" ref="O51:O59" si="20">SUM(J51:M51)</f>
        <v>0</v>
      </c>
      <c r="P51" s="173" t="e">
        <f t="shared" ref="P51:P61" si="21">O51/I51</f>
        <v>#DIV/0!</v>
      </c>
    </row>
    <row r="52" spans="1:16" ht="60" x14ac:dyDescent="0.2">
      <c r="A52" s="145" t="s">
        <v>127</v>
      </c>
      <c r="B52" s="106">
        <v>3046.24</v>
      </c>
      <c r="C52" s="117">
        <v>228.24</v>
      </c>
      <c r="D52" s="118">
        <f>'Annual Financial Report'!D54</f>
        <v>778.92</v>
      </c>
      <c r="E52" s="118"/>
      <c r="F52" s="161"/>
      <c r="G52" s="163">
        <f t="shared" si="18"/>
        <v>1007.16</v>
      </c>
      <c r="H52" s="167">
        <f t="shared" si="19"/>
        <v>0.33062398235201429</v>
      </c>
      <c r="I52" s="119">
        <v>2384</v>
      </c>
      <c r="J52" s="120">
        <v>160</v>
      </c>
      <c r="K52" s="121">
        <f>'Annual Financial Report'!H54</f>
        <v>639.47907603464864</v>
      </c>
      <c r="L52" s="121"/>
      <c r="M52" s="121"/>
      <c r="N52" s="212"/>
      <c r="O52" s="163">
        <f t="shared" si="20"/>
        <v>799.47907603464864</v>
      </c>
      <c r="P52" s="173">
        <f t="shared" si="21"/>
        <v>0.33535196142392981</v>
      </c>
    </row>
    <row r="53" spans="1:16" ht="30" x14ac:dyDescent="0.2">
      <c r="A53" s="145" t="s">
        <v>128</v>
      </c>
      <c r="B53" s="106">
        <v>22500</v>
      </c>
      <c r="C53" s="117">
        <v>0</v>
      </c>
      <c r="D53" s="118">
        <f>'Annual Financial Report'!D55</f>
        <v>8026.0343944539636</v>
      </c>
      <c r="E53" s="118"/>
      <c r="F53" s="161"/>
      <c r="G53" s="163">
        <f t="shared" si="18"/>
        <v>8026.0343944539636</v>
      </c>
      <c r="H53" s="167">
        <f t="shared" si="19"/>
        <v>0.35671263975350948</v>
      </c>
      <c r="I53" s="119">
        <v>15750</v>
      </c>
      <c r="J53" s="120">
        <v>0</v>
      </c>
      <c r="K53" s="121">
        <f>'Annual Financial Report'!H55</f>
        <v>5618.2240761177745</v>
      </c>
      <c r="L53" s="121"/>
      <c r="M53" s="121"/>
      <c r="N53" s="212"/>
      <c r="O53" s="163">
        <f t="shared" si="20"/>
        <v>5618.2240761177745</v>
      </c>
      <c r="P53" s="173">
        <f t="shared" si="21"/>
        <v>0.35671263975350948</v>
      </c>
    </row>
    <row r="54" spans="1:16" ht="30" x14ac:dyDescent="0.2">
      <c r="A54" s="145" t="s">
        <v>129</v>
      </c>
      <c r="B54" s="106">
        <v>30000</v>
      </c>
      <c r="C54" s="117">
        <v>0</v>
      </c>
      <c r="D54" s="118">
        <f>'Annual Financial Report'!D56</f>
        <v>9868.0750751483156</v>
      </c>
      <c r="E54" s="118"/>
      <c r="F54" s="161"/>
      <c r="G54" s="163">
        <f t="shared" si="18"/>
        <v>9868.0750751483156</v>
      </c>
      <c r="H54" s="167">
        <f t="shared" si="19"/>
        <v>0.32893583583827718</v>
      </c>
      <c r="I54" s="119">
        <v>21000</v>
      </c>
      <c r="J54" s="120">
        <v>0</v>
      </c>
      <c r="K54" s="121">
        <f>'Annual Financial Report'!H56</f>
        <v>6907.6525526038204</v>
      </c>
      <c r="L54" s="121"/>
      <c r="M54" s="121"/>
      <c r="N54" s="212"/>
      <c r="O54" s="163">
        <f t="shared" si="20"/>
        <v>6907.6525526038204</v>
      </c>
      <c r="P54" s="173">
        <f t="shared" si="21"/>
        <v>0.32893583583827718</v>
      </c>
    </row>
    <row r="55" spans="1:16" ht="45" x14ac:dyDescent="0.2">
      <c r="A55" s="145" t="s">
        <v>130</v>
      </c>
      <c r="B55" s="106">
        <v>3034.9800000000005</v>
      </c>
      <c r="C55" s="117">
        <v>0</v>
      </c>
      <c r="D55" s="118">
        <f>'Annual Financial Report'!D57</f>
        <v>3024.2360746971203</v>
      </c>
      <c r="E55" s="118"/>
      <c r="F55" s="161"/>
      <c r="G55" s="163">
        <f t="shared" si="18"/>
        <v>3024.2360746971203</v>
      </c>
      <c r="H55" s="167">
        <f t="shared" si="19"/>
        <v>0.99645996833492145</v>
      </c>
      <c r="I55" s="119">
        <v>2124.4860000000003</v>
      </c>
      <c r="J55" s="120">
        <v>0</v>
      </c>
      <c r="K55" s="121">
        <f>'Annual Financial Report'!H57</f>
        <v>2116.9652522879842</v>
      </c>
      <c r="L55" s="121"/>
      <c r="M55" s="121"/>
      <c r="N55" s="212"/>
      <c r="O55" s="163">
        <f t="shared" si="20"/>
        <v>2116.9652522879842</v>
      </c>
      <c r="P55" s="173">
        <f t="shared" si="21"/>
        <v>0.99645996833492145</v>
      </c>
    </row>
    <row r="56" spans="1:16" ht="30" x14ac:dyDescent="0.2">
      <c r="A56" s="145" t="s">
        <v>131</v>
      </c>
      <c r="B56" s="106">
        <v>1230</v>
      </c>
      <c r="C56" s="117">
        <v>0</v>
      </c>
      <c r="D56" s="118">
        <f>'Annual Financial Report'!D58</f>
        <v>431.56</v>
      </c>
      <c r="E56" s="118"/>
      <c r="F56" s="161"/>
      <c r="G56" s="163">
        <f t="shared" si="18"/>
        <v>431.56</v>
      </c>
      <c r="H56" s="167">
        <f t="shared" si="19"/>
        <v>0.35086178861788619</v>
      </c>
      <c r="I56" s="119">
        <v>861</v>
      </c>
      <c r="J56" s="120">
        <v>0</v>
      </c>
      <c r="K56" s="121">
        <f>'Annual Financial Report'!H58</f>
        <v>302.09199999999998</v>
      </c>
      <c r="L56" s="121"/>
      <c r="M56" s="121"/>
      <c r="N56" s="212"/>
      <c r="O56" s="163">
        <f t="shared" si="20"/>
        <v>302.09199999999998</v>
      </c>
      <c r="P56" s="173">
        <f t="shared" si="21"/>
        <v>0.35086178861788614</v>
      </c>
    </row>
    <row r="57" spans="1:16" ht="45" x14ac:dyDescent="0.2">
      <c r="A57" s="145" t="s">
        <v>132</v>
      </c>
      <c r="B57" s="106">
        <v>3180.7799999999997</v>
      </c>
      <c r="C57" s="117">
        <v>0</v>
      </c>
      <c r="D57" s="118">
        <f>'Annual Financial Report'!D59</f>
        <v>1045.3580862940448</v>
      </c>
      <c r="E57" s="118"/>
      <c r="F57" s="161"/>
      <c r="G57" s="163">
        <f t="shared" si="18"/>
        <v>1045.3580862940448</v>
      </c>
      <c r="H57" s="167">
        <f t="shared" si="19"/>
        <v>0.32864834609562588</v>
      </c>
      <c r="I57" s="119">
        <v>2226.5459999999998</v>
      </c>
      <c r="J57" s="120">
        <v>0</v>
      </c>
      <c r="K57" s="121">
        <f>'Annual Financial Report'!H59</f>
        <v>731.75066040583135</v>
      </c>
      <c r="L57" s="121"/>
      <c r="M57" s="121"/>
      <c r="N57" s="212"/>
      <c r="O57" s="163">
        <f t="shared" si="20"/>
        <v>731.75066040583135</v>
      </c>
      <c r="P57" s="173">
        <f t="shared" si="21"/>
        <v>0.32864834609562588</v>
      </c>
    </row>
    <row r="58" spans="1:16" ht="30" x14ac:dyDescent="0.2">
      <c r="A58" s="145" t="s">
        <v>123</v>
      </c>
      <c r="B58" s="106">
        <v>200</v>
      </c>
      <c r="C58" s="117">
        <v>0</v>
      </c>
      <c r="D58" s="118">
        <f>'Annual Financial Report'!D60</f>
        <v>0</v>
      </c>
      <c r="E58" s="118"/>
      <c r="F58" s="161"/>
      <c r="G58" s="163">
        <f t="shared" si="18"/>
        <v>0</v>
      </c>
      <c r="H58" s="167">
        <f t="shared" si="19"/>
        <v>0</v>
      </c>
      <c r="I58" s="119">
        <v>140</v>
      </c>
      <c r="J58" s="120">
        <v>0</v>
      </c>
      <c r="K58" s="121">
        <f>'Annual Financial Report'!H60</f>
        <v>0</v>
      </c>
      <c r="L58" s="121"/>
      <c r="M58" s="121"/>
      <c r="N58" s="212"/>
      <c r="O58" s="163">
        <f t="shared" si="20"/>
        <v>0</v>
      </c>
      <c r="P58" s="173">
        <f t="shared" si="21"/>
        <v>0</v>
      </c>
    </row>
    <row r="59" spans="1:16" ht="30" x14ac:dyDescent="0.2">
      <c r="A59" s="145" t="s">
        <v>133</v>
      </c>
      <c r="B59" s="106">
        <v>3034.9800000000005</v>
      </c>
      <c r="C59" s="117">
        <v>0</v>
      </c>
      <c r="D59" s="118">
        <f>'Annual Financial Report'!D61</f>
        <v>0</v>
      </c>
      <c r="E59" s="118"/>
      <c r="F59" s="161"/>
      <c r="G59" s="163">
        <f t="shared" si="18"/>
        <v>0</v>
      </c>
      <c r="H59" s="167">
        <f t="shared" si="19"/>
        <v>0</v>
      </c>
      <c r="I59" s="119">
        <v>2124.4860000000003</v>
      </c>
      <c r="J59" s="120">
        <v>0</v>
      </c>
      <c r="K59" s="121">
        <f>'Annual Financial Report'!H61</f>
        <v>0</v>
      </c>
      <c r="L59" s="121"/>
      <c r="M59" s="121"/>
      <c r="N59" s="212"/>
      <c r="O59" s="163">
        <f t="shared" si="20"/>
        <v>0</v>
      </c>
      <c r="P59" s="173">
        <f t="shared" si="21"/>
        <v>0</v>
      </c>
    </row>
    <row r="60" spans="1:16" s="224" customFormat="1" ht="31.5" x14ac:dyDescent="0.2">
      <c r="A60" s="200" t="s">
        <v>134</v>
      </c>
      <c r="B60" s="213">
        <f t="shared" ref="B60:G60" si="22">SUM(B51:B59)</f>
        <v>72262.98</v>
      </c>
      <c r="C60" s="214">
        <f t="shared" si="22"/>
        <v>228.24</v>
      </c>
      <c r="D60" s="215">
        <f t="shared" si="22"/>
        <v>29210.156218225831</v>
      </c>
      <c r="E60" s="215">
        <f t="shared" si="22"/>
        <v>0</v>
      </c>
      <c r="F60" s="216">
        <f t="shared" si="22"/>
        <v>0</v>
      </c>
      <c r="G60" s="217">
        <f t="shared" si="22"/>
        <v>29438.396218225833</v>
      </c>
      <c r="H60" s="218">
        <f>G60/B60</f>
        <v>0.40737866357332392</v>
      </c>
      <c r="I60" s="219">
        <f t="shared" ref="I60:N60" si="23">SUM(I51:I59)</f>
        <v>46610.517999999996</v>
      </c>
      <c r="J60" s="220">
        <f t="shared" si="23"/>
        <v>160</v>
      </c>
      <c r="K60" s="221">
        <f t="shared" si="23"/>
        <v>16316.163617450058</v>
      </c>
      <c r="L60" s="221">
        <f t="shared" si="23"/>
        <v>0</v>
      </c>
      <c r="M60" s="221">
        <f t="shared" si="23"/>
        <v>0</v>
      </c>
      <c r="N60" s="222">
        <f t="shared" si="23"/>
        <v>0</v>
      </c>
      <c r="O60" s="217">
        <f>SUM(O51:O59)</f>
        <v>16476.16361745006</v>
      </c>
      <c r="P60" s="223">
        <f t="shared" si="21"/>
        <v>0.35348595820046586</v>
      </c>
    </row>
    <row r="61" spans="1:16" ht="15" x14ac:dyDescent="0.2">
      <c r="A61" s="19" t="s">
        <v>5</v>
      </c>
      <c r="B61" s="107">
        <f t="shared" ref="B61:G61" si="24">+B60+B49+B38+B28</f>
        <v>215391.14</v>
      </c>
      <c r="C61" s="108">
        <f t="shared" si="24"/>
        <v>3429.48</v>
      </c>
      <c r="D61" s="109">
        <f t="shared" si="24"/>
        <v>83038.196358361543</v>
      </c>
      <c r="E61" s="109">
        <f t="shared" si="24"/>
        <v>0</v>
      </c>
      <c r="F61" s="111">
        <f t="shared" si="24"/>
        <v>0</v>
      </c>
      <c r="G61" s="109">
        <f t="shared" si="24"/>
        <v>86467.676358361525</v>
      </c>
      <c r="H61" s="168">
        <f>G61/B61</f>
        <v>0.40144490789343296</v>
      </c>
      <c r="I61" s="110">
        <f t="shared" ref="I61:N61" si="25">+I60+I49+I38+I28</f>
        <v>144689.22199999998</v>
      </c>
      <c r="J61" s="108">
        <f t="shared" si="25"/>
        <v>2401</v>
      </c>
      <c r="K61" s="109">
        <f t="shared" si="25"/>
        <v>53746.7840839661</v>
      </c>
      <c r="L61" s="109">
        <f t="shared" si="25"/>
        <v>0</v>
      </c>
      <c r="M61" s="109">
        <f t="shared" si="25"/>
        <v>0</v>
      </c>
      <c r="N61" s="88">
        <f t="shared" si="25"/>
        <v>0</v>
      </c>
      <c r="O61" s="109">
        <f>+O60+O49+O38+O28</f>
        <v>56147.7840839661</v>
      </c>
      <c r="P61" s="174">
        <f t="shared" si="21"/>
        <v>0.38805782011853041</v>
      </c>
    </row>
    <row r="62" spans="1:16" ht="15.75" x14ac:dyDescent="0.2">
      <c r="A62" s="18" t="s">
        <v>59</v>
      </c>
      <c r="B62" s="112"/>
      <c r="C62" s="113"/>
      <c r="D62" s="114"/>
      <c r="E62" s="114"/>
      <c r="F62" s="116"/>
      <c r="G62" s="164"/>
      <c r="H62" s="169"/>
      <c r="I62" s="115"/>
      <c r="J62" s="113"/>
      <c r="K62" s="114"/>
      <c r="L62" s="114"/>
      <c r="M62" s="114"/>
      <c r="N62" s="212"/>
      <c r="O62" s="164"/>
      <c r="P62" s="175"/>
    </row>
    <row r="63" spans="1:16" ht="15.75" x14ac:dyDescent="0.2">
      <c r="A63" s="200" t="s">
        <v>135</v>
      </c>
      <c r="B63" s="106"/>
      <c r="C63" s="117"/>
      <c r="D63" s="118"/>
      <c r="E63" s="118"/>
      <c r="F63" s="161"/>
      <c r="G63" s="163"/>
      <c r="H63" s="167"/>
      <c r="I63" s="119"/>
      <c r="J63" s="120"/>
      <c r="K63" s="121"/>
      <c r="L63" s="121"/>
      <c r="M63" s="121"/>
      <c r="N63" s="212"/>
      <c r="O63" s="163"/>
      <c r="P63" s="173"/>
    </row>
    <row r="64" spans="1:16" ht="30" x14ac:dyDescent="0.2">
      <c r="A64" s="145" t="s">
        <v>136</v>
      </c>
      <c r="B64" s="106">
        <v>57972.206874999989</v>
      </c>
      <c r="C64" s="117">
        <v>4675</v>
      </c>
      <c r="D64" s="118">
        <f>'Annual Financial Report'!D66</f>
        <v>18372.538930138289</v>
      </c>
      <c r="E64" s="118"/>
      <c r="F64" s="161"/>
      <c r="G64" s="163">
        <f>SUM(C64:F64)</f>
        <v>23047.538930138289</v>
      </c>
      <c r="H64" s="167">
        <f>G64/B64</f>
        <v>0.39756186925630632</v>
      </c>
      <c r="I64" s="119">
        <v>11458.810375000001</v>
      </c>
      <c r="J64" s="120">
        <v>925</v>
      </c>
      <c r="K64" s="121">
        <f>'Annual Financial Report'!H66</f>
        <v>3674.5077860276583</v>
      </c>
      <c r="L64" s="121"/>
      <c r="M64" s="121"/>
      <c r="N64" s="212"/>
      <c r="O64" s="163">
        <f>SUM(J64:M64)</f>
        <v>4599.5077860276579</v>
      </c>
      <c r="P64" s="173">
        <f>O64/I64</f>
        <v>0.40139487743531643</v>
      </c>
    </row>
    <row r="65" spans="1:16" ht="30" x14ac:dyDescent="0.2">
      <c r="A65" s="145" t="s">
        <v>137</v>
      </c>
      <c r="B65" s="106">
        <v>8842.3928562499987</v>
      </c>
      <c r="C65" s="117">
        <v>665</v>
      </c>
      <c r="D65" s="118">
        <f>'Annual Financial Report'!D67</f>
        <v>4711.5893629653892</v>
      </c>
      <c r="E65" s="118"/>
      <c r="F65" s="161"/>
      <c r="G65" s="163">
        <f>SUM(C65:F65)</f>
        <v>5376.5893629653892</v>
      </c>
      <c r="H65" s="167">
        <f>G65/B65</f>
        <v>0.60804687717138661</v>
      </c>
      <c r="I65" s="119">
        <v>6116.7105043749989</v>
      </c>
      <c r="J65" s="120">
        <v>460</v>
      </c>
      <c r="K65" s="121">
        <f>'Annual Financial Report'!H67</f>
        <v>2230.1916999999994</v>
      </c>
      <c r="L65" s="121"/>
      <c r="M65" s="121"/>
      <c r="N65" s="212"/>
      <c r="O65" s="163">
        <f>SUM(J65:M65)</f>
        <v>2690.1916999999994</v>
      </c>
      <c r="P65" s="173">
        <f>O65/I65</f>
        <v>0.43981020486024802</v>
      </c>
    </row>
    <row r="66" spans="1:16" ht="30" x14ac:dyDescent="0.2">
      <c r="A66" s="145" t="s">
        <v>138</v>
      </c>
      <c r="B66" s="106">
        <v>11552.293020624998</v>
      </c>
      <c r="C66" s="117">
        <v>979</v>
      </c>
      <c r="D66" s="118">
        <f>'Annual Financial Report'!D68</f>
        <v>4255.3294974779601</v>
      </c>
      <c r="E66" s="118"/>
      <c r="F66" s="161"/>
      <c r="G66" s="163">
        <f>SUM(C66:F66)</f>
        <v>5234.3294974779601</v>
      </c>
      <c r="H66" s="167">
        <f>G66/B66</f>
        <v>0.45309874742034323</v>
      </c>
      <c r="I66" s="119">
        <v>7992.0741489374986</v>
      </c>
      <c r="J66" s="120">
        <v>678</v>
      </c>
      <c r="K66" s="121">
        <f>'Annual Financial Report'!H68</f>
        <v>2649.2367299999996</v>
      </c>
      <c r="L66" s="121"/>
      <c r="M66" s="121"/>
      <c r="N66" s="212"/>
      <c r="O66" s="163">
        <f>SUM(J66:M66)</f>
        <v>3327.2367299999996</v>
      </c>
      <c r="P66" s="173">
        <f>O66/I66</f>
        <v>0.41631704961625476</v>
      </c>
    </row>
    <row r="67" spans="1:16" s="224" customFormat="1" ht="15.75" x14ac:dyDescent="0.2">
      <c r="A67" s="200" t="s">
        <v>139</v>
      </c>
      <c r="B67" s="213">
        <f t="shared" ref="B67:G67" si="26">SUM(B64:B66)</f>
        <v>78366.892751874984</v>
      </c>
      <c r="C67" s="214">
        <f t="shared" si="26"/>
        <v>6319</v>
      </c>
      <c r="D67" s="215">
        <f t="shared" si="26"/>
        <v>27339.457790581637</v>
      </c>
      <c r="E67" s="215">
        <f t="shared" si="26"/>
        <v>0</v>
      </c>
      <c r="F67" s="216">
        <f t="shared" si="26"/>
        <v>0</v>
      </c>
      <c r="G67" s="217">
        <f t="shared" si="26"/>
        <v>33658.45779058164</v>
      </c>
      <c r="H67" s="218">
        <f>G67/B67</f>
        <v>0.42949843497241807</v>
      </c>
      <c r="I67" s="219">
        <f t="shared" ref="I67:N67" si="27">SUM(I64:I66)</f>
        <v>25567.595028312498</v>
      </c>
      <c r="J67" s="220">
        <f t="shared" si="27"/>
        <v>2063</v>
      </c>
      <c r="K67" s="221">
        <f t="shared" si="27"/>
        <v>8553.9362160276578</v>
      </c>
      <c r="L67" s="221">
        <f t="shared" si="27"/>
        <v>0</v>
      </c>
      <c r="M67" s="221">
        <f t="shared" si="27"/>
        <v>0</v>
      </c>
      <c r="N67" s="222">
        <f t="shared" si="27"/>
        <v>0</v>
      </c>
      <c r="O67" s="217">
        <f>SUM(O64:O66)</f>
        <v>10616.936216027658</v>
      </c>
      <c r="P67" s="223">
        <f>O67/I67</f>
        <v>0.41524970198686662</v>
      </c>
    </row>
    <row r="68" spans="1:16" ht="15.75" x14ac:dyDescent="0.2">
      <c r="A68" s="200" t="s">
        <v>94</v>
      </c>
      <c r="B68" s="106"/>
      <c r="C68" s="117"/>
      <c r="D68" s="118"/>
      <c r="E68" s="118"/>
      <c r="F68" s="161"/>
      <c r="G68" s="163"/>
      <c r="H68" s="167"/>
      <c r="I68" s="119"/>
      <c r="J68" s="120"/>
      <c r="K68" s="121"/>
      <c r="L68" s="121"/>
      <c r="M68" s="121"/>
      <c r="N68" s="212"/>
      <c r="O68" s="163"/>
      <c r="P68" s="173"/>
    </row>
    <row r="69" spans="1:16" ht="15" x14ac:dyDescent="0.2">
      <c r="A69" s="145" t="s">
        <v>140</v>
      </c>
      <c r="B69" s="106">
        <v>11209.077499999998</v>
      </c>
      <c r="C69" s="117">
        <v>900.14</v>
      </c>
      <c r="D69" s="118">
        <f>'Annual Financial Report'!D71</f>
        <v>3652.6751155960537</v>
      </c>
      <c r="E69" s="118"/>
      <c r="F69" s="161"/>
      <c r="G69" s="163">
        <f>SUM(C69:F69)</f>
        <v>4552.8151155960541</v>
      </c>
      <c r="H69" s="167">
        <f>G69/B69</f>
        <v>0.40617215070518115</v>
      </c>
      <c r="I69" s="119">
        <v>7754.2062499999993</v>
      </c>
      <c r="J69" s="120">
        <v>623</v>
      </c>
      <c r="K69" s="121">
        <f>'Annual Financial Report'!H71</f>
        <v>2556.8725809172374</v>
      </c>
      <c r="L69" s="121"/>
      <c r="M69" s="121"/>
      <c r="N69" s="212"/>
      <c r="O69" s="163">
        <f>SUM(J69:M69)</f>
        <v>3179.8725809172374</v>
      </c>
      <c r="P69" s="173">
        <f>O69/I69</f>
        <v>0.41008356992274198</v>
      </c>
    </row>
    <row r="70" spans="1:16" ht="15" x14ac:dyDescent="0.2">
      <c r="A70" s="145" t="s">
        <v>141</v>
      </c>
      <c r="B70" s="106">
        <v>7472.7250000000004</v>
      </c>
      <c r="C70" s="117">
        <v>600.1</v>
      </c>
      <c r="D70" s="118">
        <f>'Annual Financial Report'!D72</f>
        <v>2435.1167437307026</v>
      </c>
      <c r="E70" s="118"/>
      <c r="F70" s="161"/>
      <c r="G70" s="163">
        <f>SUM(C70:F70)</f>
        <v>3035.2167437307025</v>
      </c>
      <c r="H70" s="167">
        <f>G70/B70</f>
        <v>0.40617268047876809</v>
      </c>
      <c r="I70" s="119">
        <v>5170.1374999999998</v>
      </c>
      <c r="J70" s="120">
        <v>416</v>
      </c>
      <c r="K70" s="121">
        <f>'Annual Financial Report'!H72</f>
        <v>1704.5817206114916</v>
      </c>
      <c r="L70" s="121"/>
      <c r="M70" s="121"/>
      <c r="N70" s="212"/>
      <c r="O70" s="163">
        <f>SUM(J70:M70)</f>
        <v>2120.5817206114916</v>
      </c>
      <c r="P70" s="173">
        <f>O70/I70</f>
        <v>0.41015963707183645</v>
      </c>
    </row>
    <row r="71" spans="1:16" ht="15" x14ac:dyDescent="0.2">
      <c r="A71" s="145" t="s">
        <v>142</v>
      </c>
      <c r="B71" s="106">
        <v>4781.4399999999996</v>
      </c>
      <c r="C71" s="117">
        <v>382.96</v>
      </c>
      <c r="D71" s="118">
        <f>'Annual Financial Report'!D73</f>
        <v>1553.9934483018296</v>
      </c>
      <c r="E71" s="118"/>
      <c r="F71" s="161"/>
      <c r="G71" s="163">
        <f>SUM(C71:F71)</f>
        <v>1936.9534483018297</v>
      </c>
      <c r="H71" s="167">
        <f>G71/B71</f>
        <v>0.40509834867776856</v>
      </c>
      <c r="I71" s="119">
        <v>3307.6479999999997</v>
      </c>
      <c r="J71" s="120">
        <v>265</v>
      </c>
      <c r="K71" s="121">
        <f>'Annual Financial Report'!H73</f>
        <v>1087.7954138112809</v>
      </c>
      <c r="L71" s="121"/>
      <c r="M71" s="121"/>
      <c r="N71" s="212"/>
      <c r="O71" s="163">
        <f>SUM(J71:M71)</f>
        <v>1352.7954138112809</v>
      </c>
      <c r="P71" s="173">
        <f>O71/I71</f>
        <v>0.40899013855503397</v>
      </c>
    </row>
    <row r="72" spans="1:16" s="224" customFormat="1" ht="15.75" x14ac:dyDescent="0.2">
      <c r="A72" s="200" t="s">
        <v>143</v>
      </c>
      <c r="B72" s="213">
        <f t="shared" ref="B72:G72" si="28">SUM(B69:B71)</f>
        <v>23463.242499999997</v>
      </c>
      <c r="C72" s="214">
        <f t="shared" si="28"/>
        <v>1883.2</v>
      </c>
      <c r="D72" s="215">
        <f t="shared" si="28"/>
        <v>7641.7853076285865</v>
      </c>
      <c r="E72" s="215">
        <f t="shared" si="28"/>
        <v>0</v>
      </c>
      <c r="F72" s="216">
        <f t="shared" si="28"/>
        <v>0</v>
      </c>
      <c r="G72" s="217">
        <f t="shared" si="28"/>
        <v>9524.9853076285872</v>
      </c>
      <c r="H72" s="218">
        <f>G72/B72</f>
        <v>0.40595349545692966</v>
      </c>
      <c r="I72" s="219">
        <f t="shared" ref="I72:N72" si="29">SUM(I69:I71)</f>
        <v>16231.991749999999</v>
      </c>
      <c r="J72" s="220">
        <f t="shared" si="29"/>
        <v>1304</v>
      </c>
      <c r="K72" s="221">
        <f t="shared" si="29"/>
        <v>5349.24971534001</v>
      </c>
      <c r="L72" s="221">
        <f t="shared" si="29"/>
        <v>0</v>
      </c>
      <c r="M72" s="221">
        <f t="shared" si="29"/>
        <v>0</v>
      </c>
      <c r="N72" s="222">
        <f t="shared" si="29"/>
        <v>0</v>
      </c>
      <c r="O72" s="217">
        <f>SUM(O69:O71)</f>
        <v>6653.24971534001</v>
      </c>
      <c r="P72" s="223">
        <f>O72/I72</f>
        <v>0.4098849862549992</v>
      </c>
    </row>
    <row r="73" spans="1:16" ht="15.75" x14ac:dyDescent="0.2">
      <c r="A73" s="200" t="s">
        <v>105</v>
      </c>
      <c r="B73" s="106"/>
      <c r="C73" s="117"/>
      <c r="D73" s="118"/>
      <c r="E73" s="118"/>
      <c r="F73" s="161"/>
      <c r="G73" s="163"/>
      <c r="H73" s="167"/>
      <c r="I73" s="119"/>
      <c r="J73" s="120"/>
      <c r="K73" s="121"/>
      <c r="L73" s="121"/>
      <c r="M73" s="121"/>
      <c r="N73" s="212"/>
      <c r="O73" s="163"/>
      <c r="P73" s="173"/>
    </row>
    <row r="74" spans="1:16" ht="15" x14ac:dyDescent="0.2">
      <c r="A74" s="145" t="s">
        <v>144</v>
      </c>
      <c r="B74" s="106">
        <v>5604.4687499999991</v>
      </c>
      <c r="C74" s="117">
        <v>450</v>
      </c>
      <c r="D74" s="118">
        <f>'Annual Financial Report'!D76</f>
        <v>1788.2085236436619</v>
      </c>
      <c r="E74" s="118"/>
      <c r="F74" s="161"/>
      <c r="G74" s="163">
        <f>SUM(C74:F74)</f>
        <v>2238.2085236436619</v>
      </c>
      <c r="H74" s="167">
        <f>G74/B74</f>
        <v>0.39936140667100023</v>
      </c>
      <c r="I74" s="119">
        <v>3877.6031249999996</v>
      </c>
      <c r="J74" s="120">
        <v>312</v>
      </c>
      <c r="K74" s="121">
        <f>'Annual Financial Report'!H76</f>
        <v>1251.7459665505633</v>
      </c>
      <c r="L74" s="121"/>
      <c r="M74" s="121"/>
      <c r="N74" s="212"/>
      <c r="O74" s="163">
        <f>SUM(J74:M74)</f>
        <v>1563.7459665505633</v>
      </c>
      <c r="P74" s="173">
        <f>O74/I74</f>
        <v>0.40327643550435899</v>
      </c>
    </row>
    <row r="75" spans="1:16" ht="15" x14ac:dyDescent="0.2">
      <c r="A75" s="145" t="s">
        <v>145</v>
      </c>
      <c r="B75" s="106">
        <v>14945.25</v>
      </c>
      <c r="C75" s="117">
        <v>1200</v>
      </c>
      <c r="D75" s="118">
        <f>'Annual Financial Report'!D77</f>
        <v>4768.5627297164319</v>
      </c>
      <c r="E75" s="118"/>
      <c r="F75" s="161"/>
      <c r="G75" s="163">
        <f>SUM(C75:F75)</f>
        <v>5968.5627297164319</v>
      </c>
      <c r="H75" s="167">
        <f>G75/B75</f>
        <v>0.39936185274360964</v>
      </c>
      <c r="I75" s="119">
        <v>10339.275</v>
      </c>
      <c r="J75" s="120">
        <v>831</v>
      </c>
      <c r="K75" s="121">
        <f>'Annual Financial Report'!H77</f>
        <v>3337.9939108015019</v>
      </c>
      <c r="L75" s="121"/>
      <c r="M75" s="121"/>
      <c r="N75" s="212"/>
      <c r="O75" s="163">
        <f>SUM(J75:M75)</f>
        <v>4168.9939108015024</v>
      </c>
      <c r="P75" s="173">
        <f>O75/I75</f>
        <v>0.40321917260170587</v>
      </c>
    </row>
    <row r="76" spans="1:16" ht="15" x14ac:dyDescent="0.2">
      <c r="A76" s="145" t="s">
        <v>146</v>
      </c>
      <c r="B76" s="106">
        <v>11208.937499999998</v>
      </c>
      <c r="C76" s="117">
        <v>900</v>
      </c>
      <c r="D76" s="118">
        <f>'Annual Financial Report'!D78</f>
        <v>3576.4270472873241</v>
      </c>
      <c r="E76" s="118"/>
      <c r="F76" s="161"/>
      <c r="G76" s="163">
        <f>SUM(C76:F76)</f>
        <v>4476.4270472873241</v>
      </c>
      <c r="H76" s="167">
        <f>G76/B76</f>
        <v>0.39936229881621921</v>
      </c>
      <c r="I76" s="119">
        <v>7754.2062499999993</v>
      </c>
      <c r="J76" s="120">
        <v>623</v>
      </c>
      <c r="K76" s="121">
        <f>'Annual Financial Report'!H78</f>
        <v>2503.4989331011266</v>
      </c>
      <c r="L76" s="121"/>
      <c r="M76" s="121"/>
      <c r="N76" s="212"/>
      <c r="O76" s="163">
        <f>SUM(J76:M76)</f>
        <v>3126.4989331011266</v>
      </c>
      <c r="P76" s="173">
        <f>O76/I76</f>
        <v>0.40320038341785491</v>
      </c>
    </row>
    <row r="77" spans="1:16" ht="15" x14ac:dyDescent="0.2">
      <c r="A77" s="145" t="s">
        <v>147</v>
      </c>
      <c r="B77" s="106">
        <v>5155.7141249999995</v>
      </c>
      <c r="C77" s="117">
        <v>450</v>
      </c>
      <c r="D77" s="118">
        <f>'Annual Financial Report'!D79</f>
        <v>1341.1556824291079</v>
      </c>
      <c r="E77" s="118"/>
      <c r="F77" s="161"/>
      <c r="G77" s="163">
        <f>SUM(C77:F77)</f>
        <v>1791.1556824291079</v>
      </c>
      <c r="H77" s="167">
        <f>G77/B77</f>
        <v>0.3474117530574114</v>
      </c>
      <c r="I77" s="119">
        <v>3562.6031249999996</v>
      </c>
      <c r="J77" s="120">
        <v>312</v>
      </c>
      <c r="K77" s="121">
        <f>'Annual Financial Report'!H79</f>
        <v>938.96921169364236</v>
      </c>
      <c r="L77" s="121"/>
      <c r="M77" s="121"/>
      <c r="N77" s="212"/>
      <c r="O77" s="163">
        <f>SUM(J77:M77)</f>
        <v>1250.9692116936424</v>
      </c>
      <c r="P77" s="173">
        <f>O77/I77</f>
        <v>0.35113908785268988</v>
      </c>
    </row>
    <row r="78" spans="1:16" s="224" customFormat="1" ht="15.75" x14ac:dyDescent="0.2">
      <c r="A78" s="200" t="s">
        <v>148</v>
      </c>
      <c r="B78" s="213">
        <f t="shared" ref="B78:G78" si="30">SUM(B74:B77)</f>
        <v>36914.370374999999</v>
      </c>
      <c r="C78" s="214">
        <f t="shared" si="30"/>
        <v>3000</v>
      </c>
      <c r="D78" s="215">
        <f t="shared" si="30"/>
        <v>11474.353983076526</v>
      </c>
      <c r="E78" s="215">
        <f t="shared" si="30"/>
        <v>0</v>
      </c>
      <c r="F78" s="216">
        <f t="shared" si="30"/>
        <v>0</v>
      </c>
      <c r="G78" s="217">
        <f t="shared" si="30"/>
        <v>14474.353983076526</v>
      </c>
      <c r="H78" s="218">
        <f>G78/B78</f>
        <v>0.39210621327241119</v>
      </c>
      <c r="I78" s="219">
        <f>SUM(I74:I77)</f>
        <v>25533.6875</v>
      </c>
      <c r="J78" s="220">
        <f>SUM(J74:J77)</f>
        <v>2078</v>
      </c>
      <c r="K78" s="221">
        <f>SUM(K74:K77)</f>
        <v>8032.2080221468341</v>
      </c>
      <c r="L78" s="221">
        <f>SUM(L74:L77)</f>
        <v>0</v>
      </c>
      <c r="M78" s="221">
        <f>SUM(M74:M77)</f>
        <v>0</v>
      </c>
      <c r="N78" s="222"/>
      <c r="O78" s="217">
        <f>SUM(O74:O77)</f>
        <v>10110.208022146835</v>
      </c>
      <c r="P78" s="223">
        <f>O78/I78</f>
        <v>0.39595565748765565</v>
      </c>
    </row>
    <row r="79" spans="1:16" ht="15.75" x14ac:dyDescent="0.2">
      <c r="A79" s="200" t="s">
        <v>115</v>
      </c>
      <c r="B79" s="106"/>
      <c r="C79" s="117"/>
      <c r="D79" s="118"/>
      <c r="E79" s="118"/>
      <c r="F79" s="161"/>
      <c r="G79" s="163"/>
      <c r="H79" s="167"/>
      <c r="I79" s="119"/>
      <c r="J79" s="120"/>
      <c r="K79" s="121"/>
      <c r="L79" s="121"/>
      <c r="M79" s="121"/>
      <c r="N79" s="212"/>
      <c r="O79" s="163"/>
      <c r="P79" s="173"/>
    </row>
    <row r="80" spans="1:16" ht="15" x14ac:dyDescent="0.2">
      <c r="A80" s="145" t="s">
        <v>149</v>
      </c>
      <c r="B80" s="106">
        <v>14993.45</v>
      </c>
      <c r="C80" s="117">
        <v>1248.2</v>
      </c>
      <c r="D80" s="118">
        <f>'Annual Financial Report'!D82</f>
        <v>4822.5878947368419</v>
      </c>
      <c r="E80" s="118"/>
      <c r="F80" s="161"/>
      <c r="G80" s="163">
        <f>SUM(C80:F80)</f>
        <v>6070.7878947368417</v>
      </c>
      <c r="H80" s="167">
        <f>G80/B80</f>
        <v>0.40489599756806083</v>
      </c>
      <c r="I80" s="119">
        <v>10372.275</v>
      </c>
      <c r="J80" s="120">
        <v>864</v>
      </c>
      <c r="K80" s="121">
        <f>'Annual Financial Report'!H82</f>
        <v>3375.8115263157893</v>
      </c>
      <c r="L80" s="121"/>
      <c r="M80" s="121"/>
      <c r="N80" s="212"/>
      <c r="O80" s="163">
        <f>SUM(J80:M80)</f>
        <v>4239.8115263157888</v>
      </c>
      <c r="P80" s="173">
        <f>O80/I80</f>
        <v>0.4087638947401403</v>
      </c>
    </row>
    <row r="81" spans="1:16" ht="30" x14ac:dyDescent="0.2">
      <c r="A81" s="145" t="s">
        <v>150</v>
      </c>
      <c r="B81" s="106">
        <v>7496.7250000000004</v>
      </c>
      <c r="C81" s="117">
        <v>624.1</v>
      </c>
      <c r="D81" s="118">
        <f>'Annual Financial Report'!D83</f>
        <v>2411.2984688995216</v>
      </c>
      <c r="E81" s="118"/>
      <c r="F81" s="161"/>
      <c r="G81" s="163">
        <f>SUM(C81:F81)</f>
        <v>3035.3984688995215</v>
      </c>
      <c r="H81" s="167">
        <f>G81/B81</f>
        <v>0.40489660070224281</v>
      </c>
      <c r="I81" s="119">
        <v>5186.1374999999998</v>
      </c>
      <c r="J81" s="120">
        <v>432</v>
      </c>
      <c r="K81" s="121">
        <f>'Annual Financial Report'!H83</f>
        <v>1687.908928229665</v>
      </c>
      <c r="L81" s="121"/>
      <c r="M81" s="121"/>
      <c r="N81" s="212"/>
      <c r="O81" s="163">
        <f>SUM(J81:M81)</f>
        <v>2119.908928229665</v>
      </c>
      <c r="P81" s="173">
        <f>O81/I81</f>
        <v>0.40876450503475181</v>
      </c>
    </row>
    <row r="82" spans="1:16" ht="15" x14ac:dyDescent="0.2">
      <c r="A82" s="145" t="s">
        <v>151</v>
      </c>
      <c r="B82" s="106">
        <v>7496.7250000000004</v>
      </c>
      <c r="C82" s="117">
        <v>624.1</v>
      </c>
      <c r="D82" s="118">
        <f>'Annual Financial Report'!D84</f>
        <v>2411.2984688995216</v>
      </c>
      <c r="E82" s="118"/>
      <c r="F82" s="161"/>
      <c r="G82" s="163">
        <f>SUM(C82:F82)</f>
        <v>3035.3984688995215</v>
      </c>
      <c r="H82" s="167">
        <f>G82/B82</f>
        <v>0.40489660070224281</v>
      </c>
      <c r="I82" s="119">
        <v>5186.1374999999998</v>
      </c>
      <c r="J82" s="120">
        <v>432</v>
      </c>
      <c r="K82" s="121">
        <f>'Annual Financial Report'!H84</f>
        <v>1687.908928229665</v>
      </c>
      <c r="L82" s="121"/>
      <c r="M82" s="121"/>
      <c r="N82" s="212"/>
      <c r="O82" s="163">
        <f>SUM(J82:M82)</f>
        <v>2119.908928229665</v>
      </c>
      <c r="P82" s="173">
        <f>O82/I82</f>
        <v>0.40876450503475181</v>
      </c>
    </row>
    <row r="83" spans="1:16" ht="15" x14ac:dyDescent="0.2">
      <c r="A83" s="145" t="s">
        <v>152</v>
      </c>
      <c r="B83" s="106">
        <v>11245.087499999998</v>
      </c>
      <c r="C83" s="117">
        <v>936.15</v>
      </c>
      <c r="D83" s="118">
        <f>'Annual Financial Report'!D85</f>
        <v>3616.9477033492822</v>
      </c>
      <c r="E83" s="118"/>
      <c r="F83" s="161"/>
      <c r="G83" s="163">
        <f>SUM(C83:F83)</f>
        <v>4553.0977033492818</v>
      </c>
      <c r="H83" s="167">
        <f>G83/B83</f>
        <v>0.40489660070224287</v>
      </c>
      <c r="I83" s="119">
        <v>7779.2062499999993</v>
      </c>
      <c r="J83" s="120">
        <v>648</v>
      </c>
      <c r="K83" s="121">
        <f>'Annual Financial Report'!H85</f>
        <v>2531.8633923444972</v>
      </c>
      <c r="L83" s="121"/>
      <c r="M83" s="121"/>
      <c r="N83" s="212"/>
      <c r="O83" s="163">
        <f>SUM(J83:M83)</f>
        <v>3179.8633923444972</v>
      </c>
      <c r="P83" s="173">
        <f>O83/I83</f>
        <v>0.40876450503475176</v>
      </c>
    </row>
    <row r="84" spans="1:16" s="224" customFormat="1" ht="15.75" x14ac:dyDescent="0.2">
      <c r="A84" s="200" t="s">
        <v>153</v>
      </c>
      <c r="B84" s="213">
        <f t="shared" ref="B84:G84" si="31">SUM(B80:B83)</f>
        <v>41231.987500000003</v>
      </c>
      <c r="C84" s="214">
        <f t="shared" si="31"/>
        <v>3432.55</v>
      </c>
      <c r="D84" s="215">
        <f t="shared" si="31"/>
        <v>13262.132535885168</v>
      </c>
      <c r="E84" s="215">
        <f t="shared" si="31"/>
        <v>0</v>
      </c>
      <c r="F84" s="216">
        <f t="shared" si="31"/>
        <v>0</v>
      </c>
      <c r="G84" s="217">
        <f t="shared" si="31"/>
        <v>16694.682535885167</v>
      </c>
      <c r="H84" s="218">
        <f>G84/B84</f>
        <v>0.40489638138072209</v>
      </c>
      <c r="I84" s="219">
        <f t="shared" ref="I84:N84" si="32">SUM(I80:I83)</f>
        <v>28523.756249999999</v>
      </c>
      <c r="J84" s="220">
        <f t="shared" si="32"/>
        <v>2376</v>
      </c>
      <c r="K84" s="221">
        <f t="shared" si="32"/>
        <v>9283.4927751196174</v>
      </c>
      <c r="L84" s="221">
        <f t="shared" si="32"/>
        <v>0</v>
      </c>
      <c r="M84" s="221">
        <f t="shared" si="32"/>
        <v>0</v>
      </c>
      <c r="N84" s="222">
        <f t="shared" si="32"/>
        <v>0</v>
      </c>
      <c r="O84" s="217">
        <f>SUM(O80:O83)</f>
        <v>11659.492775119616</v>
      </c>
      <c r="P84" s="223">
        <f>O84/I84</f>
        <v>0.40876428310943852</v>
      </c>
    </row>
    <row r="85" spans="1:16" ht="15.75" x14ac:dyDescent="0.2">
      <c r="A85" s="200" t="s">
        <v>125</v>
      </c>
      <c r="B85" s="106"/>
      <c r="C85" s="117"/>
      <c r="D85" s="118"/>
      <c r="E85" s="118"/>
      <c r="F85" s="161"/>
      <c r="G85" s="163"/>
      <c r="H85" s="167"/>
      <c r="I85" s="119"/>
      <c r="J85" s="120"/>
      <c r="K85" s="121"/>
      <c r="L85" s="121"/>
      <c r="M85" s="121"/>
      <c r="N85" s="212"/>
      <c r="O85" s="163"/>
      <c r="P85" s="173"/>
    </row>
    <row r="86" spans="1:16" ht="15" x14ac:dyDescent="0.2">
      <c r="A86" s="145" t="s">
        <v>154</v>
      </c>
      <c r="B86" s="106">
        <v>11164.827499999998</v>
      </c>
      <c r="C86" s="117">
        <v>855.89</v>
      </c>
      <c r="D86" s="118">
        <f>'Annual Financial Report'!D88</f>
        <v>3599.8753405605785</v>
      </c>
      <c r="E86" s="118"/>
      <c r="F86" s="161"/>
      <c r="G86" s="163">
        <f>SUM(C86:F86)</f>
        <v>4455.7653405605788</v>
      </c>
      <c r="H86" s="167">
        <f>G86/B86</f>
        <v>0.39908949247631276</v>
      </c>
      <c r="I86" s="119">
        <v>7724.2062499999993</v>
      </c>
      <c r="J86" s="120">
        <v>593</v>
      </c>
      <c r="K86" s="121">
        <f>'Annual Financial Report'!H88</f>
        <v>2795.1211114805369</v>
      </c>
      <c r="L86" s="121"/>
      <c r="M86" s="121"/>
      <c r="N86" s="212"/>
      <c r="O86" s="163">
        <f>SUM(J86:M86)</f>
        <v>3388.1211114805369</v>
      </c>
      <c r="P86" s="173">
        <f>O86/I86</f>
        <v>0.43863679992757021</v>
      </c>
    </row>
    <row r="87" spans="1:16" ht="15" x14ac:dyDescent="0.2">
      <c r="A87" s="145" t="s">
        <v>155</v>
      </c>
      <c r="B87" s="106">
        <v>7443.2150000000001</v>
      </c>
      <c r="C87" s="117">
        <v>570.59</v>
      </c>
      <c r="D87" s="118">
        <f>'Annual Financial Report'!D89</f>
        <v>2399.9168937070526</v>
      </c>
      <c r="E87" s="118"/>
      <c r="F87" s="161"/>
      <c r="G87" s="163">
        <f>SUM(C87:F87)</f>
        <v>2970.5068937070528</v>
      </c>
      <c r="H87" s="167">
        <f>G87/B87</f>
        <v>0.39908922336746322</v>
      </c>
      <c r="I87" s="119">
        <v>5149.1374999999998</v>
      </c>
      <c r="J87" s="120">
        <v>395</v>
      </c>
      <c r="K87" s="121">
        <f>'Annual Financial Report'!H89</f>
        <v>1863.4140743203584</v>
      </c>
      <c r="L87" s="121"/>
      <c r="M87" s="121"/>
      <c r="N87" s="212"/>
      <c r="O87" s="163">
        <f>SUM(J87:M87)</f>
        <v>2258.4140743203584</v>
      </c>
      <c r="P87" s="173">
        <f>O87/I87</f>
        <v>0.4386004596537495</v>
      </c>
    </row>
    <row r="88" spans="1:16" ht="45" x14ac:dyDescent="0.2">
      <c r="A88" s="145" t="s">
        <v>156</v>
      </c>
      <c r="B88" s="106">
        <v>9675.8349999999991</v>
      </c>
      <c r="C88" s="117">
        <v>741.39</v>
      </c>
      <c r="D88" s="118">
        <f>'Annual Financial Report'!D90</f>
        <v>3051.2108822991422</v>
      </c>
      <c r="E88" s="118"/>
      <c r="F88" s="161"/>
      <c r="G88" s="163">
        <f>SUM(C88:F88)</f>
        <v>3792.6008822991421</v>
      </c>
      <c r="H88" s="167">
        <f>G88/B88</f>
        <v>0.39196626258086692</v>
      </c>
      <c r="I88" s="119">
        <v>5437.1893749999999</v>
      </c>
      <c r="J88" s="120">
        <v>500</v>
      </c>
      <c r="K88" s="121">
        <f>'Annual Financial Report'!H90</f>
        <v>2352.7792172938061</v>
      </c>
      <c r="L88" s="121"/>
      <c r="M88" s="121"/>
      <c r="N88" s="212"/>
      <c r="O88" s="163">
        <f>SUM(J88:M88)</f>
        <v>2852.7792172938061</v>
      </c>
      <c r="P88" s="173">
        <f>O88/I88</f>
        <v>0.52467902449945591</v>
      </c>
    </row>
    <row r="89" spans="1:16" s="224" customFormat="1" ht="15.75" x14ac:dyDescent="0.2">
      <c r="A89" s="200" t="s">
        <v>157</v>
      </c>
      <c r="B89" s="213">
        <f t="shared" ref="B89:G89" si="33">SUM(B86:B88)</f>
        <v>28283.877499999995</v>
      </c>
      <c r="C89" s="214">
        <f t="shared" si="33"/>
        <v>2167.87</v>
      </c>
      <c r="D89" s="215">
        <f t="shared" si="33"/>
        <v>9051.0031165667733</v>
      </c>
      <c r="E89" s="215">
        <f t="shared" si="33"/>
        <v>0</v>
      </c>
      <c r="F89" s="216">
        <f t="shared" si="33"/>
        <v>0</v>
      </c>
      <c r="G89" s="217">
        <f t="shared" si="33"/>
        <v>11218.873116566774</v>
      </c>
      <c r="H89" s="218">
        <f>G89/B89</f>
        <v>0.39665258473017978</v>
      </c>
      <c r="I89" s="219">
        <f t="shared" ref="I89:N89" si="34">SUM(I86:I88)</f>
        <v>18310.533125000002</v>
      </c>
      <c r="J89" s="220">
        <f t="shared" si="34"/>
        <v>1488</v>
      </c>
      <c r="K89" s="221">
        <f t="shared" si="34"/>
        <v>7011.3144030947014</v>
      </c>
      <c r="L89" s="221">
        <f t="shared" si="34"/>
        <v>0</v>
      </c>
      <c r="M89" s="221">
        <f t="shared" si="34"/>
        <v>0</v>
      </c>
      <c r="N89" s="222">
        <f t="shared" si="34"/>
        <v>0</v>
      </c>
      <c r="O89" s="217">
        <f>SUM(O86:O88)</f>
        <v>8499.3144030947005</v>
      </c>
      <c r="P89" s="223">
        <f>O89/I89</f>
        <v>0.46417623916642242</v>
      </c>
    </row>
    <row r="90" spans="1:16" ht="15" x14ac:dyDescent="0.2">
      <c r="A90" s="19" t="s">
        <v>5</v>
      </c>
      <c r="B90" s="107">
        <f t="shared" ref="B90:G90" si="35">+B89+B84+B78+B72+B67</f>
        <v>208260.37062687497</v>
      </c>
      <c r="C90" s="108">
        <f t="shared" si="35"/>
        <v>16802.620000000003</v>
      </c>
      <c r="D90" s="108">
        <f t="shared" si="35"/>
        <v>68768.732733738696</v>
      </c>
      <c r="E90" s="109">
        <f t="shared" si="35"/>
        <v>0</v>
      </c>
      <c r="F90" s="111">
        <f t="shared" si="35"/>
        <v>0</v>
      </c>
      <c r="G90" s="108">
        <f t="shared" si="35"/>
        <v>85571.352733738691</v>
      </c>
      <c r="H90" s="168">
        <f>G90/B90</f>
        <v>0.41088639416209766</v>
      </c>
      <c r="I90" s="110">
        <f>+I89+I84+I78+I72+I67</f>
        <v>114167.56365331249</v>
      </c>
      <c r="J90" s="108">
        <f>+J89+J84+J78+J72+J67</f>
        <v>9309</v>
      </c>
      <c r="K90" s="109">
        <f>+K89+K84+K78+K72+K67</f>
        <v>38230.201131728827</v>
      </c>
      <c r="L90" s="109">
        <f>+L89+L84+L78+L72+L67</f>
        <v>0</v>
      </c>
      <c r="M90" s="109">
        <f>+M89+M84+M78+M72+M67</f>
        <v>0</v>
      </c>
      <c r="N90" s="88">
        <v>0</v>
      </c>
      <c r="O90" s="109">
        <f>+O89+O84+O78+O72+O67</f>
        <v>47539.20113172882</v>
      </c>
      <c r="P90" s="227">
        <f>O90/I90</f>
        <v>0.41639849017089453</v>
      </c>
    </row>
    <row r="91" spans="1:16" ht="15.75" x14ac:dyDescent="0.2">
      <c r="A91" s="17" t="s">
        <v>60</v>
      </c>
      <c r="B91" s="112"/>
      <c r="C91" s="122"/>
      <c r="D91" s="123"/>
      <c r="E91" s="123"/>
      <c r="F91" s="125"/>
      <c r="G91" s="165"/>
      <c r="H91" s="170"/>
      <c r="I91" s="124"/>
      <c r="J91" s="122"/>
      <c r="K91" s="123"/>
      <c r="L91" s="123"/>
      <c r="M91" s="123"/>
      <c r="N91" s="225"/>
      <c r="O91" s="165"/>
      <c r="P91" s="176"/>
    </row>
    <row r="92" spans="1:16" ht="15.75" x14ac:dyDescent="0.2">
      <c r="A92" s="200" t="s">
        <v>158</v>
      </c>
      <c r="B92" s="106"/>
      <c r="C92" s="117"/>
      <c r="D92" s="118"/>
      <c r="E92" s="118"/>
      <c r="F92" s="161"/>
      <c r="G92" s="163"/>
      <c r="H92" s="167"/>
      <c r="I92" s="119"/>
      <c r="J92" s="120"/>
      <c r="K92" s="121"/>
      <c r="L92" s="121"/>
      <c r="M92" s="121"/>
      <c r="N92" s="212"/>
      <c r="O92" s="163"/>
      <c r="P92" s="173"/>
    </row>
    <row r="93" spans="1:16" ht="45" x14ac:dyDescent="0.2">
      <c r="A93" s="145" t="s">
        <v>159</v>
      </c>
      <c r="B93" s="106">
        <v>1374.5249999999999</v>
      </c>
      <c r="C93" s="117">
        <v>0</v>
      </c>
      <c r="D93" s="118">
        <f>'Annual Financial Report'!D95</f>
        <v>0</v>
      </c>
      <c r="E93" s="118"/>
      <c r="F93" s="161"/>
      <c r="G93" s="163">
        <f>SUM(C93:F93)</f>
        <v>0</v>
      </c>
      <c r="H93" s="167">
        <f>G93/B93</f>
        <v>0</v>
      </c>
      <c r="I93" s="119">
        <v>906.02749999999992</v>
      </c>
      <c r="J93" s="120">
        <v>0</v>
      </c>
      <c r="K93" s="121">
        <f>'Annual Financial Report'!H95</f>
        <v>0</v>
      </c>
      <c r="L93" s="121"/>
      <c r="M93" s="121"/>
      <c r="N93" s="212"/>
      <c r="O93" s="163">
        <f>SUM(J93:M93)</f>
        <v>0</v>
      </c>
      <c r="P93" s="173">
        <f>O93/I93</f>
        <v>0</v>
      </c>
    </row>
    <row r="94" spans="1:16" s="224" customFormat="1" ht="15.75" x14ac:dyDescent="0.2">
      <c r="A94" s="200" t="s">
        <v>160</v>
      </c>
      <c r="B94" s="213">
        <f t="shared" ref="B94:G94" si="36">SUM(B93)</f>
        <v>1374.5249999999999</v>
      </c>
      <c r="C94" s="214">
        <f t="shared" si="36"/>
        <v>0</v>
      </c>
      <c r="D94" s="215">
        <f t="shared" si="36"/>
        <v>0</v>
      </c>
      <c r="E94" s="215">
        <f t="shared" si="36"/>
        <v>0</v>
      </c>
      <c r="F94" s="216">
        <f t="shared" si="36"/>
        <v>0</v>
      </c>
      <c r="G94" s="217">
        <f t="shared" si="36"/>
        <v>0</v>
      </c>
      <c r="H94" s="218">
        <f>G94/B94</f>
        <v>0</v>
      </c>
      <c r="I94" s="219">
        <f t="shared" ref="I94:N94" si="37">SUM(I93)</f>
        <v>906.02749999999992</v>
      </c>
      <c r="J94" s="220">
        <f t="shared" si="37"/>
        <v>0</v>
      </c>
      <c r="K94" s="221">
        <f t="shared" si="37"/>
        <v>0</v>
      </c>
      <c r="L94" s="221">
        <f t="shared" si="37"/>
        <v>0</v>
      </c>
      <c r="M94" s="221">
        <f t="shared" si="37"/>
        <v>0</v>
      </c>
      <c r="N94" s="222">
        <f t="shared" si="37"/>
        <v>0</v>
      </c>
      <c r="O94" s="217">
        <f>SUM(O93)</f>
        <v>0</v>
      </c>
      <c r="P94" s="223">
        <v>0</v>
      </c>
    </row>
    <row r="95" spans="1:16" ht="15.75" x14ac:dyDescent="0.2">
      <c r="A95" s="200" t="s">
        <v>161</v>
      </c>
      <c r="B95" s="106"/>
      <c r="C95" s="117"/>
      <c r="D95" s="118"/>
      <c r="E95" s="118"/>
      <c r="F95" s="161"/>
      <c r="G95" s="163"/>
      <c r="H95" s="167"/>
      <c r="I95" s="119"/>
      <c r="J95" s="120"/>
      <c r="K95" s="121"/>
      <c r="L95" s="121"/>
      <c r="M95" s="121"/>
      <c r="N95" s="212"/>
      <c r="O95" s="163"/>
      <c r="P95" s="173"/>
    </row>
    <row r="96" spans="1:16" ht="15" x14ac:dyDescent="0.2">
      <c r="A96" s="145" t="s">
        <v>162</v>
      </c>
      <c r="B96" s="106">
        <v>6593.7846874999996</v>
      </c>
      <c r="C96" s="117">
        <v>525.08000000000004</v>
      </c>
      <c r="D96" s="118">
        <f>'Annual Financial Report'!D98</f>
        <v>2008.3335130657426</v>
      </c>
      <c r="E96" s="118"/>
      <c r="F96" s="161"/>
      <c r="G96" s="163">
        <f>SUM(C96:F96)</f>
        <v>2533.4135130657428</v>
      </c>
      <c r="H96" s="167">
        <f>G96/B96</f>
        <v>0.38421235043788998</v>
      </c>
      <c r="I96" s="119">
        <v>4562.4807812499994</v>
      </c>
      <c r="J96" s="120">
        <v>364</v>
      </c>
      <c r="K96" s="121">
        <f>'Annual Financial Report'!H98</f>
        <v>1405.83345914602</v>
      </c>
      <c r="L96" s="121"/>
      <c r="M96" s="121"/>
      <c r="N96" s="212"/>
      <c r="O96" s="163">
        <f>SUM(J96:M96)</f>
        <v>1769.83345914602</v>
      </c>
      <c r="P96" s="173">
        <f>O96/I96</f>
        <v>0.38791033738034342</v>
      </c>
    </row>
    <row r="97" spans="1:16" ht="15" x14ac:dyDescent="0.2">
      <c r="A97" s="145" t="s">
        <v>163</v>
      </c>
      <c r="B97" s="106">
        <v>4579.8674999999994</v>
      </c>
      <c r="C97" s="117">
        <v>418.47</v>
      </c>
      <c r="D97" s="118">
        <f>'Annual Financial Report'!D99</f>
        <v>1519.2771187589426</v>
      </c>
      <c r="E97" s="118"/>
      <c r="F97" s="161"/>
      <c r="G97" s="163">
        <f>SUM(C97:F97)</f>
        <v>1937.7471187589426</v>
      </c>
      <c r="H97" s="167">
        <f>G97/B97</f>
        <v>0.42310113092986706</v>
      </c>
      <c r="I97" s="119">
        <v>3032.9582499999992</v>
      </c>
      <c r="J97" s="120">
        <v>266</v>
      </c>
      <c r="K97" s="121">
        <f>'Annual Financial Report'!H99</f>
        <v>1063.4939831312597</v>
      </c>
      <c r="L97" s="121"/>
      <c r="M97" s="121"/>
      <c r="N97" s="212"/>
      <c r="O97" s="163">
        <f>SUM(J97:M97)</f>
        <v>1329.4939831312597</v>
      </c>
      <c r="P97" s="173">
        <f>O97/I97</f>
        <v>0.43834892324391872</v>
      </c>
    </row>
    <row r="98" spans="1:16" ht="15" x14ac:dyDescent="0.2">
      <c r="A98" s="145" t="s">
        <v>164</v>
      </c>
      <c r="B98" s="106">
        <v>6765.8662499999991</v>
      </c>
      <c r="C98" s="117">
        <v>523.77</v>
      </c>
      <c r="D98" s="118">
        <f>'Annual Financial Report'!D100</f>
        <v>2138.7321507643646</v>
      </c>
      <c r="E98" s="118"/>
      <c r="F98" s="161"/>
      <c r="G98" s="163">
        <f>SUM(C98:F98)</f>
        <v>2662.5021507643646</v>
      </c>
      <c r="H98" s="167">
        <f>G98/B98</f>
        <v>0.39351977298758528</v>
      </c>
      <c r="I98" s="119">
        <v>4496.4373749999995</v>
      </c>
      <c r="J98" s="120">
        <v>346</v>
      </c>
      <c r="K98" s="121">
        <f>'Annual Financial Report'!H100</f>
        <v>1497.1125055350553</v>
      </c>
      <c r="L98" s="121"/>
      <c r="M98" s="121"/>
      <c r="N98" s="212"/>
      <c r="O98" s="163">
        <f>SUM(J98:M98)</f>
        <v>1843.1125055350553</v>
      </c>
      <c r="P98" s="173">
        <f>O98/I98</f>
        <v>0.40990507635726953</v>
      </c>
    </row>
    <row r="99" spans="1:16" s="224" customFormat="1" ht="31.5" x14ac:dyDescent="0.2">
      <c r="A99" s="200" t="s">
        <v>165</v>
      </c>
      <c r="B99" s="213">
        <f t="shared" ref="B99:G99" si="38">SUM(B96:B98)</f>
        <v>17939.518437499999</v>
      </c>
      <c r="C99" s="214">
        <f t="shared" si="38"/>
        <v>1467.3200000000002</v>
      </c>
      <c r="D99" s="215">
        <f t="shared" si="38"/>
        <v>5666.3427825890503</v>
      </c>
      <c r="E99" s="215">
        <f t="shared" si="38"/>
        <v>0</v>
      </c>
      <c r="F99" s="216">
        <f t="shared" si="38"/>
        <v>0</v>
      </c>
      <c r="G99" s="217">
        <f t="shared" si="38"/>
        <v>7133.66278258905</v>
      </c>
      <c r="H99" s="218">
        <f>G99/B99</f>
        <v>0.39765074003754458</v>
      </c>
      <c r="I99" s="219">
        <f t="shared" ref="I99:N99" si="39">SUM(I96:I98)</f>
        <v>12091.876406249998</v>
      </c>
      <c r="J99" s="220">
        <f t="shared" si="39"/>
        <v>976</v>
      </c>
      <c r="K99" s="221">
        <f t="shared" si="39"/>
        <v>3966.439947812335</v>
      </c>
      <c r="L99" s="221">
        <f t="shared" si="39"/>
        <v>0</v>
      </c>
      <c r="M99" s="221">
        <f t="shared" si="39"/>
        <v>0</v>
      </c>
      <c r="N99" s="222">
        <f t="shared" si="39"/>
        <v>0</v>
      </c>
      <c r="O99" s="217">
        <f>SUM(O96:O98)</f>
        <v>4942.439947812335</v>
      </c>
      <c r="P99" s="223">
        <f>O99/I99</f>
        <v>0.40874052808360722</v>
      </c>
    </row>
    <row r="100" spans="1:16" s="226" customFormat="1" ht="15.75" x14ac:dyDescent="0.2">
      <c r="A100" s="200" t="s">
        <v>166</v>
      </c>
      <c r="B100" s="106"/>
      <c r="C100" s="117"/>
      <c r="D100" s="118"/>
      <c r="E100" s="118"/>
      <c r="F100" s="161"/>
      <c r="G100" s="163"/>
      <c r="H100" s="167"/>
      <c r="I100" s="119"/>
      <c r="J100" s="120"/>
      <c r="K100" s="121"/>
      <c r="L100" s="121"/>
      <c r="M100" s="121"/>
      <c r="N100" s="212"/>
      <c r="O100" s="163"/>
      <c r="P100" s="173"/>
    </row>
    <row r="101" spans="1:16" ht="15" x14ac:dyDescent="0.2">
      <c r="A101" s="145" t="s">
        <v>167</v>
      </c>
      <c r="B101" s="106">
        <v>4714.7890624999991</v>
      </c>
      <c r="C101" s="117">
        <v>380</v>
      </c>
      <c r="D101" s="118">
        <f>'Annual Financial Report'!D103</f>
        <v>1534.2564028143338</v>
      </c>
      <c r="E101" s="118"/>
      <c r="F101" s="161"/>
      <c r="G101" s="163">
        <f>SUM(C101:F101)</f>
        <v>1914.2564028143338</v>
      </c>
      <c r="H101" s="167">
        <f>G101/B101</f>
        <v>0.40601103833886187</v>
      </c>
      <c r="I101" s="119">
        <v>3261.9148437499989</v>
      </c>
      <c r="J101" s="120">
        <v>263</v>
      </c>
      <c r="K101" s="121">
        <f>'Annual Financial Report'!H103</f>
        <v>1073.9794819700337</v>
      </c>
      <c r="L101" s="121"/>
      <c r="M101" s="121"/>
      <c r="N101" s="212"/>
      <c r="O101" s="163">
        <f>SUM(J101:M101)</f>
        <v>1336.9794819700337</v>
      </c>
      <c r="P101" s="173">
        <f>O101/I101</f>
        <v>0.40987565464247389</v>
      </c>
    </row>
    <row r="102" spans="1:16" ht="15" x14ac:dyDescent="0.2">
      <c r="A102" s="145" t="s">
        <v>163</v>
      </c>
      <c r="B102" s="106">
        <v>753.56624999999985</v>
      </c>
      <c r="C102" s="117">
        <v>60</v>
      </c>
      <c r="D102" s="118">
        <f>'Annual Financial Report'!D104</f>
        <v>243.42833149284027</v>
      </c>
      <c r="E102" s="118"/>
      <c r="F102" s="161"/>
      <c r="G102" s="163">
        <f>SUM(C102:F102)</f>
        <v>303.42833149284024</v>
      </c>
      <c r="H102" s="167">
        <f>G102/B102</f>
        <v>0.40265647710846963</v>
      </c>
      <c r="I102" s="119">
        <v>521.82637499999987</v>
      </c>
      <c r="J102" s="120">
        <v>42</v>
      </c>
      <c r="K102" s="121">
        <f>'Annual Financial Report'!H104</f>
        <v>170.39983204498816</v>
      </c>
      <c r="L102" s="121"/>
      <c r="M102" s="121"/>
      <c r="N102" s="212"/>
      <c r="O102" s="163">
        <f>SUM(J102:M102)</f>
        <v>212.39983204498816</v>
      </c>
      <c r="P102" s="173">
        <f>O102/I102</f>
        <v>0.40703161476839533</v>
      </c>
    </row>
    <row r="103" spans="1:16" ht="30" x14ac:dyDescent="0.2">
      <c r="A103" s="145" t="s">
        <v>168</v>
      </c>
      <c r="B103" s="106">
        <v>3773.8312499999997</v>
      </c>
      <c r="C103" s="117">
        <v>306</v>
      </c>
      <c r="D103" s="118">
        <f>'Annual Financial Report'!D105</f>
        <v>1227.8525040498864</v>
      </c>
      <c r="E103" s="118"/>
      <c r="F103" s="161"/>
      <c r="G103" s="163">
        <f>SUM(C103:F103)</f>
        <v>1533.8525040498864</v>
      </c>
      <c r="H103" s="167">
        <f>G103/B103</f>
        <v>0.40644438037601349</v>
      </c>
      <c r="I103" s="119">
        <v>2611.131875</v>
      </c>
      <c r="J103" s="120">
        <v>212</v>
      </c>
      <c r="K103" s="121">
        <f>'Annual Financial Report'!H105</f>
        <v>859.49675283492036</v>
      </c>
      <c r="L103" s="121"/>
      <c r="M103" s="121"/>
      <c r="N103" s="212"/>
      <c r="O103" s="163">
        <f>SUM(J103:M103)</f>
        <v>1071.4967528349202</v>
      </c>
      <c r="P103" s="173">
        <f>O103/I103</f>
        <v>0.41035719531971943</v>
      </c>
    </row>
    <row r="104" spans="1:16" s="224" customFormat="1" ht="31.5" x14ac:dyDescent="0.2">
      <c r="A104" s="200" t="s">
        <v>169</v>
      </c>
      <c r="B104" s="213">
        <f t="shared" ref="B104:G104" si="40">SUM(B101:B103)</f>
        <v>9242.1865624999991</v>
      </c>
      <c r="C104" s="214">
        <f t="shared" si="40"/>
        <v>746</v>
      </c>
      <c r="D104" s="215">
        <f t="shared" si="40"/>
        <v>3005.5372383570602</v>
      </c>
      <c r="E104" s="215">
        <f t="shared" si="40"/>
        <v>0</v>
      </c>
      <c r="F104" s="216">
        <f t="shared" si="40"/>
        <v>0</v>
      </c>
      <c r="G104" s="217">
        <f t="shared" si="40"/>
        <v>3751.5372383570602</v>
      </c>
      <c r="H104" s="218">
        <f>G104/B104</f>
        <v>0.40591446764111572</v>
      </c>
      <c r="I104" s="219">
        <f t="shared" ref="I104:N104" si="41">SUM(I101:I103)</f>
        <v>6394.8730937499986</v>
      </c>
      <c r="J104" s="220">
        <f t="shared" si="41"/>
        <v>517</v>
      </c>
      <c r="K104" s="221">
        <f t="shared" si="41"/>
        <v>2103.8760668499422</v>
      </c>
      <c r="L104" s="221">
        <f t="shared" si="41"/>
        <v>0</v>
      </c>
      <c r="M104" s="221">
        <f t="shared" si="41"/>
        <v>0</v>
      </c>
      <c r="N104" s="222">
        <f t="shared" si="41"/>
        <v>0</v>
      </c>
      <c r="O104" s="217">
        <f>SUM(O101:O103)</f>
        <v>2620.8760668499422</v>
      </c>
      <c r="P104" s="223">
        <f>O104/I104</f>
        <v>0.40984019986439513</v>
      </c>
    </row>
    <row r="105" spans="1:16" ht="15.75" x14ac:dyDescent="0.2">
      <c r="A105" s="200" t="s">
        <v>170</v>
      </c>
      <c r="B105" s="106"/>
      <c r="C105" s="117"/>
      <c r="D105" s="118"/>
      <c r="E105" s="118"/>
      <c r="F105" s="161"/>
      <c r="G105" s="163"/>
      <c r="H105" s="167"/>
      <c r="I105" s="119"/>
      <c r="J105" s="120"/>
      <c r="K105" s="121"/>
      <c r="L105" s="121"/>
      <c r="M105" s="121"/>
      <c r="N105" s="212"/>
      <c r="O105" s="163"/>
      <c r="P105" s="173"/>
    </row>
    <row r="106" spans="1:16" ht="15" x14ac:dyDescent="0.2">
      <c r="A106" s="145" t="s">
        <v>162</v>
      </c>
      <c r="B106" s="106">
        <v>1541.05</v>
      </c>
      <c r="C106" s="117">
        <v>421.05</v>
      </c>
      <c r="D106" s="118">
        <f>'Annual Financial Report'!D108</f>
        <v>1227.3358851674641</v>
      </c>
      <c r="E106" s="118"/>
      <c r="F106" s="161"/>
      <c r="G106" s="163">
        <f>SUM(C106:F106)</f>
        <v>1648.385885167464</v>
      </c>
      <c r="H106" s="167">
        <f>G106/B106</f>
        <v>1.0696511373203101</v>
      </c>
      <c r="I106" s="119">
        <v>1079</v>
      </c>
      <c r="J106" s="120">
        <v>295</v>
      </c>
      <c r="K106" s="121">
        <f>'Annual Financial Report'!H108</f>
        <v>859.13511961722475</v>
      </c>
      <c r="L106" s="121"/>
      <c r="M106" s="121"/>
      <c r="N106" s="212"/>
      <c r="O106" s="163">
        <f>SUM(J106:M106)</f>
        <v>1154.1351196172247</v>
      </c>
      <c r="P106" s="173">
        <f>O106/I106</f>
        <v>1.069634031155908</v>
      </c>
    </row>
    <row r="107" spans="1:16" ht="15" x14ac:dyDescent="0.2">
      <c r="A107" s="145" t="s">
        <v>163</v>
      </c>
      <c r="B107" s="106">
        <v>3722.0412499999998</v>
      </c>
      <c r="C107" s="117">
        <v>254.21</v>
      </c>
      <c r="D107" s="118">
        <f>'Annual Financial Report'!D109</f>
        <v>1039.5800956937799</v>
      </c>
      <c r="E107" s="118"/>
      <c r="F107" s="161"/>
      <c r="G107" s="163">
        <f>SUM(C107:F107)</f>
        <v>1293.7900956937799</v>
      </c>
      <c r="H107" s="167">
        <f>G107/B107</f>
        <v>0.34760229905936157</v>
      </c>
      <c r="I107" s="119">
        <v>2575.131875</v>
      </c>
      <c r="J107" s="120">
        <v>176</v>
      </c>
      <c r="K107" s="121">
        <f>'Annual Financial Report'!H109</f>
        <v>727.70606698564598</v>
      </c>
      <c r="L107" s="121"/>
      <c r="M107" s="121"/>
      <c r="N107" s="212"/>
      <c r="O107" s="163">
        <f>SUM(J107:M107)</f>
        <v>903.70606698564598</v>
      </c>
      <c r="P107" s="173">
        <f>O107/I107</f>
        <v>0.35093583973661385</v>
      </c>
    </row>
    <row r="108" spans="1:16" ht="15" x14ac:dyDescent="0.2">
      <c r="A108" s="145" t="s">
        <v>164</v>
      </c>
      <c r="B108" s="106">
        <v>3678.3612499999999</v>
      </c>
      <c r="C108" s="117">
        <v>210.53</v>
      </c>
      <c r="D108" s="118">
        <f>'Annual Financial Report'!D110</f>
        <v>1085.5505263157895</v>
      </c>
      <c r="E108" s="118"/>
      <c r="F108" s="161"/>
      <c r="G108" s="163">
        <f>SUM(C108:F108)</f>
        <v>1296.0805263157895</v>
      </c>
      <c r="H108" s="167">
        <f>G108/B108</f>
        <v>0.35235270225723192</v>
      </c>
      <c r="I108" s="119">
        <v>2545.131875</v>
      </c>
      <c r="J108" s="120">
        <v>146</v>
      </c>
      <c r="K108" s="121">
        <f>'Annual Financial Report'!H110</f>
        <v>759.88536842105259</v>
      </c>
      <c r="L108" s="121"/>
      <c r="M108" s="121"/>
      <c r="N108" s="212"/>
      <c r="O108" s="163">
        <f>SUM(J108:M108)</f>
        <v>905.88536842105259</v>
      </c>
      <c r="P108" s="173">
        <f>O108/I108</f>
        <v>0.35592865631807491</v>
      </c>
    </row>
    <row r="109" spans="1:16" s="224" customFormat="1" ht="31.5" x14ac:dyDescent="0.2">
      <c r="A109" s="200" t="s">
        <v>171</v>
      </c>
      <c r="B109" s="213">
        <f t="shared" ref="B109:G109" si="42">SUM(B106:B108)</f>
        <v>8941.4524999999994</v>
      </c>
      <c r="C109" s="214">
        <f t="shared" si="42"/>
        <v>885.79</v>
      </c>
      <c r="D109" s="215">
        <f t="shared" si="42"/>
        <v>3352.4665071770332</v>
      </c>
      <c r="E109" s="215">
        <f t="shared" si="42"/>
        <v>0</v>
      </c>
      <c r="F109" s="216">
        <f t="shared" si="42"/>
        <v>0</v>
      </c>
      <c r="G109" s="217">
        <f t="shared" si="42"/>
        <v>4238.2565071770332</v>
      </c>
      <c r="H109" s="218">
        <f>G109/B109</f>
        <v>0.47400089718947047</v>
      </c>
      <c r="I109" s="219">
        <f t="shared" ref="I109:N109" si="43">SUM(I106:I108)</f>
        <v>6199.2637500000001</v>
      </c>
      <c r="J109" s="220">
        <f t="shared" si="43"/>
        <v>617</v>
      </c>
      <c r="K109" s="221">
        <f t="shared" si="43"/>
        <v>2346.7265550239235</v>
      </c>
      <c r="L109" s="221">
        <f t="shared" si="43"/>
        <v>0</v>
      </c>
      <c r="M109" s="221">
        <f t="shared" si="43"/>
        <v>0</v>
      </c>
      <c r="N109" s="222">
        <f t="shared" si="43"/>
        <v>0</v>
      </c>
      <c r="O109" s="217">
        <f>SUM(O106:O108)</f>
        <v>2963.7265550239235</v>
      </c>
      <c r="P109" s="223">
        <f>O109/I109</f>
        <v>0.47807718376620506</v>
      </c>
    </row>
    <row r="110" spans="1:16" ht="15.75" x14ac:dyDescent="0.2">
      <c r="A110" s="200" t="s">
        <v>172</v>
      </c>
      <c r="B110" s="106"/>
      <c r="C110" s="117"/>
      <c r="D110" s="118"/>
      <c r="E110" s="118"/>
      <c r="F110" s="161"/>
      <c r="G110" s="163"/>
      <c r="H110" s="167"/>
      <c r="I110" s="119"/>
      <c r="J110" s="120"/>
      <c r="K110" s="121"/>
      <c r="L110" s="121"/>
      <c r="M110" s="121"/>
      <c r="N110" s="212"/>
      <c r="O110" s="163"/>
      <c r="P110" s="173"/>
    </row>
    <row r="111" spans="1:16" ht="15" x14ac:dyDescent="0.2">
      <c r="A111" s="145" t="s">
        <v>162</v>
      </c>
      <c r="B111" s="106">
        <v>1722</v>
      </c>
      <c r="C111" s="117"/>
      <c r="D111" s="118"/>
      <c r="E111" s="118"/>
      <c r="F111" s="161"/>
      <c r="G111" s="163">
        <f>SUM(C111:F111)</f>
        <v>0</v>
      </c>
      <c r="H111" s="167">
        <f>G111/B111</f>
        <v>0</v>
      </c>
      <c r="I111" s="119">
        <v>0</v>
      </c>
      <c r="J111" s="120"/>
      <c r="K111" s="121"/>
      <c r="L111" s="121"/>
      <c r="M111" s="121"/>
      <c r="N111" s="212"/>
      <c r="O111" s="163">
        <f>SUM(J111:M111)</f>
        <v>0</v>
      </c>
      <c r="P111" s="173">
        <v>0</v>
      </c>
    </row>
    <row r="112" spans="1:16" ht="15" x14ac:dyDescent="0.2">
      <c r="A112" s="145" t="s">
        <v>173</v>
      </c>
      <c r="B112" s="106">
        <v>4652.010624999999</v>
      </c>
      <c r="C112" s="117">
        <v>356.62</v>
      </c>
      <c r="D112" s="118">
        <f>'Annual Financial Report'!D114</f>
        <v>487.40827637507704</v>
      </c>
      <c r="E112" s="118"/>
      <c r="F112" s="161"/>
      <c r="G112" s="163">
        <f>SUM(C112:F112)</f>
        <v>844.02827637507698</v>
      </c>
      <c r="H112" s="167">
        <f>G112/B112</f>
        <v>0.18143300701835288</v>
      </c>
      <c r="I112" s="119">
        <v>3218.3359374999991</v>
      </c>
      <c r="J112" s="120">
        <v>247</v>
      </c>
      <c r="K112" s="121">
        <f>'Annual Financial Report'!H113</f>
        <v>1184.5272393512232</v>
      </c>
      <c r="L112" s="121"/>
      <c r="M112" s="121"/>
      <c r="N112" s="212"/>
      <c r="O112" s="163">
        <f>SUM(J112:M112)</f>
        <v>1431.5272393512232</v>
      </c>
      <c r="P112" s="173">
        <f>O112/I112</f>
        <v>0.44480354666245081</v>
      </c>
    </row>
    <row r="113" spans="1:16" ht="15" x14ac:dyDescent="0.2">
      <c r="A113" s="145" t="s">
        <v>164</v>
      </c>
      <c r="B113" s="106">
        <v>1488.645</v>
      </c>
      <c r="C113" s="117">
        <v>114.12</v>
      </c>
      <c r="D113" s="118">
        <f>'Annual Financial Report'!D115</f>
        <v>2015.7755390862699</v>
      </c>
      <c r="E113" s="118"/>
      <c r="F113" s="161"/>
      <c r="G113" s="163">
        <f>SUM(C113:F113)</f>
        <v>2129.8955390862698</v>
      </c>
      <c r="H113" s="167">
        <f>G113/B113</f>
        <v>1.4307612218401766</v>
      </c>
      <c r="I113" s="119">
        <v>1029.8274999999999</v>
      </c>
      <c r="J113" s="120">
        <v>79</v>
      </c>
      <c r="K113" s="121">
        <f>'Annual Financial Report'!H114</f>
        <v>377.20044008481193</v>
      </c>
      <c r="L113" s="121"/>
      <c r="M113" s="121"/>
      <c r="N113" s="212"/>
      <c r="O113" s="163">
        <f>SUM(J113:M113)</f>
        <v>456.20044008481193</v>
      </c>
      <c r="P113" s="173">
        <f>O113/I113</f>
        <v>0.44298723823631819</v>
      </c>
    </row>
    <row r="114" spans="1:16" s="224" customFormat="1" ht="31.5" x14ac:dyDescent="0.2">
      <c r="A114" s="200" t="s">
        <v>174</v>
      </c>
      <c r="B114" s="213">
        <f t="shared" ref="B114:G114" si="44">SUM(B110:B113)</f>
        <v>7862.6556249999994</v>
      </c>
      <c r="C114" s="214">
        <f t="shared" si="44"/>
        <v>470.74</v>
      </c>
      <c r="D114" s="215">
        <f t="shared" si="44"/>
        <v>2503.183815461347</v>
      </c>
      <c r="E114" s="215">
        <f t="shared" si="44"/>
        <v>0</v>
      </c>
      <c r="F114" s="216">
        <f t="shared" si="44"/>
        <v>0</v>
      </c>
      <c r="G114" s="217">
        <f t="shared" si="44"/>
        <v>2973.9238154613467</v>
      </c>
      <c r="H114" s="218">
        <f>G114/B114</f>
        <v>0.37823401625342673</v>
      </c>
      <c r="I114" s="219">
        <f t="shared" ref="I114:O114" si="45">SUM(I110:I113)</f>
        <v>4248.1634374999994</v>
      </c>
      <c r="J114" s="220">
        <f t="shared" si="45"/>
        <v>326</v>
      </c>
      <c r="K114" s="221">
        <f t="shared" si="45"/>
        <v>1561.727679436035</v>
      </c>
      <c r="L114" s="221">
        <f t="shared" si="45"/>
        <v>0</v>
      </c>
      <c r="M114" s="221">
        <f t="shared" si="45"/>
        <v>0</v>
      </c>
      <c r="N114" s="222">
        <f t="shared" si="45"/>
        <v>0</v>
      </c>
      <c r="O114" s="217">
        <f t="shared" si="45"/>
        <v>1887.727679436035</v>
      </c>
      <c r="P114" s="223">
        <f>O114/I114</f>
        <v>0.44436324242434122</v>
      </c>
    </row>
    <row r="115" spans="1:16" ht="15" x14ac:dyDescent="0.2">
      <c r="A115" s="19" t="s">
        <v>5</v>
      </c>
      <c r="B115" s="107">
        <f t="shared" ref="B115:G115" si="46">+B114+B109+B104+B99+B94</f>
        <v>45360.338125000002</v>
      </c>
      <c r="C115" s="108">
        <f t="shared" si="46"/>
        <v>3569.85</v>
      </c>
      <c r="D115" s="108">
        <f t="shared" si="46"/>
        <v>14527.530343584491</v>
      </c>
      <c r="E115" s="109">
        <f t="shared" si="46"/>
        <v>0</v>
      </c>
      <c r="F115" s="111">
        <f t="shared" si="46"/>
        <v>0</v>
      </c>
      <c r="G115" s="108">
        <f t="shared" si="46"/>
        <v>18097.380343584489</v>
      </c>
      <c r="H115" s="168">
        <f>G115/B115</f>
        <v>0.39896925577832626</v>
      </c>
      <c r="I115" s="110">
        <f t="shared" ref="I115:N115" si="47">+I114+I109+I104+I99+I94</f>
        <v>29840.204187499996</v>
      </c>
      <c r="J115" s="108">
        <f t="shared" si="47"/>
        <v>2436</v>
      </c>
      <c r="K115" s="109">
        <f t="shared" si="47"/>
        <v>9978.7702491222371</v>
      </c>
      <c r="L115" s="109">
        <f t="shared" si="47"/>
        <v>0</v>
      </c>
      <c r="M115" s="109">
        <f t="shared" si="47"/>
        <v>0</v>
      </c>
      <c r="N115" s="88">
        <f t="shared" si="47"/>
        <v>0</v>
      </c>
      <c r="O115" s="109">
        <f>+O114+O109+O104+O99+O94</f>
        <v>12414.770249122237</v>
      </c>
      <c r="P115" s="227">
        <f>O115/I115</f>
        <v>0.41604173252684246</v>
      </c>
    </row>
    <row r="116" spans="1:16" ht="31.5" x14ac:dyDescent="0.2">
      <c r="A116" s="17" t="s">
        <v>61</v>
      </c>
      <c r="B116" s="112"/>
      <c r="C116" s="113"/>
      <c r="D116" s="114"/>
      <c r="E116" s="114"/>
      <c r="F116" s="116"/>
      <c r="G116" s="164"/>
      <c r="H116" s="169"/>
      <c r="I116" s="115"/>
      <c r="J116" s="113"/>
      <c r="K116" s="114"/>
      <c r="L116" s="114"/>
      <c r="M116" s="114"/>
      <c r="N116" s="211"/>
      <c r="O116" s="164"/>
      <c r="P116" s="175"/>
    </row>
    <row r="117" spans="1:16" ht="29.25" customHeight="1" x14ac:dyDescent="0.2">
      <c r="A117" s="145" t="s">
        <v>175</v>
      </c>
      <c r="B117" s="106">
        <v>6151.25</v>
      </c>
      <c r="C117" s="117">
        <v>0</v>
      </c>
      <c r="D117" s="118">
        <f>'Annual Financial Report'!D118</f>
        <v>3211.3133170731708</v>
      </c>
      <c r="E117" s="118"/>
      <c r="F117" s="161"/>
      <c r="G117" s="163">
        <f>SUM(C117:F117)</f>
        <v>3211.3133170731708</v>
      </c>
      <c r="H117" s="167">
        <f t="shared" ref="H117:H122" si="48">G117/B117</f>
        <v>0.52205865752053171</v>
      </c>
      <c r="I117" s="119">
        <v>4305.875</v>
      </c>
      <c r="J117" s="120">
        <v>0</v>
      </c>
      <c r="K117" s="121">
        <f>'Annual Financial Report'!H118</f>
        <v>2248.2399999999998</v>
      </c>
      <c r="L117" s="121"/>
      <c r="M117" s="121"/>
      <c r="N117" s="212"/>
      <c r="O117" s="163">
        <f>SUM(J117:M117)</f>
        <v>2248.2399999999998</v>
      </c>
      <c r="P117" s="173">
        <f t="shared" ref="P117:P122" si="49">O117/I117</f>
        <v>0.52213313205794398</v>
      </c>
    </row>
    <row r="118" spans="1:16" ht="15" x14ac:dyDescent="0.2">
      <c r="A118" s="145" t="s">
        <v>176</v>
      </c>
      <c r="B118" s="106">
        <v>15762.578124999996</v>
      </c>
      <c r="C118" s="117">
        <v>0</v>
      </c>
      <c r="D118" s="118">
        <f>'Annual Financial Report'!D119</f>
        <v>4500</v>
      </c>
      <c r="E118" s="118"/>
      <c r="F118" s="161"/>
      <c r="G118" s="163">
        <f>SUM(C118:F118)</f>
        <v>4500</v>
      </c>
      <c r="H118" s="167">
        <f t="shared" si="48"/>
        <v>0.28548629318847552</v>
      </c>
      <c r="I118" s="119">
        <v>10764.687499999998</v>
      </c>
      <c r="J118" s="120">
        <v>0</v>
      </c>
      <c r="K118" s="121">
        <f>'Annual Financial Report'!H119</f>
        <v>3073.1707317073174</v>
      </c>
      <c r="L118" s="121"/>
      <c r="M118" s="121"/>
      <c r="N118" s="212"/>
      <c r="O118" s="163">
        <f>SUM(J118:M118)</f>
        <v>3073.1707317073174</v>
      </c>
      <c r="P118" s="173">
        <f t="shared" si="49"/>
        <v>0.28548629318847557</v>
      </c>
    </row>
    <row r="119" spans="1:16" ht="15" x14ac:dyDescent="0.2">
      <c r="A119" s="145" t="s">
        <v>177</v>
      </c>
      <c r="B119" s="106">
        <v>5000</v>
      </c>
      <c r="C119" s="117">
        <v>0</v>
      </c>
      <c r="D119" s="118">
        <f>'Annual Financial Report'!D120</f>
        <v>0</v>
      </c>
      <c r="E119" s="118"/>
      <c r="F119" s="161"/>
      <c r="G119" s="163">
        <f>SUM(C119:F119)</f>
        <v>0</v>
      </c>
      <c r="H119" s="167">
        <f t="shared" si="48"/>
        <v>0</v>
      </c>
      <c r="I119" s="119">
        <v>3500</v>
      </c>
      <c r="J119" s="120">
        <v>0</v>
      </c>
      <c r="K119" s="121">
        <f>'Annual Financial Report'!H120</f>
        <v>0</v>
      </c>
      <c r="L119" s="121"/>
      <c r="M119" s="121"/>
      <c r="N119" s="212"/>
      <c r="O119" s="163">
        <f>SUM(J119:M119)</f>
        <v>0</v>
      </c>
      <c r="P119" s="173">
        <f t="shared" si="49"/>
        <v>0</v>
      </c>
    </row>
    <row r="120" spans="1:16" ht="15" x14ac:dyDescent="0.2">
      <c r="A120" s="145" t="s">
        <v>178</v>
      </c>
      <c r="B120" s="106">
        <v>14000</v>
      </c>
      <c r="C120" s="117">
        <v>0</v>
      </c>
      <c r="D120" s="118">
        <f>'Annual Financial Report'!D121</f>
        <v>0</v>
      </c>
      <c r="E120" s="118"/>
      <c r="F120" s="161"/>
      <c r="G120" s="163">
        <f>SUM(C120:F120)</f>
        <v>0</v>
      </c>
      <c r="H120" s="167">
        <f t="shared" si="48"/>
        <v>0</v>
      </c>
      <c r="I120" s="119">
        <v>9800</v>
      </c>
      <c r="J120" s="120">
        <v>0</v>
      </c>
      <c r="K120" s="121">
        <f>'Annual Financial Report'!H121</f>
        <v>0</v>
      </c>
      <c r="L120" s="121"/>
      <c r="M120" s="121"/>
      <c r="N120" s="212"/>
      <c r="O120" s="163">
        <f>SUM(J120:M120)</f>
        <v>0</v>
      </c>
      <c r="P120" s="173">
        <f t="shared" si="49"/>
        <v>0</v>
      </c>
    </row>
    <row r="121" spans="1:16" ht="15" x14ac:dyDescent="0.2">
      <c r="A121" s="145" t="s">
        <v>179</v>
      </c>
      <c r="B121" s="106">
        <v>750</v>
      </c>
      <c r="C121" s="117">
        <v>0</v>
      </c>
      <c r="D121" s="118">
        <f>'Annual Financial Report'!D122</f>
        <v>0</v>
      </c>
      <c r="E121" s="118"/>
      <c r="F121" s="161"/>
      <c r="G121" s="163">
        <f>SUM(C121:F121)</f>
        <v>0</v>
      </c>
      <c r="H121" s="167">
        <f t="shared" si="48"/>
        <v>0</v>
      </c>
      <c r="I121" s="119">
        <v>525</v>
      </c>
      <c r="J121" s="120">
        <v>0</v>
      </c>
      <c r="K121" s="121">
        <f>'Annual Financial Report'!H122</f>
        <v>0</v>
      </c>
      <c r="L121" s="121"/>
      <c r="M121" s="121"/>
      <c r="N121" s="212"/>
      <c r="O121" s="163">
        <f>SUM(J121:M121)</f>
        <v>0</v>
      </c>
      <c r="P121" s="173">
        <f t="shared" si="49"/>
        <v>0</v>
      </c>
    </row>
    <row r="122" spans="1:16" ht="15" x14ac:dyDescent="0.2">
      <c r="A122" s="19" t="s">
        <v>5</v>
      </c>
      <c r="B122" s="107">
        <f t="shared" ref="B122:G122" si="50">SUM(B117:B121)</f>
        <v>41663.828125</v>
      </c>
      <c r="C122" s="126">
        <f t="shared" si="50"/>
        <v>0</v>
      </c>
      <c r="D122" s="126">
        <f t="shared" si="50"/>
        <v>7711.3133170731708</v>
      </c>
      <c r="E122" s="127">
        <f t="shared" si="50"/>
        <v>0</v>
      </c>
      <c r="F122" s="129">
        <f t="shared" si="50"/>
        <v>0</v>
      </c>
      <c r="G122" s="129">
        <f t="shared" si="50"/>
        <v>7711.3133170731708</v>
      </c>
      <c r="H122" s="171">
        <f t="shared" si="48"/>
        <v>0.18508412846600786</v>
      </c>
      <c r="I122" s="128">
        <f>SUM(I117:I121)</f>
        <v>28895.5625</v>
      </c>
      <c r="J122" s="126">
        <f>SUM(J117:J121)</f>
        <v>0</v>
      </c>
      <c r="K122" s="127">
        <f>SUM(K117:K121)</f>
        <v>5321.4107317073176</v>
      </c>
      <c r="L122" s="127">
        <f>SUM(L117:L121)</f>
        <v>0</v>
      </c>
      <c r="M122" s="129">
        <f>SUM(M117:M121)</f>
        <v>0</v>
      </c>
      <c r="N122" s="185">
        <v>0</v>
      </c>
      <c r="O122" s="129">
        <f>SUM(O117:O121)</f>
        <v>5321.4107317073176</v>
      </c>
      <c r="P122" s="227">
        <f t="shared" si="49"/>
        <v>0.1841601364122023</v>
      </c>
    </row>
    <row r="123" spans="1:16" ht="16.5" thickBot="1" x14ac:dyDescent="0.25">
      <c r="A123" s="155"/>
      <c r="B123" s="156"/>
      <c r="C123" s="130"/>
      <c r="D123" s="131"/>
      <c r="E123" s="131"/>
      <c r="F123" s="132"/>
      <c r="G123" s="130"/>
      <c r="H123" s="159"/>
      <c r="I123" s="157"/>
      <c r="J123" s="130"/>
      <c r="K123" s="131"/>
      <c r="L123" s="131"/>
      <c r="M123" s="132"/>
      <c r="N123" s="228"/>
      <c r="O123" s="186"/>
      <c r="P123" s="132"/>
    </row>
    <row r="124" spans="1:16" s="89" customFormat="1" ht="15.75" x14ac:dyDescent="0.2">
      <c r="A124" s="13"/>
      <c r="B124" s="133"/>
      <c r="C124" s="134"/>
      <c r="D124" s="134"/>
      <c r="E124" s="134"/>
      <c r="F124" s="134"/>
      <c r="G124" s="134"/>
      <c r="H124" s="134"/>
      <c r="I124" s="134"/>
      <c r="J124" s="134"/>
      <c r="K124" s="134"/>
      <c r="L124" s="134"/>
      <c r="M124" s="134"/>
      <c r="N124" s="229"/>
      <c r="O124" s="134"/>
      <c r="P124" s="134"/>
    </row>
    <row r="125" spans="1:16" s="89" customFormat="1" ht="15.75" thickBot="1" x14ac:dyDescent="0.25">
      <c r="A125" s="1"/>
      <c r="B125" s="135"/>
      <c r="C125" s="135"/>
      <c r="D125" s="135"/>
      <c r="E125" s="135"/>
      <c r="F125" s="135"/>
      <c r="G125" s="135"/>
      <c r="H125" s="135"/>
      <c r="I125" s="135"/>
      <c r="J125" s="135"/>
      <c r="K125" s="135"/>
      <c r="L125" s="135"/>
      <c r="M125" s="135"/>
      <c r="N125" s="1"/>
      <c r="O125" s="135"/>
      <c r="P125" s="135"/>
    </row>
    <row r="126" spans="1:16" ht="27" customHeight="1" thickBot="1" x14ac:dyDescent="0.25">
      <c r="A126" s="15" t="s">
        <v>6</v>
      </c>
      <c r="B126" s="180">
        <f>+B122+B115+B90+B61</f>
        <v>510675.67687687499</v>
      </c>
      <c r="C126" s="180">
        <f t="shared" ref="C126:N126" si="51">+C122+C115+C90+C61</f>
        <v>23801.95</v>
      </c>
      <c r="D126" s="136">
        <f t="shared" si="51"/>
        <v>174045.77275275788</v>
      </c>
      <c r="E126" s="136">
        <f t="shared" si="51"/>
        <v>0</v>
      </c>
      <c r="F126" s="181">
        <f t="shared" si="51"/>
        <v>0</v>
      </c>
      <c r="G126" s="180">
        <f t="shared" si="51"/>
        <v>197847.72275275789</v>
      </c>
      <c r="H126" s="183">
        <f>G126/B126</f>
        <v>0.3874234307823895</v>
      </c>
      <c r="I126" s="180">
        <f t="shared" si="51"/>
        <v>317592.55234081252</v>
      </c>
      <c r="J126" s="180">
        <f t="shared" si="51"/>
        <v>14146</v>
      </c>
      <c r="K126" s="136">
        <f t="shared" si="51"/>
        <v>107277.16619652449</v>
      </c>
      <c r="L126" s="136">
        <f t="shared" si="51"/>
        <v>0</v>
      </c>
      <c r="M126" s="181">
        <f t="shared" si="51"/>
        <v>0</v>
      </c>
      <c r="N126" s="182">
        <f t="shared" si="51"/>
        <v>0</v>
      </c>
      <c r="O126" s="180">
        <f>+O122+O115+O90+O61</f>
        <v>121423.16619652449</v>
      </c>
      <c r="P126" s="184">
        <f>O126/I126</f>
        <v>0.38232372044487928</v>
      </c>
    </row>
    <row r="128" spans="1:16" x14ac:dyDescent="0.2">
      <c r="B128" s="230">
        <f>SUM(B19:B115)/3+B122</f>
        <v>510675.67687687493</v>
      </c>
      <c r="C128" s="230">
        <f t="shared" ref="C128:N128" si="52">SUM(C19:C115)/3+C122</f>
        <v>23801.949999999997</v>
      </c>
      <c r="D128" s="230">
        <f t="shared" si="52"/>
        <v>174045.77275275785</v>
      </c>
      <c r="E128" s="230">
        <f t="shared" si="52"/>
        <v>0</v>
      </c>
      <c r="F128" s="230">
        <f t="shared" si="52"/>
        <v>0</v>
      </c>
      <c r="G128" s="230">
        <f t="shared" si="52"/>
        <v>197847.72275275787</v>
      </c>
      <c r="H128" s="230"/>
      <c r="I128" s="230">
        <f t="shared" si="52"/>
        <v>317592.5523408124</v>
      </c>
      <c r="J128" s="230">
        <f t="shared" si="52"/>
        <v>14146</v>
      </c>
      <c r="K128" s="230">
        <f t="shared" si="52"/>
        <v>107277.16619652449</v>
      </c>
      <c r="L128" s="230">
        <f t="shared" si="52"/>
        <v>0</v>
      </c>
      <c r="M128" s="230">
        <f t="shared" si="52"/>
        <v>0</v>
      </c>
      <c r="N128" s="230">
        <f t="shared" si="52"/>
        <v>0</v>
      </c>
      <c r="O128" s="230">
        <f>SUM(O19:O115)/3+O122</f>
        <v>121423.16619652449</v>
      </c>
      <c r="P128" s="239">
        <f>O128/I128</f>
        <v>0.38232372044487939</v>
      </c>
    </row>
  </sheetData>
  <customSheetViews>
    <customSheetView guid="{F4C4B563-71D4-4A18-AAC1-DFFD20FE381F}" scale="80" fitToPage="1" hiddenColumns="1" topLeftCell="E1">
      <selection activeCell="J145" sqref="J145"/>
      <pageMargins left="0.7" right="0.7" top="0.75" bottom="0.75" header="0.3" footer="0.3"/>
      <pageSetup paperSize="9" scale="41" fitToHeight="0" orientation="landscape" r:id="rId1"/>
    </customSheetView>
    <customSheetView guid="{BE182365-D3AC-49E8-ADFB-03667406D012}" scale="72" fitToPage="1" hiddenColumns="1" topLeftCell="A10">
      <selection activeCell="C20" sqref="C20"/>
      <pageMargins left="0.7" right="0.7" top="0.75" bottom="0.75" header="0.3" footer="0.3"/>
      <pageSetup paperSize="9" scale="49" fitToHeight="0" orientation="landscape" r:id="rId2"/>
    </customSheetView>
    <customSheetView guid="{0400E481-047A-419F-8CDF-869B518D8B18}" scale="72" fitToPage="1" hiddenColumns="1" topLeftCell="A10">
      <selection activeCell="C20" sqref="C20"/>
      <pageMargins left="0.7" right="0.7" top="0.75" bottom="0.75" header="0.3" footer="0.3"/>
      <pageSetup paperSize="9" scale="49" fitToHeight="0" orientation="landscape" r:id="rId3"/>
    </customSheetView>
    <customSheetView guid="{C841DD0B-0C27-4F51-B1F2-8EBC45803E05}" scale="80" showPageBreaks="1" fitToPage="1" printArea="1" hiddenColumns="1" topLeftCell="E1">
      <selection activeCell="J145" sqref="J145"/>
      <pageMargins left="0.7" right="0.7" top="0.75" bottom="0.75" header="0.3" footer="0.3"/>
      <pageSetup paperSize="9" scale="41" fitToHeight="0" orientation="landscape" r:id="rId4"/>
    </customSheetView>
  </customSheetViews>
  <mergeCells count="27">
    <mergeCell ref="K10:K11"/>
    <mergeCell ref="I10:I11"/>
    <mergeCell ref="J10:J11"/>
    <mergeCell ref="A8:A9"/>
    <mergeCell ref="B8:F9"/>
    <mergeCell ref="A10:A12"/>
    <mergeCell ref="B10:B11"/>
    <mergeCell ref="C10:C11"/>
    <mergeCell ref="D10:D11"/>
    <mergeCell ref="E10:E11"/>
    <mergeCell ref="F10:F11"/>
    <mergeCell ref="G10:G12"/>
    <mergeCell ref="H10:H12"/>
    <mergeCell ref="O10:O12"/>
    <mergeCell ref="P10:P12"/>
    <mergeCell ref="B2:P2"/>
    <mergeCell ref="B3:H3"/>
    <mergeCell ref="M3:P3"/>
    <mergeCell ref="B4:L4"/>
    <mergeCell ref="B5:F5"/>
    <mergeCell ref="I5:J5"/>
    <mergeCell ref="K5:L5"/>
    <mergeCell ref="I3:J3"/>
    <mergeCell ref="K3:L3"/>
    <mergeCell ref="I8:N9"/>
    <mergeCell ref="M10:M11"/>
    <mergeCell ref="L10:L11"/>
  </mergeCells>
  <phoneticPr fontId="29" type="noConversion"/>
  <conditionalFormatting sqref="C44:N44">
    <cfRule type="expression" dxfId="1" priority="2" stopIfTrue="1">
      <formula>"ISERROR(B39)"</formula>
    </cfRule>
  </conditionalFormatting>
  <conditionalFormatting sqref="O44:P44">
    <cfRule type="expression" dxfId="0" priority="1" stopIfTrue="1">
      <formula>"ISERROR(B39)"</formula>
    </cfRule>
  </conditionalFormatting>
  <pageMargins left="0.7" right="0.7" top="0.75" bottom="0.75" header="0.3" footer="0.3"/>
  <pageSetup paperSize="9" scale="41" fitToHeight="0" orientation="landscape"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customSheetViews>
    <customSheetView guid="{F4C4B563-71D4-4A18-AAC1-DFFD20FE381F}" state="hidden">
      <pageMargins left="0.7" right="0.7" top="0.75" bottom="0.75" header="0.3" footer="0.3"/>
    </customSheetView>
    <customSheetView guid="{BE182365-D3AC-49E8-ADFB-03667406D012}">
      <pageMargins left="0.7" right="0.7" top="0.75" bottom="0.75" header="0.3" footer="0.3"/>
    </customSheetView>
    <customSheetView guid="{0400E481-047A-419F-8CDF-869B518D8B18}">
      <pageMargins left="0.7" right="0.7" top="0.75" bottom="0.75" header="0.3" footer="0.3"/>
    </customSheetView>
    <customSheetView guid="{C841DD0B-0C27-4F51-B1F2-8EBC45803E05}" state="hidden">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I74"/>
  <sheetViews>
    <sheetView workbookViewId="0">
      <pane ySplit="1110" topLeftCell="A28" activePane="bottomLeft"/>
      <selection sqref="A1:XFD1048576"/>
      <selection pane="bottomLeft" activeCell="C45" sqref="C45"/>
    </sheetView>
  </sheetViews>
  <sheetFormatPr defaultRowHeight="12.75" x14ac:dyDescent="0.2"/>
  <cols>
    <col min="1" max="1" width="9.140625" style="240"/>
    <col min="2" max="2" width="14.28515625" style="240" customWidth="1"/>
    <col min="3" max="3" width="32.42578125" style="240" customWidth="1"/>
    <col min="4" max="4" width="17.5703125" style="240" customWidth="1"/>
    <col min="5" max="5" width="13.5703125" style="240" customWidth="1"/>
    <col min="6" max="6" width="15.28515625" style="240" customWidth="1"/>
    <col min="7" max="7" width="13.140625" style="240" customWidth="1"/>
    <col min="8" max="16384" width="9.140625" style="240"/>
  </cols>
  <sheetData>
    <row r="4" spans="4:7" x14ac:dyDescent="0.2">
      <c r="D4" s="241"/>
      <c r="E4" s="241"/>
      <c r="F4" s="241"/>
      <c r="G4" s="242"/>
    </row>
    <row r="5" spans="4:7" x14ac:dyDescent="0.2">
      <c r="D5" s="241"/>
      <c r="E5" s="241"/>
      <c r="F5" s="241"/>
      <c r="G5" s="242"/>
    </row>
    <row r="6" spans="4:7" x14ac:dyDescent="0.2">
      <c r="D6" s="241"/>
      <c r="E6" s="241"/>
      <c r="F6" s="241"/>
      <c r="G6" s="242"/>
    </row>
    <row r="7" spans="4:7" x14ac:dyDescent="0.2">
      <c r="D7" s="241"/>
      <c r="E7" s="241"/>
      <c r="F7" s="241"/>
      <c r="G7" s="242"/>
    </row>
    <row r="8" spans="4:7" x14ac:dyDescent="0.2">
      <c r="D8" s="241"/>
      <c r="E8" s="241"/>
      <c r="F8" s="241"/>
      <c r="G8" s="242"/>
    </row>
    <row r="9" spans="4:7" x14ac:dyDescent="0.2">
      <c r="D9" s="241"/>
      <c r="E9" s="241"/>
      <c r="F9" s="241"/>
      <c r="G9" s="242"/>
    </row>
    <row r="10" spans="4:7" x14ac:dyDescent="0.2">
      <c r="D10" s="241"/>
      <c r="E10" s="241"/>
      <c r="F10" s="241"/>
      <c r="G10" s="242"/>
    </row>
    <row r="11" spans="4:7" x14ac:dyDescent="0.2">
      <c r="D11" s="241"/>
      <c r="E11" s="241"/>
      <c r="F11" s="241"/>
      <c r="G11" s="242"/>
    </row>
    <row r="12" spans="4:7" x14ac:dyDescent="0.2">
      <c r="D12" s="241"/>
      <c r="E12" s="241"/>
      <c r="F12" s="241"/>
      <c r="G12" s="242"/>
    </row>
    <row r="13" spans="4:7" x14ac:dyDescent="0.2">
      <c r="D13" s="241"/>
      <c r="E13" s="241"/>
      <c r="F13" s="241"/>
      <c r="G13" s="242"/>
    </row>
    <row r="14" spans="4:7" x14ac:dyDescent="0.2">
      <c r="D14" s="241"/>
      <c r="E14" s="241"/>
      <c r="F14" s="241"/>
      <c r="G14" s="242"/>
    </row>
    <row r="15" spans="4:7" x14ac:dyDescent="0.2">
      <c r="D15" s="241"/>
      <c r="E15" s="241"/>
      <c r="F15" s="241"/>
      <c r="G15" s="242"/>
    </row>
    <row r="16" spans="4:7" x14ac:dyDescent="0.2">
      <c r="D16" s="241"/>
      <c r="E16" s="241"/>
      <c r="F16" s="241"/>
      <c r="G16" s="242"/>
    </row>
    <row r="17" spans="4:7" x14ac:dyDescent="0.2">
      <c r="D17" s="241"/>
      <c r="E17" s="241"/>
      <c r="F17" s="241"/>
      <c r="G17" s="242"/>
    </row>
    <row r="18" spans="4:7" x14ac:dyDescent="0.2">
      <c r="D18" s="241"/>
      <c r="E18" s="241"/>
      <c r="F18" s="241"/>
      <c r="G18" s="242"/>
    </row>
    <row r="19" spans="4:7" x14ac:dyDescent="0.2">
      <c r="D19" s="241"/>
      <c r="E19" s="241"/>
      <c r="F19" s="241"/>
      <c r="G19" s="242"/>
    </row>
    <row r="20" spans="4:7" x14ac:dyDescent="0.2">
      <c r="D20" s="241"/>
      <c r="E20" s="241"/>
      <c r="F20" s="241"/>
      <c r="G20" s="242"/>
    </row>
    <row r="21" spans="4:7" x14ac:dyDescent="0.2">
      <c r="D21" s="241"/>
      <c r="E21" s="241"/>
      <c r="F21" s="241"/>
      <c r="G21" s="242"/>
    </row>
    <row r="22" spans="4:7" x14ac:dyDescent="0.2">
      <c r="D22" s="241"/>
      <c r="E22" s="241"/>
      <c r="F22" s="241"/>
      <c r="G22" s="242"/>
    </row>
    <row r="23" spans="4:7" x14ac:dyDescent="0.2">
      <c r="D23" s="241"/>
      <c r="E23" s="241"/>
      <c r="F23" s="241"/>
      <c r="G23" s="242"/>
    </row>
    <row r="24" spans="4:7" x14ac:dyDescent="0.2">
      <c r="D24" s="241"/>
      <c r="E24" s="241"/>
      <c r="F24" s="241"/>
      <c r="G24" s="242"/>
    </row>
    <row r="25" spans="4:7" x14ac:dyDescent="0.2">
      <c r="D25" s="241"/>
      <c r="E25" s="241"/>
      <c r="F25" s="241"/>
      <c r="G25" s="242"/>
    </row>
    <row r="26" spans="4:7" x14ac:dyDescent="0.2">
      <c r="D26" s="241"/>
      <c r="E26" s="241"/>
      <c r="F26" s="241"/>
      <c r="G26" s="242"/>
    </row>
    <row r="27" spans="4:7" x14ac:dyDescent="0.2">
      <c r="D27" s="241"/>
      <c r="E27" s="241"/>
      <c r="F27" s="241"/>
      <c r="G27" s="242"/>
    </row>
    <row r="28" spans="4:7" x14ac:dyDescent="0.2">
      <c r="D28" s="241"/>
      <c r="E28" s="241"/>
      <c r="F28" s="241"/>
      <c r="G28" s="242"/>
    </row>
    <row r="29" spans="4:7" x14ac:dyDescent="0.2">
      <c r="D29" s="241"/>
      <c r="E29" s="241"/>
      <c r="F29" s="241"/>
      <c r="G29" s="242"/>
    </row>
    <row r="30" spans="4:7" x14ac:dyDescent="0.2">
      <c r="D30" s="241"/>
      <c r="E30" s="241"/>
      <c r="F30" s="241"/>
      <c r="G30" s="242"/>
    </row>
    <row r="31" spans="4:7" x14ac:dyDescent="0.2">
      <c r="D31" s="241"/>
      <c r="E31" s="241"/>
      <c r="F31" s="241"/>
      <c r="G31" s="242"/>
    </row>
    <row r="32" spans="4:7" x14ac:dyDescent="0.2">
      <c r="D32" s="241"/>
      <c r="E32" s="241"/>
      <c r="F32" s="241"/>
      <c r="G32" s="242"/>
    </row>
    <row r="33" spans="4:9" x14ac:dyDescent="0.2">
      <c r="D33" s="241"/>
      <c r="E33" s="241"/>
      <c r="F33" s="241"/>
      <c r="G33" s="242"/>
    </row>
    <row r="34" spans="4:9" x14ac:dyDescent="0.2">
      <c r="D34" s="241"/>
      <c r="E34" s="241"/>
      <c r="F34" s="241"/>
      <c r="G34" s="242"/>
    </row>
    <row r="35" spans="4:9" x14ac:dyDescent="0.2">
      <c r="D35" s="241"/>
      <c r="E35" s="241"/>
      <c r="F35" s="241"/>
      <c r="G35" s="242"/>
    </row>
    <row r="36" spans="4:9" x14ac:dyDescent="0.2">
      <c r="D36" s="241"/>
      <c r="E36" s="241"/>
      <c r="F36" s="241"/>
      <c r="G36" s="242"/>
    </row>
    <row r="37" spans="4:9" x14ac:dyDescent="0.2">
      <c r="D37" s="241"/>
      <c r="E37" s="241"/>
      <c r="F37" s="241"/>
      <c r="G37" s="242"/>
    </row>
    <row r="38" spans="4:9" x14ac:dyDescent="0.2">
      <c r="D38" s="241"/>
      <c r="E38" s="241"/>
      <c r="F38" s="241"/>
      <c r="G38" s="242"/>
      <c r="I38" s="241"/>
    </row>
    <row r="39" spans="4:9" x14ac:dyDescent="0.2">
      <c r="D39" s="241"/>
      <c r="E39" s="241"/>
      <c r="F39" s="241"/>
      <c r="G39" s="242"/>
    </row>
    <row r="40" spans="4:9" x14ac:dyDescent="0.2">
      <c r="D40" s="241"/>
      <c r="E40" s="241"/>
      <c r="F40" s="241"/>
      <c r="G40" s="242"/>
    </row>
    <row r="41" spans="4:9" x14ac:dyDescent="0.2">
      <c r="D41" s="241"/>
      <c r="E41" s="241"/>
      <c r="F41" s="241"/>
      <c r="G41" s="242"/>
    </row>
    <row r="42" spans="4:9" x14ac:dyDescent="0.2">
      <c r="D42" s="241"/>
      <c r="E42" s="241"/>
      <c r="F42" s="241"/>
      <c r="G42" s="242"/>
    </row>
    <row r="43" spans="4:9" x14ac:dyDescent="0.2">
      <c r="D43" s="241"/>
      <c r="E43" s="241"/>
      <c r="F43" s="241"/>
      <c r="G43" s="242"/>
    </row>
    <row r="44" spans="4:9" x14ac:dyDescent="0.2">
      <c r="D44" s="241"/>
      <c r="E44" s="241"/>
      <c r="F44" s="241"/>
      <c r="G44" s="242"/>
    </row>
    <row r="45" spans="4:9" x14ac:dyDescent="0.2">
      <c r="D45" s="241"/>
      <c r="E45" s="241"/>
      <c r="F45" s="241"/>
      <c r="G45" s="242"/>
    </row>
    <row r="46" spans="4:9" x14ac:dyDescent="0.2">
      <c r="D46" s="241"/>
      <c r="E46" s="241"/>
      <c r="F46" s="241"/>
      <c r="G46" s="242"/>
    </row>
    <row r="47" spans="4:9" x14ac:dyDescent="0.2">
      <c r="D47" s="241"/>
      <c r="E47" s="241"/>
      <c r="F47" s="241"/>
      <c r="G47" s="242"/>
    </row>
    <row r="48" spans="4:9" x14ac:dyDescent="0.2">
      <c r="D48" s="241"/>
      <c r="E48" s="241"/>
      <c r="F48" s="241"/>
      <c r="G48" s="242"/>
    </row>
    <row r="49" spans="4:9" x14ac:dyDescent="0.2">
      <c r="D49" s="241"/>
      <c r="E49" s="241"/>
      <c r="F49" s="241"/>
      <c r="G49" s="242"/>
    </row>
    <row r="50" spans="4:9" x14ac:dyDescent="0.2">
      <c r="D50" s="241"/>
      <c r="E50" s="241"/>
      <c r="F50" s="241"/>
      <c r="G50" s="242"/>
    </row>
    <row r="51" spans="4:9" x14ac:dyDescent="0.2">
      <c r="D51" s="241"/>
      <c r="E51" s="241"/>
      <c r="F51" s="241"/>
      <c r="G51" s="242"/>
    </row>
    <row r="52" spans="4:9" x14ac:dyDescent="0.2">
      <c r="D52" s="241"/>
      <c r="E52" s="241"/>
      <c r="F52" s="241"/>
      <c r="G52" s="242"/>
    </row>
    <row r="53" spans="4:9" x14ac:dyDescent="0.2">
      <c r="D53" s="241"/>
      <c r="E53" s="241"/>
      <c r="F53" s="241"/>
      <c r="G53" s="242"/>
    </row>
    <row r="54" spans="4:9" x14ac:dyDescent="0.2">
      <c r="D54" s="241"/>
      <c r="E54" s="241"/>
      <c r="F54" s="241"/>
      <c r="G54" s="242"/>
    </row>
    <row r="55" spans="4:9" x14ac:dyDescent="0.2">
      <c r="D55" s="241"/>
      <c r="E55" s="241"/>
      <c r="F55" s="241"/>
      <c r="G55" s="242"/>
      <c r="I55" s="241"/>
    </row>
    <row r="56" spans="4:9" x14ac:dyDescent="0.2">
      <c r="D56" s="241"/>
      <c r="E56" s="241"/>
      <c r="F56" s="241"/>
      <c r="G56" s="242"/>
    </row>
    <row r="57" spans="4:9" x14ac:dyDescent="0.2">
      <c r="D57" s="241"/>
      <c r="E57" s="241"/>
      <c r="F57" s="241"/>
      <c r="G57" s="242"/>
    </row>
    <row r="58" spans="4:9" x14ac:dyDescent="0.2">
      <c r="D58" s="241"/>
      <c r="E58" s="241"/>
      <c r="F58" s="241"/>
      <c r="G58" s="242"/>
    </row>
    <row r="59" spans="4:9" x14ac:dyDescent="0.2">
      <c r="D59" s="241"/>
      <c r="E59" s="241"/>
      <c r="F59" s="241"/>
      <c r="G59" s="242"/>
    </row>
    <row r="60" spans="4:9" x14ac:dyDescent="0.2">
      <c r="D60" s="241"/>
      <c r="E60" s="241"/>
      <c r="F60" s="241"/>
      <c r="G60" s="242"/>
    </row>
    <row r="61" spans="4:9" x14ac:dyDescent="0.2">
      <c r="D61" s="241"/>
      <c r="E61" s="241"/>
      <c r="F61" s="241"/>
      <c r="G61" s="242"/>
    </row>
    <row r="62" spans="4:9" x14ac:dyDescent="0.2">
      <c r="D62" s="241"/>
      <c r="E62" s="241"/>
      <c r="F62" s="241"/>
      <c r="G62" s="242"/>
    </row>
    <row r="63" spans="4:9" x14ac:dyDescent="0.2">
      <c r="D63" s="241"/>
      <c r="E63" s="241"/>
      <c r="F63" s="241"/>
      <c r="G63" s="242"/>
    </row>
    <row r="64" spans="4:9" x14ac:dyDescent="0.2">
      <c r="D64" s="241"/>
      <c r="E64" s="241"/>
      <c r="F64" s="241"/>
      <c r="G64" s="242"/>
    </row>
    <row r="65" spans="4:9" x14ac:dyDescent="0.2">
      <c r="D65" s="241"/>
      <c r="E65" s="241"/>
      <c r="F65" s="241"/>
      <c r="G65" s="242"/>
    </row>
    <row r="66" spans="4:9" x14ac:dyDescent="0.2">
      <c r="D66" s="241"/>
      <c r="E66" s="241"/>
      <c r="F66" s="241"/>
      <c r="G66" s="242"/>
    </row>
    <row r="67" spans="4:9" x14ac:dyDescent="0.2">
      <c r="D67" s="241"/>
      <c r="E67" s="241"/>
      <c r="F67" s="241"/>
      <c r="G67" s="242"/>
      <c r="I67" s="241"/>
    </row>
    <row r="68" spans="4:9" x14ac:dyDescent="0.2">
      <c r="D68" s="241"/>
      <c r="E68" s="241"/>
      <c r="F68" s="241"/>
      <c r="G68" s="242"/>
    </row>
    <row r="69" spans="4:9" x14ac:dyDescent="0.2">
      <c r="D69" s="241"/>
      <c r="E69" s="241"/>
      <c r="F69" s="241"/>
      <c r="G69" s="242"/>
    </row>
    <row r="70" spans="4:9" x14ac:dyDescent="0.2">
      <c r="D70" s="241"/>
      <c r="E70" s="241"/>
      <c r="F70" s="241"/>
      <c r="G70" s="242"/>
    </row>
    <row r="71" spans="4:9" x14ac:dyDescent="0.2">
      <c r="D71" s="241"/>
      <c r="E71" s="241"/>
      <c r="F71" s="241"/>
      <c r="G71" s="242"/>
    </row>
    <row r="72" spans="4:9" x14ac:dyDescent="0.2">
      <c r="D72" s="241"/>
      <c r="E72" s="241"/>
      <c r="F72" s="241"/>
      <c r="G72" s="242"/>
    </row>
    <row r="73" spans="4:9" x14ac:dyDescent="0.2">
      <c r="D73" s="241"/>
      <c r="E73" s="241"/>
      <c r="F73" s="241"/>
      <c r="G73" s="242"/>
    </row>
    <row r="74" spans="4:9" x14ac:dyDescent="0.2">
      <c r="D74" s="241"/>
      <c r="E74" s="241"/>
      <c r="F74" s="241"/>
      <c r="G74" s="242"/>
    </row>
  </sheetData>
  <customSheetViews>
    <customSheetView guid="{F4C4B563-71D4-4A18-AAC1-DFFD20FE381F}">
      <pane ySplit="3.3529411764705883" topLeftCell="A28" activePane="bottomLeft"/>
      <selection pane="bottomLeft" activeCell="C45" sqref="C45"/>
      <pageMargins left="0.7" right="0.7" top="0.75" bottom="0.75" header="0.3" footer="0.3"/>
    </customSheetView>
    <customSheetView guid="{C841DD0B-0C27-4F51-B1F2-8EBC45803E05}">
      <pane ySplit="3.3529411764705883" topLeftCell="A28" activePane="bottomLeft"/>
      <selection pane="bottomLeft" activeCell="C45" sqref="C4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GUIDANCE NOTES</vt:lpstr>
      <vt:lpstr>Annual Financial Report</vt:lpstr>
      <vt:lpstr> Variance Notes (Annual Report)</vt:lpstr>
      <vt:lpstr>Financial Summary </vt:lpstr>
      <vt:lpstr>Sheet1</vt:lpstr>
      <vt:lpstr>sheet</vt:lpstr>
      <vt:lpstr>'Financial Summary '!Print_Area</vt:lpstr>
      <vt:lpstr>'GUIDANCE NOTES'!Print_Area</vt:lpstr>
      <vt:lpstr>'Annual Financial Report'!Print_Titles</vt:lpstr>
    </vt:vector>
  </TitlesOfParts>
  <Company>DFID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financial report template for Civil Society Challenge Fund (CSCF)</dc:title>
  <dc:creator>DFID</dc:creator>
  <cp:lastModifiedBy>Mark Brownbridge</cp:lastModifiedBy>
  <cp:lastPrinted>2014-04-30T08:45:10Z</cp:lastPrinted>
  <dcterms:created xsi:type="dcterms:W3CDTF">2005-07-28T21:49:55Z</dcterms:created>
  <dcterms:modified xsi:type="dcterms:W3CDTF">2014-04-30T09:20:07Z</dcterms:modified>
</cp:coreProperties>
</file>