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5.xml" ContentType="application/vnd.openxmlformats-officedocument.drawing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2"/>
  </bookViews>
  <sheets>
    <sheet name="Total" sheetId="1" state="visible" r:id="rId1"/>
    <sheet name="Devices Box Parts" sheetId="2" state="visible" r:id="rId2"/>
    <sheet name="Mechanic Parts" sheetId="3" state="visible" r:id="rId3"/>
    <sheet name="Metal Produced" sheetId="4" state="visible" r:id="rId4"/>
    <sheet name="MSConn" sheetId="5" state="visible" r:id="rId5"/>
  </sheets>
  <calcPr/>
</workbook>
</file>

<file path=xl/sharedStrings.xml><?xml version="1.0" encoding="utf-8"?>
<sst xmlns="http://schemas.openxmlformats.org/spreadsheetml/2006/main" count="278" uniqueCount="278">
  <si>
    <t>Reference</t>
  </si>
  <si>
    <t>Value</t>
  </si>
  <si>
    <t>Pad</t>
  </si>
  <si>
    <t xml:space="preserve">Part Link</t>
  </si>
  <si>
    <t xml:space="preserve">Part Number</t>
  </si>
  <si>
    <t>Price</t>
  </si>
  <si>
    <t>Qty</t>
  </si>
  <si>
    <t>Laser</t>
  </si>
  <si>
    <t xml:space="preserve">ZBAITU 30W LASER ~Price</t>
  </si>
  <si>
    <t xml:space="preserve">Devices Box Parts</t>
  </si>
  <si>
    <t xml:space="preserve">Mechanic Parts</t>
  </si>
  <si>
    <t xml:space="preserve">Metal Produced</t>
  </si>
  <si>
    <t xml:space="preserve">Grand Total</t>
  </si>
  <si>
    <t>X_MCH7</t>
  </si>
  <si>
    <t xml:space="preserve">MKS DLC32 v2</t>
  </si>
  <si>
    <t>https://tr.aliexpress.com/item/1005005163045000.html</t>
  </si>
  <si>
    <t xml:space="preserve">Suite 8</t>
  </si>
  <si>
    <t>X_MCH8</t>
  </si>
  <si>
    <t xml:space="preserve">Air Flange 100mm</t>
  </si>
  <si>
    <t>https://tr.aliexpress.com/item/1005005029283989.html</t>
  </si>
  <si>
    <t xml:space="preserve">Color A</t>
  </si>
  <si>
    <t>X_MCH11</t>
  </si>
  <si>
    <t xml:space="preserve">Gland PG-13,5</t>
  </si>
  <si>
    <t>https://www.motorobit.com/pg-135-6-12-mm-polyamid-rakoru</t>
  </si>
  <si>
    <t>OTO.SKP.02.000013</t>
  </si>
  <si>
    <t>X_MCH12</t>
  </si>
  <si>
    <t xml:space="preserve">2* Bulkhead Union 10mm</t>
  </si>
  <si>
    <t>https://www.hidrofark.com/10-mm-perde-gecis-nipeli-pm-10</t>
  </si>
  <si>
    <t>PM-10</t>
  </si>
  <si>
    <t>X_J3</t>
  </si>
  <si>
    <t>ACO318</t>
  </si>
  <si>
    <t>https://www.amazon.com.tr/gp/product/B00BNSQ16K/ref=ppx_yo_dt_b_asin_title_o00_s00</t>
  </si>
  <si>
    <t>X_J4</t>
  </si>
  <si>
    <t xml:space="preserve">220 Plug</t>
  </si>
  <si>
    <t>https://www.motorobit.com/erkek-power-soketi-ic-212b</t>
  </si>
  <si>
    <t>KOM.KNN.03.000014</t>
  </si>
  <si>
    <t>X_J13</t>
  </si>
  <si>
    <t xml:space="preserve">PSU 24V</t>
  </si>
  <si>
    <t>https://www.hatfon.com/urun/meanwell-lrs-350-24-350w-24v-14-6a-spms-guc-kaynagi</t>
  </si>
  <si>
    <t>Lrs-350-24</t>
  </si>
  <si>
    <t>X_M1</t>
  </si>
  <si>
    <t>Fan_3pin</t>
  </si>
  <si>
    <t>https://www.perpaotomasyon.com/urun/krafe-120x120x38-24v-dc-turbo-fan</t>
  </si>
  <si>
    <t>KF12038D24HB</t>
  </si>
  <si>
    <t>X_SW1</t>
  </si>
  <si>
    <t>Yellow</t>
  </si>
  <si>
    <t>https://www.motorobit.com/rl16-503a-16mm-plastik-4-pin-kalici-buton-sari</t>
  </si>
  <si>
    <t>BTN.PSH.01.000155</t>
  </si>
  <si>
    <t>X_SW2</t>
  </si>
  <si>
    <t>Green</t>
  </si>
  <si>
    <t>https://www.motorobit.com/rl16-503a-16mm-plastik-4-pin-kalici-buton-yesil</t>
  </si>
  <si>
    <t>BTN.PSH.01.000154</t>
  </si>
  <si>
    <t>X_SW3</t>
  </si>
  <si>
    <t>Blue</t>
  </si>
  <si>
    <t>https://www.motorobit.com/rl16-503b-16mm-plastik-4-pin-yayli-buton-mavi</t>
  </si>
  <si>
    <t>BTN.PSH.01.000161</t>
  </si>
  <si>
    <t>X_SW4</t>
  </si>
  <si>
    <t>Emrgency</t>
  </si>
  <si>
    <t>https://www.motorobit.com/19m-q1-19mm-metal-acil-stop-butonu</t>
  </si>
  <si>
    <t>BTN.MTL.01.000419</t>
  </si>
  <si>
    <t>SW5</t>
  </si>
  <si>
    <t xml:space="preserve">220 SW</t>
  </si>
  <si>
    <t>https://www.motorobit.com/kcd4-su-gecirmez-isikli-on-off-anahtar-4-pin</t>
  </si>
  <si>
    <t>BTN.ROC.01.000020</t>
  </si>
  <si>
    <t>MSConn</t>
  </si>
  <si>
    <t>Total</t>
  </si>
  <si>
    <t xml:space="preserve">X_D2, X_D4</t>
  </si>
  <si>
    <t xml:space="preserve">LED 12V + 12V</t>
  </si>
  <si>
    <t>CT-4538</t>
  </si>
  <si>
    <t xml:space="preserve">X_J17, X_J18, X_J20</t>
  </si>
  <si>
    <t xml:space="preserve">-- mixed values --</t>
  </si>
  <si>
    <t>https://www.rhino3dprinter.com/urun/nema-17-step-motor-nema17</t>
  </si>
  <si>
    <t>rhn-513249</t>
  </si>
  <si>
    <t>X_MCH2</t>
  </si>
  <si>
    <t xml:space="preserve">12x V Wheel</t>
  </si>
  <si>
    <t>https://www.rhino3dprinter.com/urun/v-slot-tekerlek/239</t>
  </si>
  <si>
    <t>X_MCH3</t>
  </si>
  <si>
    <t xml:space="preserve">6x 6mm Eccentric Nut Group</t>
  </si>
  <si>
    <t>https://www.rhino3dprinter.com/urun/eksantrik-somun/713</t>
  </si>
  <si>
    <t>RHN-511474</t>
  </si>
  <si>
    <t>X_MCH4</t>
  </si>
  <si>
    <t xml:space="preserve">3M Strap</t>
  </si>
  <si>
    <t>https://www.rhino3dprinter.com/urun/kaliteli-gt2-6mm-kaucuk-kayis/4470</t>
  </si>
  <si>
    <t>RHN-523002</t>
  </si>
  <si>
    <t>X_MCH5</t>
  </si>
  <si>
    <t xml:space="preserve">3x GT2 Pulley 20Teeth</t>
  </si>
  <si>
    <t>https://www.rhino3dprinter.com/urun/gt2-kasnak-20-dis-5mm/1096</t>
  </si>
  <si>
    <t>rhn-510705</t>
  </si>
  <si>
    <t>X_MCH6</t>
  </si>
  <si>
    <t xml:space="preserve">4x Optic Limit SW</t>
  </si>
  <si>
    <t>https://www.motorobit.com/3d-yazici-optik-limit-switch-endstop</t>
  </si>
  <si>
    <t>3DP.3DE.01.000015</t>
  </si>
  <si>
    <t>X_MCH9</t>
  </si>
  <si>
    <t xml:space="preserve">102MM - 5 M PVC Air Duct</t>
  </si>
  <si>
    <t>https://www.toprakvesu.com/afs-yirtilmaz-pvc-hava-kanali-102-mm</t>
  </si>
  <si>
    <t>LB003</t>
  </si>
  <si>
    <t>X_MCH10</t>
  </si>
  <si>
    <t xml:space="preserve">3M Transparent Orange PVC Tarpaulin</t>
  </si>
  <si>
    <t>https://www.kumasci.com/urun/seffaf-branda-pvc-mika-0,60-mm-turuncu-renkli-137-cm-en/5457</t>
  </si>
  <si>
    <t>KM-5457</t>
  </si>
  <si>
    <t>X_MCH13</t>
  </si>
  <si>
    <t xml:space="preserve">12mm 1M Cable Sock</t>
  </si>
  <si>
    <t>https://www.rhino3dprinter.com/urun/12mm-siyah-kablo-corabi/3859</t>
  </si>
  <si>
    <t>RHN-514802</t>
  </si>
  <si>
    <t>X_MCH14</t>
  </si>
  <si>
    <t xml:space="preserve">1M 18x25 Cable Carrier</t>
  </si>
  <si>
    <t>https://www.parsrulman.com/18x25-kablo-tasiyici-kapali/</t>
  </si>
  <si>
    <t>18X25</t>
  </si>
  <si>
    <t>X_MCH15</t>
  </si>
  <si>
    <t xml:space="preserve">2M 10x10 Cable Carrier</t>
  </si>
  <si>
    <t>https://www.parsrulman.com/10x10-kablo-tasiyici/</t>
  </si>
  <si>
    <t>10x10</t>
  </si>
  <si>
    <t>X_MCH16</t>
  </si>
  <si>
    <t xml:space="preserve">2*60 1*100cm V_Sigma_40x20</t>
  </si>
  <si>
    <t>https://www.rhino3dprinter.com/urun/v-slot-20x40-siyah-sigma-profil</t>
  </si>
  <si>
    <t>RHN-504520</t>
  </si>
  <si>
    <t>X_MCH17</t>
  </si>
  <si>
    <t xml:space="preserve">2*100cm Sigma_20x20</t>
  </si>
  <si>
    <t>https://www.rhino3dprinter.com/urun/sigma-profil-gri-renk-20x20</t>
  </si>
  <si>
    <t>RHN-516882</t>
  </si>
  <si>
    <t xml:space="preserve">1.5mm aluminium cut</t>
  </si>
  <si>
    <t xml:space="preserve">3mm aluminium cut</t>
  </si>
  <si>
    <t xml:space="preserve">2mm Stainless steel cut</t>
  </si>
  <si>
    <t xml:space="preserve">0.8mm Steel cut</t>
  </si>
  <si>
    <t xml:space="preserve">2mm Steel cut</t>
  </si>
  <si>
    <t xml:space="preserve">3mm Steel cut</t>
  </si>
  <si>
    <t xml:space="preserve">Abkant Press Process</t>
  </si>
  <si>
    <t xml:space="preserve">Mechanical Post Process</t>
  </si>
  <si>
    <t xml:space="preserve">Total ~</t>
  </si>
  <si>
    <t xml:space="preserve">C1, C4, C9</t>
  </si>
  <si>
    <t>https://ozdisan.com/Product/Detail/476015/CC0603KRX7R9BB104</t>
  </si>
  <si>
    <t>CC0603KRX7R9BB104</t>
  </si>
  <si>
    <t>C2</t>
  </si>
  <si>
    <t xml:space="preserve">220uF 25V</t>
  </si>
  <si>
    <t xml:space="preserve">THT 6.3x11 P2.5</t>
  </si>
  <si>
    <t>https://ozdisan.com/Product/Detail/404352/TMP221M1EE11M</t>
  </si>
  <si>
    <t>TMP221M1EE11M</t>
  </si>
  <si>
    <t xml:space="preserve">C3, C6, C7, C10</t>
  </si>
  <si>
    <t xml:space="preserve">220uF 35V</t>
  </si>
  <si>
    <t xml:space="preserve">THT 8x12 P3.5</t>
  </si>
  <si>
    <t>https://ozdisan.com/Product/Detail/593553/JRB1V221M05000800120000A</t>
  </si>
  <si>
    <t>JRB1V221M05000800120000A</t>
  </si>
  <si>
    <t xml:space="preserve">C5, C8</t>
  </si>
  <si>
    <t>https://ozdisan.com/Product/Detail/747244/CC0603JRNPO9BN470</t>
  </si>
  <si>
    <t>CC0603JRNPO9BN470</t>
  </si>
  <si>
    <t>C11</t>
  </si>
  <si>
    <t xml:space="preserve">100nF 275Vac</t>
  </si>
  <si>
    <t>https://ozdisan.com/Product/Detail/605274/W42Q3104KK6SD1A0W1</t>
  </si>
  <si>
    <t>W42Q3104KK6SD1A0W1</t>
  </si>
  <si>
    <t xml:space="preserve">D1, D3-D5</t>
  </si>
  <si>
    <t>1N4148</t>
  </si>
  <si>
    <t xml:space="preserve"> SOD323</t>
  </si>
  <si>
    <t>https://ozdisan.com/Product/Detail/453557/1N4148WS-HT</t>
  </si>
  <si>
    <t>1N4148WS-HT</t>
  </si>
  <si>
    <t>D2</t>
  </si>
  <si>
    <t>MM3Z12</t>
  </si>
  <si>
    <t>SOD323</t>
  </si>
  <si>
    <t>https://ozdisan.com/Product/Detail/581368/MM3Z12-HT</t>
  </si>
  <si>
    <t>MM3Z12-HT</t>
  </si>
  <si>
    <t>D6</t>
  </si>
  <si>
    <t>DB3</t>
  </si>
  <si>
    <t>https://www.ozdisan.com/Product/Detail/27193/DB3</t>
  </si>
  <si>
    <t>D7</t>
  </si>
  <si>
    <t>MB6S</t>
  </si>
  <si>
    <t>https://ozdisan.com/Product/Detail/467250/MB6S-0-5A-HT</t>
  </si>
  <si>
    <t>MB6S-0.5A-HT</t>
  </si>
  <si>
    <t xml:space="preserve">J1-J4, J12, J14, J15</t>
  </si>
  <si>
    <t>https://www.ozdisan.com/Product/Detail/493781/DS1066-3MVW6X</t>
  </si>
  <si>
    <t>DS1066-3MVW6X</t>
  </si>
  <si>
    <t>J5</t>
  </si>
  <si>
    <t xml:space="preserve">Laser Terminal</t>
  </si>
  <si>
    <t>https://www.ozdisan.com/Product/Detail/353433/15EDGRC-3-5-05P-14-00SH</t>
  </si>
  <si>
    <t>15EDGRC-3.5-05P-14-00SH</t>
  </si>
  <si>
    <t>J6</t>
  </si>
  <si>
    <t>PSU24V+</t>
  </si>
  <si>
    <t>https://www.ozdisan.com/Product/Detail/424780/15EGTRC-3-5-02P-14-00AH</t>
  </si>
  <si>
    <t>15EGTRC-3.5-02P-14-00AH</t>
  </si>
  <si>
    <t>J7</t>
  </si>
  <si>
    <t>LED+</t>
  </si>
  <si>
    <t>https://www.ozdisan.com/Product/Detail/347995/DS1069-2MRW6SA</t>
  </si>
  <si>
    <t>DS1069-2MRW6SA</t>
  </si>
  <si>
    <t>J8</t>
  </si>
  <si>
    <t>FAN+</t>
  </si>
  <si>
    <t>https://www.ozdisan.com/Product/Detail/458356/L-KLS1-2-54-03-R</t>
  </si>
  <si>
    <t>L-KLS1-2.54-03-R</t>
  </si>
  <si>
    <t>J9</t>
  </si>
  <si>
    <t>Pump220V</t>
  </si>
  <si>
    <t>https://www.ozdisan.com/Product/Detail/701614/2EGTRC-5-0-02P-14-00AH</t>
  </si>
  <si>
    <t>2EGTRC-5.0-02P-14-00AH</t>
  </si>
  <si>
    <t>J10</t>
  </si>
  <si>
    <t>EmergencySW</t>
  </si>
  <si>
    <t>https://www.ozdisan.com/Product/Detail/707708/15EDGVC-3-5-02P-12-00AH</t>
  </si>
  <si>
    <t>15EDGVC-3.5-02P-12-00AH</t>
  </si>
  <si>
    <t>J11</t>
  </si>
  <si>
    <t>DLC32Signal</t>
  </si>
  <si>
    <t>https://www.ozdisan.com/Product/Detail/348001/DS1069-6MVW6X</t>
  </si>
  <si>
    <t>DS1069-6MVW6X</t>
  </si>
  <si>
    <t>J13</t>
  </si>
  <si>
    <t>DLC32Power</t>
  </si>
  <si>
    <t>https://www.ozdisan.com/Product/Detail/701062/15EDGVC-3-5-03P-14-00AH</t>
  </si>
  <si>
    <t>15EDGVC-3.5-03P-14-00AH</t>
  </si>
  <si>
    <t xml:space="preserve">L1, L2</t>
  </si>
  <si>
    <t xml:space="preserve">10uH 3.4A</t>
  </si>
  <si>
    <t>7x7.8</t>
  </si>
  <si>
    <t>https://ozdisan.com/Product/Detail/527917/FPI0705-100M</t>
  </si>
  <si>
    <t>FPI0705-100M</t>
  </si>
  <si>
    <t xml:space="preserve">Q1-Q4, Q6-Q8</t>
  </si>
  <si>
    <t>PJA3440</t>
  </si>
  <si>
    <t>SOT23-3</t>
  </si>
  <si>
    <t>https://ozdisan.com/Product/Detail/517995/PJA3440R200001</t>
  </si>
  <si>
    <t>PJA3440_R2_00001</t>
  </si>
  <si>
    <t>Q5</t>
  </si>
  <si>
    <t>IRF9540N</t>
  </si>
  <si>
    <t xml:space="preserve"> TO263</t>
  </si>
  <si>
    <t>https://ozdisan.com/Product/Detail/612326/IRF9540NSTRLPBF</t>
  </si>
  <si>
    <t>IRF9540NSTRLPBF</t>
  </si>
  <si>
    <t xml:space="preserve">Q9, Q10</t>
  </si>
  <si>
    <t>MMBTA92</t>
  </si>
  <si>
    <t>https://ozdisan.com/Product/Detail/433898/MMBTA92-HT</t>
  </si>
  <si>
    <t>MMBTA92-HT</t>
  </si>
  <si>
    <t>Q11</t>
  </si>
  <si>
    <t>BTA204S-800E</t>
  </si>
  <si>
    <t>TO252</t>
  </si>
  <si>
    <t>https://ozdisan.com/Product/Detail/981895/BTA204S-800E118</t>
  </si>
  <si>
    <t>BTA204S-800E,118</t>
  </si>
  <si>
    <t xml:space="preserve">R1-R3, R5-R9</t>
  </si>
  <si>
    <t>https://ozdisan.com/Product/Detail/341790/0603SAF1002T5E</t>
  </si>
  <si>
    <t>0603SAF1002T5E</t>
  </si>
  <si>
    <t xml:space="preserve">R4, R10, R12, R14, R18</t>
  </si>
  <si>
    <t>https://ozdisan.com/Product/Detail/341796/0603SAF4701T5E</t>
  </si>
  <si>
    <t>0603SAF4701T5E</t>
  </si>
  <si>
    <t xml:space="preserve">R11, R13, R17, R19</t>
  </si>
  <si>
    <t>https://ozdisan.com/Product/Detail/339374/0603SAF1003T5E</t>
  </si>
  <si>
    <t>0603SAF1003T5E</t>
  </si>
  <si>
    <t>R15</t>
  </si>
  <si>
    <t>https://ozdisan.com/Product/Detail/344357/0603SAF7500T5E</t>
  </si>
  <si>
    <t>0603SAF7500T5E</t>
  </si>
  <si>
    <t>R16</t>
  </si>
  <si>
    <t>https://ozdisan.com/Product/Detail/353308/0603SAF1202T5E</t>
  </si>
  <si>
    <t>0603SAF1202T5E</t>
  </si>
  <si>
    <t>R20</t>
  </si>
  <si>
    <t>https://ozdisan.com/Product/Detail/347334/0603SAF2001T5E</t>
  </si>
  <si>
    <t>0603SAF2001T5E</t>
  </si>
  <si>
    <t>R21</t>
  </si>
  <si>
    <t>https://ozdisan.com/Product/Detail/357181/0603SAF3901T5E</t>
  </si>
  <si>
    <t>0603SAF3901T5E</t>
  </si>
  <si>
    <t>R22</t>
  </si>
  <si>
    <t>https://ozdisan.com/Product/Detail/348835/0603SAF4700T5E</t>
  </si>
  <si>
    <t>0603SAF4700T5E</t>
  </si>
  <si>
    <t xml:space="preserve">R23, R24</t>
  </si>
  <si>
    <t xml:space="preserve">THT 2W</t>
  </si>
  <si>
    <t>https://www.ozdisan.com/Product/Detail/866960/CFR2WSJT-52-100K</t>
  </si>
  <si>
    <t>CFR2WSJT-52-100K</t>
  </si>
  <si>
    <t>R25</t>
  </si>
  <si>
    <t>https://www.ozdisan.com/Product/Detail/904507/MFR-25FTE52-1K</t>
  </si>
  <si>
    <t>MFR-25FTE52-1K</t>
  </si>
  <si>
    <t>R26</t>
  </si>
  <si>
    <t>https://www.ozdisan.com/Product/Detail/905436/MFR-25FTF52-270R</t>
  </si>
  <si>
    <t>MFR-25FTF52-270R</t>
  </si>
  <si>
    <t>R27</t>
  </si>
  <si>
    <t>https://www.ozdisan.com/Product/Detail/867440/CFR3WSJT-73-47K</t>
  </si>
  <si>
    <t>CFR3WSJT-73-47K</t>
  </si>
  <si>
    <t xml:space="preserve">RV1, RV2</t>
  </si>
  <si>
    <t>https://www.entegredunyasi.com.tr/urun/10k-mavi-potans</t>
  </si>
  <si>
    <t xml:space="preserve">WH0162-10K POTANS</t>
  </si>
  <si>
    <t>RV3</t>
  </si>
  <si>
    <t>https://www.entegredunyasi.com.tr/urun/500k-mavi-potansiyometre-wh0162-500k</t>
  </si>
  <si>
    <t xml:space="preserve">WH0162-500K POTANS</t>
  </si>
  <si>
    <t xml:space="preserve">U1, U2</t>
  </si>
  <si>
    <t>AP63300</t>
  </si>
  <si>
    <t>https://www.digikey.com/en/products/detail/diodes-incorporated/AP63300WU-7/10491510</t>
  </si>
  <si>
    <t>31-AP63300WU-7CT-ND</t>
  </si>
  <si>
    <t>U3</t>
  </si>
  <si>
    <t>MOC3063M</t>
  </si>
  <si>
    <t>https://ozdisan.com/Product/Detail/337684/MOC3063M</t>
  </si>
  <si>
    <t>X_MCH1</t>
  </si>
  <si>
    <t xml:space="preserve">PCB Produced</t>
  </si>
  <si>
    <t>https://jlcpcb.com/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</si>
</sst>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1">
    <numFmt numFmtId="164" formatCode="0.0"/>
    <numFmt numFmtId="165" formatCode="00.0"/>
    <numFmt numFmtId="166" formatCode="000\n\F"/>
    <numFmt numFmtId="167" formatCode="0.000"/>
    <numFmt numFmtId="168" formatCode="00\p\F"/>
    <numFmt numFmtId="169" formatCode="00\K"/>
    <numFmt numFmtId="170" formatCode="0.0000"/>
    <numFmt numFmtId="171" formatCode="0.0\K"/>
    <numFmt numFmtId="172" formatCode="000\K"/>
    <numFmt numFmtId="173" formatCode="000\R"/>
    <numFmt numFmtId="174" formatCode="0\K"/>
  </numFmts>
  <fonts count="4">
    <font>
      <sz val="11.000000"/>
      <color theme="1"/>
      <name val="Calibri"/>
      <scheme val="minor"/>
    </font>
    <font>
      <sz val="11.000000"/>
      <color rgb="FF006100"/>
      <name val="Calibri"/>
      <scheme val="minor"/>
    </font>
    <font>
      <b/>
      <sz val="11.000000"/>
      <color rgb="FF3F3F3F"/>
      <name val="Calibri"/>
      <scheme val="minor"/>
    </font>
    <font>
      <u/>
      <sz val="11.000000"/>
      <color theme="1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2F2F2"/>
        <bgColor rgb="FFF2F2F2"/>
      </patternFill>
    </fill>
  </fills>
  <borders count="2">
    <border>
      <left style="none"/>
      <right style="none"/>
      <top style="none"/>
      <bottom style="none"/>
      <diagonal style="none"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 style="none"/>
    </border>
  </borders>
  <cellStyleXfs count="3">
    <xf fontId="0" fillId="0" borderId="0" numFmtId="0" applyNumberFormat="1" applyFont="1" applyFill="1" applyBorder="1"/>
    <xf fontId="1" fillId="2" borderId="0" numFmtId="0" applyNumberFormat="0" applyFont="1" applyFill="1" applyBorder="0"/>
    <xf fontId="2" fillId="3" borderId="1" numFmtId="0" applyNumberFormat="0" applyFont="1" applyFill="1" applyBorder="1"/>
  </cellStyleXfs>
  <cellXfs count="21">
    <xf fontId="0" fillId="0" borderId="0" numFmtId="0" xfId="0"/>
    <xf fontId="1" fillId="2" borderId="0" numFmtId="0" xfId="1" applyFont="1" applyFill="1"/>
    <xf fontId="1" fillId="2" borderId="0" numFmtId="0" xfId="1" applyFont="1" applyFill="1">
      <protection hidden="0" locked="1"/>
    </xf>
    <xf fontId="0" fillId="0" borderId="0" numFmtId="0" xfId="0">
      <protection hidden="0" locked="1"/>
    </xf>
    <xf fontId="0" fillId="0" borderId="0" numFmtId="2" xfId="0" applyNumberFormat="1"/>
    <xf fontId="2" fillId="3" borderId="1" numFmtId="0" xfId="2" applyFont="1" applyFill="1" applyBorder="1"/>
    <xf fontId="2" fillId="3" borderId="1" numFmtId="2" xfId="2" applyNumberFormat="1" applyFont="1" applyFill="1" applyBorder="1"/>
    <xf fontId="0" fillId="0" borderId="0" numFmtId="164" xfId="0" applyNumberFormat="1"/>
    <xf fontId="0" fillId="0" borderId="0" numFmtId="0" xfId="0">
      <protection hidden="0" locked="1"/>
    </xf>
    <xf fontId="0" fillId="0" borderId="0" numFmtId="165" xfId="0" applyNumberFormat="1"/>
    <xf fontId="3" fillId="0" borderId="0" numFmtId="0" xfId="0" applyFont="1"/>
    <xf fontId="0" fillId="0" borderId="0" numFmtId="0" xfId="0"/>
    <xf fontId="0" fillId="0" borderId="0" numFmtId="166" xfId="0" applyNumberFormat="1"/>
    <xf fontId="0" fillId="0" borderId="0" numFmtId="167" xfId="0" applyNumberFormat="1"/>
    <xf fontId="0" fillId="0" borderId="0" numFmtId="168" xfId="0" applyNumberFormat="1"/>
    <xf fontId="0" fillId="0" borderId="0" numFmtId="169" xfId="0" applyNumberFormat="1"/>
    <xf fontId="0" fillId="0" borderId="0" numFmtId="170" xfId="0" applyNumberFormat="1"/>
    <xf fontId="0" fillId="0" borderId="0" numFmtId="171" xfId="0" applyNumberFormat="1"/>
    <xf fontId="0" fillId="0" borderId="0" numFmtId="172" xfId="0" applyNumberFormat="1"/>
    <xf fontId="0" fillId="0" borderId="0" numFmtId="173" xfId="0" applyNumberFormat="1"/>
    <xf fontId="0" fillId="0" borderId="0" numFmtId="174" xfId="0" applyNumberFormat="1"/>
  </cellXfs>
  <cellStyles count="3">
    <cellStyle name="Normal" xfId="0" builtinId="0"/>
    <cellStyle name="Good" xfId="1" builtinId="26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theme" Target="theme/theme1.xml"/><Relationship  Id="rId7" Type="http://schemas.openxmlformats.org/officeDocument/2006/relationships/sharedStrings" Target="sharedStrings.xml"/><Relationship  Id="rId8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0</xdr:col>
      <xdr:colOff>219074</xdr:colOff>
      <xdr:row>9</xdr:row>
      <xdr:rowOff>145942</xdr:rowOff>
    </xdr:from>
    <xdr:ext cx="6968489" cy="2592702"/>
    <xdr:pic>
      <xdr:nvPicPr>
        <xdr:cNvPr id="284653344" name=""/>
        <xdr:cNvPicPr>
          <a:picLocks noChangeAspect="1"/>
        </xdr:cNvPicPr>
      </xdr:nvPicPr>
      <xdr:blipFill>
        <a:blip r:embed="rId1"/>
        <a:stretch/>
      </xdr:blipFill>
      <xdr:spPr bwMode="auto">
        <a:xfrm flipH="0" flipV="0">
          <a:off x="219074" y="1791862"/>
          <a:ext cx="6968489" cy="2592702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1</xdr:col>
      <xdr:colOff>1362075</xdr:colOff>
      <xdr:row>18</xdr:row>
      <xdr:rowOff>66675</xdr:rowOff>
    </xdr:from>
    <xdr:ext cx="5511164" cy="3434229"/>
    <xdr:pic>
      <xdr:nvPicPr>
        <xdr:cNvPr id="24424068" name=""/>
        <xdr:cNvPicPr>
          <a:picLocks noChangeAspect="1"/>
        </xdr:cNvPicPr>
      </xdr:nvPicPr>
      <xdr:blipFill>
        <a:blip r:embed="rId1"/>
        <a:stretch/>
      </xdr:blipFill>
      <xdr:spPr bwMode="auto">
        <a:xfrm flipH="0" flipV="0">
          <a:off x="1971675" y="3358515"/>
          <a:ext cx="5511164" cy="3434229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1</xdr:col>
      <xdr:colOff>979752</xdr:colOff>
      <xdr:row>17</xdr:row>
      <xdr:rowOff>89693</xdr:rowOff>
    </xdr:from>
    <xdr:ext cx="6711683" cy="3392187"/>
    <xdr:pic>
      <xdr:nvPicPr>
        <xdr:cNvPr id="556536068" name=""/>
        <xdr:cNvPicPr>
          <a:picLocks noChangeAspect="1"/>
        </xdr:cNvPicPr>
      </xdr:nvPicPr>
      <xdr:blipFill>
        <a:blip r:embed="rId1"/>
        <a:stretch/>
      </xdr:blipFill>
      <xdr:spPr bwMode="auto">
        <a:xfrm flipH="0" flipV="0">
          <a:off x="1589352" y="3166268"/>
          <a:ext cx="6711684" cy="3392187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0</xdr:col>
      <xdr:colOff>254000</xdr:colOff>
      <xdr:row>12</xdr:row>
      <xdr:rowOff>42747</xdr:rowOff>
    </xdr:from>
    <xdr:ext cx="6777089" cy="2559958"/>
    <xdr:pic>
      <xdr:nvPicPr>
        <xdr:cNvPr id="1701136678" name=""/>
        <xdr:cNvPicPr>
          <a:picLocks noChangeAspect="1"/>
        </xdr:cNvPicPr>
      </xdr:nvPicPr>
      <xdr:blipFill>
        <a:blip r:embed="rId1"/>
        <a:stretch/>
      </xdr:blipFill>
      <xdr:spPr bwMode="auto">
        <a:xfrm flipH="0" flipV="0">
          <a:off x="254000" y="2214447"/>
          <a:ext cx="6777089" cy="2559958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0</xdr:col>
      <xdr:colOff>370086</xdr:colOff>
      <xdr:row>43</xdr:row>
      <xdr:rowOff>107156</xdr:rowOff>
    </xdr:from>
    <xdr:ext cx="3461344" cy="4036217"/>
    <xdr:pic>
      <xdr:nvPicPr>
        <xdr:cNvPr id="363661449" name=""/>
        <xdr:cNvPicPr>
          <a:picLocks noChangeAspect="1"/>
        </xdr:cNvPicPr>
      </xdr:nvPicPr>
      <xdr:blipFill>
        <a:blip r:embed="rId1"/>
        <a:stretch/>
      </xdr:blipFill>
      <xdr:spPr bwMode="auto">
        <a:xfrm flipH="0" flipV="0">
          <a:off x="370086" y="7889081"/>
          <a:ext cx="3461345" cy="4036218"/>
        </a:xfrm>
        <a:prstGeom prst="rect">
          <a:avLst/>
        </a:prstGeom>
      </xdr:spPr>
    </xdr:pic>
    <xdr:clientData/>
  </xdr:oneCellAnchor>
  <xdr:oneCellAnchor>
    <xdr:from>
      <xdr:col>3</xdr:col>
      <xdr:colOff>1812131</xdr:colOff>
      <xdr:row>43</xdr:row>
      <xdr:rowOff>130968</xdr:rowOff>
    </xdr:from>
    <xdr:ext cx="3627406" cy="4012405"/>
    <xdr:pic>
      <xdr:nvPicPr>
        <xdr:cNvPr id="386071590" name=""/>
        <xdr:cNvPicPr>
          <a:picLocks noChangeAspect="1"/>
        </xdr:cNvPicPr>
      </xdr:nvPicPr>
      <xdr:blipFill>
        <a:blip r:embed="rId2"/>
        <a:stretch/>
      </xdr:blipFill>
      <xdr:spPr bwMode="auto">
        <a:xfrm flipH="0" flipV="0">
          <a:off x="4155281" y="7912893"/>
          <a:ext cx="3627407" cy="4012405"/>
        </a:xfrm>
        <a:prstGeom prst="rect">
          <a:avLst/>
        </a:prstGeom>
      </xdr:spPr>
    </xdr:pic>
    <xdr:clientData/>
  </xdr:one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24.7109375"/>
    <col customWidth="1" min="2" max="2" width="34.421875"/>
    <col customWidth="1" hidden="1" min="3" max="3" width="0"/>
    <col customWidth="1" min="4" max="4" width="18.421875"/>
  </cols>
  <sheetData>
    <row r="1" s="1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3" t="s">
        <v>7</v>
      </c>
      <c r="B2" s="3" t="s">
        <v>8</v>
      </c>
      <c r="C2" s="3"/>
      <c r="D2" s="3"/>
      <c r="E2" s="3"/>
      <c r="F2" s="3">
        <v>900</v>
      </c>
      <c r="G2" s="3">
        <v>1</v>
      </c>
      <c r="H2" s="4">
        <f>F2*G2</f>
        <v>900</v>
      </c>
    </row>
    <row r="3">
      <c r="A3" t="s">
        <v>9</v>
      </c>
      <c r="H3" s="4">
        <f>'Devices Box Parts'!H18</f>
        <v>191.423</v>
      </c>
    </row>
    <row r="4">
      <c r="A4" t="s">
        <v>10</v>
      </c>
      <c r="H4" s="4">
        <f>'Mechanic Parts'!H17</f>
        <v>191</v>
      </c>
    </row>
    <row r="5">
      <c r="A5" s="3" t="s">
        <v>11</v>
      </c>
      <c r="B5" s="3"/>
      <c r="C5" s="3"/>
      <c r="D5" s="3"/>
      <c r="E5" s="3"/>
      <c r="F5" s="3"/>
      <c r="G5" s="3"/>
      <c r="H5" s="4">
        <f>'Metal Produced'!H11</f>
        <v>200</v>
      </c>
    </row>
    <row r="6"/>
    <row r="7"/>
    <row r="8" ht="14.25"/>
    <row r="9" s="5" customFormat="1">
      <c r="A9" s="5" t="s">
        <v>12</v>
      </c>
      <c r="H9" s="6">
        <f>SUM(H2:H8)</f>
        <v>1482.423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2" max="2" width="21.57421875"/>
    <col customWidth="1" hidden="1" min="3" max="3" width="0"/>
    <col customWidth="1" min="4" max="4" width="61.28125"/>
    <col customWidth="1" min="5" max="5" width="17.140625"/>
    <col customWidth="1" min="8" max="8" width="18.7109375"/>
  </cols>
  <sheetData>
    <row r="1" s="1" customFormat="1" ht="14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ht="14.25">
      <c r="A2" s="3" t="s">
        <v>13</v>
      </c>
      <c r="B2" s="3" t="s">
        <v>14</v>
      </c>
      <c r="C2" s="3"/>
      <c r="D2" s="3" t="s">
        <v>15</v>
      </c>
      <c r="E2" s="3" t="s">
        <v>16</v>
      </c>
      <c r="F2" s="3">
        <v>46</v>
      </c>
      <c r="G2" s="3">
        <v>1</v>
      </c>
      <c r="H2" s="4">
        <f t="shared" ref="H2:H9" si="0">F2*G2</f>
        <v>46</v>
      </c>
    </row>
    <row r="3" ht="14.25">
      <c r="A3" s="3" t="s">
        <v>17</v>
      </c>
      <c r="B3" s="3" t="s">
        <v>18</v>
      </c>
      <c r="C3" s="3"/>
      <c r="D3" s="3" t="s">
        <v>19</v>
      </c>
      <c r="E3" s="3" t="s">
        <v>20</v>
      </c>
      <c r="F3" s="7">
        <v>6.7000000000000002</v>
      </c>
      <c r="G3" s="3">
        <v>1</v>
      </c>
      <c r="H3" s="4">
        <f t="shared" si="0"/>
        <v>6.7000000000000002</v>
      </c>
    </row>
    <row r="4" ht="14.25">
      <c r="A4" s="3" t="s">
        <v>21</v>
      </c>
      <c r="B4" s="3" t="s">
        <v>22</v>
      </c>
      <c r="C4" s="3"/>
      <c r="D4" s="3" t="s">
        <v>23</v>
      </c>
      <c r="E4" s="3" t="s">
        <v>24</v>
      </c>
      <c r="F4" s="4">
        <v>0.12</v>
      </c>
      <c r="G4" s="3">
        <v>1</v>
      </c>
      <c r="H4" s="4">
        <f t="shared" si="0"/>
        <v>0.12</v>
      </c>
    </row>
    <row r="5" ht="14.25">
      <c r="A5" s="3" t="s">
        <v>25</v>
      </c>
      <c r="B5" s="3" t="s">
        <v>26</v>
      </c>
      <c r="C5" s="3"/>
      <c r="D5" s="3" t="s">
        <v>27</v>
      </c>
      <c r="E5" s="3" t="s">
        <v>28</v>
      </c>
      <c r="F5" s="3">
        <v>5</v>
      </c>
      <c r="G5" s="3">
        <v>1</v>
      </c>
      <c r="H5" s="4">
        <f t="shared" si="0"/>
        <v>5</v>
      </c>
    </row>
    <row r="6" ht="14.25">
      <c r="A6" s="3" t="s">
        <v>29</v>
      </c>
      <c r="B6" s="3" t="s">
        <v>30</v>
      </c>
      <c r="C6" s="3"/>
      <c r="D6" s="3" t="s">
        <v>31</v>
      </c>
      <c r="E6" s="3" t="s">
        <v>30</v>
      </c>
      <c r="F6" s="3">
        <v>51</v>
      </c>
      <c r="G6" s="3">
        <v>1</v>
      </c>
      <c r="H6" s="4">
        <f t="shared" si="0"/>
        <v>51</v>
      </c>
    </row>
    <row r="7" ht="14.25">
      <c r="A7" s="3" t="s">
        <v>32</v>
      </c>
      <c r="B7" s="3" t="s">
        <v>33</v>
      </c>
      <c r="C7" s="3"/>
      <c r="D7" s="3" t="s">
        <v>34</v>
      </c>
      <c r="E7" s="3" t="s">
        <v>35</v>
      </c>
      <c r="F7" s="4">
        <v>0.25</v>
      </c>
      <c r="G7" s="3">
        <v>1</v>
      </c>
      <c r="H7" s="4">
        <f t="shared" si="0"/>
        <v>0.25</v>
      </c>
    </row>
    <row r="8" ht="14.25">
      <c r="A8" s="3" t="s">
        <v>36</v>
      </c>
      <c r="B8" s="3" t="s">
        <v>37</v>
      </c>
      <c r="C8" s="3"/>
      <c r="D8" s="3" t="s">
        <v>38</v>
      </c>
      <c r="E8" s="3" t="s">
        <v>39</v>
      </c>
      <c r="F8" s="3">
        <v>35</v>
      </c>
      <c r="G8" s="3">
        <v>1</v>
      </c>
      <c r="H8" s="4">
        <f t="shared" si="0"/>
        <v>35</v>
      </c>
    </row>
    <row r="9" ht="14.25">
      <c r="A9" s="3" t="s">
        <v>40</v>
      </c>
      <c r="B9" s="3" t="s">
        <v>41</v>
      </c>
      <c r="C9" s="3"/>
      <c r="D9" s="3" t="s">
        <v>42</v>
      </c>
      <c r="E9" s="3" t="s">
        <v>43</v>
      </c>
      <c r="F9" s="3">
        <v>12</v>
      </c>
      <c r="G9" s="3">
        <v>1</v>
      </c>
      <c r="H9" s="4">
        <f t="shared" si="0"/>
        <v>12</v>
      </c>
    </row>
    <row r="10" ht="14.25">
      <c r="A10" s="3" t="s">
        <v>44</v>
      </c>
      <c r="B10" s="3" t="s">
        <v>45</v>
      </c>
      <c r="C10" s="3"/>
      <c r="D10" s="3" t="s">
        <v>46</v>
      </c>
      <c r="E10" s="3" t="s">
        <v>47</v>
      </c>
      <c r="F10" s="4">
        <v>0.57999999999999996</v>
      </c>
      <c r="G10" s="3">
        <v>1</v>
      </c>
      <c r="H10" s="4">
        <f t="shared" ref="H10:H11" si="1">F10*G10</f>
        <v>0.57999999999999996</v>
      </c>
    </row>
    <row r="11" ht="14.25">
      <c r="A11" s="3" t="s">
        <v>48</v>
      </c>
      <c r="B11" s="3" t="s">
        <v>49</v>
      </c>
      <c r="C11" s="3"/>
      <c r="D11" s="3" t="s">
        <v>50</v>
      </c>
      <c r="E11" s="3" t="s">
        <v>51</v>
      </c>
      <c r="F11" s="4">
        <v>0.57999999999999996</v>
      </c>
      <c r="G11" s="3">
        <v>1</v>
      </c>
      <c r="H11" s="4">
        <f t="shared" si="1"/>
        <v>0.57999999999999996</v>
      </c>
    </row>
    <row r="12" ht="14.25">
      <c r="A12" s="3" t="s">
        <v>52</v>
      </c>
      <c r="B12" s="3" t="s">
        <v>53</v>
      </c>
      <c r="C12" s="3"/>
      <c r="D12" s="3" t="s">
        <v>54</v>
      </c>
      <c r="E12" s="3" t="s">
        <v>55</v>
      </c>
      <c r="F12" s="4">
        <v>0.57999999999999996</v>
      </c>
      <c r="G12" s="3">
        <v>1</v>
      </c>
      <c r="H12" s="4">
        <f>'Mechanic Parts'!F4*'Mechanic Parts'!G4</f>
        <v>12</v>
      </c>
    </row>
    <row r="13" ht="14.25">
      <c r="A13" s="3" t="s">
        <v>56</v>
      </c>
      <c r="B13" s="3" t="s">
        <v>57</v>
      </c>
      <c r="C13" s="3"/>
      <c r="D13" s="3" t="s">
        <v>58</v>
      </c>
      <c r="E13" s="3" t="s">
        <v>59</v>
      </c>
      <c r="F13" s="7">
        <v>6.7999999999999998</v>
      </c>
      <c r="G13" s="3">
        <v>1</v>
      </c>
      <c r="H13" s="4">
        <f>'Mechanic Parts'!F5*'Mechanic Parts'!G5</f>
        <v>11.6</v>
      </c>
    </row>
    <row r="14" ht="14.25">
      <c r="A14" t="s">
        <v>60</v>
      </c>
      <c r="B14" t="s">
        <v>61</v>
      </c>
      <c r="D14" t="s">
        <v>62</v>
      </c>
      <c r="E14" t="s">
        <v>63</v>
      </c>
      <c r="F14">
        <v>1</v>
      </c>
      <c r="G14">
        <v>1</v>
      </c>
      <c r="H14" s="4">
        <f>MSConn!F14*MSConn!G14</f>
        <v>0.01</v>
      </c>
    </row>
    <row r="16" ht="14.25">
      <c r="A16" t="s">
        <v>64</v>
      </c>
      <c r="H16" s="4">
        <f>MSConn!H43</f>
        <v>10.582999999999998</v>
      </c>
    </row>
    <row r="18" s="5" customFormat="1" ht="14.25">
      <c r="A18" s="5" t="s">
        <v>65</v>
      </c>
      <c r="H18" s="6">
        <f>SUM(H2:H17)</f>
        <v>191.423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2" max="2" width="30.57421875"/>
    <col customWidth="1" hidden="1" min="3" max="3" width="19.8515625"/>
    <col customWidth="1" min="4" max="4" width="56.8515625"/>
    <col customWidth="1" min="5" max="5" width="27.57421875"/>
  </cols>
  <sheetData>
    <row r="1" s="1" customFormat="1" ht="14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ht="14.25">
      <c r="A2" s="3" t="s">
        <v>66</v>
      </c>
      <c r="B2" s="8" t="s">
        <v>67</v>
      </c>
      <c r="C2" s="3"/>
      <c r="D2" s="3"/>
      <c r="E2" s="8" t="s">
        <v>68</v>
      </c>
      <c r="F2" s="3">
        <v>6.5</v>
      </c>
      <c r="G2" s="3">
        <v>1</v>
      </c>
      <c r="H2" s="4">
        <f t="shared" ref="H2:H9" si="2">F2*G2</f>
        <v>6.5</v>
      </c>
    </row>
    <row r="3" ht="14.25">
      <c r="A3" s="3" t="s">
        <v>69</v>
      </c>
      <c r="B3" s="3" t="s">
        <v>70</v>
      </c>
      <c r="C3" s="3"/>
      <c r="D3" s="3" t="s">
        <v>71</v>
      </c>
      <c r="E3" s="3" t="s">
        <v>72</v>
      </c>
      <c r="F3" s="3">
        <v>11</v>
      </c>
      <c r="G3" s="3">
        <v>3</v>
      </c>
      <c r="H3" s="4">
        <f t="shared" si="2"/>
        <v>33</v>
      </c>
    </row>
    <row r="4" ht="14.25">
      <c r="A4" s="3" t="s">
        <v>73</v>
      </c>
      <c r="B4" s="3" t="s">
        <v>74</v>
      </c>
      <c r="C4" s="3"/>
      <c r="D4" s="3" t="s">
        <v>75</v>
      </c>
      <c r="E4" s="3">
        <v>47944814</v>
      </c>
      <c r="F4" s="3">
        <v>12</v>
      </c>
      <c r="G4" s="3">
        <v>1</v>
      </c>
      <c r="H4" s="4">
        <f t="shared" si="2"/>
        <v>12</v>
      </c>
    </row>
    <row r="5" ht="14.25">
      <c r="A5" s="3" t="s">
        <v>76</v>
      </c>
      <c r="B5" s="3" t="s">
        <v>77</v>
      </c>
      <c r="C5" s="3"/>
      <c r="D5" s="3" t="s">
        <v>78</v>
      </c>
      <c r="E5" s="3" t="s">
        <v>79</v>
      </c>
      <c r="F5" s="9">
        <v>11.6</v>
      </c>
      <c r="G5" s="3">
        <v>1</v>
      </c>
      <c r="H5" s="4">
        <f t="shared" si="2"/>
        <v>11.6</v>
      </c>
    </row>
    <row r="6" ht="14.25">
      <c r="A6" s="3" t="s">
        <v>80</v>
      </c>
      <c r="B6" s="3" t="s">
        <v>81</v>
      </c>
      <c r="C6" s="3"/>
      <c r="D6" s="3" t="s">
        <v>82</v>
      </c>
      <c r="E6" s="3" t="s">
        <v>83</v>
      </c>
      <c r="F6" s="7">
        <v>8.5</v>
      </c>
      <c r="G6" s="3">
        <v>1</v>
      </c>
      <c r="H6" s="4">
        <f t="shared" si="2"/>
        <v>8.5</v>
      </c>
    </row>
    <row r="7" ht="14.25">
      <c r="A7" s="3" t="s">
        <v>84</v>
      </c>
      <c r="B7" s="3" t="s">
        <v>85</v>
      </c>
      <c r="C7" s="3"/>
      <c r="D7" s="3" t="s">
        <v>86</v>
      </c>
      <c r="E7" s="3" t="s">
        <v>87</v>
      </c>
      <c r="F7" s="7">
        <v>2.7999999999999998</v>
      </c>
      <c r="G7" s="3">
        <v>1</v>
      </c>
      <c r="H7" s="4">
        <f t="shared" si="2"/>
        <v>2.7999999999999998</v>
      </c>
    </row>
    <row r="8" ht="14.25">
      <c r="A8" s="3" t="s">
        <v>88</v>
      </c>
      <c r="B8" s="3" t="s">
        <v>89</v>
      </c>
      <c r="C8" s="3"/>
      <c r="D8" s="3" t="s">
        <v>90</v>
      </c>
      <c r="E8" s="3" t="s">
        <v>91</v>
      </c>
      <c r="F8" s="3">
        <v>5</v>
      </c>
      <c r="G8" s="3">
        <v>1</v>
      </c>
      <c r="H8" s="4">
        <f t="shared" si="2"/>
        <v>5</v>
      </c>
    </row>
    <row r="9" ht="14.25">
      <c r="A9" s="3" t="s">
        <v>92</v>
      </c>
      <c r="B9" s="3" t="s">
        <v>93</v>
      </c>
      <c r="C9" s="3"/>
      <c r="D9" s="3" t="s">
        <v>94</v>
      </c>
      <c r="E9" s="3" t="s">
        <v>95</v>
      </c>
      <c r="F9" s="9">
        <v>15.300000000000001</v>
      </c>
      <c r="G9" s="3">
        <v>1</v>
      </c>
      <c r="H9" s="4">
        <f t="shared" si="2"/>
        <v>15.300000000000001</v>
      </c>
    </row>
    <row r="10" ht="14.25">
      <c r="A10" s="3" t="s">
        <v>96</v>
      </c>
      <c r="B10" s="3" t="s">
        <v>97</v>
      </c>
      <c r="C10" s="3"/>
      <c r="D10" s="3" t="s">
        <v>98</v>
      </c>
      <c r="E10" s="3" t="s">
        <v>99</v>
      </c>
      <c r="F10" s="3">
        <v>21</v>
      </c>
      <c r="G10" s="3">
        <v>1</v>
      </c>
      <c r="H10" s="4">
        <f t="shared" ref="H10:H15" si="3">F10*G10</f>
        <v>21</v>
      </c>
    </row>
    <row r="11" ht="14.25">
      <c r="A11" s="3" t="s">
        <v>100</v>
      </c>
      <c r="B11" s="3" t="s">
        <v>101</v>
      </c>
      <c r="C11" s="3"/>
      <c r="D11" s="3" t="s">
        <v>102</v>
      </c>
      <c r="E11" s="3" t="s">
        <v>103</v>
      </c>
      <c r="F11" s="7">
        <v>0.80000000000000004</v>
      </c>
      <c r="G11" s="3">
        <v>1</v>
      </c>
      <c r="H11" s="4">
        <f t="shared" si="3"/>
        <v>0.80000000000000004</v>
      </c>
    </row>
    <row r="12" ht="14.25">
      <c r="A12" s="3" t="s">
        <v>104</v>
      </c>
      <c r="B12" s="3" t="s">
        <v>105</v>
      </c>
      <c r="C12" s="3"/>
      <c r="D12" s="3" t="s">
        <v>106</v>
      </c>
      <c r="E12" s="3" t="s">
        <v>107</v>
      </c>
      <c r="F12" s="3">
        <v>10</v>
      </c>
      <c r="G12" s="3">
        <v>1</v>
      </c>
      <c r="H12" s="4">
        <f t="shared" si="3"/>
        <v>10</v>
      </c>
    </row>
    <row r="13" ht="14.25">
      <c r="A13" s="3" t="s">
        <v>108</v>
      </c>
      <c r="B13" s="3" t="s">
        <v>109</v>
      </c>
      <c r="C13" s="3"/>
      <c r="D13" s="3" t="s">
        <v>110</v>
      </c>
      <c r="E13" s="3" t="s">
        <v>111</v>
      </c>
      <c r="F13" s="3">
        <v>13</v>
      </c>
      <c r="G13" s="3">
        <v>1</v>
      </c>
      <c r="H13" s="4">
        <f t="shared" si="3"/>
        <v>13</v>
      </c>
    </row>
    <row r="14" ht="14.25">
      <c r="A14" s="3" t="s">
        <v>112</v>
      </c>
      <c r="B14" s="3" t="s">
        <v>113</v>
      </c>
      <c r="C14" s="3"/>
      <c r="D14" s="3" t="s">
        <v>114</v>
      </c>
      <c r="E14" s="3" t="s">
        <v>115</v>
      </c>
      <c r="F14" s="9">
        <v>33.5</v>
      </c>
      <c r="G14" s="3">
        <v>1</v>
      </c>
      <c r="H14" s="4">
        <f t="shared" si="3"/>
        <v>33.5</v>
      </c>
    </row>
    <row r="15" ht="14.25">
      <c r="A15" s="3" t="s">
        <v>116</v>
      </c>
      <c r="B15" s="3" t="s">
        <v>117</v>
      </c>
      <c r="C15" s="3"/>
      <c r="D15" s="3" t="s">
        <v>118</v>
      </c>
      <c r="E15" s="3" t="s">
        <v>119</v>
      </c>
      <c r="F15" s="3">
        <v>18</v>
      </c>
      <c r="G15" s="3">
        <v>1</v>
      </c>
      <c r="H15" s="4">
        <f t="shared" si="3"/>
        <v>18</v>
      </c>
    </row>
    <row r="16" ht="14.25"/>
    <row r="17" s="5" customFormat="1" ht="14.25">
      <c r="A17" s="5" t="s">
        <v>65</v>
      </c>
      <c r="H17" s="6">
        <f>SUM(H2:H16)</f>
        <v>191</v>
      </c>
    </row>
    <row r="18" ht="14.25"/>
    <row r="19" ht="14.25"/>
    <row r="20" ht="14.25"/>
    <row r="21" ht="14.25"/>
    <row r="22" ht="14.25"/>
    <row r="23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23.421875"/>
    <col customWidth="1" hidden="1" min="2" max="2" width="28.7109375"/>
    <col customWidth="1" hidden="1" min="3" max="3" width="0"/>
    <col customWidth="1" min="4" max="4" width="51.57421875"/>
    <col customWidth="1" hidden="1" min="5" max="5" width="0"/>
    <col customWidth="1" hidden="1" min="7" max="7" width="0"/>
  </cols>
  <sheetData>
    <row r="1" s="1" customFormat="1" ht="14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ht="14.25">
      <c r="A2" t="s">
        <v>120</v>
      </c>
      <c r="D2" s="10"/>
    </row>
    <row r="3" ht="14.25">
      <c r="A3" s="11" t="s">
        <v>121</v>
      </c>
    </row>
    <row r="4" ht="14.25">
      <c r="A4" s="11" t="s">
        <v>122</v>
      </c>
    </row>
    <row r="5" ht="14.25">
      <c r="A5" t="s">
        <v>123</v>
      </c>
    </row>
    <row r="6" ht="14.25">
      <c r="A6" s="11" t="s">
        <v>124</v>
      </c>
    </row>
    <row r="7" ht="14.25">
      <c r="A7" s="11" t="s">
        <v>125</v>
      </c>
    </row>
    <row r="8" ht="14.25">
      <c r="A8" t="s">
        <v>126</v>
      </c>
    </row>
    <row r="9" ht="14.25">
      <c r="A9" t="s">
        <v>127</v>
      </c>
    </row>
    <row r="11" s="5" customFormat="1" ht="14.25">
      <c r="A11" s="5" t="s">
        <v>128</v>
      </c>
      <c r="H11" s="5">
        <v>200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2.7109375"/>
    <col customWidth="1" min="2" max="2" width="13.28125"/>
    <col customWidth="1" min="4" max="4" width="69.7109375"/>
    <col customWidth="1" min="5" max="5" width="20.7109375"/>
    <col customWidth="1" min="8" max="8" style="4" width="16.140625"/>
  </cols>
  <sheetData>
    <row r="1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</row>
    <row r="2">
      <c r="A2" t="s">
        <v>129</v>
      </c>
      <c r="B2" s="12">
        <v>100</v>
      </c>
      <c r="C2">
        <v>603</v>
      </c>
      <c r="D2" t="s">
        <v>130</v>
      </c>
      <c r="E2" t="s">
        <v>131</v>
      </c>
      <c r="F2" s="13">
        <v>0.0060000000000000001</v>
      </c>
      <c r="G2">
        <v>3</v>
      </c>
      <c r="H2" s="4">
        <f t="shared" ref="H2:H9" si="4">F2*G2</f>
        <v>0.018000000000000002</v>
      </c>
    </row>
    <row r="3">
      <c r="A3" t="s">
        <v>132</v>
      </c>
      <c r="B3" t="s">
        <v>133</v>
      </c>
      <c r="C3" t="s">
        <v>134</v>
      </c>
      <c r="D3" t="s">
        <v>135</v>
      </c>
      <c r="E3" t="s">
        <v>136</v>
      </c>
      <c r="F3" s="4">
        <v>0.059999999999999998</v>
      </c>
      <c r="G3">
        <v>1</v>
      </c>
      <c r="H3" s="4">
        <f t="shared" si="4"/>
        <v>0.059999999999999998</v>
      </c>
    </row>
    <row r="4">
      <c r="A4" t="s">
        <v>137</v>
      </c>
      <c r="B4" t="s">
        <v>138</v>
      </c>
      <c r="C4" t="s">
        <v>139</v>
      </c>
      <c r="D4" t="s">
        <v>140</v>
      </c>
      <c r="E4" t="s">
        <v>141</v>
      </c>
      <c r="F4" s="4">
        <v>0.040000000000000001</v>
      </c>
      <c r="G4">
        <v>4</v>
      </c>
      <c r="H4" s="4">
        <f t="shared" si="4"/>
        <v>0.16</v>
      </c>
    </row>
    <row r="5">
      <c r="A5" t="s">
        <v>142</v>
      </c>
      <c r="B5" s="14">
        <v>47</v>
      </c>
      <c r="C5">
        <v>603</v>
      </c>
      <c r="D5" t="s">
        <v>143</v>
      </c>
      <c r="E5" t="s">
        <v>144</v>
      </c>
      <c r="F5" s="13">
        <v>0.0060000000000000001</v>
      </c>
      <c r="G5">
        <v>2</v>
      </c>
      <c r="H5" s="4">
        <f t="shared" si="4"/>
        <v>0.012</v>
      </c>
    </row>
    <row r="6">
      <c r="A6" t="s">
        <v>145</v>
      </c>
      <c r="B6" t="s">
        <v>146</v>
      </c>
      <c r="D6" t="s">
        <v>147</v>
      </c>
      <c r="E6" t="s">
        <v>148</v>
      </c>
      <c r="F6" s="4">
        <v>0.050000000000000003</v>
      </c>
      <c r="G6">
        <v>1</v>
      </c>
      <c r="H6" s="4">
        <f t="shared" si="4"/>
        <v>0.050000000000000003</v>
      </c>
    </row>
    <row r="7">
      <c r="A7" t="s">
        <v>149</v>
      </c>
      <c r="B7" t="s">
        <v>150</v>
      </c>
      <c r="C7" t="s">
        <v>151</v>
      </c>
      <c r="D7" t="s">
        <v>152</v>
      </c>
      <c r="E7" t="s">
        <v>153</v>
      </c>
      <c r="F7" s="13">
        <v>0.014</v>
      </c>
      <c r="G7">
        <v>4</v>
      </c>
      <c r="H7" s="4">
        <f t="shared" si="4"/>
        <v>0.056000000000000001</v>
      </c>
    </row>
    <row r="8">
      <c r="A8" t="s">
        <v>154</v>
      </c>
      <c r="B8" t="s">
        <v>155</v>
      </c>
      <c r="C8" t="s">
        <v>156</v>
      </c>
      <c r="D8" t="s">
        <v>157</v>
      </c>
      <c r="E8" t="s">
        <v>158</v>
      </c>
      <c r="F8" s="13">
        <v>0.025000000000000001</v>
      </c>
      <c r="G8">
        <v>1</v>
      </c>
      <c r="H8" s="4">
        <f t="shared" si="4"/>
        <v>0.025000000000000001</v>
      </c>
    </row>
    <row r="9">
      <c r="A9" t="s">
        <v>159</v>
      </c>
      <c r="B9" t="s">
        <v>160</v>
      </c>
      <c r="D9" t="s">
        <v>161</v>
      </c>
      <c r="E9" t="s">
        <v>160</v>
      </c>
      <c r="F9" s="4">
        <v>0.070000000000000007</v>
      </c>
      <c r="G9">
        <v>1</v>
      </c>
      <c r="H9" s="4">
        <f t="shared" si="4"/>
        <v>0.070000000000000007</v>
      </c>
    </row>
    <row r="10">
      <c r="A10" t="s">
        <v>162</v>
      </c>
      <c r="B10" t="s">
        <v>163</v>
      </c>
      <c r="D10" t="s">
        <v>164</v>
      </c>
      <c r="E10" t="s">
        <v>165</v>
      </c>
      <c r="F10" s="13">
        <v>0.035999999999999997</v>
      </c>
      <c r="G10">
        <v>1</v>
      </c>
      <c r="H10" s="4">
        <f t="shared" ref="H10:H42" si="5">F10*G10</f>
        <v>0.035999999999999997</v>
      </c>
    </row>
    <row r="11">
      <c r="A11" t="s">
        <v>166</v>
      </c>
      <c r="B11" t="s">
        <v>70</v>
      </c>
      <c r="D11" t="s">
        <v>167</v>
      </c>
      <c r="E11" t="s">
        <v>168</v>
      </c>
      <c r="F11" s="13">
        <v>0.014999999999999999</v>
      </c>
      <c r="G11">
        <v>7</v>
      </c>
      <c r="H11" s="4">
        <f t="shared" si="5"/>
        <v>0.105</v>
      </c>
    </row>
    <row r="12">
      <c r="A12" t="s">
        <v>169</v>
      </c>
      <c r="B12" t="s">
        <v>170</v>
      </c>
      <c r="D12" t="s">
        <v>171</v>
      </c>
      <c r="E12" t="s">
        <v>172</v>
      </c>
      <c r="F12" s="4">
        <v>0.13</v>
      </c>
      <c r="G12">
        <v>1</v>
      </c>
      <c r="H12" s="4">
        <f t="shared" si="5"/>
        <v>0.13</v>
      </c>
    </row>
    <row r="13">
      <c r="A13" t="s">
        <v>173</v>
      </c>
      <c r="B13" t="s">
        <v>174</v>
      </c>
      <c r="D13" t="s">
        <v>175</v>
      </c>
      <c r="E13" t="s">
        <v>176</v>
      </c>
      <c r="F13" s="4">
        <v>0.059999999999999998</v>
      </c>
      <c r="G13">
        <v>1</v>
      </c>
      <c r="H13" s="4">
        <f t="shared" si="5"/>
        <v>0.059999999999999998</v>
      </c>
    </row>
    <row r="14">
      <c r="A14" t="s">
        <v>177</v>
      </c>
      <c r="B14" t="s">
        <v>178</v>
      </c>
      <c r="D14" t="s">
        <v>179</v>
      </c>
      <c r="E14" t="s">
        <v>180</v>
      </c>
      <c r="F14" s="4">
        <v>0.01</v>
      </c>
      <c r="G14">
        <v>1</v>
      </c>
      <c r="H14" s="4">
        <f t="shared" si="5"/>
        <v>0.01</v>
      </c>
    </row>
    <row r="15">
      <c r="A15" t="s">
        <v>181</v>
      </c>
      <c r="B15" t="s">
        <v>182</v>
      </c>
      <c r="D15" t="s">
        <v>183</v>
      </c>
      <c r="E15" t="s">
        <v>184</v>
      </c>
      <c r="F15" s="4">
        <v>0.029999999999999999</v>
      </c>
      <c r="G15">
        <v>1</v>
      </c>
      <c r="H15" s="4">
        <f t="shared" si="5"/>
        <v>0.029999999999999999</v>
      </c>
    </row>
    <row r="16">
      <c r="A16" t="s">
        <v>185</v>
      </c>
      <c r="B16" t="s">
        <v>186</v>
      </c>
      <c r="D16" t="s">
        <v>187</v>
      </c>
      <c r="E16" t="s">
        <v>188</v>
      </c>
      <c r="F16" s="4">
        <v>0.059999999999999998</v>
      </c>
      <c r="G16">
        <v>1</v>
      </c>
      <c r="H16" s="4">
        <f t="shared" si="5"/>
        <v>0.059999999999999998</v>
      </c>
    </row>
    <row r="17">
      <c r="A17" t="s">
        <v>189</v>
      </c>
      <c r="B17" t="s">
        <v>190</v>
      </c>
      <c r="D17" t="s">
        <v>191</v>
      </c>
      <c r="E17" t="s">
        <v>192</v>
      </c>
      <c r="F17" s="4">
        <v>0.089999999999999997</v>
      </c>
      <c r="G17">
        <v>1</v>
      </c>
      <c r="H17" s="4">
        <f t="shared" si="5"/>
        <v>0.089999999999999997</v>
      </c>
    </row>
    <row r="18">
      <c r="A18" t="s">
        <v>193</v>
      </c>
      <c r="B18" t="s">
        <v>194</v>
      </c>
      <c r="D18" t="s">
        <v>195</v>
      </c>
      <c r="E18" t="s">
        <v>196</v>
      </c>
      <c r="F18" s="4">
        <v>0.029999999999999999</v>
      </c>
      <c r="G18">
        <v>1</v>
      </c>
      <c r="H18" s="4">
        <f t="shared" si="5"/>
        <v>0.029999999999999999</v>
      </c>
    </row>
    <row r="19">
      <c r="A19" t="s">
        <v>197</v>
      </c>
      <c r="B19" t="s">
        <v>198</v>
      </c>
      <c r="D19" t="s">
        <v>199</v>
      </c>
      <c r="E19" t="s">
        <v>200</v>
      </c>
      <c r="F19" s="7">
        <v>0.10000000000000001</v>
      </c>
      <c r="G19">
        <v>1</v>
      </c>
      <c r="H19" s="4">
        <f t="shared" si="5"/>
        <v>0.10000000000000001</v>
      </c>
    </row>
    <row r="20">
      <c r="A20" t="s">
        <v>201</v>
      </c>
      <c r="B20" t="s">
        <v>202</v>
      </c>
      <c r="C20" t="s">
        <v>203</v>
      </c>
      <c r="D20" t="s">
        <v>204</v>
      </c>
      <c r="E20" t="s">
        <v>205</v>
      </c>
      <c r="F20" s="7">
        <v>0.20000000000000001</v>
      </c>
      <c r="G20">
        <v>2</v>
      </c>
      <c r="H20" s="4">
        <f t="shared" si="5"/>
        <v>0.40000000000000002</v>
      </c>
    </row>
    <row r="21">
      <c r="A21" t="s">
        <v>206</v>
      </c>
      <c r="B21" t="s">
        <v>207</v>
      </c>
      <c r="C21" t="s">
        <v>208</v>
      </c>
      <c r="D21" t="s">
        <v>209</v>
      </c>
      <c r="E21" t="s">
        <v>210</v>
      </c>
      <c r="F21" s="7">
        <v>0.10000000000000001</v>
      </c>
      <c r="G21">
        <v>7</v>
      </c>
      <c r="H21" s="4">
        <f t="shared" si="5"/>
        <v>0.70000000000000007</v>
      </c>
    </row>
    <row r="22">
      <c r="A22" t="s">
        <v>211</v>
      </c>
      <c r="B22" t="s">
        <v>212</v>
      </c>
      <c r="C22" t="s">
        <v>213</v>
      </c>
      <c r="D22" t="s">
        <v>214</v>
      </c>
      <c r="E22" t="s">
        <v>215</v>
      </c>
      <c r="F22" s="7">
        <v>0.90000000000000002</v>
      </c>
      <c r="G22">
        <v>1</v>
      </c>
      <c r="H22" s="4">
        <f t="shared" si="5"/>
        <v>0.90000000000000002</v>
      </c>
    </row>
    <row r="23">
      <c r="A23" t="s">
        <v>216</v>
      </c>
      <c r="B23" t="s">
        <v>217</v>
      </c>
      <c r="C23" t="s">
        <v>208</v>
      </c>
      <c r="D23" t="s">
        <v>218</v>
      </c>
      <c r="E23" t="s">
        <v>219</v>
      </c>
      <c r="F23" s="4">
        <v>0.029999999999999999</v>
      </c>
      <c r="G23">
        <v>2</v>
      </c>
      <c r="H23" s="4">
        <f t="shared" si="5"/>
        <v>0.059999999999999998</v>
      </c>
    </row>
    <row r="24">
      <c r="A24" t="s">
        <v>220</v>
      </c>
      <c r="B24" t="s">
        <v>221</v>
      </c>
      <c r="C24" t="s">
        <v>222</v>
      </c>
      <c r="D24" t="s">
        <v>223</v>
      </c>
      <c r="E24" t="s">
        <v>224</v>
      </c>
      <c r="F24" s="4">
        <v>0.34000000000000002</v>
      </c>
      <c r="G24">
        <v>1</v>
      </c>
      <c r="H24" s="4">
        <f t="shared" si="5"/>
        <v>0.34000000000000002</v>
      </c>
    </row>
    <row r="25">
      <c r="A25" t="s">
        <v>225</v>
      </c>
      <c r="B25" s="15">
        <v>10</v>
      </c>
      <c r="C25">
        <v>603</v>
      </c>
      <c r="D25" t="s">
        <v>226</v>
      </c>
      <c r="E25" t="s">
        <v>227</v>
      </c>
      <c r="F25" s="16">
        <v>0.0015</v>
      </c>
      <c r="G25">
        <v>8</v>
      </c>
      <c r="H25" s="4">
        <f t="shared" si="5"/>
        <v>0.012</v>
      </c>
    </row>
    <row r="26">
      <c r="A26" t="s">
        <v>228</v>
      </c>
      <c r="B26" s="17">
        <v>4.7000000000000002</v>
      </c>
      <c r="C26">
        <v>603</v>
      </c>
      <c r="D26" t="s">
        <v>229</v>
      </c>
      <c r="E26" t="s">
        <v>230</v>
      </c>
      <c r="F26" s="16">
        <v>0.0015</v>
      </c>
      <c r="G26">
        <v>5</v>
      </c>
      <c r="H26" s="4">
        <f t="shared" si="5"/>
        <v>0.0074999999999999997</v>
      </c>
    </row>
    <row r="27">
      <c r="A27" t="s">
        <v>231</v>
      </c>
      <c r="B27" s="18">
        <v>100</v>
      </c>
      <c r="C27">
        <v>603</v>
      </c>
      <c r="D27" t="s">
        <v>232</v>
      </c>
      <c r="E27" t="s">
        <v>233</v>
      </c>
      <c r="F27" s="16">
        <v>0.0015</v>
      </c>
      <c r="G27">
        <v>4</v>
      </c>
      <c r="H27" s="4">
        <f t="shared" si="5"/>
        <v>0.0060000000000000001</v>
      </c>
    </row>
    <row r="28">
      <c r="A28" t="s">
        <v>234</v>
      </c>
      <c r="B28" s="19">
        <v>750</v>
      </c>
      <c r="D28" t="s">
        <v>235</v>
      </c>
      <c r="E28" t="s">
        <v>236</v>
      </c>
      <c r="F28" s="13">
        <v>0.001</v>
      </c>
      <c r="G28">
        <v>1</v>
      </c>
      <c r="H28" s="4">
        <f t="shared" si="5"/>
        <v>0.001</v>
      </c>
    </row>
    <row r="29">
      <c r="A29" t="s">
        <v>237</v>
      </c>
      <c r="B29" s="15">
        <v>12</v>
      </c>
      <c r="D29" t="s">
        <v>238</v>
      </c>
      <c r="E29" t="s">
        <v>239</v>
      </c>
      <c r="F29" s="13">
        <v>0.001</v>
      </c>
      <c r="G29">
        <v>1</v>
      </c>
      <c r="H29" s="4">
        <f t="shared" si="5"/>
        <v>0.001</v>
      </c>
    </row>
    <row r="30">
      <c r="A30" t="s">
        <v>240</v>
      </c>
      <c r="B30" s="20">
        <v>2</v>
      </c>
      <c r="C30">
        <v>603</v>
      </c>
      <c r="D30" t="s">
        <v>241</v>
      </c>
      <c r="E30" t="s">
        <v>242</v>
      </c>
      <c r="F30" s="16">
        <v>0.0015</v>
      </c>
      <c r="G30">
        <v>1</v>
      </c>
      <c r="H30" s="4">
        <f t="shared" si="5"/>
        <v>0.0015</v>
      </c>
    </row>
    <row r="31">
      <c r="A31" t="s">
        <v>243</v>
      </c>
      <c r="B31" s="17">
        <v>3.8999999999999999</v>
      </c>
      <c r="D31" t="s">
        <v>244</v>
      </c>
      <c r="E31" t="s">
        <v>245</v>
      </c>
      <c r="F31" s="13">
        <v>0.001</v>
      </c>
      <c r="G31">
        <v>1</v>
      </c>
      <c r="H31" s="4">
        <f t="shared" si="5"/>
        <v>0.001</v>
      </c>
    </row>
    <row r="32">
      <c r="A32" t="s">
        <v>246</v>
      </c>
      <c r="B32" s="19">
        <v>470</v>
      </c>
      <c r="D32" t="s">
        <v>247</v>
      </c>
      <c r="E32" t="s">
        <v>248</v>
      </c>
      <c r="F32" s="13">
        <v>0.001</v>
      </c>
      <c r="G32">
        <v>1</v>
      </c>
      <c r="H32" s="4">
        <f t="shared" si="5"/>
        <v>0.001</v>
      </c>
    </row>
    <row r="33">
      <c r="A33" t="s">
        <v>249</v>
      </c>
      <c r="B33" s="18">
        <v>100</v>
      </c>
      <c r="C33" t="s">
        <v>250</v>
      </c>
      <c r="D33" t="s">
        <v>251</v>
      </c>
      <c r="E33" t="s">
        <v>252</v>
      </c>
      <c r="F33" s="4">
        <v>0.050000000000000003</v>
      </c>
      <c r="G33">
        <v>2</v>
      </c>
      <c r="H33" s="4">
        <f t="shared" si="5"/>
        <v>0.10000000000000001</v>
      </c>
    </row>
    <row r="34">
      <c r="A34" t="s">
        <v>253</v>
      </c>
      <c r="B34" s="20">
        <v>1</v>
      </c>
      <c r="D34" t="s">
        <v>254</v>
      </c>
      <c r="E34" t="s">
        <v>255</v>
      </c>
      <c r="F34" s="13">
        <v>0.014999999999999999</v>
      </c>
      <c r="G34">
        <v>1</v>
      </c>
      <c r="H34" s="4">
        <f t="shared" si="5"/>
        <v>0.014999999999999999</v>
      </c>
    </row>
    <row r="35">
      <c r="A35" t="s">
        <v>256</v>
      </c>
      <c r="B35" s="19">
        <v>270</v>
      </c>
      <c r="D35" t="s">
        <v>257</v>
      </c>
      <c r="E35" t="s">
        <v>258</v>
      </c>
      <c r="F35" s="13">
        <v>0.014999999999999999</v>
      </c>
      <c r="G35">
        <v>1</v>
      </c>
      <c r="H35" s="4">
        <f t="shared" si="5"/>
        <v>0.014999999999999999</v>
      </c>
    </row>
    <row r="36">
      <c r="A36" t="s">
        <v>259</v>
      </c>
      <c r="B36" s="15">
        <v>47</v>
      </c>
      <c r="C36" t="s">
        <v>250</v>
      </c>
      <c r="D36" t="s">
        <v>260</v>
      </c>
      <c r="E36" t="s">
        <v>261</v>
      </c>
      <c r="F36" s="4">
        <v>0.059999999999999998</v>
      </c>
      <c r="G36">
        <v>1</v>
      </c>
      <c r="H36" s="4">
        <f t="shared" si="5"/>
        <v>0.059999999999999998</v>
      </c>
    </row>
    <row r="37">
      <c r="A37" t="s">
        <v>262</v>
      </c>
      <c r="B37" s="15">
        <v>10</v>
      </c>
      <c r="D37" t="s">
        <v>263</v>
      </c>
      <c r="E37" t="s">
        <v>264</v>
      </c>
      <c r="F37" s="4">
        <v>0.83999999999999997</v>
      </c>
      <c r="G37">
        <v>2</v>
      </c>
      <c r="H37" s="4">
        <f t="shared" si="5"/>
        <v>1.6799999999999999</v>
      </c>
    </row>
    <row r="38">
      <c r="A38" t="s">
        <v>265</v>
      </c>
      <c r="B38" s="18">
        <v>500</v>
      </c>
      <c r="D38" t="s">
        <v>266</v>
      </c>
      <c r="E38" t="s">
        <v>267</v>
      </c>
      <c r="F38" s="4">
        <v>0.83999999999999997</v>
      </c>
      <c r="G38">
        <v>1</v>
      </c>
      <c r="H38" s="4">
        <f t="shared" si="5"/>
        <v>0.83999999999999997</v>
      </c>
    </row>
    <row r="39">
      <c r="A39" t="s">
        <v>268</v>
      </c>
      <c r="B39" t="s">
        <v>269</v>
      </c>
      <c r="D39" t="s">
        <v>270</v>
      </c>
      <c r="E39" t="s">
        <v>271</v>
      </c>
      <c r="F39" s="4">
        <v>0.81999999999999995</v>
      </c>
      <c r="G39">
        <v>2</v>
      </c>
      <c r="H39" s="4">
        <f t="shared" si="5"/>
        <v>1.6399999999999999</v>
      </c>
    </row>
    <row r="40">
      <c r="A40" t="s">
        <v>272</v>
      </c>
      <c r="B40" t="s">
        <v>273</v>
      </c>
      <c r="D40" t="s">
        <v>274</v>
      </c>
      <c r="E40" t="s">
        <v>273</v>
      </c>
      <c r="F40" s="7">
        <v>0.69999999999999996</v>
      </c>
      <c r="G40">
        <v>1</v>
      </c>
      <c r="H40" s="4">
        <f t="shared" si="5"/>
        <v>0.69999999999999996</v>
      </c>
    </row>
    <row r="41">
      <c r="A41" t="s">
        <v>275</v>
      </c>
      <c r="B41" t="s">
        <v>276</v>
      </c>
      <c r="D41" t="s">
        <v>277</v>
      </c>
      <c r="F41">
        <v>2</v>
      </c>
      <c r="G41">
        <v>1</v>
      </c>
      <c r="H41" s="4">
        <f t="shared" si="5"/>
        <v>2</v>
      </c>
    </row>
    <row r="42">
      <c r="H42" s="4">
        <f t="shared" si="5"/>
        <v>0</v>
      </c>
    </row>
    <row r="43" s="5" customFormat="1">
      <c r="A43" s="5" t="s">
        <v>65</v>
      </c>
      <c r="H43" s="6">
        <f>SUM(H2:H42)</f>
        <v>10.582999999999998</v>
      </c>
    </row>
    <row r="44">
      <c r="H44" s="4"/>
    </row>
    <row r="45" ht="14.25">
      <c r="H45" s="4"/>
    </row>
    <row r="46" ht="14.25">
      <c r="H46" s="4"/>
    </row>
    <row r="47" ht="14.25">
      <c r="H47" s="4"/>
    </row>
    <row r="48" ht="14.25">
      <c r="H48" s="4"/>
    </row>
    <row r="49" ht="14.25">
      <c r="H49" s="4"/>
    </row>
    <row r="50" ht="14.25">
      <c r="H50" s="4"/>
    </row>
    <row r="51" ht="14.25">
      <c r="H51" s="4"/>
    </row>
    <row r="52" ht="14.25">
      <c r="H52" s="4"/>
    </row>
    <row r="53" ht="14.25">
      <c r="H53" s="4"/>
    </row>
    <row r="54" ht="14.25">
      <c r="H54" s="4"/>
    </row>
    <row r="55" ht="14.25">
      <c r="H55" s="4"/>
    </row>
    <row r="56" ht="14.25">
      <c r="H56" s="4"/>
    </row>
    <row r="57" ht="14.25">
      <c r="H57" s="4"/>
    </row>
    <row r="58" ht="14.25">
      <c r="H58" s="4"/>
    </row>
    <row r="59" ht="14.25">
      <c r="H59" s="4"/>
    </row>
    <row r="60" ht="14.25">
      <c r="H60" s="4"/>
    </row>
    <row r="61" ht="14.25">
      <c r="H61" s="4"/>
    </row>
    <row r="62" ht="14.25">
      <c r="H62" s="4"/>
    </row>
    <row r="63" ht="14.25">
      <c r="H63" s="4"/>
    </row>
    <row r="64" ht="14.25">
      <c r="H64" s="4"/>
    </row>
    <row r="65" ht="14.25">
      <c r="H65" s="4"/>
    </row>
    <row r="66" ht="14.25">
      <c r="H66" s="4"/>
    </row>
    <row r="67" ht="14.25">
      <c r="H67" s="4"/>
    </row>
    <row r="68" ht="14.25">
      <c r="H68" s="4"/>
    </row>
    <row r="69" ht="14.25">
      <c r="H69" s="4"/>
    </row>
    <row r="70" ht="14.25">
      <c r="H70" s="4"/>
    </row>
    <row r="72" ht="14.25">
      <c r="H72" s="4"/>
    </row>
    <row r="73" ht="14.25">
      <c r="H73" s="4"/>
    </row>
    <row r="76" ht="14.25">
      <c r="H76" s="4"/>
    </row>
    <row r="77" ht="14.25">
      <c r="H77" s="4"/>
    </row>
    <row r="81" ht="14.25">
      <c r="H81" s="4"/>
    </row>
    <row r="98" ht="14.25">
      <c r="H98" s="4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4</cp:revision>
  <dcterms:modified xsi:type="dcterms:W3CDTF">2024-03-12T00:42:26Z</dcterms:modified>
</cp:coreProperties>
</file>