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dul\Desktop\Ivır Zıvır\UYMS\Ex\"/>
    </mc:Choice>
  </mc:AlternateContent>
  <xr:revisionPtr revIDLastSave="0" documentId="13_ncr:1_{F0C78EEB-7362-4247-B3AE-6154B2BF82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K" sheetId="1" r:id="rId1"/>
    <sheet name="Hadoop" sheetId="2" r:id="rId2"/>
    <sheet name="Chromium-IntelXeon" sheetId="4" r:id="rId3"/>
    <sheet name="Chromium (not used)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O8" i="4"/>
  <c r="P8" i="4"/>
  <c r="Q8" i="4"/>
  <c r="R8" i="4"/>
  <c r="S8" i="4"/>
  <c r="M8" i="4"/>
  <c r="K20" i="4"/>
  <c r="K19" i="4"/>
  <c r="I20" i="4"/>
  <c r="I19" i="4"/>
  <c r="G20" i="4"/>
  <c r="G19" i="4"/>
  <c r="E20" i="4"/>
  <c r="E19" i="4"/>
  <c r="J20" i="4"/>
  <c r="H20" i="4"/>
  <c r="F20" i="4"/>
  <c r="J19" i="4"/>
  <c r="H19" i="4"/>
  <c r="F19" i="4"/>
  <c r="U12" i="4"/>
  <c r="U13" i="4"/>
  <c r="T12" i="4"/>
  <c r="T13" i="4"/>
  <c r="H13" i="4"/>
  <c r="I13" i="4"/>
  <c r="J13" i="4"/>
  <c r="K13" i="4"/>
  <c r="L13" i="4"/>
  <c r="M13" i="4"/>
  <c r="N13" i="4"/>
  <c r="O13" i="4"/>
  <c r="P13" i="4"/>
  <c r="Q13" i="4"/>
  <c r="R13" i="4"/>
  <c r="S13" i="4"/>
  <c r="G13" i="4"/>
  <c r="H12" i="4"/>
  <c r="I12" i="4"/>
  <c r="J12" i="4"/>
  <c r="K12" i="4"/>
  <c r="L12" i="4"/>
  <c r="M12" i="4"/>
  <c r="N12" i="4"/>
  <c r="O12" i="4"/>
  <c r="P12" i="4"/>
  <c r="Q12" i="4"/>
  <c r="R12" i="4"/>
  <c r="S12" i="4"/>
  <c r="G12" i="4"/>
  <c r="U11" i="4"/>
  <c r="T11" i="4"/>
  <c r="U10" i="4"/>
  <c r="T10" i="4"/>
  <c r="L8" i="4"/>
  <c r="K8" i="4"/>
  <c r="J8" i="4"/>
  <c r="I8" i="4"/>
  <c r="H8" i="4"/>
  <c r="G8" i="4"/>
  <c r="F8" i="4"/>
  <c r="AD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G13" i="3"/>
  <c r="Y12" i="3"/>
  <c r="U12" i="3"/>
  <c r="R12" i="3"/>
  <c r="O12" i="3"/>
  <c r="L12" i="3"/>
  <c r="I19" i="3"/>
  <c r="J19" i="3" s="1"/>
  <c r="DB11" i="3"/>
  <c r="DB10" i="3"/>
  <c r="I20" i="3"/>
  <c r="J20" i="3" s="1"/>
  <c r="G20" i="3"/>
  <c r="H20" i="3" s="1"/>
  <c r="E20" i="3"/>
  <c r="F20" i="3" s="1"/>
  <c r="G19" i="3"/>
  <c r="H19" i="3" s="1"/>
  <c r="E19" i="3"/>
  <c r="F19" i="3" s="1"/>
  <c r="I20" i="1"/>
  <c r="J20" i="1" s="1"/>
  <c r="I19" i="1"/>
  <c r="J19" i="1" s="1"/>
  <c r="E20" i="1"/>
  <c r="F20" i="1" s="1"/>
  <c r="E19" i="1"/>
  <c r="F19" i="1" s="1"/>
  <c r="G20" i="1"/>
  <c r="H20" i="1" s="1"/>
  <c r="G19" i="1"/>
  <c r="H19" i="1" s="1"/>
  <c r="I20" i="2"/>
  <c r="J20" i="2" s="1"/>
  <c r="I19" i="2"/>
  <c r="J19" i="2" s="1"/>
  <c r="G20" i="2"/>
  <c r="G19" i="2"/>
  <c r="H19" i="2" s="1"/>
  <c r="E20" i="2"/>
  <c r="F20" i="2" s="1"/>
  <c r="E19" i="2"/>
  <c r="F19" i="2" s="1"/>
  <c r="CZ52" i="3"/>
  <c r="CZ51" i="3"/>
  <c r="DA11" i="3"/>
  <c r="DA10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K20" i="2"/>
  <c r="K19" i="2"/>
  <c r="R13" i="1"/>
  <c r="R12" i="1"/>
  <c r="Q13" i="1"/>
  <c r="P13" i="1"/>
  <c r="O13" i="1"/>
  <c r="N13" i="1"/>
  <c r="M13" i="1"/>
  <c r="L13" i="1"/>
  <c r="K13" i="1"/>
  <c r="J13" i="1"/>
  <c r="I13" i="1"/>
  <c r="H13" i="1"/>
  <c r="G13" i="1"/>
  <c r="F13" i="1"/>
  <c r="Q12" i="1"/>
  <c r="P12" i="1"/>
  <c r="O12" i="1"/>
  <c r="N12" i="1"/>
  <c r="M12" i="1"/>
  <c r="L12" i="1"/>
  <c r="K12" i="1"/>
  <c r="J12" i="1"/>
  <c r="I12" i="1"/>
  <c r="H12" i="1"/>
  <c r="G12" i="1"/>
  <c r="F12" i="1"/>
  <c r="H20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F13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2" i="2"/>
  <c r="AL52" i="2"/>
  <c r="AK52" i="2"/>
  <c r="AL51" i="2"/>
  <c r="AK51" i="2"/>
  <c r="AL11" i="2"/>
  <c r="AK11" i="2"/>
  <c r="AL10" i="2"/>
  <c r="AK10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S52" i="1"/>
  <c r="S51" i="1"/>
  <c r="T11" i="1"/>
  <c r="T13" i="1" s="1"/>
  <c r="T10" i="1"/>
  <c r="T12" i="1" s="1"/>
  <c r="R51" i="1"/>
  <c r="R52" i="1"/>
  <c r="S11" i="1"/>
  <c r="K20" i="1" s="1"/>
  <c r="S10" i="1"/>
  <c r="P8" i="1"/>
  <c r="Q8" i="1"/>
  <c r="G8" i="1"/>
  <c r="H8" i="1"/>
  <c r="I8" i="1"/>
  <c r="J8" i="1"/>
  <c r="K8" i="1"/>
  <c r="L8" i="1"/>
  <c r="M8" i="1"/>
  <c r="N8" i="1"/>
  <c r="O8" i="1"/>
  <c r="F8" i="1"/>
  <c r="K19" i="1" l="1"/>
  <c r="DA12" i="3"/>
  <c r="DB12" i="3"/>
  <c r="DB13" i="3"/>
  <c r="DA13" i="3"/>
  <c r="K20" i="3" s="1"/>
  <c r="S13" i="1"/>
  <c r="S12" i="1"/>
  <c r="K19" i="3" l="1"/>
</calcChain>
</file>

<file path=xl/sharedStrings.xml><?xml version="1.0" encoding="utf-8"?>
<sst xmlns="http://schemas.openxmlformats.org/spreadsheetml/2006/main" count="116" uniqueCount="24">
  <si>
    <t>SANITY CHECK</t>
  </si>
  <si>
    <t>ITK</t>
  </si>
  <si>
    <t>Co-change</t>
  </si>
  <si>
    <t># of files</t>
  </si>
  <si>
    <t>Cumulative</t>
  </si>
  <si>
    <t>Non-Cumulative</t>
  </si>
  <si>
    <t>-</t>
  </si>
  <si>
    <t>MAX</t>
  </si>
  <si>
    <t>MIN</t>
  </si>
  <si>
    <t>GT</t>
  </si>
  <si>
    <t>ACDC</t>
  </si>
  <si>
    <t>DIFF</t>
  </si>
  <si>
    <t>First 7</t>
  </si>
  <si>
    <t>Average</t>
  </si>
  <si>
    <t>Median</t>
  </si>
  <si>
    <t>Mode</t>
  </si>
  <si>
    <t>Range</t>
  </si>
  <si>
    <t>Non-cumulative</t>
  </si>
  <si>
    <t>HADOOP</t>
  </si>
  <si>
    <t>First 20</t>
  </si>
  <si>
    <t>CHROMIUM</t>
  </si>
  <si>
    <t>OVERFLOW</t>
  </si>
  <si>
    <t>Only 7</t>
  </si>
  <si>
    <t>MGMC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</si>
</sst>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6394444082667"/>
          <c:y val="0.16127845731093032"/>
          <c:w val="0.7008795079788871"/>
          <c:h val="0.63839141632247198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rgbClr val="40404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noFill/>
                <a:ln w="15875">
                  <a:solidFill>
                    <a:srgbClr val="40404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6DA-4239-A2E0-0722670D47C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8B1-47AB-9B64-C8D256B30216}"/>
              </c:ext>
            </c:extLst>
          </c:dPt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DA-4239-A2E0-0722670D47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B1-47AB-9B64-C8D256B30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ITK!$F$10:$L$10</c:f>
              <c:numCache>
                <c:formatCode>General</c:formatCode>
                <c:ptCount val="7"/>
                <c:pt idx="0">
                  <c:v>52.54</c:v>
                </c:pt>
                <c:pt idx="1">
                  <c:v>57.69</c:v>
                </c:pt>
                <c:pt idx="2">
                  <c:v>58.07</c:v>
                </c:pt>
                <c:pt idx="3">
                  <c:v>60.99</c:v>
                </c:pt>
                <c:pt idx="4">
                  <c:v>60.81</c:v>
                </c:pt>
                <c:pt idx="5">
                  <c:v>60.81</c:v>
                </c:pt>
                <c:pt idx="6">
                  <c:v>59.97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6-4400-961F-C4CE71B4431F}"/>
            </c:ext>
          </c:extLst>
        </c:ser>
        <c:ser>
          <c:idx val="1"/>
          <c:order val="1"/>
          <c:tx>
            <c:v>MGMC</c:v>
          </c:tx>
          <c:spPr>
            <a:ln w="28575" cap="rnd">
              <a:solidFill>
                <a:srgbClr val="26262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noFill/>
                <a:ln w="15875">
                  <a:solidFill>
                    <a:srgbClr val="26262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B1-47AB-9B64-C8D256B30216}"/>
              </c:ext>
            </c:extLst>
          </c:dPt>
          <c:dLbls>
            <c:dLbl>
              <c:idx val="0"/>
              <c:layout>
                <c:manualLayout>
                  <c:x val="-5.4978378597187197E-2"/>
                  <c:y val="-4.0998911556448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1-47AB-9B64-C8D256B30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ITK!$F$11:$L$11</c:f>
              <c:numCache>
                <c:formatCode>General</c:formatCode>
                <c:ptCount val="7"/>
                <c:pt idx="0">
                  <c:v>54.28</c:v>
                </c:pt>
                <c:pt idx="1">
                  <c:v>49.87</c:v>
                </c:pt>
                <c:pt idx="2">
                  <c:v>50.39</c:v>
                </c:pt>
                <c:pt idx="3">
                  <c:v>50.39</c:v>
                </c:pt>
                <c:pt idx="4">
                  <c:v>50.39</c:v>
                </c:pt>
                <c:pt idx="5">
                  <c:v>50.39</c:v>
                </c:pt>
                <c:pt idx="6">
                  <c:v>50.39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6-4400-961F-C4CE71B4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016751"/>
        <c:axId val="2089015919"/>
      </c:lineChart>
      <c:catAx>
        <c:axId val="20890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layout>
            <c:manualLayout>
              <c:xMode val="edge"/>
              <c:yMode val="edge"/>
              <c:x val="0.36641171832512892"/>
              <c:y val="0.8710191124415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5919"/>
        <c:crosses val="autoZero"/>
        <c:auto val="1"/>
        <c:lblAlgn val="ctr"/>
        <c:lblOffset val="100"/>
        <c:noMultiLvlLbl val="0"/>
      </c:catAx>
      <c:valAx>
        <c:axId val="2089015919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274346297961767"/>
          <c:y val="9.5418475839297121E-2"/>
          <c:w val="0.30568897211657431"/>
          <c:h val="7.0008610855950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769771703065"/>
          <c:y val="0.15526946682168022"/>
          <c:w val="0.70121813389678489"/>
          <c:h val="0.63839558982672384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rgbClr val="40404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noFill/>
                <a:ln w="15875">
                  <a:solidFill>
                    <a:srgbClr val="40404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B2-4F7C-89CB-3840D2CB8D5B}"/>
              </c:ext>
            </c:extLst>
          </c:dPt>
          <c:dLbls>
            <c:dLbl>
              <c:idx val="3"/>
              <c:layout>
                <c:manualLayout>
                  <c:x val="-9.2470947578154369E-2"/>
                  <c:y val="-4.18628921061422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B2-4F7C-89CB-3840D2CB8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Hadoop!$F$10:$Y$10</c:f>
              <c:numCache>
                <c:formatCode>General</c:formatCode>
                <c:ptCount val="20"/>
                <c:pt idx="0">
                  <c:v>24.64</c:v>
                </c:pt>
                <c:pt idx="1">
                  <c:v>28.87</c:v>
                </c:pt>
                <c:pt idx="2">
                  <c:v>28.82</c:v>
                </c:pt>
                <c:pt idx="3">
                  <c:v>30.24</c:v>
                </c:pt>
                <c:pt idx="4">
                  <c:v>26.78</c:v>
                </c:pt>
                <c:pt idx="5">
                  <c:v>28.94</c:v>
                </c:pt>
                <c:pt idx="6">
                  <c:v>26.78</c:v>
                </c:pt>
                <c:pt idx="7">
                  <c:v>25.17</c:v>
                </c:pt>
                <c:pt idx="8">
                  <c:v>24.33</c:v>
                </c:pt>
                <c:pt idx="9">
                  <c:v>25</c:v>
                </c:pt>
                <c:pt idx="10">
                  <c:v>23.88</c:v>
                </c:pt>
                <c:pt idx="11">
                  <c:v>23.88</c:v>
                </c:pt>
                <c:pt idx="12">
                  <c:v>24.55</c:v>
                </c:pt>
                <c:pt idx="13">
                  <c:v>24.78</c:v>
                </c:pt>
                <c:pt idx="14">
                  <c:v>24.11</c:v>
                </c:pt>
                <c:pt idx="15">
                  <c:v>25.22</c:v>
                </c:pt>
                <c:pt idx="16">
                  <c:v>25.22</c:v>
                </c:pt>
                <c:pt idx="17">
                  <c:v>26.12</c:v>
                </c:pt>
                <c:pt idx="18">
                  <c:v>24.78</c:v>
                </c:pt>
                <c:pt idx="19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7FB-8BD3-192D2A2FDABB}"/>
            </c:ext>
          </c:extLst>
        </c:ser>
        <c:ser>
          <c:idx val="1"/>
          <c:order val="1"/>
          <c:tx>
            <c:v>MGMC</c:v>
          </c:tx>
          <c:spPr>
            <a:ln w="28575" cap="rnd">
              <a:solidFill>
                <a:srgbClr val="26262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noFill/>
                <a:ln w="15875">
                  <a:solidFill>
                    <a:srgbClr val="26262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B2-4F7C-89CB-3840D2CB8D5B}"/>
              </c:ext>
            </c:extLst>
          </c:dPt>
          <c:dLbls>
            <c:dLbl>
              <c:idx val="1"/>
              <c:layout>
                <c:manualLayout>
                  <c:x val="-9.2470947578154369E-2"/>
                  <c:y val="-1.918693723284549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B2-4F7C-89CB-3840D2CB8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26262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Hadoop!$F$11:$Y$11</c:f>
              <c:numCache>
                <c:formatCode>General</c:formatCode>
                <c:ptCount val="20"/>
                <c:pt idx="0">
                  <c:v>26.07</c:v>
                </c:pt>
                <c:pt idx="1">
                  <c:v>33.33</c:v>
                </c:pt>
                <c:pt idx="2">
                  <c:v>32.9</c:v>
                </c:pt>
                <c:pt idx="3">
                  <c:v>31.32</c:v>
                </c:pt>
                <c:pt idx="4">
                  <c:v>31.53</c:v>
                </c:pt>
                <c:pt idx="5">
                  <c:v>30.24</c:v>
                </c:pt>
                <c:pt idx="6">
                  <c:v>29.37</c:v>
                </c:pt>
                <c:pt idx="7">
                  <c:v>27.17</c:v>
                </c:pt>
                <c:pt idx="8">
                  <c:v>25.22</c:v>
                </c:pt>
                <c:pt idx="9">
                  <c:v>28.12</c:v>
                </c:pt>
                <c:pt idx="10">
                  <c:v>28.57</c:v>
                </c:pt>
                <c:pt idx="11">
                  <c:v>28.57</c:v>
                </c:pt>
                <c:pt idx="12">
                  <c:v>30.58</c:v>
                </c:pt>
                <c:pt idx="13">
                  <c:v>30.58</c:v>
                </c:pt>
                <c:pt idx="14">
                  <c:v>30.36</c:v>
                </c:pt>
                <c:pt idx="15">
                  <c:v>27.23</c:v>
                </c:pt>
                <c:pt idx="16">
                  <c:v>27.46</c:v>
                </c:pt>
                <c:pt idx="17">
                  <c:v>27.46</c:v>
                </c:pt>
                <c:pt idx="18">
                  <c:v>27.68</c:v>
                </c:pt>
                <c:pt idx="19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47FB-8BD3-192D2A2F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04239"/>
        <c:axId val="31712847"/>
      </c:lineChart>
      <c:catAx>
        <c:axId val="181800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847"/>
        <c:crosses val="autoZero"/>
        <c:auto val="1"/>
        <c:lblAlgn val="ctr"/>
        <c:lblOffset val="100"/>
        <c:noMultiLvlLbl val="0"/>
      </c:catAx>
      <c:valAx>
        <c:axId val="31712847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08573378013285"/>
          <c:y val="8.3725784212283758E-2"/>
          <c:w val="0.30582831234146046"/>
          <c:h val="7.064412487272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5314960629922"/>
          <c:y val="0.15502612330198537"/>
          <c:w val="0.69605796150481192"/>
          <c:h val="0.63896230839483625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rgbClr val="40404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7"/>
              <c:spPr>
                <a:noFill/>
                <a:ln w="15875">
                  <a:solidFill>
                    <a:srgbClr val="40404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A9-4441-AD75-8BB6EDD0D982}"/>
              </c:ext>
            </c:extLst>
          </c:dPt>
          <c:dLbls>
            <c:dLbl>
              <c:idx val="6"/>
              <c:layout>
                <c:manualLayout>
                  <c:x val="-5.1882108486439246E-2"/>
                  <c:y val="-3.2946790742066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A9-4441-AD75-8BB6EDD0D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'Chromium-IntelXeon'!$G$6:$S$6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'Chromium-IntelXeon'!$G$10:$S$10</c:f>
              <c:numCache>
                <c:formatCode>General</c:formatCode>
                <c:ptCount val="13"/>
                <c:pt idx="0">
                  <c:v>60.61</c:v>
                </c:pt>
                <c:pt idx="1">
                  <c:v>70.849999999999994</c:v>
                </c:pt>
                <c:pt idx="2">
                  <c:v>69.09</c:v>
                </c:pt>
                <c:pt idx="3">
                  <c:v>71.36</c:v>
                </c:pt>
                <c:pt idx="4">
                  <c:v>70.680000000000007</c:v>
                </c:pt>
                <c:pt idx="5">
                  <c:v>70.31</c:v>
                </c:pt>
                <c:pt idx="6">
                  <c:v>72.55</c:v>
                </c:pt>
                <c:pt idx="7">
                  <c:v>62.96</c:v>
                </c:pt>
                <c:pt idx="8">
                  <c:v>64.23</c:v>
                </c:pt>
                <c:pt idx="9">
                  <c:v>65.78</c:v>
                </c:pt>
                <c:pt idx="10">
                  <c:v>62.44</c:v>
                </c:pt>
                <c:pt idx="11">
                  <c:v>57.34</c:v>
                </c:pt>
                <c:pt idx="12">
                  <c:v>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3-43B3-9C77-EF05BC73C23F}"/>
            </c:ext>
          </c:extLst>
        </c:ser>
        <c:ser>
          <c:idx val="1"/>
          <c:order val="1"/>
          <c:tx>
            <c:v>MGMC</c:v>
          </c:tx>
          <c:spPr>
            <a:ln w="28575" cap="rnd">
              <a:solidFill>
                <a:srgbClr val="262626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7"/>
              <c:spPr>
                <a:noFill/>
                <a:ln w="15875">
                  <a:solidFill>
                    <a:srgbClr val="26262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A9-4441-AD75-8BB6EDD0D982}"/>
              </c:ext>
            </c:extLst>
          </c:dPt>
          <c:dLbls>
            <c:dLbl>
              <c:idx val="5"/>
              <c:layout>
                <c:manualLayout>
                  <c:x val="-4.6250000000000048E-2"/>
                  <c:y val="-3.7126519059725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A9-4441-AD75-8BB6EDD0D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'Chromium-IntelXeon'!$G$6:$S$6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'Chromium-IntelXeon'!$G$11:$S$11</c:f>
              <c:numCache>
                <c:formatCode>General</c:formatCode>
                <c:ptCount val="13"/>
                <c:pt idx="0">
                  <c:v>77.41</c:v>
                </c:pt>
                <c:pt idx="1">
                  <c:v>74.66</c:v>
                </c:pt>
                <c:pt idx="2">
                  <c:v>76.540000000000006</c:v>
                </c:pt>
                <c:pt idx="3">
                  <c:v>78.349999999999994</c:v>
                </c:pt>
                <c:pt idx="4">
                  <c:v>81.290000000000006</c:v>
                </c:pt>
                <c:pt idx="5">
                  <c:v>82.4</c:v>
                </c:pt>
                <c:pt idx="6">
                  <c:v>80.88</c:v>
                </c:pt>
                <c:pt idx="7">
                  <c:v>81.400000000000006</c:v>
                </c:pt>
                <c:pt idx="8">
                  <c:v>78.23</c:v>
                </c:pt>
                <c:pt idx="9">
                  <c:v>76.599999999999994</c:v>
                </c:pt>
                <c:pt idx="10">
                  <c:v>71.91</c:v>
                </c:pt>
                <c:pt idx="11">
                  <c:v>67.87</c:v>
                </c:pt>
                <c:pt idx="12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3-43B3-9C77-EF05BC7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26359"/>
        <c:axId val="233102215"/>
      </c:lineChart>
      <c:catAx>
        <c:axId val="367026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2215"/>
        <c:crosses val="autoZero"/>
        <c:auto val="1"/>
        <c:lblAlgn val="ctr"/>
        <c:lblOffset val="100"/>
        <c:noMultiLvlLbl val="0"/>
      </c:catAx>
      <c:valAx>
        <c:axId val="233102215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2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07502187226596"/>
          <c:y val="7.9414838035527693E-2"/>
          <c:w val="0.31984995625546808"/>
          <c:h val="7.5581665144521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596348</xdr:colOff>
      <xdr:row>23</xdr:row>
      <xdr:rowOff>185530</xdr:rowOff>
    </xdr:from>
    <xdr:to>
      <xdr:col>14</xdr:col>
      <xdr:colOff>265044</xdr:colOff>
      <xdr:row>40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12B17-0D01-4B92-9924-BDEDFADF9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20</xdr:row>
      <xdr:rowOff>14286</xdr:rowOff>
    </xdr:from>
    <xdr:to>
      <xdr:col>25</xdr:col>
      <xdr:colOff>276224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97713-CEB3-4C11-ACB1-F482EB51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18</xdr:row>
      <xdr:rowOff>9524</xdr:rowOff>
    </xdr:from>
    <xdr:to>
      <xdr:col>20</xdr:col>
      <xdr:colOff>314325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9D16-DD1F-49B3-8E3E-AD2FC045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Y53"/>
  <sheetViews>
    <sheetView tabSelected="1" topLeftCell="D24" zoomScale="200" zoomScaleNormal="200" workbookViewId="0">
      <selection activeCell="H11" sqref="H11"/>
    </sheetView>
  </sheetViews>
  <sheetFormatPr defaultRowHeight="15" x14ac:dyDescent="0.25"/>
  <cols>
    <col min="1" max="1" width="11.7109375" style="1" bestFit="1" customWidth="1"/>
    <col min="2" max="2" width="10.28515625" style="1" bestFit="1" customWidth="1"/>
    <col min="3" max="3" width="15.7109375" style="1" bestFit="1" customWidth="1"/>
    <col min="4" max="4" width="11" style="1" bestFit="1" customWidth="1"/>
    <col min="5" max="5" width="15.85546875" style="1" bestFit="1" customWidth="1"/>
    <col min="6" max="6" width="10.28515625" style="1" bestFit="1" customWidth="1"/>
    <col min="7" max="16384" width="9.140625" style="1"/>
  </cols>
  <sheetData>
    <row r="3" spans="3:20" ht="14.25" customHeight="1" x14ac:dyDescent="0.25"/>
    <row r="4" spans="3:20" ht="15.75" customHeight="1" x14ac:dyDescent="0.25">
      <c r="R4" s="27" t="s">
        <v>0</v>
      </c>
    </row>
    <row r="5" spans="3:20" ht="15" customHeight="1" x14ac:dyDescent="0.25">
      <c r="C5" s="12" t="s">
        <v>1</v>
      </c>
      <c r="R5" s="27"/>
    </row>
    <row r="6" spans="3:20" ht="15" customHeight="1" x14ac:dyDescent="0.25"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</row>
    <row r="7" spans="3:20" x14ac:dyDescent="0.25">
      <c r="D7" s="29" t="s">
        <v>3</v>
      </c>
      <c r="E7" s="13" t="s">
        <v>4</v>
      </c>
      <c r="F7" s="1">
        <v>220913</v>
      </c>
      <c r="G7" s="1">
        <v>4800</v>
      </c>
      <c r="H7" s="1">
        <v>253</v>
      </c>
      <c r="I7" s="1">
        <v>22</v>
      </c>
      <c r="J7" s="1">
        <v>3</v>
      </c>
      <c r="K7" s="1">
        <v>2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</row>
    <row r="8" spans="3:20" ht="15.75" thickBot="1" x14ac:dyDescent="0.3">
      <c r="D8" s="30"/>
      <c r="E8" s="14" t="s">
        <v>5</v>
      </c>
      <c r="F8" s="2">
        <f t="shared" ref="F8:Q8" si="0">F7-G7</f>
        <v>216113</v>
      </c>
      <c r="G8" s="2">
        <f t="shared" si="0"/>
        <v>4547</v>
      </c>
      <c r="H8" s="2">
        <f t="shared" si="0"/>
        <v>231</v>
      </c>
      <c r="I8" s="2">
        <f t="shared" si="0"/>
        <v>19</v>
      </c>
      <c r="J8" s="2">
        <f t="shared" si="0"/>
        <v>1</v>
      </c>
      <c r="K8" s="2">
        <f t="shared" si="0"/>
        <v>1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1</v>
      </c>
      <c r="R8" s="2" t="s">
        <v>6</v>
      </c>
      <c r="S8" s="14" t="s">
        <v>7</v>
      </c>
      <c r="T8" s="14" t="s">
        <v>8</v>
      </c>
    </row>
    <row r="9" spans="3:20" x14ac:dyDescent="0.25">
      <c r="C9" s="12" t="s">
        <v>4</v>
      </c>
      <c r="D9" s="12"/>
      <c r="E9" s="12"/>
      <c r="S9" s="12"/>
    </row>
    <row r="10" spans="3:20" x14ac:dyDescent="0.25">
      <c r="C10" s="15" t="s">
        <v>9</v>
      </c>
      <c r="D10" s="1">
        <v>60.4</v>
      </c>
      <c r="E10" s="12" t="s">
        <v>10</v>
      </c>
      <c r="F10" s="1">
        <v>52.54</v>
      </c>
      <c r="G10" s="1">
        <v>57.69</v>
      </c>
      <c r="H10" s="1">
        <v>58.07</v>
      </c>
      <c r="I10" s="1">
        <v>60.99</v>
      </c>
      <c r="J10" s="12">
        <v>60.81</v>
      </c>
      <c r="K10" s="12">
        <v>60.81</v>
      </c>
      <c r="L10" s="1">
        <v>59.97</v>
      </c>
      <c r="M10" s="1">
        <v>59.97</v>
      </c>
      <c r="N10" s="1">
        <v>59.97</v>
      </c>
      <c r="O10" s="1">
        <v>59.97</v>
      </c>
      <c r="P10" s="1">
        <v>59.97</v>
      </c>
      <c r="Q10" s="1">
        <v>59.97</v>
      </c>
      <c r="R10" s="1">
        <v>60.4</v>
      </c>
      <c r="S10" s="12">
        <f>MAX(F10:R10)</f>
        <v>60.99</v>
      </c>
      <c r="T10" s="1">
        <f>MIN(F10:R10)</f>
        <v>52.54</v>
      </c>
    </row>
    <row r="11" spans="3:20" x14ac:dyDescent="0.25">
      <c r="C11" s="15"/>
      <c r="D11" s="1">
        <v>50.39</v>
      </c>
      <c r="E11" s="12" t="s">
        <v>23</v>
      </c>
      <c r="F11" s="12">
        <v>54.28</v>
      </c>
      <c r="G11" s="1">
        <v>49.87</v>
      </c>
      <c r="H11" s="1">
        <v>50.39</v>
      </c>
      <c r="I11" s="1">
        <v>50.39</v>
      </c>
      <c r="J11" s="1">
        <v>50.39</v>
      </c>
      <c r="K11" s="1">
        <v>50.39</v>
      </c>
      <c r="L11" s="1">
        <v>50.39</v>
      </c>
      <c r="M11" s="1">
        <v>50.39</v>
      </c>
      <c r="N11" s="1">
        <v>50.39</v>
      </c>
      <c r="O11" s="1">
        <v>50.39</v>
      </c>
      <c r="P11" s="1">
        <v>50.39</v>
      </c>
      <c r="Q11" s="1">
        <v>50.39</v>
      </c>
      <c r="R11" s="1">
        <v>50.39</v>
      </c>
      <c r="S11" s="12">
        <f>MAX(F11:R11)</f>
        <v>54.28</v>
      </c>
      <c r="T11" s="1">
        <f>MIN(F11:R11)</f>
        <v>49.87</v>
      </c>
    </row>
    <row r="12" spans="3:20" x14ac:dyDescent="0.25">
      <c r="D12" s="28" t="s">
        <v>11</v>
      </c>
      <c r="E12" s="12" t="s">
        <v>10</v>
      </c>
      <c r="F12" s="7">
        <f>F10-$D$10</f>
        <v>-7.8599999999999994</v>
      </c>
      <c r="G12" s="8">
        <f t="shared" ref="G12:T12" si="1">G10-$D$10</f>
        <v>-2.7100000000000009</v>
      </c>
      <c r="H12" s="8">
        <f t="shared" si="1"/>
        <v>-2.3299999999999983</v>
      </c>
      <c r="I12" s="8">
        <f t="shared" si="1"/>
        <v>0.59000000000000341</v>
      </c>
      <c r="J12" s="6">
        <f t="shared" si="1"/>
        <v>0.41000000000000369</v>
      </c>
      <c r="K12" s="6">
        <f t="shared" si="1"/>
        <v>0.41000000000000369</v>
      </c>
      <c r="L12" s="8">
        <f t="shared" si="1"/>
        <v>-0.42999999999999972</v>
      </c>
      <c r="M12" s="8">
        <f t="shared" si="1"/>
        <v>-0.42999999999999972</v>
      </c>
      <c r="N12" s="8">
        <f t="shared" si="1"/>
        <v>-0.42999999999999972</v>
      </c>
      <c r="O12" s="8">
        <f t="shared" si="1"/>
        <v>-0.42999999999999972</v>
      </c>
      <c r="P12" s="8">
        <f t="shared" si="1"/>
        <v>-0.42999999999999972</v>
      </c>
      <c r="Q12" s="8">
        <f t="shared" si="1"/>
        <v>-0.42999999999999972</v>
      </c>
      <c r="R12" s="8">
        <f t="shared" si="1"/>
        <v>0</v>
      </c>
      <c r="S12" s="8">
        <f t="shared" si="1"/>
        <v>0.59000000000000341</v>
      </c>
      <c r="T12" s="8">
        <f t="shared" si="1"/>
        <v>-7.8599999999999994</v>
      </c>
    </row>
    <row r="13" spans="3:20" x14ac:dyDescent="0.25">
      <c r="D13" s="28"/>
      <c r="E13" s="12" t="s">
        <v>23</v>
      </c>
      <c r="F13" s="6">
        <f>F11-$D$11</f>
        <v>3.8900000000000006</v>
      </c>
      <c r="G13" s="8">
        <f t="shared" ref="G13:T13" si="2">G11-$D$11</f>
        <v>-0.52000000000000313</v>
      </c>
      <c r="H13" s="8">
        <f t="shared" si="2"/>
        <v>0</v>
      </c>
      <c r="I13" s="7">
        <f t="shared" si="2"/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  <c r="P13" s="7">
        <f t="shared" si="2"/>
        <v>0</v>
      </c>
      <c r="Q13" s="7">
        <f t="shared" si="2"/>
        <v>0</v>
      </c>
      <c r="R13" s="7">
        <f t="shared" si="2"/>
        <v>0</v>
      </c>
      <c r="S13" s="8">
        <f t="shared" si="2"/>
        <v>3.8900000000000006</v>
      </c>
      <c r="T13" s="8">
        <f t="shared" si="2"/>
        <v>-0.52000000000000313</v>
      </c>
    </row>
    <row r="17" spans="4:15" x14ac:dyDescent="0.25">
      <c r="D17" s="7" t="s">
        <v>12</v>
      </c>
    </row>
    <row r="18" spans="4:15" x14ac:dyDescent="0.25">
      <c r="D18" s="4"/>
      <c r="E18" s="12" t="s">
        <v>13</v>
      </c>
      <c r="F18" s="12" t="s">
        <v>11</v>
      </c>
      <c r="G18" s="12" t="s">
        <v>14</v>
      </c>
      <c r="H18" s="12" t="s">
        <v>11</v>
      </c>
      <c r="I18" s="12" t="s">
        <v>15</v>
      </c>
      <c r="J18" s="12" t="s">
        <v>11</v>
      </c>
      <c r="K18" s="12" t="s">
        <v>16</v>
      </c>
    </row>
    <row r="19" spans="4:15" x14ac:dyDescent="0.25">
      <c r="D19" s="12" t="s">
        <v>10</v>
      </c>
      <c r="E19" s="4">
        <f>AVERAGE(F10:L10)</f>
        <v>58.697142857142858</v>
      </c>
      <c r="F19" s="4">
        <f>E19-$D$10</f>
        <v>-1.7028571428571411</v>
      </c>
      <c r="G19" s="4">
        <f>MEDIAN(F10:L10)</f>
        <v>59.97</v>
      </c>
      <c r="H19" s="4">
        <f>G19-$D$10</f>
        <v>-0.42999999999999972</v>
      </c>
      <c r="I19" s="4">
        <f>MODE(F10:L10)</f>
        <v>60.81</v>
      </c>
      <c r="J19" s="4">
        <f>I19-$D$10</f>
        <v>0.41000000000000369</v>
      </c>
      <c r="K19" s="1">
        <f>S10-T10</f>
        <v>8.4500000000000028</v>
      </c>
    </row>
    <row r="20" spans="4:15" x14ac:dyDescent="0.25">
      <c r="D20" s="12" t="s">
        <v>23</v>
      </c>
      <c r="E20" s="9">
        <f>AVERAGE(F11:L11)</f>
        <v>50.871428571428567</v>
      </c>
      <c r="F20" s="9">
        <f>E20-$D$11</f>
        <v>0.48142857142856599</v>
      </c>
      <c r="G20" s="4">
        <f>MEDIAN(F11:L11)</f>
        <v>50.39</v>
      </c>
      <c r="H20" s="4">
        <f>G20-$D$11</f>
        <v>0</v>
      </c>
      <c r="I20" s="4">
        <f>MODE(F11:L11)</f>
        <v>50.39</v>
      </c>
      <c r="J20" s="4">
        <f>I20-$D$11</f>
        <v>0</v>
      </c>
      <c r="K20" s="1">
        <f>S11-T11</f>
        <v>4.4100000000000037</v>
      </c>
    </row>
    <row r="21" spans="4:15" x14ac:dyDescent="0.25">
      <c r="D21" s="4"/>
      <c r="E21" s="4"/>
      <c r="F21" s="4"/>
      <c r="G21" s="4"/>
      <c r="H21" s="4"/>
      <c r="I21" s="4"/>
      <c r="J21" s="4"/>
    </row>
    <row r="22" spans="4:15" x14ac:dyDescent="0.25">
      <c r="D22"/>
      <c r="E22" s="12"/>
      <c r="F22" s="12"/>
      <c r="G22" s="25"/>
      <c r="H22" s="25"/>
      <c r="I22" s="25"/>
      <c r="J22" s="25"/>
      <c r="K22" s="26"/>
      <c r="L22" s="26"/>
      <c r="M22" s="26"/>
      <c r="N22" s="26"/>
      <c r="O22" s="26"/>
    </row>
    <row r="23" spans="4:15" x14ac:dyDescent="0.25">
      <c r="D23" s="12"/>
      <c r="E23" s="9"/>
      <c r="F23" s="9"/>
      <c r="G23" s="25"/>
      <c r="H23" s="25"/>
      <c r="I23" s="25"/>
      <c r="J23" s="25"/>
      <c r="K23" s="26"/>
      <c r="L23" s="26"/>
      <c r="M23" s="26"/>
      <c r="N23" s="26"/>
      <c r="O23" s="26"/>
    </row>
    <row r="24" spans="4:15" x14ac:dyDescent="0.25">
      <c r="D24" s="12"/>
      <c r="E24" s="9"/>
      <c r="F24" s="9"/>
      <c r="G24" s="25"/>
      <c r="H24" s="25"/>
      <c r="I24" s="25"/>
      <c r="J24" s="25"/>
      <c r="K24" s="26"/>
      <c r="L24" s="26"/>
      <c r="M24" s="26"/>
      <c r="N24" s="26"/>
      <c r="O24" s="26"/>
    </row>
    <row r="25" spans="4:15" x14ac:dyDescent="0.25">
      <c r="E25" s="31"/>
      <c r="G25" s="26"/>
      <c r="H25" s="26"/>
      <c r="I25" s="26"/>
      <c r="J25" s="26"/>
      <c r="K25" s="26"/>
      <c r="L25" s="26"/>
      <c r="M25" s="26"/>
      <c r="N25" s="26"/>
      <c r="O25" s="26"/>
    </row>
    <row r="26" spans="4:15" x14ac:dyDescent="0.25">
      <c r="E26" s="31"/>
      <c r="G26" s="26"/>
      <c r="H26" s="26"/>
      <c r="I26" s="26"/>
      <c r="J26" s="26"/>
      <c r="K26" s="26"/>
      <c r="L26" s="26"/>
      <c r="M26" s="26"/>
      <c r="N26" s="26"/>
      <c r="O26" s="26"/>
    </row>
    <row r="27" spans="4:15" x14ac:dyDescent="0.25">
      <c r="G27" s="26"/>
      <c r="H27" s="26"/>
      <c r="I27" s="26"/>
      <c r="J27" s="26"/>
      <c r="K27" s="26"/>
      <c r="L27" s="26"/>
      <c r="M27" s="26"/>
      <c r="N27" s="26"/>
      <c r="O27" s="26"/>
    </row>
    <row r="28" spans="4:15" x14ac:dyDescent="0.25">
      <c r="G28" s="26"/>
      <c r="H28" s="26"/>
      <c r="I28" s="26"/>
      <c r="J28" s="26"/>
      <c r="K28" s="26"/>
      <c r="L28" s="26"/>
      <c r="M28" s="26"/>
      <c r="N28" s="26"/>
      <c r="O28" s="26"/>
    </row>
    <row r="29" spans="4:15" x14ac:dyDescent="0.25">
      <c r="G29" s="26"/>
      <c r="H29" s="26"/>
      <c r="I29" s="26"/>
      <c r="J29" s="26"/>
      <c r="K29" s="26"/>
      <c r="L29" s="26"/>
      <c r="M29" s="26"/>
      <c r="N29" s="26"/>
      <c r="O29" s="26"/>
    </row>
    <row r="30" spans="4:15" x14ac:dyDescent="0.25">
      <c r="G30" s="26"/>
      <c r="H30" s="26"/>
      <c r="I30" s="26"/>
      <c r="J30" s="26"/>
      <c r="K30" s="26"/>
      <c r="L30" s="26"/>
      <c r="M30" s="26"/>
      <c r="N30" s="26"/>
      <c r="O30" s="26"/>
    </row>
    <row r="31" spans="4:15" x14ac:dyDescent="0.25">
      <c r="G31" s="26"/>
      <c r="H31" s="26"/>
      <c r="I31" s="26"/>
      <c r="J31" s="26"/>
      <c r="K31" s="26"/>
      <c r="L31" s="26"/>
      <c r="M31" s="26"/>
      <c r="N31" s="26"/>
      <c r="O31" s="26"/>
    </row>
    <row r="32" spans="4:15" x14ac:dyDescent="0.25">
      <c r="G32" s="26"/>
      <c r="H32" s="26"/>
      <c r="I32" s="26"/>
      <c r="J32" s="26"/>
      <c r="K32" s="26"/>
      <c r="L32" s="26"/>
      <c r="M32" s="26"/>
      <c r="N32" s="26"/>
      <c r="O32" s="26"/>
    </row>
    <row r="33" spans="7:15" x14ac:dyDescent="0.25">
      <c r="G33" s="26"/>
      <c r="H33" s="26"/>
      <c r="I33" s="26"/>
      <c r="J33" s="26"/>
      <c r="K33" s="26"/>
      <c r="L33" s="26"/>
      <c r="M33" s="26"/>
      <c r="N33" s="26"/>
      <c r="O33" s="26"/>
    </row>
    <row r="34" spans="7:15" x14ac:dyDescent="0.25">
      <c r="G34" s="26"/>
      <c r="H34" s="26"/>
      <c r="I34" s="26"/>
      <c r="J34" s="26"/>
      <c r="K34" s="26"/>
      <c r="L34" s="26"/>
      <c r="M34" s="26"/>
      <c r="N34" s="26"/>
      <c r="O34" s="26"/>
    </row>
    <row r="35" spans="7:15" x14ac:dyDescent="0.25">
      <c r="G35" s="26"/>
      <c r="H35" s="26"/>
      <c r="I35" s="26"/>
      <c r="J35" s="26"/>
      <c r="K35" s="26"/>
      <c r="L35" s="26"/>
      <c r="M35" s="26"/>
      <c r="N35" s="26"/>
      <c r="O35" s="26"/>
    </row>
    <row r="36" spans="7:15" x14ac:dyDescent="0.25">
      <c r="G36" s="26"/>
      <c r="H36" s="26"/>
      <c r="I36" s="26"/>
      <c r="J36" s="26"/>
      <c r="K36" s="26"/>
      <c r="L36" s="26"/>
      <c r="M36" s="26"/>
      <c r="N36" s="26"/>
      <c r="O36" s="26"/>
    </row>
    <row r="37" spans="7:15" x14ac:dyDescent="0.25">
      <c r="G37" s="26"/>
      <c r="H37" s="26"/>
      <c r="I37" s="26"/>
      <c r="J37" s="26"/>
      <c r="K37" s="26"/>
      <c r="L37" s="26"/>
      <c r="M37" s="26"/>
      <c r="N37" s="26"/>
      <c r="O37" s="26"/>
    </row>
    <row r="38" spans="7:15" x14ac:dyDescent="0.25">
      <c r="G38" s="26"/>
      <c r="H38" s="26"/>
      <c r="I38" s="26"/>
      <c r="J38" s="26"/>
      <c r="K38" s="26"/>
      <c r="L38" s="26"/>
      <c r="M38" s="26"/>
      <c r="N38" s="26"/>
      <c r="O38" s="26"/>
    </row>
    <row r="47" spans="7:15" ht="14.25" customHeight="1" x14ac:dyDescent="0.25"/>
    <row r="50" spans="1:103" x14ac:dyDescent="0.25">
      <c r="A50" s="15"/>
      <c r="B50" s="28" t="s">
        <v>17</v>
      </c>
      <c r="C50" s="28"/>
      <c r="D50" s="28"/>
      <c r="R50" s="12"/>
      <c r="CY50" s="12"/>
    </row>
    <row r="51" spans="1:103" x14ac:dyDescent="0.25">
      <c r="A51" s="12"/>
      <c r="B51" s="15" t="s">
        <v>9</v>
      </c>
      <c r="C51" s="1">
        <v>60.4</v>
      </c>
      <c r="D51" s="12" t="s">
        <v>10</v>
      </c>
      <c r="E51" s="1">
        <v>46.27</v>
      </c>
      <c r="F51" s="1">
        <v>55.88</v>
      </c>
      <c r="G51" s="1">
        <v>58.34</v>
      </c>
      <c r="H51" s="1">
        <v>59.4</v>
      </c>
      <c r="I51" s="1">
        <v>60.4</v>
      </c>
      <c r="J51" s="1">
        <v>59.86</v>
      </c>
      <c r="K51" s="1">
        <v>60.4</v>
      </c>
      <c r="L51" s="1">
        <v>60.4</v>
      </c>
      <c r="M51" s="1">
        <v>60.4</v>
      </c>
      <c r="N51" s="1">
        <v>60.4</v>
      </c>
      <c r="O51" s="1">
        <v>60.4</v>
      </c>
      <c r="P51" s="1">
        <v>59.97</v>
      </c>
      <c r="Q51" s="1">
        <v>60.4</v>
      </c>
      <c r="R51" s="12">
        <f>MAX(E51:Q51)</f>
        <v>60.4</v>
      </c>
      <c r="S51" s="1">
        <f>MIN(E51:Q51)</f>
        <v>46.27</v>
      </c>
      <c r="CY51" s="12"/>
    </row>
    <row r="52" spans="1:103" x14ac:dyDescent="0.25">
      <c r="A52" s="15"/>
      <c r="B52" s="15"/>
      <c r="C52" s="1">
        <v>50.39</v>
      </c>
      <c r="D52" s="12" t="s">
        <v>23</v>
      </c>
      <c r="E52" s="1">
        <v>52.07</v>
      </c>
      <c r="F52" s="1">
        <v>50.76</v>
      </c>
      <c r="G52" s="1">
        <v>50.45</v>
      </c>
      <c r="H52" s="1">
        <v>50.39</v>
      </c>
      <c r="I52" s="1">
        <v>50.39</v>
      </c>
      <c r="J52" s="1">
        <v>50.39</v>
      </c>
      <c r="K52" s="1">
        <v>50.39</v>
      </c>
      <c r="L52" s="1">
        <v>50.39</v>
      </c>
      <c r="M52" s="1">
        <v>50.39</v>
      </c>
      <c r="N52" s="1">
        <v>50.39</v>
      </c>
      <c r="O52" s="1">
        <v>50.39</v>
      </c>
      <c r="P52" s="1">
        <v>50.39</v>
      </c>
      <c r="Q52" s="1">
        <v>50.39</v>
      </c>
      <c r="R52" s="12">
        <f>MAX(E52:Q52)</f>
        <v>52.07</v>
      </c>
      <c r="S52" s="1">
        <f>MIN(E52:Q52)</f>
        <v>50.39</v>
      </c>
      <c r="CY52" s="12"/>
    </row>
    <row r="53" spans="1:103" x14ac:dyDescent="0.25">
      <c r="A53" s="15"/>
      <c r="C53" s="12"/>
      <c r="H53" s="12"/>
      <c r="CY53" s="12"/>
    </row>
  </sheetData>
  <mergeCells count="5">
    <mergeCell ref="R4:R5"/>
    <mergeCell ref="B50:D50"/>
    <mergeCell ref="D7:D8"/>
    <mergeCell ref="D12:D13"/>
    <mergeCell ref="E25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F312-2BDD-4180-86AA-D0CC577BBA5B}">
  <dimension ref="C4:AL52"/>
  <sheetViews>
    <sheetView topLeftCell="D13" zoomScale="200" zoomScaleNormal="200" workbookViewId="0">
      <selection activeCell="O22" sqref="O22"/>
    </sheetView>
  </sheetViews>
  <sheetFormatPr defaultRowHeight="15" x14ac:dyDescent="0.25"/>
  <cols>
    <col min="3" max="3" width="8.85546875" bestFit="1" customWidth="1"/>
    <col min="4" max="4" width="8.5703125" bestFit="1" customWidth="1"/>
    <col min="5" max="5" width="15.7109375" bestFit="1" customWidth="1"/>
    <col min="7" max="7" width="9.5703125" customWidth="1"/>
  </cols>
  <sheetData>
    <row r="4" spans="3:38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7" t="s">
        <v>0</v>
      </c>
      <c r="AK4" s="1"/>
      <c r="AL4" s="1"/>
    </row>
    <row r="5" spans="3:38" x14ac:dyDescent="0.25">
      <c r="C5" s="12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27"/>
      <c r="AK5" s="1"/>
      <c r="AL5" s="1"/>
    </row>
    <row r="6" spans="3:38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  <c r="S6" s="1">
        <v>14</v>
      </c>
      <c r="T6" s="1">
        <v>15</v>
      </c>
      <c r="U6" s="1">
        <v>16</v>
      </c>
      <c r="V6" s="1">
        <v>17</v>
      </c>
      <c r="W6" s="1">
        <v>18</v>
      </c>
      <c r="X6" s="1">
        <v>19</v>
      </c>
      <c r="Y6" s="1">
        <v>20</v>
      </c>
      <c r="Z6" s="1">
        <v>21</v>
      </c>
      <c r="AA6" s="1">
        <v>22</v>
      </c>
      <c r="AB6" s="1">
        <v>23</v>
      </c>
      <c r="AC6" s="1">
        <v>24</v>
      </c>
      <c r="AD6" s="1">
        <v>25</v>
      </c>
      <c r="AE6" s="1">
        <v>26</v>
      </c>
      <c r="AF6" s="1">
        <v>27</v>
      </c>
      <c r="AG6" s="1">
        <v>28</v>
      </c>
      <c r="AH6" s="1">
        <v>29</v>
      </c>
      <c r="AI6" s="1">
        <v>30</v>
      </c>
      <c r="AJ6" s="1">
        <v>31</v>
      </c>
      <c r="AK6" s="1"/>
      <c r="AL6" s="1"/>
    </row>
    <row r="7" spans="3:38" x14ac:dyDescent="0.25">
      <c r="C7" s="1"/>
      <c r="D7" s="29" t="s">
        <v>3</v>
      </c>
      <c r="E7" s="13" t="s">
        <v>4</v>
      </c>
      <c r="F7" s="1">
        <v>4836</v>
      </c>
      <c r="G7" s="1">
        <v>1012</v>
      </c>
      <c r="H7" s="1">
        <v>472</v>
      </c>
      <c r="I7" s="1">
        <v>335</v>
      </c>
      <c r="J7" s="1">
        <v>268</v>
      </c>
      <c r="K7" s="1">
        <v>218</v>
      </c>
      <c r="L7" s="1">
        <v>188</v>
      </c>
      <c r="M7" s="1">
        <v>68</v>
      </c>
      <c r="N7" s="1">
        <v>45</v>
      </c>
      <c r="O7" s="1">
        <v>33</v>
      </c>
      <c r="P7" s="1">
        <v>27</v>
      </c>
      <c r="Q7" s="1">
        <v>24</v>
      </c>
      <c r="R7" s="1">
        <v>17</v>
      </c>
      <c r="S7" s="1">
        <v>13</v>
      </c>
      <c r="T7" s="1">
        <v>12</v>
      </c>
      <c r="U7" s="1">
        <v>11</v>
      </c>
      <c r="V7" s="1">
        <v>9</v>
      </c>
      <c r="W7" s="1">
        <v>6</v>
      </c>
      <c r="X7" s="1">
        <v>5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0</v>
      </c>
      <c r="AK7" s="1"/>
      <c r="AL7" s="1"/>
    </row>
    <row r="8" spans="3:38" ht="15.75" thickBot="1" x14ac:dyDescent="0.3">
      <c r="C8" s="1"/>
      <c r="D8" s="30"/>
      <c r="E8" s="14" t="s">
        <v>5</v>
      </c>
      <c r="F8" s="2">
        <f t="shared" ref="F8:AI8" si="0">F7-G7</f>
        <v>3824</v>
      </c>
      <c r="G8" s="2">
        <f t="shared" si="0"/>
        <v>540</v>
      </c>
      <c r="H8" s="2">
        <f t="shared" si="0"/>
        <v>137</v>
      </c>
      <c r="I8" s="2">
        <f t="shared" si="0"/>
        <v>67</v>
      </c>
      <c r="J8" s="2">
        <f t="shared" si="0"/>
        <v>50</v>
      </c>
      <c r="K8" s="2">
        <f t="shared" si="0"/>
        <v>30</v>
      </c>
      <c r="L8" s="2">
        <f t="shared" si="0"/>
        <v>120</v>
      </c>
      <c r="M8" s="2">
        <f t="shared" si="0"/>
        <v>23</v>
      </c>
      <c r="N8" s="2">
        <f t="shared" si="0"/>
        <v>12</v>
      </c>
      <c r="O8" s="2">
        <f t="shared" si="0"/>
        <v>6</v>
      </c>
      <c r="P8" s="2">
        <f t="shared" si="0"/>
        <v>3</v>
      </c>
      <c r="Q8" s="2">
        <f t="shared" si="0"/>
        <v>7</v>
      </c>
      <c r="R8" s="2">
        <f t="shared" si="0"/>
        <v>4</v>
      </c>
      <c r="S8" s="2">
        <f t="shared" si="0"/>
        <v>1</v>
      </c>
      <c r="T8" s="2">
        <f t="shared" si="0"/>
        <v>1</v>
      </c>
      <c r="U8" s="2">
        <f t="shared" si="0"/>
        <v>2</v>
      </c>
      <c r="V8" s="2">
        <f t="shared" si="0"/>
        <v>3</v>
      </c>
      <c r="W8" s="2">
        <f t="shared" si="0"/>
        <v>1</v>
      </c>
      <c r="X8" s="2">
        <f t="shared" si="0"/>
        <v>4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  <c r="AI8" s="2">
        <f t="shared" si="0"/>
        <v>1</v>
      </c>
      <c r="AJ8" s="2" t="s">
        <v>6</v>
      </c>
      <c r="AK8" s="14" t="s">
        <v>7</v>
      </c>
      <c r="AL8" s="14" t="s">
        <v>8</v>
      </c>
    </row>
    <row r="9" spans="3:38" x14ac:dyDescent="0.25">
      <c r="C9" s="28" t="s">
        <v>4</v>
      </c>
      <c r="D9" s="28"/>
      <c r="E9" s="2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2"/>
      <c r="AL9" s="1"/>
    </row>
    <row r="10" spans="3:38" x14ac:dyDescent="0.25">
      <c r="C10" s="32" t="s">
        <v>9</v>
      </c>
      <c r="D10" s="1">
        <v>25</v>
      </c>
      <c r="E10" s="12" t="s">
        <v>10</v>
      </c>
      <c r="F10" s="1">
        <v>24.64</v>
      </c>
      <c r="G10" s="1">
        <v>28.87</v>
      </c>
      <c r="H10" s="1">
        <v>28.82</v>
      </c>
      <c r="I10" s="12">
        <v>30.24</v>
      </c>
      <c r="J10" s="1">
        <v>26.78</v>
      </c>
      <c r="K10" s="1">
        <v>28.94</v>
      </c>
      <c r="L10" s="1">
        <v>26.78</v>
      </c>
      <c r="M10" s="1">
        <v>25.17</v>
      </c>
      <c r="N10" s="1">
        <v>24.33</v>
      </c>
      <c r="O10" s="1">
        <v>25</v>
      </c>
      <c r="P10" s="1">
        <v>23.88</v>
      </c>
      <c r="Q10" s="1">
        <v>23.88</v>
      </c>
      <c r="R10" s="1">
        <v>24.55</v>
      </c>
      <c r="S10" s="1">
        <v>24.78</v>
      </c>
      <c r="T10" s="1">
        <v>24.11</v>
      </c>
      <c r="U10" s="1">
        <v>25.22</v>
      </c>
      <c r="V10" s="1">
        <v>25.22</v>
      </c>
      <c r="W10" s="1">
        <v>26.12</v>
      </c>
      <c r="X10" s="1">
        <v>24.78</v>
      </c>
      <c r="Y10" s="1">
        <v>24.55</v>
      </c>
      <c r="Z10" s="1">
        <v>24.55</v>
      </c>
      <c r="AA10" s="1">
        <v>24.55</v>
      </c>
      <c r="AB10" s="1">
        <v>24.55</v>
      </c>
      <c r="AC10" s="1">
        <v>24.55</v>
      </c>
      <c r="AD10" s="1">
        <v>24.55</v>
      </c>
      <c r="AE10" s="1">
        <v>24.55</v>
      </c>
      <c r="AF10" s="1">
        <v>24.55</v>
      </c>
      <c r="AG10" s="1">
        <v>24.55</v>
      </c>
      <c r="AH10" s="1">
        <v>24.55</v>
      </c>
      <c r="AI10" s="1">
        <v>24.55</v>
      </c>
      <c r="AJ10" s="1">
        <v>25</v>
      </c>
      <c r="AK10" s="12">
        <f>MAX(F10:AJ10)</f>
        <v>30.24</v>
      </c>
      <c r="AL10" s="1">
        <f>MIN(F10:AJ10)</f>
        <v>23.88</v>
      </c>
    </row>
    <row r="11" spans="3:38" x14ac:dyDescent="0.25">
      <c r="C11" s="32"/>
      <c r="D11" s="1">
        <v>27.23</v>
      </c>
      <c r="E11" s="12" t="s">
        <v>23</v>
      </c>
      <c r="F11" s="1">
        <v>26.07</v>
      </c>
      <c r="G11" s="12">
        <v>33.33</v>
      </c>
      <c r="H11" s="1">
        <v>32.9</v>
      </c>
      <c r="I11" s="1">
        <v>31.32</v>
      </c>
      <c r="J11" s="1">
        <v>31.53</v>
      </c>
      <c r="K11" s="1">
        <v>30.24</v>
      </c>
      <c r="L11" s="1">
        <v>29.37</v>
      </c>
      <c r="M11" s="1">
        <v>27.17</v>
      </c>
      <c r="N11" s="1">
        <v>25.22</v>
      </c>
      <c r="O11" s="1">
        <v>28.12</v>
      </c>
      <c r="P11" s="1">
        <v>28.57</v>
      </c>
      <c r="Q11" s="1">
        <v>28.57</v>
      </c>
      <c r="R11" s="1">
        <v>30.58</v>
      </c>
      <c r="S11" s="1">
        <v>30.58</v>
      </c>
      <c r="T11" s="1">
        <v>30.36</v>
      </c>
      <c r="U11" s="1">
        <v>27.23</v>
      </c>
      <c r="V11" s="1">
        <v>27.46</v>
      </c>
      <c r="W11" s="1">
        <v>27.46</v>
      </c>
      <c r="X11" s="1">
        <v>27.68</v>
      </c>
      <c r="Y11" s="1">
        <v>27.9</v>
      </c>
      <c r="Z11" s="1">
        <v>27.9</v>
      </c>
      <c r="AA11" s="1">
        <v>27.9</v>
      </c>
      <c r="AB11" s="1">
        <v>27.9</v>
      </c>
      <c r="AC11" s="1">
        <v>27.9</v>
      </c>
      <c r="AD11" s="1">
        <v>27.9</v>
      </c>
      <c r="AE11" s="1">
        <v>27.9</v>
      </c>
      <c r="AF11" s="1">
        <v>27.9</v>
      </c>
      <c r="AG11" s="1">
        <v>27.9</v>
      </c>
      <c r="AH11" s="1">
        <v>27.9</v>
      </c>
      <c r="AI11" s="1">
        <v>27.9</v>
      </c>
      <c r="AJ11" s="1">
        <v>27.23</v>
      </c>
      <c r="AK11" s="12">
        <f>MAX(F11:AJ11)</f>
        <v>33.33</v>
      </c>
      <c r="AL11" s="1">
        <f>MIN(F11:AJ11)</f>
        <v>25.22</v>
      </c>
    </row>
    <row r="12" spans="3:38" x14ac:dyDescent="0.25">
      <c r="D12" s="28" t="s">
        <v>11</v>
      </c>
      <c r="E12" s="12" t="s">
        <v>10</v>
      </c>
      <c r="F12" s="4">
        <f>F10-$D$10</f>
        <v>-0.35999999999999943</v>
      </c>
      <c r="G12" s="4">
        <f t="shared" ref="G12:AL12" si="1">G10-$D$10</f>
        <v>3.870000000000001</v>
      </c>
      <c r="H12" s="4">
        <f t="shared" si="1"/>
        <v>3.8200000000000003</v>
      </c>
      <c r="I12" s="6">
        <f t="shared" si="1"/>
        <v>5.2399999999999984</v>
      </c>
      <c r="J12" s="4">
        <f t="shared" si="1"/>
        <v>1.7800000000000011</v>
      </c>
      <c r="K12" s="4">
        <f t="shared" si="1"/>
        <v>3.9400000000000013</v>
      </c>
      <c r="L12" s="4">
        <f t="shared" si="1"/>
        <v>1.7800000000000011</v>
      </c>
      <c r="M12" s="4">
        <f t="shared" si="1"/>
        <v>0.17000000000000171</v>
      </c>
      <c r="N12" s="4">
        <f t="shared" si="1"/>
        <v>-0.67000000000000171</v>
      </c>
      <c r="O12" s="4">
        <f t="shared" si="1"/>
        <v>0</v>
      </c>
      <c r="P12" s="7">
        <f t="shared" si="1"/>
        <v>-1.120000000000001</v>
      </c>
      <c r="Q12" s="7">
        <f t="shared" si="1"/>
        <v>-1.120000000000001</v>
      </c>
      <c r="R12" s="4">
        <f t="shared" si="1"/>
        <v>-0.44999999999999929</v>
      </c>
      <c r="S12" s="4">
        <f t="shared" si="1"/>
        <v>-0.21999999999999886</v>
      </c>
      <c r="T12" s="4">
        <f t="shared" si="1"/>
        <v>-0.89000000000000057</v>
      </c>
      <c r="U12" s="4">
        <f t="shared" si="1"/>
        <v>0.21999999999999886</v>
      </c>
      <c r="V12" s="4">
        <f t="shared" si="1"/>
        <v>0.21999999999999886</v>
      </c>
      <c r="W12" s="4">
        <f t="shared" si="1"/>
        <v>1.120000000000001</v>
      </c>
      <c r="X12" s="4">
        <f t="shared" si="1"/>
        <v>-0.21999999999999886</v>
      </c>
      <c r="Y12" s="4">
        <f t="shared" si="1"/>
        <v>-0.44999999999999929</v>
      </c>
      <c r="Z12" s="4">
        <f t="shared" si="1"/>
        <v>-0.44999999999999929</v>
      </c>
      <c r="AA12" s="4">
        <f t="shared" si="1"/>
        <v>-0.44999999999999929</v>
      </c>
      <c r="AB12" s="4">
        <f t="shared" si="1"/>
        <v>-0.44999999999999929</v>
      </c>
      <c r="AC12" s="4">
        <f t="shared" si="1"/>
        <v>-0.44999999999999929</v>
      </c>
      <c r="AD12" s="4">
        <f t="shared" si="1"/>
        <v>-0.44999999999999929</v>
      </c>
      <c r="AE12" s="4">
        <f t="shared" si="1"/>
        <v>-0.44999999999999929</v>
      </c>
      <c r="AF12" s="4">
        <f t="shared" si="1"/>
        <v>-0.44999999999999929</v>
      </c>
      <c r="AG12" s="4">
        <f t="shared" si="1"/>
        <v>-0.44999999999999929</v>
      </c>
      <c r="AH12" s="4">
        <f t="shared" si="1"/>
        <v>-0.44999999999999929</v>
      </c>
      <c r="AI12" s="4">
        <f t="shared" si="1"/>
        <v>-0.44999999999999929</v>
      </c>
      <c r="AJ12" s="4">
        <f t="shared" si="1"/>
        <v>0</v>
      </c>
      <c r="AK12" s="4">
        <f t="shared" si="1"/>
        <v>5.2399999999999984</v>
      </c>
      <c r="AL12" s="4">
        <f t="shared" si="1"/>
        <v>-1.120000000000001</v>
      </c>
    </row>
    <row r="13" spans="3:38" x14ac:dyDescent="0.25">
      <c r="D13" s="28"/>
      <c r="E13" s="12" t="s">
        <v>23</v>
      </c>
      <c r="F13" s="4">
        <f>F11-$D$11</f>
        <v>-1.1600000000000001</v>
      </c>
      <c r="G13" s="6">
        <f t="shared" ref="G13:AL13" si="2">G11-$D$11</f>
        <v>6.0999999999999979</v>
      </c>
      <c r="H13" s="4">
        <f t="shared" si="2"/>
        <v>5.6699999999999982</v>
      </c>
      <c r="I13" s="4">
        <f t="shared" si="2"/>
        <v>4.09</v>
      </c>
      <c r="J13" s="4">
        <f t="shared" si="2"/>
        <v>4.3000000000000007</v>
      </c>
      <c r="K13" s="4">
        <f t="shared" si="2"/>
        <v>3.009999999999998</v>
      </c>
      <c r="L13" s="4">
        <f t="shared" si="2"/>
        <v>2.1400000000000006</v>
      </c>
      <c r="M13" s="4">
        <f t="shared" si="2"/>
        <v>-5.9999999999998721E-2</v>
      </c>
      <c r="N13" s="7">
        <f t="shared" si="2"/>
        <v>-2.0100000000000016</v>
      </c>
      <c r="O13" s="4">
        <f t="shared" si="2"/>
        <v>0.89000000000000057</v>
      </c>
      <c r="P13" s="4">
        <f t="shared" si="2"/>
        <v>1.3399999999999999</v>
      </c>
      <c r="Q13" s="4">
        <f t="shared" si="2"/>
        <v>1.3399999999999999</v>
      </c>
      <c r="R13" s="4">
        <f t="shared" si="2"/>
        <v>3.3499999999999979</v>
      </c>
      <c r="S13" s="4">
        <f t="shared" si="2"/>
        <v>3.3499999999999979</v>
      </c>
      <c r="T13" s="4">
        <f t="shared" si="2"/>
        <v>3.129999999999999</v>
      </c>
      <c r="U13" s="4">
        <f t="shared" si="2"/>
        <v>0</v>
      </c>
      <c r="V13" s="4">
        <f t="shared" si="2"/>
        <v>0.23000000000000043</v>
      </c>
      <c r="W13" s="4">
        <f t="shared" si="2"/>
        <v>0.23000000000000043</v>
      </c>
      <c r="X13" s="4">
        <f t="shared" si="2"/>
        <v>0.44999999999999929</v>
      </c>
      <c r="Y13" s="4">
        <f t="shared" si="2"/>
        <v>0.66999999999999815</v>
      </c>
      <c r="Z13" s="4">
        <f t="shared" si="2"/>
        <v>0.66999999999999815</v>
      </c>
      <c r="AA13" s="4">
        <f t="shared" si="2"/>
        <v>0.66999999999999815</v>
      </c>
      <c r="AB13" s="4">
        <f t="shared" si="2"/>
        <v>0.66999999999999815</v>
      </c>
      <c r="AC13" s="4">
        <f t="shared" si="2"/>
        <v>0.66999999999999815</v>
      </c>
      <c r="AD13" s="4">
        <f t="shared" si="2"/>
        <v>0.66999999999999815</v>
      </c>
      <c r="AE13" s="4">
        <f t="shared" si="2"/>
        <v>0.66999999999999815</v>
      </c>
      <c r="AF13" s="4">
        <f t="shared" si="2"/>
        <v>0.66999999999999815</v>
      </c>
      <c r="AG13" s="4">
        <f t="shared" si="2"/>
        <v>0.66999999999999815</v>
      </c>
      <c r="AH13" s="4">
        <f t="shared" si="2"/>
        <v>0.66999999999999815</v>
      </c>
      <c r="AI13" s="4">
        <f t="shared" si="2"/>
        <v>0.66999999999999815</v>
      </c>
      <c r="AJ13" s="4">
        <f t="shared" si="2"/>
        <v>0</v>
      </c>
      <c r="AK13" s="4">
        <f t="shared" si="2"/>
        <v>6.0999999999999979</v>
      </c>
      <c r="AL13" s="4">
        <f t="shared" si="2"/>
        <v>-2.0100000000000016</v>
      </c>
    </row>
    <row r="17" spans="4:37" x14ac:dyDescent="0.25">
      <c r="D17" s="5" t="s">
        <v>19</v>
      </c>
    </row>
    <row r="18" spans="4:37" x14ac:dyDescent="0.25">
      <c r="D18" s="4"/>
      <c r="E18" s="12" t="s">
        <v>13</v>
      </c>
      <c r="F18" s="12" t="s">
        <v>11</v>
      </c>
      <c r="G18" s="12" t="s">
        <v>14</v>
      </c>
      <c r="H18" s="12" t="s">
        <v>11</v>
      </c>
      <c r="I18" s="12" t="s">
        <v>15</v>
      </c>
      <c r="J18" s="12" t="s">
        <v>11</v>
      </c>
      <c r="K18" s="12" t="s">
        <v>16</v>
      </c>
      <c r="L18" s="12"/>
      <c r="M18" s="12"/>
      <c r="N18" s="12"/>
      <c r="O18" s="12"/>
      <c r="P18" s="12"/>
      <c r="Q18" s="12"/>
      <c r="R18" s="1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4:37" x14ac:dyDescent="0.25">
      <c r="D19" s="12" t="s">
        <v>10</v>
      </c>
      <c r="E19" s="4">
        <f>AVERAGE(F10:Y10)</f>
        <v>25.832999999999998</v>
      </c>
      <c r="F19" s="4">
        <f>E19-$D$10</f>
        <v>0.83299999999999841</v>
      </c>
      <c r="G19" s="4">
        <f>MEDIAN(F10:Y10)</f>
        <v>25.085000000000001</v>
      </c>
      <c r="H19" s="4">
        <f>G19-$D$10</f>
        <v>8.5000000000000853E-2</v>
      </c>
      <c r="I19" s="4">
        <f>MODE(F10:Y10)</f>
        <v>26.78</v>
      </c>
      <c r="J19" s="4">
        <f>I19-$D$10</f>
        <v>1.7800000000000011</v>
      </c>
      <c r="K19" s="4">
        <f>AK10-AL10</f>
        <v>6.3599999999999994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4:37" x14ac:dyDescent="0.25">
      <c r="D20" s="12" t="s">
        <v>23</v>
      </c>
      <c r="E20" s="4">
        <f>AVERAGE(F11:Y11)</f>
        <v>29.082999999999991</v>
      </c>
      <c r="F20" s="4">
        <f>E20-$D$11</f>
        <v>1.8529999999999909</v>
      </c>
      <c r="G20" s="4">
        <f>MEDIAN(F11:Y11)</f>
        <v>28.57</v>
      </c>
      <c r="H20" s="4">
        <f>G20-$D$11</f>
        <v>1.3399999999999999</v>
      </c>
      <c r="I20" s="4">
        <f>MODE(F11:Y11)</f>
        <v>28.57</v>
      </c>
      <c r="J20" s="4">
        <f>I20-$D$11</f>
        <v>1.3399999999999999</v>
      </c>
      <c r="K20" s="4">
        <f>AK11-AL11</f>
        <v>8.11</v>
      </c>
      <c r="L20" s="4"/>
      <c r="M20" s="4"/>
      <c r="N20" s="4"/>
      <c r="O20" s="4"/>
      <c r="P20" s="4"/>
      <c r="Q20" s="4"/>
      <c r="R20" s="24"/>
      <c r="S20" s="24"/>
      <c r="T20" s="24"/>
      <c r="U20" s="24"/>
      <c r="V20" s="24"/>
      <c r="W20" s="24"/>
      <c r="X20" s="24"/>
      <c r="Y20" s="24"/>
      <c r="Z20" s="2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4:37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24"/>
      <c r="S21" s="24"/>
      <c r="T21" s="24"/>
      <c r="U21" s="24"/>
      <c r="V21" s="24"/>
      <c r="W21" s="24"/>
      <c r="X21" s="24"/>
      <c r="Y21" s="24"/>
      <c r="Z21" s="2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4:37" x14ac:dyDescent="0.25">
      <c r="E22" s="12"/>
      <c r="F22" s="12"/>
      <c r="R22" s="25"/>
      <c r="S22" s="25"/>
      <c r="T22" s="25"/>
      <c r="U22" s="25"/>
      <c r="V22" s="25"/>
      <c r="W22" s="25"/>
      <c r="X22" s="25"/>
      <c r="Y22" s="25"/>
      <c r="Z22" s="25"/>
    </row>
    <row r="23" spans="4:37" x14ac:dyDescent="0.25">
      <c r="D23" s="12"/>
      <c r="F23" s="4"/>
      <c r="R23" s="25"/>
      <c r="S23" s="25"/>
      <c r="T23" s="25"/>
      <c r="U23" s="25"/>
      <c r="V23" s="25"/>
      <c r="W23" s="25"/>
      <c r="X23" s="25"/>
      <c r="Y23" s="25"/>
      <c r="Z23" s="25"/>
    </row>
    <row r="24" spans="4:37" x14ac:dyDescent="0.25">
      <c r="D24" s="12"/>
      <c r="F24" s="4"/>
      <c r="R24" s="25"/>
      <c r="S24" s="25"/>
      <c r="T24" s="25"/>
      <c r="U24" s="25"/>
      <c r="V24" s="25"/>
      <c r="W24" s="25"/>
      <c r="X24" s="25"/>
      <c r="Y24" s="25"/>
      <c r="Z24" s="25"/>
    </row>
    <row r="25" spans="4:37" x14ac:dyDescent="0.25">
      <c r="E25" s="31"/>
      <c r="R25" s="25"/>
      <c r="S25" s="25"/>
      <c r="T25" s="25"/>
      <c r="U25" s="25"/>
      <c r="V25" s="25"/>
      <c r="W25" s="25"/>
      <c r="X25" s="25"/>
      <c r="Y25" s="25"/>
      <c r="Z25" s="25"/>
    </row>
    <row r="26" spans="4:37" x14ac:dyDescent="0.25">
      <c r="E26" s="31"/>
      <c r="R26" s="25"/>
      <c r="S26" s="25"/>
      <c r="T26" s="25"/>
      <c r="U26" s="25"/>
      <c r="V26" s="25"/>
      <c r="W26" s="25"/>
      <c r="X26" s="25"/>
      <c r="Y26" s="25"/>
      <c r="Z26" s="25"/>
    </row>
    <row r="27" spans="4:37" x14ac:dyDescent="0.25">
      <c r="R27" s="25"/>
      <c r="S27" s="25"/>
      <c r="T27" s="25"/>
      <c r="U27" s="25"/>
      <c r="V27" s="25"/>
      <c r="W27" s="25"/>
      <c r="X27" s="25"/>
      <c r="Y27" s="25"/>
      <c r="Z27" s="25"/>
    </row>
    <row r="28" spans="4:37" x14ac:dyDescent="0.25">
      <c r="R28" s="25"/>
      <c r="S28" s="25"/>
      <c r="T28" s="25"/>
      <c r="U28" s="25"/>
      <c r="V28" s="25"/>
      <c r="W28" s="25"/>
      <c r="X28" s="25"/>
      <c r="Y28" s="25"/>
      <c r="Z28" s="25"/>
    </row>
    <row r="29" spans="4:37" x14ac:dyDescent="0.25">
      <c r="R29" s="25"/>
      <c r="S29" s="25"/>
      <c r="T29" s="25"/>
      <c r="U29" s="25"/>
      <c r="V29" s="25"/>
      <c r="W29" s="25"/>
      <c r="X29" s="25"/>
      <c r="Y29" s="25"/>
      <c r="Z29" s="25"/>
    </row>
    <row r="30" spans="4:37" x14ac:dyDescent="0.25">
      <c r="R30" s="25"/>
      <c r="S30" s="25"/>
      <c r="T30" s="25"/>
      <c r="U30" s="25"/>
      <c r="V30" s="25"/>
      <c r="W30" s="25"/>
      <c r="X30" s="25"/>
      <c r="Y30" s="25"/>
      <c r="Z30" s="25"/>
    </row>
    <row r="31" spans="4:37" x14ac:dyDescent="0.25">
      <c r="R31" s="25"/>
      <c r="S31" s="25"/>
      <c r="T31" s="25"/>
      <c r="U31" s="25"/>
      <c r="V31" s="25"/>
      <c r="W31" s="25"/>
      <c r="X31" s="25"/>
      <c r="Y31" s="25"/>
      <c r="Z31" s="25"/>
    </row>
    <row r="32" spans="4:37" x14ac:dyDescent="0.25">
      <c r="R32" s="25"/>
      <c r="S32" s="25"/>
      <c r="T32" s="25"/>
      <c r="U32" s="25"/>
      <c r="V32" s="25"/>
      <c r="W32" s="25"/>
      <c r="X32" s="25"/>
      <c r="Y32" s="25"/>
      <c r="Z32" s="25"/>
    </row>
    <row r="33" spans="18:26" x14ac:dyDescent="0.25">
      <c r="R33" s="25"/>
      <c r="S33" s="25"/>
      <c r="T33" s="25"/>
      <c r="U33" s="25"/>
      <c r="V33" s="25"/>
      <c r="W33" s="25"/>
      <c r="X33" s="25"/>
      <c r="Y33" s="25"/>
      <c r="Z33" s="25"/>
    </row>
    <row r="34" spans="18:26" x14ac:dyDescent="0.25">
      <c r="R34" s="25"/>
      <c r="S34" s="25"/>
      <c r="T34" s="25"/>
      <c r="U34" s="25"/>
      <c r="V34" s="25"/>
      <c r="W34" s="25"/>
      <c r="X34" s="25"/>
      <c r="Y34" s="25"/>
      <c r="Z34" s="25"/>
    </row>
    <row r="35" spans="18:26" x14ac:dyDescent="0.25">
      <c r="R35" s="25"/>
      <c r="S35" s="25"/>
      <c r="T35" s="25"/>
      <c r="U35" s="25"/>
      <c r="V35" s="25"/>
      <c r="W35" s="25"/>
      <c r="X35" s="25"/>
      <c r="Y35" s="25"/>
      <c r="Z35" s="25"/>
    </row>
    <row r="36" spans="18:26" x14ac:dyDescent="0.25">
      <c r="R36" s="25"/>
      <c r="S36" s="25"/>
      <c r="T36" s="25"/>
      <c r="U36" s="25"/>
      <c r="V36" s="25"/>
      <c r="W36" s="25"/>
      <c r="X36" s="25"/>
      <c r="Y36" s="25"/>
      <c r="Z36" s="25"/>
    </row>
    <row r="37" spans="18:26" x14ac:dyDescent="0.25">
      <c r="R37" s="25"/>
      <c r="S37" s="25"/>
      <c r="T37" s="25"/>
      <c r="U37" s="25"/>
      <c r="V37" s="25"/>
      <c r="W37" s="25"/>
      <c r="X37" s="25"/>
      <c r="Y37" s="25"/>
      <c r="Z37" s="25"/>
    </row>
    <row r="50" spans="3:38" x14ac:dyDescent="0.25">
      <c r="C50" s="28" t="s">
        <v>17</v>
      </c>
      <c r="D50" s="28"/>
      <c r="E50" s="2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2"/>
      <c r="AL50" s="1"/>
    </row>
    <row r="51" spans="3:38" x14ac:dyDescent="0.25">
      <c r="C51" s="32" t="s">
        <v>9</v>
      </c>
      <c r="D51" s="1">
        <v>25</v>
      </c>
      <c r="E51" s="12" t="s">
        <v>10</v>
      </c>
      <c r="F51" s="1">
        <v>19.29</v>
      </c>
      <c r="G51" s="1">
        <v>24.12</v>
      </c>
      <c r="H51" s="1">
        <v>26.16</v>
      </c>
      <c r="I51" s="1">
        <v>27.39</v>
      </c>
      <c r="J51" s="1">
        <v>26.5</v>
      </c>
      <c r="K51" s="1">
        <v>26.28</v>
      </c>
      <c r="L51" s="12">
        <v>27.71</v>
      </c>
      <c r="M51" s="1">
        <v>24.28</v>
      </c>
      <c r="N51" s="1">
        <v>25</v>
      </c>
      <c r="O51" s="1">
        <v>25.89</v>
      </c>
      <c r="P51" s="1">
        <v>23.21</v>
      </c>
      <c r="Q51" s="1">
        <v>25</v>
      </c>
      <c r="R51" s="1">
        <v>23.21</v>
      </c>
      <c r="S51" s="1">
        <v>25.22</v>
      </c>
      <c r="T51" s="1">
        <v>25</v>
      </c>
      <c r="U51" s="1">
        <v>23.88</v>
      </c>
      <c r="V51" s="1">
        <v>26.12</v>
      </c>
      <c r="W51" s="1">
        <v>25.89</v>
      </c>
      <c r="X51" s="1">
        <v>25</v>
      </c>
      <c r="Y51" s="1">
        <v>25</v>
      </c>
      <c r="Z51" s="1">
        <v>25</v>
      </c>
      <c r="AA51" s="1">
        <v>25</v>
      </c>
      <c r="AB51" s="1">
        <v>25</v>
      </c>
      <c r="AC51" s="1">
        <v>25</v>
      </c>
      <c r="AD51" s="1">
        <v>25</v>
      </c>
      <c r="AE51" s="1">
        <v>25</v>
      </c>
      <c r="AF51" s="1">
        <v>25</v>
      </c>
      <c r="AG51" s="1">
        <v>25</v>
      </c>
      <c r="AH51" s="1">
        <v>25</v>
      </c>
      <c r="AI51" s="1">
        <v>24.55</v>
      </c>
      <c r="AJ51" s="1">
        <v>25</v>
      </c>
      <c r="AK51" s="12">
        <f>MAX(F51:AJ51)</f>
        <v>27.71</v>
      </c>
      <c r="AL51" s="1">
        <f>MIN(F51:AJ51)</f>
        <v>19.29</v>
      </c>
    </row>
    <row r="52" spans="3:38" x14ac:dyDescent="0.25">
      <c r="C52" s="32"/>
      <c r="D52" s="1">
        <v>27.23</v>
      </c>
      <c r="E52" s="12" t="s">
        <v>23</v>
      </c>
      <c r="F52" s="1">
        <v>29.35</v>
      </c>
      <c r="G52" s="1">
        <v>29.39</v>
      </c>
      <c r="H52" s="1">
        <v>29.93</v>
      </c>
      <c r="I52" s="1">
        <v>27.84</v>
      </c>
      <c r="J52" s="1">
        <v>29.18</v>
      </c>
      <c r="K52" s="1">
        <v>28.06</v>
      </c>
      <c r="L52" s="12">
        <v>30.95</v>
      </c>
      <c r="M52" s="1">
        <v>30.29</v>
      </c>
      <c r="N52" s="1">
        <v>27.68</v>
      </c>
      <c r="O52" s="1">
        <v>29.02</v>
      </c>
      <c r="P52" s="1">
        <v>27.23</v>
      </c>
      <c r="Q52" s="1">
        <v>28.35</v>
      </c>
      <c r="R52" s="1">
        <v>27.46</v>
      </c>
      <c r="S52" s="1">
        <v>27.23</v>
      </c>
      <c r="T52" s="1">
        <v>27.68</v>
      </c>
      <c r="U52" s="1">
        <v>27.01</v>
      </c>
      <c r="V52" s="1">
        <v>28.35</v>
      </c>
      <c r="W52" s="1">
        <v>27.23</v>
      </c>
      <c r="X52" s="1">
        <v>28.57</v>
      </c>
      <c r="Y52" s="1">
        <v>27.23</v>
      </c>
      <c r="Z52" s="1">
        <v>27.23</v>
      </c>
      <c r="AA52" s="1">
        <v>27.23</v>
      </c>
      <c r="AB52" s="1">
        <v>27.23</v>
      </c>
      <c r="AC52" s="1">
        <v>27.23</v>
      </c>
      <c r="AD52" s="1">
        <v>27.23</v>
      </c>
      <c r="AE52" s="1">
        <v>27.23</v>
      </c>
      <c r="AF52" s="1">
        <v>27.23</v>
      </c>
      <c r="AG52" s="1">
        <v>27.23</v>
      </c>
      <c r="AH52" s="1">
        <v>27.23</v>
      </c>
      <c r="AI52" s="1">
        <v>27.9</v>
      </c>
      <c r="AJ52" s="1">
        <v>27.23</v>
      </c>
      <c r="AK52" s="12">
        <f>MAX(F52:AJ52)</f>
        <v>30.95</v>
      </c>
      <c r="AL52" s="1">
        <f>MIN(F52:AJ52)</f>
        <v>27.01</v>
      </c>
    </row>
  </sheetData>
  <mergeCells count="8">
    <mergeCell ref="AJ4:AJ5"/>
    <mergeCell ref="C50:E50"/>
    <mergeCell ref="C51:C52"/>
    <mergeCell ref="D7:D8"/>
    <mergeCell ref="C10:C11"/>
    <mergeCell ref="C9:E9"/>
    <mergeCell ref="D12:D13"/>
    <mergeCell ref="E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C913-4E58-4D5B-8F6A-47330764B231}">
  <dimension ref="C5:W36"/>
  <sheetViews>
    <sheetView topLeftCell="A3" zoomScale="110" zoomScaleNormal="110" workbookViewId="0">
      <selection activeCell="O16" sqref="O16"/>
    </sheetView>
  </sheetViews>
  <sheetFormatPr defaultRowHeight="15" x14ac:dyDescent="0.25"/>
  <cols>
    <col min="2" max="2" width="18" customWidth="1"/>
    <col min="5" max="5" width="15.85546875" bestFit="1" customWidth="1"/>
  </cols>
  <sheetData>
    <row r="5" spans="3:21" x14ac:dyDescent="0.25">
      <c r="C5" s="28" t="s">
        <v>20</v>
      </c>
      <c r="D5" s="2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3:21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10</v>
      </c>
      <c r="O6" s="1">
        <v>13</v>
      </c>
      <c r="P6" s="1">
        <v>16</v>
      </c>
      <c r="Q6" s="1">
        <v>20</v>
      </c>
      <c r="R6" s="1">
        <v>25</v>
      </c>
      <c r="S6" s="1">
        <v>30</v>
      </c>
    </row>
    <row r="7" spans="3:21" x14ac:dyDescent="0.25">
      <c r="C7" s="1"/>
      <c r="D7" s="13" t="s">
        <v>3</v>
      </c>
      <c r="E7" s="13" t="s">
        <v>4</v>
      </c>
      <c r="F7" s="1">
        <v>3194559</v>
      </c>
      <c r="G7" s="1">
        <v>274470</v>
      </c>
      <c r="H7" s="1">
        <v>156876</v>
      </c>
      <c r="I7" s="1">
        <v>81747</v>
      </c>
      <c r="J7" s="1">
        <v>56439</v>
      </c>
      <c r="K7" s="1">
        <v>28879</v>
      </c>
      <c r="L7" s="1">
        <v>19540</v>
      </c>
      <c r="M7" s="1">
        <v>13480</v>
      </c>
      <c r="N7" s="1">
        <v>7000</v>
      </c>
      <c r="O7" s="1">
        <v>3319</v>
      </c>
      <c r="P7" s="1">
        <v>1996</v>
      </c>
      <c r="Q7" s="1">
        <v>1185</v>
      </c>
      <c r="R7" s="1">
        <v>686</v>
      </c>
      <c r="S7" s="1">
        <v>433</v>
      </c>
      <c r="T7" s="17"/>
      <c r="U7" s="17"/>
    </row>
    <row r="8" spans="3:21" x14ac:dyDescent="0.25">
      <c r="C8" s="1"/>
      <c r="D8" s="14"/>
      <c r="E8" s="14" t="s">
        <v>5</v>
      </c>
      <c r="F8" s="2">
        <f t="shared" ref="F8:L8" si="0">F7-G7</f>
        <v>2920089</v>
      </c>
      <c r="G8" s="2">
        <f t="shared" si="0"/>
        <v>117594</v>
      </c>
      <c r="H8" s="2">
        <f t="shared" si="0"/>
        <v>75129</v>
      </c>
      <c r="I8" s="2">
        <f t="shared" si="0"/>
        <v>25308</v>
      </c>
      <c r="J8" s="2">
        <f t="shared" si="0"/>
        <v>27560</v>
      </c>
      <c r="K8" s="2">
        <f t="shared" si="0"/>
        <v>9339</v>
      </c>
      <c r="L8" s="2">
        <f t="shared" si="0"/>
        <v>6060</v>
      </c>
      <c r="M8" s="2">
        <f>M7-N7</f>
        <v>6480</v>
      </c>
      <c r="N8" s="2">
        <f t="shared" ref="N8:S8" si="1">N7-O7</f>
        <v>3681</v>
      </c>
      <c r="O8" s="2">
        <f t="shared" si="1"/>
        <v>1323</v>
      </c>
      <c r="P8" s="2">
        <f t="shared" si="1"/>
        <v>811</v>
      </c>
      <c r="Q8" s="2">
        <f t="shared" si="1"/>
        <v>499</v>
      </c>
      <c r="R8" s="2">
        <f t="shared" si="1"/>
        <v>253</v>
      </c>
      <c r="S8" s="2">
        <f t="shared" si="1"/>
        <v>433</v>
      </c>
      <c r="T8" s="19" t="s">
        <v>7</v>
      </c>
      <c r="U8" s="19" t="s">
        <v>8</v>
      </c>
    </row>
    <row r="9" spans="3:21" x14ac:dyDescent="0.25">
      <c r="C9" s="28" t="s">
        <v>4</v>
      </c>
      <c r="D9" s="28"/>
      <c r="E9" s="12"/>
      <c r="F9" s="1"/>
      <c r="G9" s="20">
        <v>2</v>
      </c>
      <c r="H9" s="20">
        <v>3</v>
      </c>
      <c r="I9" s="20">
        <v>4</v>
      </c>
      <c r="J9" s="20">
        <v>5</v>
      </c>
      <c r="K9" s="20">
        <v>6</v>
      </c>
      <c r="L9" s="20">
        <v>7</v>
      </c>
      <c r="M9" s="20">
        <v>8</v>
      </c>
      <c r="N9" s="20">
        <v>10</v>
      </c>
      <c r="O9" s="20">
        <v>13</v>
      </c>
      <c r="P9" s="20">
        <v>16</v>
      </c>
      <c r="Q9" s="20">
        <v>20</v>
      </c>
      <c r="R9" s="20">
        <v>25</v>
      </c>
      <c r="S9" s="20">
        <v>30</v>
      </c>
      <c r="T9" s="17"/>
      <c r="U9" s="17"/>
    </row>
    <row r="10" spans="3:21" x14ac:dyDescent="0.25">
      <c r="C10" s="32" t="s">
        <v>9</v>
      </c>
      <c r="D10" s="1">
        <v>62.96</v>
      </c>
      <c r="E10" s="12" t="s">
        <v>10</v>
      </c>
      <c r="F10" s="1"/>
      <c r="G10" s="4">
        <v>60.61</v>
      </c>
      <c r="H10" s="4">
        <v>70.849999999999994</v>
      </c>
      <c r="I10" s="4">
        <v>69.09</v>
      </c>
      <c r="J10" s="4">
        <v>71.36</v>
      </c>
      <c r="K10" s="4">
        <v>70.680000000000007</v>
      </c>
      <c r="L10" s="4">
        <v>70.31</v>
      </c>
      <c r="M10" s="6">
        <v>72.55</v>
      </c>
      <c r="N10" s="4">
        <v>62.96</v>
      </c>
      <c r="O10" s="4">
        <v>64.23</v>
      </c>
      <c r="P10" s="4">
        <v>65.78</v>
      </c>
      <c r="Q10" s="4">
        <v>62.44</v>
      </c>
      <c r="R10" s="4">
        <v>57.34</v>
      </c>
      <c r="S10" s="7">
        <v>56.62</v>
      </c>
      <c r="T10" s="16">
        <f>MAX(G10:S10)</f>
        <v>72.55</v>
      </c>
      <c r="U10" s="16">
        <f>MIN(G10:S10)</f>
        <v>56.62</v>
      </c>
    </row>
    <row r="11" spans="3:21" x14ac:dyDescent="0.25">
      <c r="C11" s="32"/>
      <c r="D11" s="1">
        <v>58.8</v>
      </c>
      <c r="E11" s="12" t="s">
        <v>23</v>
      </c>
      <c r="F11" s="3" t="s">
        <v>21</v>
      </c>
      <c r="G11" s="4">
        <v>77.41</v>
      </c>
      <c r="H11" s="4">
        <v>74.66</v>
      </c>
      <c r="I11" s="4">
        <v>76.540000000000006</v>
      </c>
      <c r="J11" s="4">
        <v>78.349999999999994</v>
      </c>
      <c r="K11" s="4">
        <v>81.290000000000006</v>
      </c>
      <c r="L11" s="6">
        <v>82.4</v>
      </c>
      <c r="M11" s="4">
        <v>80.88</v>
      </c>
      <c r="N11" s="4">
        <v>81.400000000000006</v>
      </c>
      <c r="O11" s="4">
        <v>78.23</v>
      </c>
      <c r="P11" s="4">
        <v>76.599999999999994</v>
      </c>
      <c r="Q11" s="4">
        <v>71.91</v>
      </c>
      <c r="R11" s="4">
        <v>67.87</v>
      </c>
      <c r="S11" s="7">
        <v>64.38</v>
      </c>
      <c r="T11" s="16">
        <f>MAX(G11:S11)</f>
        <v>82.4</v>
      </c>
      <c r="U11" s="16">
        <f>MIN(G11:S11)</f>
        <v>64.38</v>
      </c>
    </row>
    <row r="12" spans="3:21" x14ac:dyDescent="0.25">
      <c r="D12" s="28" t="s">
        <v>11</v>
      </c>
      <c r="E12" s="12" t="s">
        <v>10</v>
      </c>
      <c r="F12" s="4"/>
      <c r="G12" s="4">
        <f>G10-$D10</f>
        <v>-2.3500000000000014</v>
      </c>
      <c r="H12" s="4">
        <f t="shared" ref="H12:S12" si="2">H10-$D10</f>
        <v>7.8899999999999935</v>
      </c>
      <c r="I12" s="4">
        <f t="shared" si="2"/>
        <v>6.1300000000000026</v>
      </c>
      <c r="J12" s="4">
        <f t="shared" si="2"/>
        <v>8.3999999999999986</v>
      </c>
      <c r="K12" s="4">
        <f t="shared" si="2"/>
        <v>7.720000000000006</v>
      </c>
      <c r="L12" s="4">
        <f t="shared" si="2"/>
        <v>7.3500000000000014</v>
      </c>
      <c r="M12" s="6">
        <f t="shared" si="2"/>
        <v>9.5899999999999963</v>
      </c>
      <c r="N12" s="4">
        <f t="shared" si="2"/>
        <v>0</v>
      </c>
      <c r="O12" s="4">
        <f t="shared" si="2"/>
        <v>1.2700000000000031</v>
      </c>
      <c r="P12" s="4">
        <f t="shared" si="2"/>
        <v>2.8200000000000003</v>
      </c>
      <c r="Q12" s="4">
        <f t="shared" si="2"/>
        <v>-0.52000000000000313</v>
      </c>
      <c r="R12" s="4">
        <f t="shared" si="2"/>
        <v>-5.6199999999999974</v>
      </c>
      <c r="S12" s="18">
        <f t="shared" si="2"/>
        <v>-6.3400000000000034</v>
      </c>
      <c r="T12" s="16">
        <f t="shared" ref="T12:T13" si="3">MAX(G12:S12)</f>
        <v>9.5899999999999963</v>
      </c>
      <c r="U12" s="16">
        <f t="shared" ref="U12:U13" si="4">MIN(G12:S12)</f>
        <v>-6.3400000000000034</v>
      </c>
    </row>
    <row r="13" spans="3:21" x14ac:dyDescent="0.25">
      <c r="D13" s="28"/>
      <c r="E13" s="12" t="s">
        <v>23</v>
      </c>
      <c r="F13" s="4"/>
      <c r="G13" s="4">
        <f>G11-$D11</f>
        <v>18.61</v>
      </c>
      <c r="H13" s="4">
        <f t="shared" ref="H13:S13" si="5">H11-$D11</f>
        <v>15.86</v>
      </c>
      <c r="I13" s="4">
        <f t="shared" si="5"/>
        <v>17.740000000000009</v>
      </c>
      <c r="J13" s="4">
        <f t="shared" si="5"/>
        <v>19.549999999999997</v>
      </c>
      <c r="K13" s="4">
        <f t="shared" si="5"/>
        <v>22.490000000000009</v>
      </c>
      <c r="L13" s="6">
        <f t="shared" si="5"/>
        <v>23.600000000000009</v>
      </c>
      <c r="M13" s="4">
        <f t="shared" si="5"/>
        <v>22.08</v>
      </c>
      <c r="N13" s="4">
        <f t="shared" si="5"/>
        <v>22.600000000000009</v>
      </c>
      <c r="O13" s="4">
        <f t="shared" si="5"/>
        <v>19.430000000000007</v>
      </c>
      <c r="P13" s="4">
        <f t="shared" si="5"/>
        <v>17.799999999999997</v>
      </c>
      <c r="Q13" s="4">
        <f t="shared" si="5"/>
        <v>13.11</v>
      </c>
      <c r="R13" s="4">
        <f t="shared" si="5"/>
        <v>9.0700000000000074</v>
      </c>
      <c r="S13" s="18">
        <f t="shared" si="5"/>
        <v>5.5799999999999983</v>
      </c>
      <c r="T13" s="16">
        <f t="shared" si="3"/>
        <v>23.600000000000009</v>
      </c>
      <c r="U13" s="16">
        <f t="shared" si="4"/>
        <v>5.5799999999999983</v>
      </c>
    </row>
    <row r="17" spans="3:23" x14ac:dyDescent="0.25">
      <c r="C17" s="7" t="s">
        <v>19</v>
      </c>
    </row>
    <row r="18" spans="3:23" x14ac:dyDescent="0.25">
      <c r="D18" s="4"/>
      <c r="E18" s="12" t="s">
        <v>13</v>
      </c>
      <c r="F18" s="12" t="s">
        <v>11</v>
      </c>
      <c r="G18" s="12" t="s">
        <v>14</v>
      </c>
      <c r="H18" s="12" t="s">
        <v>11</v>
      </c>
      <c r="I18" s="12" t="s">
        <v>15</v>
      </c>
      <c r="J18" s="12" t="s">
        <v>11</v>
      </c>
      <c r="K18" s="12" t="s">
        <v>16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3:23" x14ac:dyDescent="0.25">
      <c r="C19" s="10" t="s">
        <v>22</v>
      </c>
      <c r="D19" s="12" t="s">
        <v>10</v>
      </c>
      <c r="E19" s="4">
        <f>AVERAGE(G10:S10)</f>
        <v>65.755384615384614</v>
      </c>
      <c r="F19" s="4">
        <f>E19-$D$10</f>
        <v>2.7953846153846129</v>
      </c>
      <c r="G19" s="4">
        <f>MEDIAN(G10:S10)</f>
        <v>65.78</v>
      </c>
      <c r="H19" s="4">
        <f>G19-$D$10</f>
        <v>2.8200000000000003</v>
      </c>
      <c r="I19" s="4" t="e">
        <f>MODE(G10:S10)</f>
        <v>#N/A</v>
      </c>
      <c r="J19" s="4" t="e">
        <f>I19-$D$10</f>
        <v>#N/A</v>
      </c>
      <c r="K19" s="4">
        <f>T10-U10</f>
        <v>15.93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3:23" x14ac:dyDescent="0.25">
      <c r="D20" s="12" t="s">
        <v>23</v>
      </c>
      <c r="E20" s="4">
        <f>AVERAGE(G11:S11)</f>
        <v>76.30153846153847</v>
      </c>
      <c r="F20" s="4">
        <f>E20-$D$11</f>
        <v>17.501538461538473</v>
      </c>
      <c r="G20" s="4">
        <f>MEDIAN(G11:S11)</f>
        <v>77.41</v>
      </c>
      <c r="H20" s="4">
        <f>G20-$D$11</f>
        <v>18.61</v>
      </c>
      <c r="I20" s="4" t="e">
        <f>MODE(G11:S11)</f>
        <v>#N/A</v>
      </c>
      <c r="J20" s="4" t="e">
        <f>I20-$D$11</f>
        <v>#N/A</v>
      </c>
      <c r="K20" s="4">
        <f>T11-U11</f>
        <v>18.02000000000001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3:23" x14ac:dyDescent="0.25"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3:23" x14ac:dyDescent="0.25"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3:23" x14ac:dyDescent="0.25"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3:23" x14ac:dyDescent="0.25"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3:23" x14ac:dyDescent="0.25"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3:23" x14ac:dyDescent="0.25"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3:23" x14ac:dyDescent="0.25"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3:23" x14ac:dyDescent="0.25">
      <c r="I28" s="4"/>
      <c r="J28" s="4"/>
      <c r="K28" s="4"/>
      <c r="L28" s="4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4"/>
    </row>
    <row r="29" spans="3:23" x14ac:dyDescent="0.25">
      <c r="I29" s="4"/>
      <c r="J29" s="4"/>
      <c r="K29" s="4"/>
      <c r="L29" s="4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4"/>
    </row>
    <row r="30" spans="3:23" x14ac:dyDescent="0.25">
      <c r="I30" s="4"/>
      <c r="J30" s="4"/>
      <c r="K30" s="4"/>
      <c r="L30" s="4"/>
      <c r="M30" s="22"/>
      <c r="N30" s="22"/>
      <c r="O30" s="22"/>
      <c r="P30" s="22"/>
      <c r="Q30" s="23"/>
      <c r="R30" s="21"/>
      <c r="S30" s="22"/>
      <c r="T30" s="22"/>
      <c r="U30" s="22"/>
      <c r="V30" s="22"/>
      <c r="W30" s="4"/>
    </row>
    <row r="31" spans="3:23" x14ac:dyDescent="0.25">
      <c r="I31" s="4"/>
      <c r="J31" s="4"/>
      <c r="K31" s="4"/>
      <c r="L31" s="4"/>
      <c r="M31" s="22"/>
      <c r="N31" s="22"/>
      <c r="O31" s="22"/>
      <c r="P31" s="23"/>
      <c r="Q31" s="22"/>
      <c r="R31" s="22"/>
      <c r="S31" s="22"/>
      <c r="T31" s="22"/>
      <c r="U31" s="22"/>
      <c r="V31" s="22"/>
      <c r="W31" s="4"/>
    </row>
    <row r="32" spans="3:23" x14ac:dyDescent="0.25"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3:22" x14ac:dyDescent="0.25"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3:22" x14ac:dyDescent="0.25"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3:22" x14ac:dyDescent="0.25"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3:22" x14ac:dyDescent="0.25">
      <c r="M36" s="21"/>
      <c r="N36" s="21"/>
      <c r="O36" s="21"/>
      <c r="P36" s="21"/>
      <c r="Q36" s="21"/>
      <c r="R36" s="21"/>
      <c r="S36" s="21"/>
      <c r="T36" s="21"/>
      <c r="U36" s="21"/>
      <c r="V36" s="21"/>
    </row>
  </sheetData>
  <mergeCells count="4">
    <mergeCell ref="D12:D13"/>
    <mergeCell ref="C5:D5"/>
    <mergeCell ref="C10:C11"/>
    <mergeCell ref="C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D14-1346-4900-BEFE-328E54B0D8B2}">
  <dimension ref="B5:DB52"/>
  <sheetViews>
    <sheetView zoomScale="50" zoomScaleNormal="50" workbookViewId="0">
      <selection activeCell="O21" sqref="O21"/>
    </sheetView>
  </sheetViews>
  <sheetFormatPr defaultRowHeight="15" x14ac:dyDescent="0.25"/>
  <cols>
    <col min="3" max="3" width="11.7109375" bestFit="1" customWidth="1"/>
    <col min="4" max="4" width="8.5703125" bestFit="1" customWidth="1"/>
    <col min="5" max="5" width="15.7109375" bestFit="1" customWidth="1"/>
    <col min="6" max="6" width="12" bestFit="1" customWidth="1"/>
    <col min="31" max="31" width="9.140625" customWidth="1"/>
    <col min="36" max="104" width="0" hidden="1" customWidth="1"/>
  </cols>
  <sheetData>
    <row r="5" spans="3:106" x14ac:dyDescent="0.25">
      <c r="C5" s="12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3:106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  <c r="S6" s="1">
        <v>14</v>
      </c>
      <c r="T6" s="1">
        <v>15</v>
      </c>
      <c r="U6" s="1">
        <v>16</v>
      </c>
      <c r="V6" s="1">
        <v>17</v>
      </c>
      <c r="W6" s="1">
        <v>18</v>
      </c>
      <c r="X6" s="1">
        <v>19</v>
      </c>
      <c r="Y6" s="1">
        <v>20</v>
      </c>
      <c r="Z6" s="1">
        <v>21</v>
      </c>
      <c r="AA6" s="1">
        <v>22</v>
      </c>
      <c r="AB6" s="1">
        <v>23</v>
      </c>
      <c r="AC6" s="1">
        <v>24</v>
      </c>
      <c r="AD6" s="1">
        <v>25</v>
      </c>
      <c r="AE6" s="1">
        <v>26</v>
      </c>
      <c r="AF6" s="1">
        <v>27</v>
      </c>
      <c r="AG6" s="1">
        <v>28</v>
      </c>
      <c r="AH6" s="1">
        <v>29</v>
      </c>
      <c r="AI6" s="1">
        <v>30</v>
      </c>
      <c r="AJ6" s="1">
        <v>31</v>
      </c>
      <c r="AK6" s="1">
        <v>32</v>
      </c>
      <c r="AL6" s="1">
        <v>33</v>
      </c>
      <c r="AM6" s="1">
        <v>34</v>
      </c>
      <c r="AN6" s="1">
        <v>35</v>
      </c>
      <c r="AO6" s="1">
        <v>36</v>
      </c>
      <c r="AP6" s="1">
        <v>37</v>
      </c>
      <c r="AQ6" s="1">
        <v>38</v>
      </c>
      <c r="AR6" s="1">
        <v>39</v>
      </c>
      <c r="AS6" s="1">
        <v>40</v>
      </c>
      <c r="AT6" s="1">
        <v>41</v>
      </c>
      <c r="AU6" s="1">
        <v>42</v>
      </c>
      <c r="AV6" s="1">
        <v>43</v>
      </c>
      <c r="AW6" s="1">
        <v>44</v>
      </c>
      <c r="AX6" s="1">
        <v>45</v>
      </c>
      <c r="AY6" s="1">
        <v>46</v>
      </c>
      <c r="AZ6" s="1">
        <v>47</v>
      </c>
      <c r="BA6" s="1">
        <v>48</v>
      </c>
      <c r="BB6" s="1">
        <v>49</v>
      </c>
      <c r="BC6" s="1">
        <v>50</v>
      </c>
      <c r="BD6" s="1">
        <v>51</v>
      </c>
      <c r="BE6" s="1">
        <v>52</v>
      </c>
      <c r="BF6" s="1">
        <v>53</v>
      </c>
      <c r="BG6" s="1">
        <v>54</v>
      </c>
      <c r="BH6" s="1">
        <v>55</v>
      </c>
      <c r="BI6" s="1">
        <v>56</v>
      </c>
      <c r="BJ6" s="1">
        <v>57</v>
      </c>
      <c r="BK6" s="1">
        <v>58</v>
      </c>
      <c r="BL6" s="1">
        <v>59</v>
      </c>
      <c r="BM6" s="1">
        <v>60</v>
      </c>
      <c r="BN6" s="1">
        <v>61</v>
      </c>
      <c r="BO6" s="1">
        <v>62</v>
      </c>
      <c r="BP6" s="1">
        <v>63</v>
      </c>
      <c r="BQ6" s="1">
        <v>64</v>
      </c>
      <c r="BR6" s="1">
        <v>65</v>
      </c>
      <c r="BS6" s="1">
        <v>66</v>
      </c>
      <c r="BT6" s="1">
        <v>67</v>
      </c>
      <c r="BU6" s="1">
        <v>68</v>
      </c>
      <c r="BV6" s="1">
        <v>69</v>
      </c>
      <c r="BW6" s="1">
        <v>70</v>
      </c>
      <c r="BX6" s="1">
        <v>71</v>
      </c>
      <c r="BY6" s="1">
        <v>72</v>
      </c>
      <c r="BZ6" s="1">
        <v>73</v>
      </c>
      <c r="CA6" s="1">
        <v>74</v>
      </c>
      <c r="CB6" s="1">
        <v>75</v>
      </c>
      <c r="CC6" s="1">
        <v>76</v>
      </c>
      <c r="CD6" s="1">
        <v>77</v>
      </c>
      <c r="CE6" s="1">
        <v>78</v>
      </c>
      <c r="CF6" s="1">
        <v>79</v>
      </c>
      <c r="CG6" s="1">
        <v>80</v>
      </c>
      <c r="CH6" s="1">
        <v>81</v>
      </c>
      <c r="CI6" s="1">
        <v>82</v>
      </c>
      <c r="CJ6" s="1">
        <v>83</v>
      </c>
      <c r="CK6" s="1">
        <v>84</v>
      </c>
      <c r="CL6" s="1">
        <v>85</v>
      </c>
      <c r="CM6" s="1">
        <v>86</v>
      </c>
      <c r="CN6" s="1">
        <v>87</v>
      </c>
      <c r="CO6" s="1">
        <v>88</v>
      </c>
      <c r="CP6" s="1">
        <v>89</v>
      </c>
      <c r="CQ6" s="1">
        <v>90</v>
      </c>
      <c r="CR6" s="1">
        <v>91</v>
      </c>
      <c r="CS6" s="1">
        <v>92</v>
      </c>
      <c r="CT6" s="1">
        <v>93</v>
      </c>
      <c r="CU6" s="1">
        <v>94</v>
      </c>
      <c r="CV6" s="1">
        <v>95</v>
      </c>
      <c r="CW6" s="1">
        <v>96</v>
      </c>
      <c r="CX6" s="1">
        <v>97</v>
      </c>
      <c r="CY6" s="1">
        <v>98</v>
      </c>
      <c r="CZ6" s="1">
        <v>99</v>
      </c>
      <c r="DA6" s="1"/>
    </row>
    <row r="7" spans="3:106" x14ac:dyDescent="0.25">
      <c r="C7" s="1"/>
      <c r="D7" s="29" t="s">
        <v>3</v>
      </c>
      <c r="E7" s="13" t="s">
        <v>4</v>
      </c>
      <c r="F7" s="1">
        <v>3194559</v>
      </c>
      <c r="G7" s="1">
        <v>274470</v>
      </c>
      <c r="H7" s="1">
        <v>156876</v>
      </c>
      <c r="I7" s="1">
        <v>81747</v>
      </c>
      <c r="J7" s="1">
        <v>56439</v>
      </c>
      <c r="K7" s="1">
        <v>28879</v>
      </c>
      <c r="L7" s="1">
        <v>19540</v>
      </c>
      <c r="M7" s="1">
        <v>13480</v>
      </c>
      <c r="N7" s="1">
        <v>9460</v>
      </c>
      <c r="O7" s="1">
        <v>7000</v>
      </c>
      <c r="P7" s="1">
        <v>5319</v>
      </c>
      <c r="Q7" s="1">
        <v>4183</v>
      </c>
      <c r="R7" s="1">
        <v>3319</v>
      </c>
      <c r="S7" s="1">
        <v>2752</v>
      </c>
      <c r="T7" s="1">
        <v>2301</v>
      </c>
      <c r="U7" s="1">
        <v>1996</v>
      </c>
      <c r="V7" s="1">
        <v>1743</v>
      </c>
      <c r="W7" s="1">
        <v>1496</v>
      </c>
      <c r="X7" s="1">
        <v>1314</v>
      </c>
      <c r="Y7" s="1">
        <v>1185</v>
      </c>
      <c r="Z7" s="1">
        <v>1040</v>
      </c>
      <c r="AA7" s="1">
        <v>916</v>
      </c>
      <c r="AB7" s="1">
        <v>829</v>
      </c>
      <c r="AC7" s="1">
        <v>743</v>
      </c>
      <c r="AD7" s="1">
        <v>686</v>
      </c>
      <c r="AE7" s="1">
        <v>619</v>
      </c>
      <c r="AF7" s="1">
        <v>573</v>
      </c>
      <c r="AG7" s="1">
        <v>522</v>
      </c>
      <c r="AH7" s="1">
        <v>470</v>
      </c>
      <c r="AI7" s="1">
        <v>433</v>
      </c>
      <c r="AJ7" s="1">
        <v>380</v>
      </c>
      <c r="AK7" s="1">
        <v>352</v>
      </c>
      <c r="AL7" s="1">
        <v>322</v>
      </c>
      <c r="AM7" s="1">
        <v>299</v>
      </c>
      <c r="AN7" s="1">
        <v>276</v>
      </c>
      <c r="AO7" s="1">
        <v>257</v>
      </c>
      <c r="AP7" s="1">
        <v>241</v>
      </c>
      <c r="AQ7" s="1">
        <v>227</v>
      </c>
      <c r="AR7" s="1">
        <v>216</v>
      </c>
      <c r="AS7" s="1">
        <v>201</v>
      </c>
      <c r="AT7" s="1">
        <v>190</v>
      </c>
      <c r="AU7" s="1">
        <v>182</v>
      </c>
      <c r="AV7" s="1">
        <v>171</v>
      </c>
      <c r="AW7" s="1">
        <v>160</v>
      </c>
      <c r="AX7" s="1">
        <v>145</v>
      </c>
      <c r="AY7" s="1">
        <v>137</v>
      </c>
      <c r="AZ7" s="1">
        <v>128</v>
      </c>
      <c r="BA7" s="1">
        <v>123</v>
      </c>
      <c r="BB7" s="1">
        <v>119</v>
      </c>
      <c r="BC7" s="1">
        <v>116</v>
      </c>
      <c r="BD7" s="1">
        <v>109</v>
      </c>
      <c r="BE7" s="1">
        <v>106</v>
      </c>
      <c r="BF7" s="1">
        <v>104</v>
      </c>
      <c r="BG7" s="1">
        <v>97</v>
      </c>
      <c r="BH7" s="1">
        <v>96</v>
      </c>
      <c r="BI7" s="1">
        <v>96</v>
      </c>
      <c r="BJ7" s="1">
        <v>94</v>
      </c>
      <c r="BK7" s="1">
        <v>93</v>
      </c>
      <c r="BL7" s="1">
        <v>90</v>
      </c>
      <c r="BM7" s="1">
        <v>89</v>
      </c>
      <c r="BN7" s="1">
        <v>86</v>
      </c>
      <c r="BO7" s="1">
        <v>84</v>
      </c>
      <c r="BP7" s="1">
        <v>81</v>
      </c>
      <c r="BQ7" s="1">
        <v>80</v>
      </c>
      <c r="BR7" s="1">
        <v>73</v>
      </c>
      <c r="BS7" s="1">
        <v>70</v>
      </c>
      <c r="BT7" s="1">
        <v>66</v>
      </c>
      <c r="BU7" s="1">
        <v>61</v>
      </c>
      <c r="BV7" s="1">
        <v>52</v>
      </c>
      <c r="BW7" s="1">
        <v>50</v>
      </c>
      <c r="BX7" s="1">
        <v>48</v>
      </c>
      <c r="BY7" s="1">
        <v>43</v>
      </c>
      <c r="BZ7" s="1">
        <v>41</v>
      </c>
      <c r="CA7" s="1">
        <v>36</v>
      </c>
      <c r="CB7" s="1">
        <v>35</v>
      </c>
      <c r="CC7" s="1">
        <v>31</v>
      </c>
      <c r="CD7" s="1">
        <v>30</v>
      </c>
      <c r="CE7" s="1">
        <v>29</v>
      </c>
      <c r="CF7" s="1">
        <v>28</v>
      </c>
      <c r="CG7" s="1">
        <v>27</v>
      </c>
      <c r="CH7" s="1">
        <v>27</v>
      </c>
      <c r="CI7" s="1">
        <v>25</v>
      </c>
      <c r="CJ7" s="1">
        <v>25</v>
      </c>
      <c r="CK7" s="1">
        <v>22</v>
      </c>
      <c r="CL7" s="1">
        <v>22</v>
      </c>
      <c r="CM7" s="1">
        <v>22</v>
      </c>
      <c r="CN7" s="1">
        <v>22</v>
      </c>
      <c r="CO7" s="1">
        <v>21</v>
      </c>
      <c r="CP7" s="1">
        <v>21</v>
      </c>
      <c r="CQ7" s="1">
        <v>20</v>
      </c>
      <c r="CR7" s="1">
        <v>20</v>
      </c>
      <c r="CS7" s="1">
        <v>19</v>
      </c>
      <c r="CT7" s="1">
        <v>17</v>
      </c>
      <c r="CU7" s="1">
        <v>17</v>
      </c>
      <c r="CV7" s="1">
        <v>15</v>
      </c>
      <c r="CW7" s="1">
        <v>15</v>
      </c>
      <c r="CX7" s="1">
        <v>15</v>
      </c>
      <c r="CY7" s="1">
        <v>15</v>
      </c>
      <c r="CZ7" s="1">
        <v>15</v>
      </c>
      <c r="DA7" s="1"/>
    </row>
    <row r="8" spans="3:106" ht="15.75" thickBot="1" x14ac:dyDescent="0.3">
      <c r="C8" s="1"/>
      <c r="D8" s="30"/>
      <c r="E8" s="14" t="s">
        <v>5</v>
      </c>
      <c r="F8" s="2">
        <f>F7-G7</f>
        <v>2920089</v>
      </c>
      <c r="G8" s="2">
        <f t="shared" ref="G8:BR8" si="0">G7-H7</f>
        <v>117594</v>
      </c>
      <c r="H8" s="2">
        <f t="shared" si="0"/>
        <v>75129</v>
      </c>
      <c r="I8" s="2">
        <f t="shared" si="0"/>
        <v>25308</v>
      </c>
      <c r="J8" s="2">
        <f t="shared" si="0"/>
        <v>27560</v>
      </c>
      <c r="K8" s="2">
        <f t="shared" si="0"/>
        <v>9339</v>
      </c>
      <c r="L8" s="2">
        <f t="shared" si="0"/>
        <v>6060</v>
      </c>
      <c r="M8" s="2">
        <f t="shared" si="0"/>
        <v>4020</v>
      </c>
      <c r="N8" s="2">
        <f t="shared" si="0"/>
        <v>2460</v>
      </c>
      <c r="O8" s="2">
        <f t="shared" si="0"/>
        <v>1681</v>
      </c>
      <c r="P8" s="2">
        <f t="shared" si="0"/>
        <v>1136</v>
      </c>
      <c r="Q8" s="2">
        <f t="shared" si="0"/>
        <v>864</v>
      </c>
      <c r="R8" s="2">
        <f t="shared" si="0"/>
        <v>567</v>
      </c>
      <c r="S8" s="2">
        <f t="shared" si="0"/>
        <v>451</v>
      </c>
      <c r="T8" s="2">
        <f t="shared" si="0"/>
        <v>305</v>
      </c>
      <c r="U8" s="2">
        <f t="shared" si="0"/>
        <v>253</v>
      </c>
      <c r="V8" s="2">
        <f t="shared" si="0"/>
        <v>247</v>
      </c>
      <c r="W8" s="2">
        <f t="shared" si="0"/>
        <v>182</v>
      </c>
      <c r="X8" s="2">
        <f t="shared" si="0"/>
        <v>129</v>
      </c>
      <c r="Y8" s="2">
        <f t="shared" si="0"/>
        <v>145</v>
      </c>
      <c r="Z8" s="2">
        <f t="shared" si="0"/>
        <v>124</v>
      </c>
      <c r="AA8" s="2">
        <f t="shared" si="0"/>
        <v>87</v>
      </c>
      <c r="AB8" s="2">
        <f t="shared" si="0"/>
        <v>86</v>
      </c>
      <c r="AC8" s="2">
        <f t="shared" si="0"/>
        <v>57</v>
      </c>
      <c r="AD8" s="2">
        <f t="shared" si="0"/>
        <v>67</v>
      </c>
      <c r="AE8" s="2">
        <f t="shared" si="0"/>
        <v>46</v>
      </c>
      <c r="AF8" s="2">
        <f t="shared" si="0"/>
        <v>51</v>
      </c>
      <c r="AG8" s="2">
        <f t="shared" si="0"/>
        <v>52</v>
      </c>
      <c r="AH8" s="2">
        <f t="shared" si="0"/>
        <v>37</v>
      </c>
      <c r="AI8" s="2">
        <f t="shared" si="0"/>
        <v>53</v>
      </c>
      <c r="AJ8" s="2">
        <f t="shared" si="0"/>
        <v>28</v>
      </c>
      <c r="AK8" s="2">
        <f t="shared" si="0"/>
        <v>30</v>
      </c>
      <c r="AL8" s="2">
        <f t="shared" si="0"/>
        <v>23</v>
      </c>
      <c r="AM8" s="2">
        <f t="shared" si="0"/>
        <v>23</v>
      </c>
      <c r="AN8" s="2">
        <f t="shared" si="0"/>
        <v>19</v>
      </c>
      <c r="AO8" s="2">
        <f t="shared" si="0"/>
        <v>16</v>
      </c>
      <c r="AP8" s="2">
        <f t="shared" si="0"/>
        <v>14</v>
      </c>
      <c r="AQ8" s="2">
        <f t="shared" si="0"/>
        <v>11</v>
      </c>
      <c r="AR8" s="2">
        <f t="shared" si="0"/>
        <v>15</v>
      </c>
      <c r="AS8" s="2">
        <f t="shared" si="0"/>
        <v>11</v>
      </c>
      <c r="AT8" s="2">
        <f t="shared" si="0"/>
        <v>8</v>
      </c>
      <c r="AU8" s="2">
        <f t="shared" si="0"/>
        <v>11</v>
      </c>
      <c r="AV8" s="2">
        <f t="shared" si="0"/>
        <v>11</v>
      </c>
      <c r="AW8" s="2">
        <f t="shared" si="0"/>
        <v>15</v>
      </c>
      <c r="AX8" s="2">
        <f t="shared" si="0"/>
        <v>8</v>
      </c>
      <c r="AY8" s="2">
        <f t="shared" si="0"/>
        <v>9</v>
      </c>
      <c r="AZ8" s="2">
        <f t="shared" si="0"/>
        <v>5</v>
      </c>
      <c r="BA8" s="2">
        <f t="shared" si="0"/>
        <v>4</v>
      </c>
      <c r="BB8" s="2">
        <f t="shared" si="0"/>
        <v>3</v>
      </c>
      <c r="BC8" s="2">
        <f t="shared" si="0"/>
        <v>7</v>
      </c>
      <c r="BD8" s="2">
        <f t="shared" si="0"/>
        <v>3</v>
      </c>
      <c r="BE8" s="2">
        <f t="shared" si="0"/>
        <v>2</v>
      </c>
      <c r="BF8" s="2">
        <f t="shared" si="0"/>
        <v>7</v>
      </c>
      <c r="BG8" s="2">
        <f t="shared" si="0"/>
        <v>1</v>
      </c>
      <c r="BH8" s="2">
        <f t="shared" si="0"/>
        <v>0</v>
      </c>
      <c r="BI8" s="2">
        <f t="shared" si="0"/>
        <v>2</v>
      </c>
      <c r="BJ8" s="2">
        <f t="shared" si="0"/>
        <v>1</v>
      </c>
      <c r="BK8" s="2">
        <f t="shared" si="0"/>
        <v>3</v>
      </c>
      <c r="BL8" s="2">
        <f t="shared" si="0"/>
        <v>1</v>
      </c>
      <c r="BM8" s="2">
        <f t="shared" si="0"/>
        <v>3</v>
      </c>
      <c r="BN8" s="2">
        <f t="shared" si="0"/>
        <v>2</v>
      </c>
      <c r="BO8" s="2">
        <f t="shared" si="0"/>
        <v>3</v>
      </c>
      <c r="BP8" s="2">
        <f t="shared" si="0"/>
        <v>1</v>
      </c>
      <c r="BQ8" s="2">
        <f t="shared" si="0"/>
        <v>7</v>
      </c>
      <c r="BR8" s="2">
        <f t="shared" si="0"/>
        <v>3</v>
      </c>
      <c r="BS8" s="2">
        <f t="shared" ref="BS8:CY8" si="1">BS7-BT7</f>
        <v>4</v>
      </c>
      <c r="BT8" s="2">
        <f t="shared" si="1"/>
        <v>5</v>
      </c>
      <c r="BU8" s="2">
        <f t="shared" si="1"/>
        <v>9</v>
      </c>
      <c r="BV8" s="2">
        <f t="shared" si="1"/>
        <v>2</v>
      </c>
      <c r="BW8" s="2">
        <f t="shared" si="1"/>
        <v>2</v>
      </c>
      <c r="BX8" s="2">
        <f t="shared" si="1"/>
        <v>5</v>
      </c>
      <c r="BY8" s="2">
        <f t="shared" si="1"/>
        <v>2</v>
      </c>
      <c r="BZ8" s="2">
        <f t="shared" si="1"/>
        <v>5</v>
      </c>
      <c r="CA8" s="2">
        <f t="shared" si="1"/>
        <v>1</v>
      </c>
      <c r="CB8" s="2">
        <f t="shared" si="1"/>
        <v>4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H8" s="2">
        <f t="shared" si="1"/>
        <v>2</v>
      </c>
      <c r="CI8" s="2">
        <f t="shared" si="1"/>
        <v>0</v>
      </c>
      <c r="CJ8" s="2">
        <f t="shared" si="1"/>
        <v>3</v>
      </c>
      <c r="CK8" s="2">
        <f t="shared" si="1"/>
        <v>0</v>
      </c>
      <c r="CL8" s="2">
        <f t="shared" si="1"/>
        <v>0</v>
      </c>
      <c r="CM8" s="2">
        <f t="shared" si="1"/>
        <v>0</v>
      </c>
      <c r="CN8" s="2">
        <f t="shared" si="1"/>
        <v>1</v>
      </c>
      <c r="CO8" s="2">
        <f t="shared" si="1"/>
        <v>0</v>
      </c>
      <c r="CP8" s="2">
        <f t="shared" si="1"/>
        <v>1</v>
      </c>
      <c r="CQ8" s="2">
        <f t="shared" si="1"/>
        <v>0</v>
      </c>
      <c r="CR8" s="2">
        <f t="shared" si="1"/>
        <v>1</v>
      </c>
      <c r="CS8" s="2">
        <f t="shared" si="1"/>
        <v>2</v>
      </c>
      <c r="CT8" s="2">
        <f t="shared" si="1"/>
        <v>0</v>
      </c>
      <c r="CU8" s="2">
        <f t="shared" si="1"/>
        <v>2</v>
      </c>
      <c r="CV8" s="2">
        <f t="shared" si="1"/>
        <v>0</v>
      </c>
      <c r="CW8" s="2">
        <f t="shared" si="1"/>
        <v>0</v>
      </c>
      <c r="CX8" s="2">
        <f t="shared" si="1"/>
        <v>0</v>
      </c>
      <c r="CY8" s="2">
        <f t="shared" si="1"/>
        <v>0</v>
      </c>
      <c r="CZ8" s="2">
        <v>2</v>
      </c>
      <c r="DA8" s="14" t="s">
        <v>7</v>
      </c>
      <c r="DB8" s="14" t="s">
        <v>8</v>
      </c>
    </row>
    <row r="9" spans="3:106" x14ac:dyDescent="0.25">
      <c r="C9" s="28" t="s">
        <v>4</v>
      </c>
      <c r="D9" s="28"/>
      <c r="E9" s="2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2"/>
      <c r="DB9" s="12"/>
    </row>
    <row r="10" spans="3:106" x14ac:dyDescent="0.25">
      <c r="C10" s="32" t="s">
        <v>9</v>
      </c>
      <c r="D10" s="1">
        <v>62.96</v>
      </c>
      <c r="E10" s="12" t="s">
        <v>10</v>
      </c>
      <c r="F10" s="1"/>
      <c r="G10" s="1"/>
      <c r="H10" s="1"/>
      <c r="I10" s="1"/>
      <c r="J10" s="1"/>
      <c r="K10" s="1"/>
      <c r="L10" s="1">
        <v>67.44</v>
      </c>
      <c r="M10" s="1"/>
      <c r="N10" s="1"/>
      <c r="O10" s="1">
        <v>66.900000000000006</v>
      </c>
      <c r="P10" s="1"/>
      <c r="Q10" s="1"/>
      <c r="R10" s="1">
        <v>66.099999999999994</v>
      </c>
      <c r="S10" s="1"/>
      <c r="T10" s="1"/>
      <c r="U10" s="1">
        <v>65.17</v>
      </c>
      <c r="V10" s="1"/>
      <c r="W10" s="1"/>
      <c r="X10" s="1"/>
      <c r="Y10" s="1">
        <v>65.739999999999995</v>
      </c>
      <c r="Z10" s="1"/>
      <c r="AA10" s="1"/>
      <c r="AB10" s="1"/>
      <c r="AC10" s="1"/>
      <c r="AD10" s="1">
        <v>64.72</v>
      </c>
      <c r="AE10" s="1"/>
      <c r="AF10" s="1"/>
      <c r="AG10" s="1"/>
      <c r="AH10" s="1"/>
      <c r="AI10" s="1">
        <v>65.41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2">
        <f>MAX(F10:CZ10)</f>
        <v>67.44</v>
      </c>
      <c r="DB10" s="12">
        <f>MIN(F10:CZ10)</f>
        <v>64.72</v>
      </c>
    </row>
    <row r="11" spans="3:106" x14ac:dyDescent="0.25">
      <c r="C11" s="32"/>
      <c r="D11" s="1">
        <v>58.8</v>
      </c>
      <c r="E11" s="12" t="s">
        <v>23</v>
      </c>
      <c r="F11" s="3" t="s">
        <v>21</v>
      </c>
      <c r="G11" s="1">
        <v>58.89</v>
      </c>
      <c r="H11" s="12">
        <v>59.69</v>
      </c>
      <c r="I11" s="1">
        <v>59.44</v>
      </c>
      <c r="J11" s="1">
        <v>58.69</v>
      </c>
      <c r="K11" s="1">
        <v>58.66</v>
      </c>
      <c r="L11" s="1">
        <v>58.91</v>
      </c>
      <c r="M11" s="1">
        <v>58.84</v>
      </c>
      <c r="N11" s="1">
        <v>57.84</v>
      </c>
      <c r="O11" s="1">
        <v>58.77</v>
      </c>
      <c r="P11" s="1">
        <v>58.83</v>
      </c>
      <c r="Q11" s="1">
        <v>58.72</v>
      </c>
      <c r="R11" s="1">
        <v>58.72</v>
      </c>
      <c r="S11" s="1">
        <v>58.72</v>
      </c>
      <c r="T11" s="1">
        <v>58.71</v>
      </c>
      <c r="U11" s="1">
        <v>58.72</v>
      </c>
      <c r="V11" s="1">
        <v>58.72</v>
      </c>
      <c r="W11" s="1">
        <v>58.82</v>
      </c>
      <c r="X11" s="1">
        <v>58.81</v>
      </c>
      <c r="Y11" s="1">
        <v>58.81</v>
      </c>
      <c r="Z11" s="1">
        <v>58.81</v>
      </c>
      <c r="AA11" s="1">
        <v>58.82</v>
      </c>
      <c r="AB11" s="1">
        <v>58.82</v>
      </c>
      <c r="AC11" s="1">
        <v>58.81</v>
      </c>
      <c r="AD11" s="1">
        <v>58.81</v>
      </c>
      <c r="AE11" s="1">
        <v>58.81</v>
      </c>
      <c r="AF11" s="1">
        <v>58.72</v>
      </c>
      <c r="AG11" s="1">
        <v>58.72</v>
      </c>
      <c r="AH11" s="1">
        <v>58.72</v>
      </c>
      <c r="AI11" s="1">
        <v>58.72</v>
      </c>
      <c r="AJ11" s="1">
        <v>58.81</v>
      </c>
      <c r="AK11" s="1">
        <v>58.81</v>
      </c>
      <c r="AL11" s="1">
        <v>58.8</v>
      </c>
      <c r="AM11" s="1">
        <v>58.8</v>
      </c>
      <c r="AN11" s="1">
        <v>58.8</v>
      </c>
      <c r="AO11" s="1">
        <v>58.8</v>
      </c>
      <c r="AP11" s="1">
        <v>58.8</v>
      </c>
      <c r="AQ11" s="1">
        <v>57.94</v>
      </c>
      <c r="AR11" s="1">
        <v>57.94</v>
      </c>
      <c r="AS11" s="1">
        <v>57.94</v>
      </c>
      <c r="AT11" s="1">
        <v>58.8</v>
      </c>
      <c r="AU11" s="1">
        <v>58.8</v>
      </c>
      <c r="AV11" s="1">
        <v>58.8</v>
      </c>
      <c r="AW11" s="1">
        <v>58.8</v>
      </c>
      <c r="AX11" s="1">
        <v>58.8</v>
      </c>
      <c r="AY11" s="1">
        <v>58.8</v>
      </c>
      <c r="AZ11" s="1">
        <v>58.8</v>
      </c>
      <c r="BA11" s="1">
        <v>58.8</v>
      </c>
      <c r="BB11" s="1">
        <v>58.8</v>
      </c>
      <c r="BC11" s="1">
        <v>58.8</v>
      </c>
      <c r="BD11" s="1">
        <v>58.8</v>
      </c>
      <c r="BE11" s="1">
        <v>58.8</v>
      </c>
      <c r="BF11" s="1">
        <v>58.8</v>
      </c>
      <c r="BG11" s="1">
        <v>58.8</v>
      </c>
      <c r="BH11" s="1">
        <v>58.8</v>
      </c>
      <c r="BI11" s="1">
        <v>58.8</v>
      </c>
      <c r="BJ11" s="1">
        <v>58.8</v>
      </c>
      <c r="BK11" s="1">
        <v>58.8</v>
      </c>
      <c r="BL11" s="1">
        <v>58.8</v>
      </c>
      <c r="BM11" s="1">
        <v>58.8</v>
      </c>
      <c r="BN11" s="1">
        <v>58.8</v>
      </c>
      <c r="BO11" s="1">
        <v>58.8</v>
      </c>
      <c r="BP11" s="1">
        <v>58.8</v>
      </c>
      <c r="BQ11" s="1">
        <v>58.8</v>
      </c>
      <c r="BR11" s="1">
        <v>58.8</v>
      </c>
      <c r="BS11" s="1">
        <v>58.8</v>
      </c>
      <c r="BT11" s="1">
        <v>58.8</v>
      </c>
      <c r="BU11" s="1">
        <v>58.8</v>
      </c>
      <c r="BV11" s="1">
        <v>58.8</v>
      </c>
      <c r="BW11" s="1">
        <v>58.8</v>
      </c>
      <c r="BX11" s="1">
        <v>58.8</v>
      </c>
      <c r="BY11" s="1">
        <v>58.8</v>
      </c>
      <c r="BZ11" s="1">
        <v>58.8</v>
      </c>
      <c r="CA11" s="1">
        <v>58.8</v>
      </c>
      <c r="CB11" s="1">
        <v>58.8</v>
      </c>
      <c r="CC11" s="1">
        <v>58.8</v>
      </c>
      <c r="CD11" s="1">
        <v>58.8</v>
      </c>
      <c r="CE11" s="1">
        <v>58.8</v>
      </c>
      <c r="CF11" s="1">
        <v>58.8</v>
      </c>
      <c r="CG11" s="1">
        <v>58.8</v>
      </c>
      <c r="CH11" s="1">
        <v>58.8</v>
      </c>
      <c r="CI11" s="1">
        <v>58.8</v>
      </c>
      <c r="CJ11" s="1">
        <v>58.8</v>
      </c>
      <c r="CK11" s="1">
        <v>58.8</v>
      </c>
      <c r="CL11" s="1">
        <v>58.8</v>
      </c>
      <c r="CM11" s="1">
        <v>58.8</v>
      </c>
      <c r="CN11" s="1">
        <v>58.8</v>
      </c>
      <c r="CO11" s="1">
        <v>58.8</v>
      </c>
      <c r="CP11" s="1">
        <v>58.8</v>
      </c>
      <c r="CQ11" s="1">
        <v>58.8</v>
      </c>
      <c r="CR11" s="1">
        <v>58.8</v>
      </c>
      <c r="CS11" s="1">
        <v>58.8</v>
      </c>
      <c r="CT11" s="1">
        <v>58.8</v>
      </c>
      <c r="CU11" s="1">
        <v>58.8</v>
      </c>
      <c r="CV11" s="1">
        <v>58.8</v>
      </c>
      <c r="CW11" s="1">
        <v>58.8</v>
      </c>
      <c r="CX11" s="1">
        <v>58.8</v>
      </c>
      <c r="CY11" s="1">
        <v>58.8</v>
      </c>
      <c r="CZ11" s="1">
        <v>58.8</v>
      </c>
      <c r="DA11" s="12">
        <f>MAX(F11:CZ11)</f>
        <v>59.69</v>
      </c>
      <c r="DB11" s="12">
        <f>MIN(G11:CZ11)</f>
        <v>57.84</v>
      </c>
    </row>
    <row r="12" spans="3:106" x14ac:dyDescent="0.25">
      <c r="D12" s="28" t="s">
        <v>11</v>
      </c>
      <c r="E12" s="12" t="s">
        <v>10</v>
      </c>
      <c r="F12" s="4"/>
      <c r="G12" s="4"/>
      <c r="H12" s="4"/>
      <c r="I12" s="4"/>
      <c r="J12" s="4"/>
      <c r="K12" s="4"/>
      <c r="L12" s="6">
        <f>L10-$D$10</f>
        <v>4.4799999999999969</v>
      </c>
      <c r="M12" s="4"/>
      <c r="N12" s="4"/>
      <c r="O12" s="4">
        <f>O10-$D$10</f>
        <v>3.9400000000000048</v>
      </c>
      <c r="P12" s="4"/>
      <c r="Q12" s="4"/>
      <c r="R12" s="4">
        <f>R10-$D$10</f>
        <v>3.1399999999999935</v>
      </c>
      <c r="S12" s="4"/>
      <c r="T12" s="4"/>
      <c r="U12" s="7">
        <f>U10-$D$10</f>
        <v>2.2100000000000009</v>
      </c>
      <c r="V12" s="4"/>
      <c r="W12" s="4"/>
      <c r="X12" s="4"/>
      <c r="Y12" s="4">
        <f>Y10-$D$10</f>
        <v>2.779999999999994</v>
      </c>
      <c r="Z12" s="4"/>
      <c r="AA12" s="4"/>
      <c r="AB12" s="4"/>
      <c r="AC12" s="4"/>
      <c r="AD12" s="4">
        <f>AD10-$D$10</f>
        <v>1.759999999999998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12">
        <f>MAX(F12:CZ12)</f>
        <v>4.4799999999999969</v>
      </c>
      <c r="DB12" s="12">
        <f>MIN(G12:CZ12)</f>
        <v>1.759999999999998</v>
      </c>
    </row>
    <row r="13" spans="3:106" x14ac:dyDescent="0.25">
      <c r="D13" s="28"/>
      <c r="E13" s="12" t="s">
        <v>23</v>
      </c>
      <c r="F13" s="4"/>
      <c r="G13" s="4">
        <f>G11-$D$11</f>
        <v>9.0000000000003411E-2</v>
      </c>
      <c r="H13" s="6">
        <f t="shared" ref="H13:BS13" si="2">H11-$D$11</f>
        <v>0.89000000000000057</v>
      </c>
      <c r="I13" s="4">
        <f t="shared" si="2"/>
        <v>0.64000000000000057</v>
      </c>
      <c r="J13" s="4">
        <f t="shared" si="2"/>
        <v>-0.10999999999999943</v>
      </c>
      <c r="K13" s="4">
        <f t="shared" si="2"/>
        <v>-0.14000000000000057</v>
      </c>
      <c r="L13" s="4">
        <f t="shared" si="2"/>
        <v>0.10999999999999943</v>
      </c>
      <c r="M13" s="4">
        <f t="shared" si="2"/>
        <v>4.0000000000006253E-2</v>
      </c>
      <c r="N13" s="7">
        <f t="shared" si="2"/>
        <v>-0.95999999999999375</v>
      </c>
      <c r="O13" s="4">
        <f t="shared" si="2"/>
        <v>-2.9999999999994031E-2</v>
      </c>
      <c r="P13" s="4">
        <f t="shared" si="2"/>
        <v>3.0000000000001137E-2</v>
      </c>
      <c r="Q13" s="4">
        <f t="shared" si="2"/>
        <v>-7.9999999999998295E-2</v>
      </c>
      <c r="R13" s="4">
        <f t="shared" si="2"/>
        <v>-7.9999999999998295E-2</v>
      </c>
      <c r="S13" s="4">
        <f t="shared" si="2"/>
        <v>-7.9999999999998295E-2</v>
      </c>
      <c r="T13" s="4">
        <f t="shared" si="2"/>
        <v>-8.9999999999996305E-2</v>
      </c>
      <c r="U13" s="4">
        <f t="shared" si="2"/>
        <v>-7.9999999999998295E-2</v>
      </c>
      <c r="V13" s="4">
        <f t="shared" si="2"/>
        <v>-7.9999999999998295E-2</v>
      </c>
      <c r="W13" s="4">
        <f t="shared" si="2"/>
        <v>2.0000000000003126E-2</v>
      </c>
      <c r="X13" s="4">
        <f t="shared" si="2"/>
        <v>1.0000000000005116E-2</v>
      </c>
      <c r="Y13" s="4">
        <f t="shared" si="2"/>
        <v>1.0000000000005116E-2</v>
      </c>
      <c r="Z13" s="4">
        <f t="shared" si="2"/>
        <v>1.0000000000005116E-2</v>
      </c>
      <c r="AA13" s="4">
        <f t="shared" si="2"/>
        <v>2.0000000000003126E-2</v>
      </c>
      <c r="AB13" s="4">
        <f t="shared" si="2"/>
        <v>2.0000000000003126E-2</v>
      </c>
      <c r="AC13" s="4">
        <f t="shared" si="2"/>
        <v>1.0000000000005116E-2</v>
      </c>
      <c r="AD13" s="4">
        <f t="shared" si="2"/>
        <v>1.0000000000005116E-2</v>
      </c>
      <c r="AE13" s="4">
        <f t="shared" si="2"/>
        <v>1.0000000000005116E-2</v>
      </c>
      <c r="AF13" s="4">
        <f t="shared" si="2"/>
        <v>-7.9999999999998295E-2</v>
      </c>
      <c r="AG13" s="4">
        <f t="shared" si="2"/>
        <v>-7.9999999999998295E-2</v>
      </c>
      <c r="AH13" s="4">
        <f t="shared" si="2"/>
        <v>-7.9999999999998295E-2</v>
      </c>
      <c r="AI13" s="4">
        <f t="shared" si="2"/>
        <v>-7.9999999999998295E-2</v>
      </c>
      <c r="AJ13" s="4">
        <f t="shared" si="2"/>
        <v>1.0000000000005116E-2</v>
      </c>
      <c r="AK13" s="4">
        <f t="shared" si="2"/>
        <v>1.0000000000005116E-2</v>
      </c>
      <c r="AL13" s="4">
        <f t="shared" si="2"/>
        <v>0</v>
      </c>
      <c r="AM13" s="4">
        <f t="shared" si="2"/>
        <v>0</v>
      </c>
      <c r="AN13" s="4">
        <f t="shared" si="2"/>
        <v>0</v>
      </c>
      <c r="AO13" s="4">
        <f t="shared" si="2"/>
        <v>0</v>
      </c>
      <c r="AP13" s="4">
        <f t="shared" si="2"/>
        <v>0</v>
      </c>
      <c r="AQ13" s="4">
        <f t="shared" si="2"/>
        <v>-0.85999999999999943</v>
      </c>
      <c r="AR13" s="4">
        <f t="shared" si="2"/>
        <v>-0.85999999999999943</v>
      </c>
      <c r="AS13" s="4">
        <f t="shared" si="2"/>
        <v>-0.85999999999999943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2"/>
        <v>0</v>
      </c>
      <c r="AY13" s="4">
        <f t="shared" si="2"/>
        <v>0</v>
      </c>
      <c r="AZ13" s="4">
        <f t="shared" si="2"/>
        <v>0</v>
      </c>
      <c r="BA13" s="4">
        <f t="shared" si="2"/>
        <v>0</v>
      </c>
      <c r="BB13" s="4">
        <f t="shared" si="2"/>
        <v>0</v>
      </c>
      <c r="BC13" s="4">
        <f t="shared" si="2"/>
        <v>0</v>
      </c>
      <c r="BD13" s="4">
        <f t="shared" si="2"/>
        <v>0</v>
      </c>
      <c r="BE13" s="4">
        <f t="shared" si="2"/>
        <v>0</v>
      </c>
      <c r="BF13" s="4">
        <f t="shared" si="2"/>
        <v>0</v>
      </c>
      <c r="BG13" s="4">
        <f t="shared" si="2"/>
        <v>0</v>
      </c>
      <c r="BH13" s="4">
        <f t="shared" si="2"/>
        <v>0</v>
      </c>
      <c r="BI13" s="4">
        <f t="shared" si="2"/>
        <v>0</v>
      </c>
      <c r="BJ13" s="4">
        <f t="shared" si="2"/>
        <v>0</v>
      </c>
      <c r="BK13" s="4">
        <f t="shared" si="2"/>
        <v>0</v>
      </c>
      <c r="BL13" s="4">
        <f t="shared" si="2"/>
        <v>0</v>
      </c>
      <c r="BM13" s="4">
        <f t="shared" si="2"/>
        <v>0</v>
      </c>
      <c r="BN13" s="4">
        <f t="shared" si="2"/>
        <v>0</v>
      </c>
      <c r="BO13" s="4">
        <f t="shared" si="2"/>
        <v>0</v>
      </c>
      <c r="BP13" s="4">
        <f t="shared" si="2"/>
        <v>0</v>
      </c>
      <c r="BQ13" s="4">
        <f t="shared" si="2"/>
        <v>0</v>
      </c>
      <c r="BR13" s="4">
        <f t="shared" si="2"/>
        <v>0</v>
      </c>
      <c r="BS13" s="4">
        <f t="shared" si="2"/>
        <v>0</v>
      </c>
      <c r="BT13" s="4">
        <f t="shared" ref="BT13:CZ13" si="3">BT11-$D$11</f>
        <v>0</v>
      </c>
      <c r="BU13" s="4">
        <f t="shared" si="3"/>
        <v>0</v>
      </c>
      <c r="BV13" s="4">
        <f t="shared" si="3"/>
        <v>0</v>
      </c>
      <c r="BW13" s="4">
        <f t="shared" si="3"/>
        <v>0</v>
      </c>
      <c r="BX13" s="4">
        <f t="shared" si="3"/>
        <v>0</v>
      </c>
      <c r="BY13" s="4">
        <f t="shared" si="3"/>
        <v>0</v>
      </c>
      <c r="BZ13" s="4">
        <f t="shared" si="3"/>
        <v>0</v>
      </c>
      <c r="CA13" s="4">
        <f t="shared" si="3"/>
        <v>0</v>
      </c>
      <c r="CB13" s="4">
        <f t="shared" si="3"/>
        <v>0</v>
      </c>
      <c r="CC13" s="4">
        <f t="shared" si="3"/>
        <v>0</v>
      </c>
      <c r="CD13" s="4">
        <f t="shared" si="3"/>
        <v>0</v>
      </c>
      <c r="CE13" s="4">
        <f t="shared" si="3"/>
        <v>0</v>
      </c>
      <c r="CF13" s="4">
        <f t="shared" si="3"/>
        <v>0</v>
      </c>
      <c r="CG13" s="4">
        <f t="shared" si="3"/>
        <v>0</v>
      </c>
      <c r="CH13" s="4">
        <f t="shared" si="3"/>
        <v>0</v>
      </c>
      <c r="CI13" s="4">
        <f t="shared" si="3"/>
        <v>0</v>
      </c>
      <c r="CJ13" s="4">
        <f t="shared" si="3"/>
        <v>0</v>
      </c>
      <c r="CK13" s="4">
        <f t="shared" si="3"/>
        <v>0</v>
      </c>
      <c r="CL13" s="4">
        <f t="shared" si="3"/>
        <v>0</v>
      </c>
      <c r="CM13" s="4">
        <f t="shared" si="3"/>
        <v>0</v>
      </c>
      <c r="CN13" s="4">
        <f t="shared" si="3"/>
        <v>0</v>
      </c>
      <c r="CO13" s="4">
        <f t="shared" si="3"/>
        <v>0</v>
      </c>
      <c r="CP13" s="4">
        <f t="shared" si="3"/>
        <v>0</v>
      </c>
      <c r="CQ13" s="4">
        <f t="shared" si="3"/>
        <v>0</v>
      </c>
      <c r="CR13" s="4">
        <f t="shared" si="3"/>
        <v>0</v>
      </c>
      <c r="CS13" s="4">
        <f t="shared" si="3"/>
        <v>0</v>
      </c>
      <c r="CT13" s="4">
        <f t="shared" si="3"/>
        <v>0</v>
      </c>
      <c r="CU13" s="4">
        <f t="shared" si="3"/>
        <v>0</v>
      </c>
      <c r="CV13" s="4">
        <f t="shared" si="3"/>
        <v>0</v>
      </c>
      <c r="CW13" s="4">
        <f t="shared" si="3"/>
        <v>0</v>
      </c>
      <c r="CX13" s="4">
        <f t="shared" si="3"/>
        <v>0</v>
      </c>
      <c r="CY13" s="4">
        <f t="shared" si="3"/>
        <v>0</v>
      </c>
      <c r="CZ13" s="4">
        <f t="shared" si="3"/>
        <v>0</v>
      </c>
      <c r="DA13" s="12">
        <f>MAX(F13:CZ13)</f>
        <v>0.89000000000000057</v>
      </c>
      <c r="DB13" s="12">
        <f>MIN(G13:CZ13)</f>
        <v>-0.95999999999999375</v>
      </c>
    </row>
    <row r="15" spans="3:106" x14ac:dyDescent="0.25">
      <c r="DB15" s="4"/>
    </row>
    <row r="17" spans="3:11" x14ac:dyDescent="0.25">
      <c r="C17" s="7" t="s">
        <v>19</v>
      </c>
    </row>
    <row r="18" spans="3:11" x14ac:dyDescent="0.25">
      <c r="D18" s="4"/>
      <c r="E18" s="12" t="s">
        <v>13</v>
      </c>
      <c r="F18" s="12" t="s">
        <v>11</v>
      </c>
      <c r="G18" s="12" t="s">
        <v>14</v>
      </c>
      <c r="H18" s="12" t="s">
        <v>11</v>
      </c>
      <c r="I18" s="12" t="s">
        <v>15</v>
      </c>
      <c r="J18" s="12" t="s">
        <v>11</v>
      </c>
      <c r="K18" s="12" t="s">
        <v>16</v>
      </c>
    </row>
    <row r="19" spans="3:11" x14ac:dyDescent="0.25">
      <c r="C19" s="10" t="s">
        <v>22</v>
      </c>
      <c r="D19" s="12" t="s">
        <v>10</v>
      </c>
      <c r="E19" s="4">
        <f>AVERAGE(F10:Y10)</f>
        <v>66.27000000000001</v>
      </c>
      <c r="F19" s="4">
        <f>E19-$D$10</f>
        <v>3.3100000000000094</v>
      </c>
      <c r="G19" s="4">
        <f>MEDIAN(F10:Y10)</f>
        <v>66.099999999999994</v>
      </c>
      <c r="H19" s="4">
        <f>G19-$D$10</f>
        <v>3.1399999999999935</v>
      </c>
      <c r="I19" s="4" t="e">
        <f>MODE(L10,O10,R10,U10,Y10)</f>
        <v>#N/A</v>
      </c>
      <c r="J19" s="4" t="e">
        <f>I19-$D$10</f>
        <v>#N/A</v>
      </c>
      <c r="K19" s="4">
        <f>DA12-DB12</f>
        <v>2.7199999999999989</v>
      </c>
    </row>
    <row r="20" spans="3:11" x14ac:dyDescent="0.25">
      <c r="D20" s="12" t="s">
        <v>23</v>
      </c>
      <c r="E20" s="4">
        <f>AVERAGE(G11:Y11)</f>
        <v>58.805789473684221</v>
      </c>
      <c r="F20" s="4">
        <f>E20-$D$11</f>
        <v>5.7894736842243333E-3</v>
      </c>
      <c r="G20" s="4">
        <f>MEDIAN(G11:Y11)</f>
        <v>58.77</v>
      </c>
      <c r="H20" s="4">
        <f>G20-$D$11</f>
        <v>-2.9999999999994031E-2</v>
      </c>
      <c r="I20" s="4">
        <f>MODE(G11:Y11)</f>
        <v>58.72</v>
      </c>
      <c r="J20" s="4">
        <f>I20-$D$11</f>
        <v>-7.9999999999998295E-2</v>
      </c>
      <c r="K20" s="4">
        <f>DA13-DB13</f>
        <v>1.8499999999999943</v>
      </c>
    </row>
    <row r="21" spans="3:11" x14ac:dyDescent="0.25">
      <c r="D21" s="4"/>
      <c r="E21" s="4"/>
      <c r="F21" s="4"/>
      <c r="G21" s="4"/>
      <c r="H21" s="4"/>
      <c r="I21" s="4"/>
      <c r="J21" s="4"/>
      <c r="K21" s="4"/>
    </row>
    <row r="22" spans="3:11" x14ac:dyDescent="0.25">
      <c r="D22" s="4"/>
      <c r="E22" s="12"/>
      <c r="F22" s="12"/>
    </row>
    <row r="23" spans="3:11" x14ac:dyDescent="0.25">
      <c r="D23" s="12"/>
      <c r="E23" s="9"/>
      <c r="F23" s="9"/>
    </row>
    <row r="24" spans="3:11" x14ac:dyDescent="0.25">
      <c r="D24" s="12"/>
      <c r="E24" s="9"/>
      <c r="F24" s="9"/>
    </row>
    <row r="25" spans="3:11" x14ac:dyDescent="0.25">
      <c r="E25" s="11"/>
    </row>
    <row r="26" spans="3:11" x14ac:dyDescent="0.25">
      <c r="E26" s="11"/>
    </row>
    <row r="30" spans="3:11" x14ac:dyDescent="0.25">
      <c r="E30" s="33"/>
      <c r="F30" s="33"/>
    </row>
    <row r="31" spans="3:11" x14ac:dyDescent="0.25">
      <c r="F31" s="17"/>
    </row>
    <row r="32" spans="3:11" x14ac:dyDescent="0.25">
      <c r="F32" s="17"/>
    </row>
    <row r="33" spans="5:25" x14ac:dyDescent="0.25">
      <c r="E33" s="33"/>
      <c r="F33" s="33"/>
    </row>
    <row r="34" spans="5:25" x14ac:dyDescent="0.25">
      <c r="E34" s="34"/>
      <c r="F34" s="3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5:25" x14ac:dyDescent="0.25">
      <c r="E35" s="34"/>
      <c r="F35" s="34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50" spans="2:105" x14ac:dyDescent="0.25">
      <c r="B50" s="28" t="s">
        <v>17</v>
      </c>
      <c r="C50" s="28"/>
      <c r="D50" s="2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2"/>
      <c r="DA50" s="12"/>
    </row>
    <row r="51" spans="2:105" x14ac:dyDescent="0.25">
      <c r="B51" s="32" t="s">
        <v>9</v>
      </c>
      <c r="C51" s="1"/>
      <c r="D51" s="12" t="s">
        <v>10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2">
        <f>MAX(E51:CY51)</f>
        <v>0</v>
      </c>
      <c r="DA51" s="12"/>
    </row>
    <row r="52" spans="2:105" x14ac:dyDescent="0.25">
      <c r="B52" s="32"/>
      <c r="C52" s="1">
        <v>58.8</v>
      </c>
      <c r="D52" s="12" t="s">
        <v>23</v>
      </c>
      <c r="E52" s="1">
        <v>51.83</v>
      </c>
      <c r="F52" s="1">
        <v>59.13</v>
      </c>
      <c r="G52" s="1">
        <v>58.91</v>
      </c>
      <c r="H52" s="1">
        <v>58.62</v>
      </c>
      <c r="I52" s="12">
        <v>59.17</v>
      </c>
      <c r="J52" s="1">
        <v>58.92</v>
      </c>
      <c r="K52" s="1">
        <v>58.98</v>
      </c>
      <c r="L52" s="1">
        <v>58.76</v>
      </c>
      <c r="M52" s="1">
        <v>58.81</v>
      </c>
      <c r="N52" s="1">
        <v>58.73</v>
      </c>
      <c r="O52" s="1">
        <v>58.78</v>
      </c>
      <c r="P52" s="1">
        <v>58.84</v>
      </c>
      <c r="Q52" s="1">
        <v>58.8</v>
      </c>
      <c r="R52" s="1">
        <v>58.81</v>
      </c>
      <c r="S52" s="1">
        <v>58.8</v>
      </c>
      <c r="T52" s="1">
        <v>58.81</v>
      </c>
      <c r="U52" s="1">
        <v>58.78</v>
      </c>
      <c r="V52" s="1">
        <v>58.8</v>
      </c>
      <c r="W52" s="1">
        <v>58.8</v>
      </c>
      <c r="X52" s="1">
        <v>58.81</v>
      </c>
      <c r="Y52" s="1">
        <v>58.71</v>
      </c>
      <c r="Z52" s="1">
        <v>58.8</v>
      </c>
      <c r="AA52" s="1">
        <v>58.8</v>
      </c>
      <c r="AB52" s="1">
        <v>58.8</v>
      </c>
      <c r="AC52" s="1">
        <v>58.8</v>
      </c>
      <c r="AD52" s="1">
        <v>58.8</v>
      </c>
      <c r="AE52" s="1">
        <v>58.8</v>
      </c>
      <c r="AF52" s="1">
        <v>57.94</v>
      </c>
      <c r="AG52" s="1">
        <v>58.8</v>
      </c>
      <c r="AH52" s="1">
        <v>58.8</v>
      </c>
      <c r="AI52" s="1">
        <v>58.79</v>
      </c>
      <c r="AJ52" s="1">
        <v>58.8</v>
      </c>
      <c r="AK52" s="1">
        <v>58.8</v>
      </c>
      <c r="AL52" s="1">
        <v>58.8</v>
      </c>
      <c r="AM52" s="1">
        <v>58.8</v>
      </c>
      <c r="AN52" s="1">
        <v>58.8</v>
      </c>
      <c r="AO52" s="1">
        <v>58.8</v>
      </c>
      <c r="AP52" s="1">
        <v>58.8</v>
      </c>
      <c r="AQ52" s="1">
        <v>58.8</v>
      </c>
      <c r="AR52" s="1">
        <v>58.8</v>
      </c>
      <c r="AS52" s="1">
        <v>58.8</v>
      </c>
      <c r="AT52" s="1">
        <v>58.8</v>
      </c>
      <c r="AU52" s="1">
        <v>58.8</v>
      </c>
      <c r="AV52" s="1">
        <v>58.8</v>
      </c>
      <c r="AW52" s="1">
        <v>58.8</v>
      </c>
      <c r="AX52" s="1">
        <v>58.8</v>
      </c>
      <c r="AY52" s="1">
        <v>58.8</v>
      </c>
      <c r="AZ52" s="1">
        <v>58.8</v>
      </c>
      <c r="BA52" s="1">
        <v>58.8</v>
      </c>
      <c r="BB52" s="1">
        <v>58.8</v>
      </c>
      <c r="BC52" s="1">
        <v>58.8</v>
      </c>
      <c r="BD52" s="1">
        <v>58.8</v>
      </c>
      <c r="BE52" s="1">
        <v>58.8</v>
      </c>
      <c r="BF52" s="1">
        <v>58.8</v>
      </c>
      <c r="BG52" s="1">
        <v>58.8</v>
      </c>
      <c r="BH52" s="1">
        <v>58.8</v>
      </c>
      <c r="BI52" s="1">
        <v>58.8</v>
      </c>
      <c r="BJ52" s="1">
        <v>58.8</v>
      </c>
      <c r="BK52" s="1">
        <v>58.8</v>
      </c>
      <c r="BL52" s="1">
        <v>58.8</v>
      </c>
      <c r="BM52" s="1">
        <v>58.8</v>
      </c>
      <c r="BN52" s="1">
        <v>58.8</v>
      </c>
      <c r="BO52" s="1">
        <v>58.8</v>
      </c>
      <c r="BP52" s="1">
        <v>58.8</v>
      </c>
      <c r="BQ52" s="1">
        <v>58.8</v>
      </c>
      <c r="BR52" s="1">
        <v>58.8</v>
      </c>
      <c r="BS52" s="1">
        <v>58.8</v>
      </c>
      <c r="BT52" s="1">
        <v>58.8</v>
      </c>
      <c r="BU52" s="1">
        <v>58.8</v>
      </c>
      <c r="BV52" s="1">
        <v>58.8</v>
      </c>
      <c r="BW52" s="1">
        <v>58.8</v>
      </c>
      <c r="BX52" s="1">
        <v>58.8</v>
      </c>
      <c r="BY52" s="1">
        <v>58.8</v>
      </c>
      <c r="BZ52" s="1">
        <v>58.8</v>
      </c>
      <c r="CA52" s="1">
        <v>58.8</v>
      </c>
      <c r="CB52" s="1">
        <v>58.8</v>
      </c>
      <c r="CC52" s="1">
        <v>58.8</v>
      </c>
      <c r="CD52" s="1">
        <v>58.8</v>
      </c>
      <c r="CE52" s="1">
        <v>58.8</v>
      </c>
      <c r="CF52" s="1">
        <v>58.8</v>
      </c>
      <c r="CG52" s="1">
        <v>58.8</v>
      </c>
      <c r="CH52" s="1">
        <v>58.8</v>
      </c>
      <c r="CI52" s="1">
        <v>58.8</v>
      </c>
      <c r="CJ52" s="1">
        <v>58.8</v>
      </c>
      <c r="CK52" s="1">
        <v>58.8</v>
      </c>
      <c r="CL52" s="1">
        <v>58.8</v>
      </c>
      <c r="CM52" s="1">
        <v>58.8</v>
      </c>
      <c r="CN52" s="1">
        <v>58.8</v>
      </c>
      <c r="CO52" s="1">
        <v>58.8</v>
      </c>
      <c r="CP52" s="1">
        <v>58.8</v>
      </c>
      <c r="CQ52" s="1">
        <v>58.8</v>
      </c>
      <c r="CR52" s="1">
        <v>58.8</v>
      </c>
      <c r="CS52" s="1">
        <v>58.8</v>
      </c>
      <c r="CT52" s="1">
        <v>58.8</v>
      </c>
      <c r="CU52" s="1">
        <v>58.8</v>
      </c>
      <c r="CV52" s="1">
        <v>58.8</v>
      </c>
      <c r="CW52" s="1">
        <v>58.8</v>
      </c>
      <c r="CX52" s="1">
        <v>58.8</v>
      </c>
      <c r="CY52" s="1">
        <v>58.8</v>
      </c>
      <c r="CZ52" s="12">
        <f>MAX(E52:CY52)</f>
        <v>59.17</v>
      </c>
      <c r="DA52" s="12"/>
    </row>
  </sheetData>
  <mergeCells count="10">
    <mergeCell ref="D7:D8"/>
    <mergeCell ref="C9:E9"/>
    <mergeCell ref="C10:C11"/>
    <mergeCell ref="B50:D50"/>
    <mergeCell ref="B51:B52"/>
    <mergeCell ref="D12:D13"/>
    <mergeCell ref="E33:F33"/>
    <mergeCell ref="E35:F35"/>
    <mergeCell ref="E34:F34"/>
    <mergeCell ref="E30:F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12A9A446B68B4693333A7448485FAD" ma:contentTypeVersion="5" ma:contentTypeDescription="Create a new document." ma:contentTypeScope="" ma:versionID="757cb717497f8997c44810e31a9a88c4">
  <xsd:schema xmlns:xsd="http://www.w3.org/2001/XMLSchema" xmlns:xs="http://www.w3.org/2001/XMLSchema" xmlns:p="http://schemas.microsoft.com/office/2006/metadata/properties" xmlns:ns3="25959382-e230-4cac-b931-d51d7c1b7e5f" xmlns:ns4="686cf493-317c-48d0-b95a-f4bae4087949" targetNamespace="http://schemas.microsoft.com/office/2006/metadata/properties" ma:root="true" ma:fieldsID="35bf07ab54ff1d84210679fc3d13ae14" ns3:_="" ns4:_="">
    <xsd:import namespace="25959382-e230-4cac-b931-d51d7c1b7e5f"/>
    <xsd:import namespace="686cf493-317c-48d0-b95a-f4bae40879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59382-e230-4cac-b931-d51d7c1b7e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cf493-317c-48d0-b95a-f4bae4087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9B1DF8-5300-44FC-ABF3-6F781304A349}">
  <ds:schemaRefs>
    <ds:schemaRef ds:uri="25959382-e230-4cac-b931-d51d7c1b7e5f"/>
    <ds:schemaRef ds:uri="http://schemas.microsoft.com/office/2006/metadata/properties"/>
    <ds:schemaRef ds:uri="686cf493-317c-48d0-b95a-f4bae4087949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061BF4-7B7D-4CCF-8043-7AA2BB490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59382-e230-4cac-b931-d51d7c1b7e5f"/>
    <ds:schemaRef ds:uri="686cf493-317c-48d0-b95a-f4bae4087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A5EC26-D2E2-4D8D-869E-2C8A5705E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ITK</vt:lpstr>
      <vt:lpstr>Hadoop</vt:lpstr>
      <vt:lpstr>Chromium-IntelXeon</vt:lpstr>
      <vt:lpstr>Chromium (not used)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Saydemir</dc:creator>
  <cp:keywords/>
  <dc:description/>
  <cp:lastModifiedBy>Abdullah Saydemir</cp:lastModifiedBy>
  <cp:revision/>
  <dcterms:created xsi:type="dcterms:W3CDTF">2015-06-05T18:17:20Z</dcterms:created>
  <dcterms:modified xsi:type="dcterms:W3CDTF">2021-10-31T09:47:48Z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0x010100E512A9A446B68B4693333A7448485FAD</vt:lpwstr>
  </property>
</Properties>
</file>