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tables/table6.xml" ContentType="application/vnd.openxmlformats-officedocument.spreadsheetml.tab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4"/>
  <workbookPr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xr:revisionPtr revIDLastSave="0" documentId="8_{662FE21F-F1F1-4A51-A9DB-00365D43E728}" xr6:coauthVersionLast="34" xr6:coauthVersionMax="34" xr10:uidLastSave="{00000000-0000-0000-0000-000000000000}"/>
  <bookViews>
    <workbookView xWindow="0" yWindow="0" windowWidth="20490" windowHeight="7755" tabRatio="717" firstSheet="13" activeTab="1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Exercise" sheetId="10" r:id="rId9"/>
    <sheet name="Sheet9" sheetId="11" r:id="rId10"/>
    <sheet name="Exercise 2" sheetId="12" r:id="rId11"/>
    <sheet name="Sheet11" sheetId="13" r:id="rId12"/>
    <sheet name="Exercise 3" sheetId="14" r:id="rId13"/>
    <sheet name="Sheet13" sheetId="15" r:id="rId14"/>
    <sheet name="Exercise 4" sheetId="16" r:id="rId15"/>
  </sheets>
  <definedNames>
    <definedName name="_xlchart.v1.0" hidden="1">Sheet1!$E$2:$E$366</definedName>
    <definedName name="_xlchart.v1.1" hidden="1">Sheet1!$E$2:$E$366</definedName>
    <definedName name="_xlchart.v1.2" hidden="1">Sheet9!$M$3:$M$292</definedName>
    <definedName name="_xlchart.v1.3" hidden="1">Sheet13!$H$12:$H$376</definedName>
    <definedName name="_xlchart.v1.4" hidden="1">'Exercise 4'!$H$12:$H$376</definedName>
  </definedNames>
  <calcPr calcId="179016" calcCompleted="0"/>
  <pivotCaches>
    <pivotCache cacheId="3865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6" l="1"/>
  <c r="H4" i="16"/>
  <c r="H3" i="16"/>
  <c r="H2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F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H5" i="15"/>
  <c r="H4" i="15"/>
  <c r="H3" i="15"/>
  <c r="H2" i="15"/>
  <c r="F377" i="15"/>
  <c r="I376" i="15"/>
  <c r="B376" i="15"/>
  <c r="I375" i="15"/>
  <c r="B375" i="15"/>
  <c r="I374" i="15"/>
  <c r="B374" i="15"/>
  <c r="I373" i="15"/>
  <c r="B373" i="15"/>
  <c r="I372" i="15"/>
  <c r="B372" i="15"/>
  <c r="I371" i="15"/>
  <c r="B371" i="15"/>
  <c r="I370" i="15"/>
  <c r="B370" i="15"/>
  <c r="I369" i="15"/>
  <c r="B369" i="15"/>
  <c r="I368" i="15"/>
  <c r="B368" i="15"/>
  <c r="I367" i="15"/>
  <c r="B367" i="15"/>
  <c r="I366" i="15"/>
  <c r="B366" i="15"/>
  <c r="I365" i="15"/>
  <c r="B365" i="15"/>
  <c r="I364" i="15"/>
  <c r="B364" i="15"/>
  <c r="I363" i="15"/>
  <c r="B363" i="15"/>
  <c r="I362" i="15"/>
  <c r="B362" i="15"/>
  <c r="I361" i="15"/>
  <c r="B361" i="15"/>
  <c r="I360" i="15"/>
  <c r="B360" i="15"/>
  <c r="I359" i="15"/>
  <c r="B359" i="15"/>
  <c r="I358" i="15"/>
  <c r="B358" i="15"/>
  <c r="I357" i="15"/>
  <c r="B357" i="15"/>
  <c r="I356" i="15"/>
  <c r="B356" i="15"/>
  <c r="I355" i="15"/>
  <c r="B355" i="15"/>
  <c r="I354" i="15"/>
  <c r="B354" i="15"/>
  <c r="I353" i="15"/>
  <c r="B353" i="15"/>
  <c r="I352" i="15"/>
  <c r="B352" i="15"/>
  <c r="I351" i="15"/>
  <c r="B351" i="15"/>
  <c r="I350" i="15"/>
  <c r="B350" i="15"/>
  <c r="I349" i="15"/>
  <c r="B349" i="15"/>
  <c r="I348" i="15"/>
  <c r="B348" i="15"/>
  <c r="I347" i="15"/>
  <c r="B347" i="15"/>
  <c r="I346" i="15"/>
  <c r="B346" i="15"/>
  <c r="I345" i="15"/>
  <c r="B345" i="15"/>
  <c r="I344" i="15"/>
  <c r="B344" i="15"/>
  <c r="I343" i="15"/>
  <c r="B343" i="15"/>
  <c r="I342" i="15"/>
  <c r="B342" i="15"/>
  <c r="I341" i="15"/>
  <c r="B341" i="15"/>
  <c r="I340" i="15"/>
  <c r="B340" i="15"/>
  <c r="I339" i="15"/>
  <c r="B339" i="15"/>
  <c r="I338" i="15"/>
  <c r="B338" i="15"/>
  <c r="I337" i="15"/>
  <c r="B337" i="15"/>
  <c r="I336" i="15"/>
  <c r="B336" i="15"/>
  <c r="I335" i="15"/>
  <c r="B335" i="15"/>
  <c r="I334" i="15"/>
  <c r="B334" i="15"/>
  <c r="I333" i="15"/>
  <c r="B333" i="15"/>
  <c r="I332" i="15"/>
  <c r="B332" i="15"/>
  <c r="I331" i="15"/>
  <c r="B331" i="15"/>
  <c r="I330" i="15"/>
  <c r="B330" i="15"/>
  <c r="I329" i="15"/>
  <c r="B329" i="15"/>
  <c r="I328" i="15"/>
  <c r="B328" i="15"/>
  <c r="I327" i="15"/>
  <c r="B327" i="15"/>
  <c r="I326" i="15"/>
  <c r="B326" i="15"/>
  <c r="I325" i="15"/>
  <c r="B325" i="15"/>
  <c r="I324" i="15"/>
  <c r="B324" i="15"/>
  <c r="I323" i="15"/>
  <c r="B323" i="15"/>
  <c r="I322" i="15"/>
  <c r="B322" i="15"/>
  <c r="I321" i="15"/>
  <c r="B321" i="15"/>
  <c r="I320" i="15"/>
  <c r="B320" i="15"/>
  <c r="I319" i="15"/>
  <c r="B319" i="15"/>
  <c r="I318" i="15"/>
  <c r="B318" i="15"/>
  <c r="I317" i="15"/>
  <c r="B317" i="15"/>
  <c r="I316" i="15"/>
  <c r="B316" i="15"/>
  <c r="I315" i="15"/>
  <c r="B315" i="15"/>
  <c r="I314" i="15"/>
  <c r="B314" i="15"/>
  <c r="I313" i="15"/>
  <c r="B313" i="15"/>
  <c r="I312" i="15"/>
  <c r="B312" i="15"/>
  <c r="I311" i="15"/>
  <c r="B311" i="15"/>
  <c r="I310" i="15"/>
  <c r="B310" i="15"/>
  <c r="I309" i="15"/>
  <c r="B309" i="15"/>
  <c r="I308" i="15"/>
  <c r="B308" i="15"/>
  <c r="I307" i="15"/>
  <c r="B307" i="15"/>
  <c r="I306" i="15"/>
  <c r="B306" i="15"/>
  <c r="I305" i="15"/>
  <c r="B305" i="15"/>
  <c r="I304" i="15"/>
  <c r="B304" i="15"/>
  <c r="I303" i="15"/>
  <c r="B303" i="15"/>
  <c r="I302" i="15"/>
  <c r="B302" i="15"/>
  <c r="I301" i="15"/>
  <c r="B301" i="15"/>
  <c r="I300" i="15"/>
  <c r="B300" i="15"/>
  <c r="I299" i="15"/>
  <c r="B299" i="15"/>
  <c r="I298" i="15"/>
  <c r="B298" i="15"/>
  <c r="I297" i="15"/>
  <c r="B297" i="15"/>
  <c r="I296" i="15"/>
  <c r="B296" i="15"/>
  <c r="I295" i="15"/>
  <c r="B295" i="15"/>
  <c r="I294" i="15"/>
  <c r="B294" i="15"/>
  <c r="I293" i="15"/>
  <c r="B293" i="15"/>
  <c r="I292" i="15"/>
  <c r="B292" i="15"/>
  <c r="I291" i="15"/>
  <c r="B291" i="15"/>
  <c r="I290" i="15"/>
  <c r="B290" i="15"/>
  <c r="I289" i="15"/>
  <c r="B289" i="15"/>
  <c r="I288" i="15"/>
  <c r="B288" i="15"/>
  <c r="I287" i="15"/>
  <c r="B287" i="15"/>
  <c r="I286" i="15"/>
  <c r="B286" i="15"/>
  <c r="I285" i="15"/>
  <c r="B285" i="15"/>
  <c r="I284" i="15"/>
  <c r="B284" i="15"/>
  <c r="I283" i="15"/>
  <c r="B283" i="15"/>
  <c r="I282" i="15"/>
  <c r="B282" i="15"/>
  <c r="I281" i="15"/>
  <c r="B281" i="15"/>
  <c r="I280" i="15"/>
  <c r="B280" i="15"/>
  <c r="I279" i="15"/>
  <c r="B279" i="15"/>
  <c r="I278" i="15"/>
  <c r="B278" i="15"/>
  <c r="I277" i="15"/>
  <c r="B277" i="15"/>
  <c r="I276" i="15"/>
  <c r="B276" i="15"/>
  <c r="I275" i="15"/>
  <c r="B275" i="15"/>
  <c r="I274" i="15"/>
  <c r="B274" i="15"/>
  <c r="I273" i="15"/>
  <c r="B273" i="15"/>
  <c r="I272" i="15"/>
  <c r="B272" i="15"/>
  <c r="I271" i="15"/>
  <c r="B271" i="15"/>
  <c r="I270" i="15"/>
  <c r="B270" i="15"/>
  <c r="I269" i="15"/>
  <c r="B269" i="15"/>
  <c r="I268" i="15"/>
  <c r="B268" i="15"/>
  <c r="I267" i="15"/>
  <c r="B267" i="15"/>
  <c r="I266" i="15"/>
  <c r="B266" i="15"/>
  <c r="I265" i="15"/>
  <c r="B265" i="15"/>
  <c r="I264" i="15"/>
  <c r="B264" i="15"/>
  <c r="I263" i="15"/>
  <c r="B263" i="15"/>
  <c r="I262" i="15"/>
  <c r="B262" i="15"/>
  <c r="I261" i="15"/>
  <c r="B261" i="15"/>
  <c r="I260" i="15"/>
  <c r="B260" i="15"/>
  <c r="I259" i="15"/>
  <c r="B259" i="15"/>
  <c r="I258" i="15"/>
  <c r="B258" i="15"/>
  <c r="I257" i="15"/>
  <c r="B257" i="15"/>
  <c r="I256" i="15"/>
  <c r="B256" i="15"/>
  <c r="I255" i="15"/>
  <c r="B255" i="15"/>
  <c r="I254" i="15"/>
  <c r="B254" i="15"/>
  <c r="I253" i="15"/>
  <c r="B253" i="15"/>
  <c r="I252" i="15"/>
  <c r="B252" i="15"/>
  <c r="I251" i="15"/>
  <c r="B251" i="15"/>
  <c r="I250" i="15"/>
  <c r="B250" i="15"/>
  <c r="I249" i="15"/>
  <c r="B249" i="15"/>
  <c r="I248" i="15"/>
  <c r="B248" i="15"/>
  <c r="I247" i="15"/>
  <c r="B247" i="15"/>
  <c r="I246" i="15"/>
  <c r="B246" i="15"/>
  <c r="I245" i="15"/>
  <c r="B245" i="15"/>
  <c r="I244" i="15"/>
  <c r="B244" i="15"/>
  <c r="I243" i="15"/>
  <c r="B243" i="15"/>
  <c r="I242" i="15"/>
  <c r="B242" i="15"/>
  <c r="I241" i="15"/>
  <c r="B241" i="15"/>
  <c r="I240" i="15"/>
  <c r="B240" i="15"/>
  <c r="I239" i="15"/>
  <c r="B239" i="15"/>
  <c r="I238" i="15"/>
  <c r="B238" i="15"/>
  <c r="I237" i="15"/>
  <c r="B237" i="15"/>
  <c r="I236" i="15"/>
  <c r="B236" i="15"/>
  <c r="I235" i="15"/>
  <c r="B235" i="15"/>
  <c r="I234" i="15"/>
  <c r="B234" i="15"/>
  <c r="I233" i="15"/>
  <c r="B233" i="15"/>
  <c r="I232" i="15"/>
  <c r="B232" i="15"/>
  <c r="I231" i="15"/>
  <c r="B231" i="15"/>
  <c r="I230" i="15"/>
  <c r="B230" i="15"/>
  <c r="I229" i="15"/>
  <c r="B229" i="15"/>
  <c r="I228" i="15"/>
  <c r="B228" i="15"/>
  <c r="I227" i="15"/>
  <c r="B227" i="15"/>
  <c r="I226" i="15"/>
  <c r="B226" i="15"/>
  <c r="I225" i="15"/>
  <c r="B225" i="15"/>
  <c r="I224" i="15"/>
  <c r="B224" i="15"/>
  <c r="I223" i="15"/>
  <c r="B223" i="15"/>
  <c r="I222" i="15"/>
  <c r="B222" i="15"/>
  <c r="I221" i="15"/>
  <c r="B221" i="15"/>
  <c r="I220" i="15"/>
  <c r="B220" i="15"/>
  <c r="I219" i="15"/>
  <c r="B219" i="15"/>
  <c r="I218" i="15"/>
  <c r="B218" i="15"/>
  <c r="I217" i="15"/>
  <c r="B217" i="15"/>
  <c r="I216" i="15"/>
  <c r="B216" i="15"/>
  <c r="I215" i="15"/>
  <c r="B215" i="15"/>
  <c r="I214" i="15"/>
  <c r="B214" i="15"/>
  <c r="I213" i="15"/>
  <c r="B213" i="15"/>
  <c r="I212" i="15"/>
  <c r="B212" i="15"/>
  <c r="I211" i="15"/>
  <c r="B211" i="15"/>
  <c r="I210" i="15"/>
  <c r="B210" i="15"/>
  <c r="I209" i="15"/>
  <c r="B209" i="15"/>
  <c r="I208" i="15"/>
  <c r="B208" i="15"/>
  <c r="I207" i="15"/>
  <c r="B207" i="15"/>
  <c r="I206" i="15"/>
  <c r="B206" i="15"/>
  <c r="I205" i="15"/>
  <c r="B205" i="15"/>
  <c r="I204" i="15"/>
  <c r="B204" i="15"/>
  <c r="I203" i="15"/>
  <c r="B203" i="15"/>
  <c r="I202" i="15"/>
  <c r="B202" i="15"/>
  <c r="I201" i="15"/>
  <c r="B201" i="15"/>
  <c r="I200" i="15"/>
  <c r="B200" i="15"/>
  <c r="I199" i="15"/>
  <c r="B199" i="15"/>
  <c r="I198" i="15"/>
  <c r="B198" i="15"/>
  <c r="I197" i="15"/>
  <c r="B197" i="15"/>
  <c r="I196" i="15"/>
  <c r="B196" i="15"/>
  <c r="I195" i="15"/>
  <c r="B195" i="15"/>
  <c r="I194" i="15"/>
  <c r="B194" i="15"/>
  <c r="I193" i="15"/>
  <c r="B193" i="15"/>
  <c r="I192" i="15"/>
  <c r="B192" i="15"/>
  <c r="I191" i="15"/>
  <c r="B191" i="15"/>
  <c r="I190" i="15"/>
  <c r="B190" i="15"/>
  <c r="I189" i="15"/>
  <c r="B189" i="15"/>
  <c r="I188" i="15"/>
  <c r="B188" i="15"/>
  <c r="I187" i="15"/>
  <c r="B187" i="15"/>
  <c r="I186" i="15"/>
  <c r="B186" i="15"/>
  <c r="I185" i="15"/>
  <c r="B185" i="15"/>
  <c r="I184" i="15"/>
  <c r="B184" i="15"/>
  <c r="I183" i="15"/>
  <c r="B183" i="15"/>
  <c r="I182" i="15"/>
  <c r="B182" i="15"/>
  <c r="I181" i="15"/>
  <c r="B181" i="15"/>
  <c r="I180" i="15"/>
  <c r="B180" i="15"/>
  <c r="I179" i="15"/>
  <c r="B179" i="15"/>
  <c r="I178" i="15"/>
  <c r="B178" i="15"/>
  <c r="I177" i="15"/>
  <c r="B177" i="15"/>
  <c r="I176" i="15"/>
  <c r="B176" i="15"/>
  <c r="I175" i="15"/>
  <c r="B175" i="15"/>
  <c r="I174" i="15"/>
  <c r="B174" i="15"/>
  <c r="I173" i="15"/>
  <c r="B173" i="15"/>
  <c r="I172" i="15"/>
  <c r="B172" i="15"/>
  <c r="I171" i="15"/>
  <c r="B171" i="15"/>
  <c r="I170" i="15"/>
  <c r="B170" i="15"/>
  <c r="I169" i="15"/>
  <c r="B169" i="15"/>
  <c r="I168" i="15"/>
  <c r="B168" i="15"/>
  <c r="I167" i="15"/>
  <c r="B167" i="15"/>
  <c r="I166" i="15"/>
  <c r="B166" i="15"/>
  <c r="I165" i="15"/>
  <c r="B165" i="15"/>
  <c r="I164" i="15"/>
  <c r="B164" i="15"/>
  <c r="I163" i="15"/>
  <c r="B163" i="15"/>
  <c r="I162" i="15"/>
  <c r="B162" i="15"/>
  <c r="I161" i="15"/>
  <c r="B161" i="15"/>
  <c r="I160" i="15"/>
  <c r="B160" i="15"/>
  <c r="I159" i="15"/>
  <c r="B159" i="15"/>
  <c r="I158" i="15"/>
  <c r="B158" i="15"/>
  <c r="I157" i="15"/>
  <c r="B157" i="15"/>
  <c r="I156" i="15"/>
  <c r="B156" i="15"/>
  <c r="I155" i="15"/>
  <c r="B155" i="15"/>
  <c r="I154" i="15"/>
  <c r="B154" i="15"/>
  <c r="I153" i="15"/>
  <c r="B153" i="15"/>
  <c r="I152" i="15"/>
  <c r="B152" i="15"/>
  <c r="I151" i="15"/>
  <c r="B151" i="15"/>
  <c r="I150" i="15"/>
  <c r="B150" i="15"/>
  <c r="I149" i="15"/>
  <c r="B149" i="15"/>
  <c r="I148" i="15"/>
  <c r="B148" i="15"/>
  <c r="I147" i="15"/>
  <c r="B147" i="15"/>
  <c r="I146" i="15"/>
  <c r="B146" i="15"/>
  <c r="I145" i="15"/>
  <c r="B145" i="15"/>
  <c r="I144" i="15"/>
  <c r="B144" i="15"/>
  <c r="I143" i="15"/>
  <c r="B143" i="15"/>
  <c r="I142" i="15"/>
  <c r="B142" i="15"/>
  <c r="I141" i="15"/>
  <c r="B141" i="15"/>
  <c r="I140" i="15"/>
  <c r="B140" i="15"/>
  <c r="I139" i="15"/>
  <c r="B139" i="15"/>
  <c r="I138" i="15"/>
  <c r="B138" i="15"/>
  <c r="I137" i="15"/>
  <c r="B137" i="15"/>
  <c r="I136" i="15"/>
  <c r="B136" i="15"/>
  <c r="I135" i="15"/>
  <c r="B135" i="15"/>
  <c r="I134" i="15"/>
  <c r="B134" i="15"/>
  <c r="I133" i="15"/>
  <c r="B133" i="15"/>
  <c r="I132" i="15"/>
  <c r="B132" i="15"/>
  <c r="I131" i="15"/>
  <c r="B131" i="15"/>
  <c r="I130" i="15"/>
  <c r="B130" i="15"/>
  <c r="I129" i="15"/>
  <c r="B129" i="15"/>
  <c r="I128" i="15"/>
  <c r="B128" i="15"/>
  <c r="I127" i="15"/>
  <c r="B127" i="15"/>
  <c r="I126" i="15"/>
  <c r="B126" i="15"/>
  <c r="I125" i="15"/>
  <c r="B125" i="15"/>
  <c r="I124" i="15"/>
  <c r="B124" i="15"/>
  <c r="I123" i="15"/>
  <c r="B123" i="15"/>
  <c r="I122" i="15"/>
  <c r="B122" i="15"/>
  <c r="I121" i="15"/>
  <c r="B121" i="15"/>
  <c r="I120" i="15"/>
  <c r="B120" i="15"/>
  <c r="I119" i="15"/>
  <c r="B119" i="15"/>
  <c r="I118" i="15"/>
  <c r="B118" i="15"/>
  <c r="I117" i="15"/>
  <c r="B117" i="15"/>
  <c r="I116" i="15"/>
  <c r="B116" i="15"/>
  <c r="I115" i="15"/>
  <c r="B115" i="15"/>
  <c r="I114" i="15"/>
  <c r="B114" i="15"/>
  <c r="I113" i="15"/>
  <c r="B113" i="15"/>
  <c r="I112" i="15"/>
  <c r="B112" i="15"/>
  <c r="I111" i="15"/>
  <c r="B111" i="15"/>
  <c r="I110" i="15"/>
  <c r="B110" i="15"/>
  <c r="I109" i="15"/>
  <c r="B109" i="15"/>
  <c r="I108" i="15"/>
  <c r="B108" i="15"/>
  <c r="I107" i="15"/>
  <c r="B107" i="15"/>
  <c r="I106" i="15"/>
  <c r="B106" i="15"/>
  <c r="I105" i="15"/>
  <c r="B105" i="15"/>
  <c r="I104" i="15"/>
  <c r="B104" i="15"/>
  <c r="I103" i="15"/>
  <c r="B103" i="15"/>
  <c r="I102" i="15"/>
  <c r="B102" i="15"/>
  <c r="I101" i="15"/>
  <c r="B101" i="15"/>
  <c r="I100" i="15"/>
  <c r="B100" i="15"/>
  <c r="I99" i="15"/>
  <c r="B99" i="15"/>
  <c r="I98" i="15"/>
  <c r="B98" i="15"/>
  <c r="I97" i="15"/>
  <c r="B97" i="15"/>
  <c r="I96" i="15"/>
  <c r="B96" i="15"/>
  <c r="I95" i="15"/>
  <c r="B95" i="15"/>
  <c r="I94" i="15"/>
  <c r="B94" i="15"/>
  <c r="I93" i="15"/>
  <c r="B93" i="15"/>
  <c r="I92" i="15"/>
  <c r="B92" i="15"/>
  <c r="I91" i="15"/>
  <c r="B91" i="15"/>
  <c r="I90" i="15"/>
  <c r="B90" i="15"/>
  <c r="I89" i="15"/>
  <c r="B89" i="15"/>
  <c r="I88" i="15"/>
  <c r="B88" i="15"/>
  <c r="I87" i="15"/>
  <c r="B87" i="15"/>
  <c r="I86" i="15"/>
  <c r="B86" i="15"/>
  <c r="I85" i="15"/>
  <c r="B85" i="15"/>
  <c r="I84" i="15"/>
  <c r="B84" i="15"/>
  <c r="I83" i="15"/>
  <c r="B83" i="15"/>
  <c r="I82" i="15"/>
  <c r="B82" i="15"/>
  <c r="I81" i="15"/>
  <c r="B81" i="15"/>
  <c r="I80" i="15"/>
  <c r="B80" i="15"/>
  <c r="I79" i="15"/>
  <c r="B79" i="15"/>
  <c r="I78" i="15"/>
  <c r="B78" i="15"/>
  <c r="I77" i="15"/>
  <c r="B77" i="15"/>
  <c r="I76" i="15"/>
  <c r="B76" i="15"/>
  <c r="I75" i="15"/>
  <c r="B75" i="15"/>
  <c r="I74" i="15"/>
  <c r="B74" i="15"/>
  <c r="I73" i="15"/>
  <c r="B73" i="15"/>
  <c r="I72" i="15"/>
  <c r="B72" i="15"/>
  <c r="I71" i="15"/>
  <c r="B71" i="15"/>
  <c r="I70" i="15"/>
  <c r="B70" i="15"/>
  <c r="I69" i="15"/>
  <c r="B69" i="15"/>
  <c r="I68" i="15"/>
  <c r="B68" i="15"/>
  <c r="I67" i="15"/>
  <c r="B67" i="15"/>
  <c r="I66" i="15"/>
  <c r="B66" i="15"/>
  <c r="I65" i="15"/>
  <c r="B65" i="15"/>
  <c r="I64" i="15"/>
  <c r="B64" i="15"/>
  <c r="I63" i="15"/>
  <c r="B63" i="15"/>
  <c r="I62" i="15"/>
  <c r="B62" i="15"/>
  <c r="I61" i="15"/>
  <c r="B61" i="15"/>
  <c r="I60" i="15"/>
  <c r="B60" i="15"/>
  <c r="I59" i="15"/>
  <c r="B59" i="15"/>
  <c r="I58" i="15"/>
  <c r="B58" i="15"/>
  <c r="I57" i="15"/>
  <c r="B57" i="15"/>
  <c r="I56" i="15"/>
  <c r="B56" i="15"/>
  <c r="I55" i="15"/>
  <c r="B55" i="15"/>
  <c r="I54" i="15"/>
  <c r="B54" i="15"/>
  <c r="I53" i="15"/>
  <c r="B53" i="15"/>
  <c r="I52" i="15"/>
  <c r="B52" i="15"/>
  <c r="I51" i="15"/>
  <c r="B51" i="15"/>
  <c r="I50" i="15"/>
  <c r="B50" i="15"/>
  <c r="I49" i="15"/>
  <c r="B49" i="15"/>
  <c r="I48" i="15"/>
  <c r="B48" i="15"/>
  <c r="I47" i="15"/>
  <c r="B47" i="15"/>
  <c r="I46" i="15"/>
  <c r="B46" i="15"/>
  <c r="I45" i="15"/>
  <c r="B45" i="15"/>
  <c r="I44" i="15"/>
  <c r="B44" i="15"/>
  <c r="I43" i="15"/>
  <c r="B43" i="15"/>
  <c r="I42" i="15"/>
  <c r="B42" i="15"/>
  <c r="I41" i="15"/>
  <c r="B41" i="15"/>
  <c r="I40" i="15"/>
  <c r="B40" i="15"/>
  <c r="I39" i="15"/>
  <c r="B39" i="15"/>
  <c r="I38" i="15"/>
  <c r="B38" i="15"/>
  <c r="I37" i="15"/>
  <c r="B37" i="15"/>
  <c r="I36" i="15"/>
  <c r="B36" i="15"/>
  <c r="I35" i="15"/>
  <c r="B35" i="15"/>
  <c r="I34" i="15"/>
  <c r="B34" i="15"/>
  <c r="I33" i="15"/>
  <c r="B33" i="15"/>
  <c r="I32" i="15"/>
  <c r="B32" i="15"/>
  <c r="I31" i="15"/>
  <c r="B31" i="15"/>
  <c r="I30" i="15"/>
  <c r="B30" i="15"/>
  <c r="I29" i="15"/>
  <c r="B29" i="15"/>
  <c r="I28" i="15"/>
  <c r="B28" i="15"/>
  <c r="I27" i="15"/>
  <c r="B27" i="15"/>
  <c r="I26" i="15"/>
  <c r="B26" i="15"/>
  <c r="I25" i="15"/>
  <c r="B25" i="15"/>
  <c r="I24" i="15"/>
  <c r="B24" i="15"/>
  <c r="I23" i="15"/>
  <c r="B23" i="15"/>
  <c r="I22" i="15"/>
  <c r="B22" i="15"/>
  <c r="I21" i="15"/>
  <c r="B21" i="15"/>
  <c r="I20" i="15"/>
  <c r="B20" i="15"/>
  <c r="I19" i="15"/>
  <c r="B19" i="15"/>
  <c r="I18" i="15"/>
  <c r="B18" i="15"/>
  <c r="I17" i="15"/>
  <c r="B17" i="15"/>
  <c r="I16" i="15"/>
  <c r="B16" i="15"/>
  <c r="I15" i="15"/>
  <c r="B15" i="15"/>
  <c r="I14" i="15"/>
  <c r="B14" i="15"/>
  <c r="I13" i="15"/>
  <c r="B13" i="15"/>
  <c r="I12" i="15"/>
  <c r="B12" i="15"/>
  <c r="D2" i="14"/>
  <c r="D2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O2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4" i="12"/>
  <c r="N3" i="12"/>
  <c r="N2" i="12"/>
  <c r="A276" i="12"/>
  <c r="A56" i="12"/>
  <c r="A125" i="12"/>
  <c r="A264" i="12"/>
  <c r="A62" i="12"/>
  <c r="A321" i="12"/>
  <c r="A127" i="12"/>
  <c r="A304" i="12"/>
  <c r="A221" i="12"/>
  <c r="A341" i="12"/>
  <c r="A9" i="12"/>
  <c r="A343" i="12"/>
  <c r="A237" i="12"/>
  <c r="A145" i="12"/>
  <c r="A116" i="12"/>
  <c r="A235" i="12"/>
  <c r="A219" i="12"/>
  <c r="A135" i="12"/>
  <c r="A23" i="12"/>
  <c r="A294" i="12"/>
  <c r="A277" i="12"/>
  <c r="A165" i="12"/>
  <c r="A337" i="12"/>
  <c r="A105" i="12"/>
  <c r="A55" i="12"/>
  <c r="A34" i="12"/>
  <c r="A28" i="12"/>
  <c r="A312" i="12"/>
  <c r="A207" i="12"/>
  <c r="A334" i="12"/>
  <c r="A96" i="12"/>
  <c r="A32" i="12"/>
  <c r="A162" i="12"/>
  <c r="A300" i="12"/>
  <c r="A248" i="12"/>
  <c r="A27" i="12"/>
  <c r="A92" i="12"/>
  <c r="A345" i="12"/>
  <c r="A273" i="12"/>
  <c r="A75" i="12"/>
  <c r="A132" i="12"/>
  <c r="A205" i="12"/>
  <c r="A181" i="12"/>
  <c r="A202" i="12"/>
  <c r="A243" i="12"/>
  <c r="A85" i="12"/>
  <c r="A308" i="12"/>
  <c r="A282" i="12"/>
  <c r="A320" i="12"/>
  <c r="A39" i="12"/>
  <c r="A216" i="12"/>
  <c r="A54" i="12"/>
  <c r="A58" i="12"/>
  <c r="A18" i="12"/>
  <c r="A188" i="12"/>
  <c r="A310" i="12"/>
  <c r="A228" i="12"/>
  <c r="A200" i="12"/>
  <c r="A179" i="12"/>
  <c r="A203" i="12"/>
  <c r="A49" i="12"/>
  <c r="A13" i="12"/>
  <c r="A66" i="12"/>
  <c r="A325" i="12"/>
  <c r="A260" i="12"/>
  <c r="A119" i="12"/>
  <c r="A142" i="12"/>
  <c r="A191" i="12"/>
  <c r="A192" i="12"/>
  <c r="A240" i="12"/>
  <c r="A332" i="12"/>
  <c r="A249" i="12"/>
  <c r="A161" i="12"/>
  <c r="A40" i="12"/>
  <c r="A232" i="12"/>
  <c r="A289" i="12"/>
  <c r="A53" i="12"/>
  <c r="A326" i="12"/>
  <c r="A74" i="12"/>
  <c r="A246" i="12"/>
  <c r="A307" i="12"/>
  <c r="A293" i="12"/>
  <c r="A88" i="12"/>
  <c r="A313" i="12"/>
  <c r="A8" i="12"/>
  <c r="A149" i="12"/>
  <c r="A114" i="12"/>
  <c r="A33" i="12"/>
  <c r="A150" i="12"/>
  <c r="A231" i="12"/>
  <c r="A280" i="12"/>
  <c r="A266" i="12"/>
  <c r="A155" i="12"/>
  <c r="A262" i="12"/>
  <c r="A68" i="12"/>
  <c r="A210" i="12"/>
  <c r="A14" i="12"/>
  <c r="A57" i="12"/>
  <c r="A328" i="12"/>
  <c r="A254" i="12"/>
  <c r="A322" i="12"/>
  <c r="A238" i="12"/>
  <c r="A171" i="12"/>
  <c r="A4" i="12"/>
  <c r="A261" i="12"/>
  <c r="A12" i="12"/>
  <c r="A275" i="12"/>
  <c r="A128" i="12"/>
  <c r="A245" i="12"/>
  <c r="A346" i="12"/>
  <c r="A229" i="12"/>
  <c r="A354" i="12"/>
  <c r="A82" i="12"/>
  <c r="A124" i="12"/>
  <c r="A133" i="12"/>
  <c r="A358" i="12"/>
  <c r="A126" i="12"/>
  <c r="A190" i="12"/>
  <c r="A186" i="12"/>
  <c r="A129" i="12"/>
  <c r="A360" i="12"/>
  <c r="A25" i="12"/>
  <c r="A362" i="12"/>
  <c r="A46" i="12"/>
  <c r="A144" i="12"/>
  <c r="A224" i="12"/>
  <c r="A353" i="12"/>
  <c r="A98" i="12"/>
  <c r="A21" i="12"/>
  <c r="A299" i="12"/>
  <c r="A99" i="12"/>
  <c r="A24" i="12"/>
  <c r="A258" i="12"/>
  <c r="A223" i="12"/>
  <c r="A292" i="12"/>
  <c r="A208" i="12"/>
  <c r="A67" i="12"/>
  <c r="A81" i="12"/>
  <c r="A43" i="12"/>
  <c r="A5" i="12"/>
  <c r="A250" i="12"/>
  <c r="A175" i="12"/>
  <c r="A78" i="12"/>
  <c r="A317" i="12"/>
  <c r="A153" i="12"/>
  <c r="A29" i="12"/>
  <c r="A287" i="12"/>
  <c r="A42" i="12"/>
  <c r="A47" i="12"/>
  <c r="A182" i="12"/>
  <c r="A218" i="12"/>
  <c r="A180" i="12"/>
  <c r="A160" i="12"/>
  <c r="A291" i="12"/>
  <c r="A342" i="12"/>
  <c r="A348" i="12"/>
  <c r="A351" i="12"/>
  <c r="A361" i="12"/>
  <c r="A44" i="12"/>
  <c r="A7" i="12"/>
  <c r="A366" i="12"/>
  <c r="A130" i="12"/>
  <c r="A184" i="12"/>
  <c r="A15" i="12"/>
  <c r="A296" i="12"/>
  <c r="A93" i="12"/>
  <c r="A211" i="12"/>
  <c r="A45" i="12"/>
  <c r="A91" i="12"/>
  <c r="A90" i="12"/>
  <c r="A69" i="12"/>
  <c r="A256" i="12"/>
  <c r="A259" i="12"/>
  <c r="A94" i="12"/>
  <c r="A331" i="12"/>
  <c r="A315" i="12"/>
  <c r="A177" i="12"/>
  <c r="A83" i="12"/>
  <c r="A167" i="12"/>
  <c r="A257" i="12"/>
  <c r="A330" i="12"/>
  <c r="A213" i="12"/>
  <c r="A244" i="12"/>
  <c r="A309" i="12"/>
  <c r="A227" i="12"/>
  <c r="A201" i="12"/>
  <c r="A174" i="12"/>
  <c r="A64" i="12"/>
  <c r="A120" i="12"/>
  <c r="A122" i="12"/>
  <c r="A112" i="12"/>
  <c r="A338" i="12"/>
  <c r="A104" i="12"/>
  <c r="A30" i="12"/>
  <c r="A253" i="12"/>
  <c r="A72" i="12"/>
  <c r="A146" i="12"/>
  <c r="A79" i="12"/>
  <c r="A65" i="12"/>
  <c r="A50" i="12"/>
  <c r="A166" i="12"/>
  <c r="A344" i="12"/>
  <c r="A164" i="12"/>
  <c r="A189" i="12"/>
  <c r="A306" i="12"/>
  <c r="A48" i="12"/>
  <c r="A319" i="12"/>
  <c r="A364" i="12"/>
  <c r="A3" i="12"/>
  <c r="A217" i="12"/>
  <c r="A140" i="12"/>
  <c r="A113" i="12"/>
  <c r="A170" i="12"/>
  <c r="A252" i="12"/>
  <c r="A355" i="12"/>
  <c r="A195" i="12"/>
  <c r="A152" i="12"/>
  <c r="A284" i="12"/>
  <c r="A242" i="12"/>
  <c r="A103" i="12"/>
  <c r="A239" i="12"/>
  <c r="A106" i="12"/>
  <c r="A247" i="12"/>
  <c r="A176" i="12"/>
  <c r="A136" i="12"/>
  <c r="A16" i="12"/>
  <c r="A268" i="12"/>
  <c r="A187" i="12"/>
  <c r="A178" i="12"/>
  <c r="A139" i="12"/>
  <c r="A185" i="12"/>
  <c r="A134" i="12"/>
  <c r="A73" i="12"/>
  <c r="A350" i="12"/>
  <c r="A38" i="12"/>
  <c r="A323" i="12"/>
  <c r="A115" i="12"/>
  <c r="A111" i="12"/>
  <c r="A156" i="12"/>
  <c r="A36" i="12"/>
  <c r="A356" i="12"/>
  <c r="A316" i="12"/>
  <c r="A336" i="12"/>
  <c r="A198" i="12"/>
  <c r="A333" i="12"/>
  <c r="A22" i="12"/>
  <c r="A154" i="12"/>
  <c r="A102" i="12"/>
  <c r="A335" i="12"/>
  <c r="A163" i="12"/>
  <c r="A131" i="12"/>
  <c r="A31" i="12"/>
  <c r="A59" i="12"/>
  <c r="A265" i="12"/>
  <c r="A17" i="12"/>
  <c r="A41" i="12"/>
  <c r="A168" i="12"/>
  <c r="A271" i="12"/>
  <c r="A86" i="12"/>
  <c r="A118" i="12"/>
  <c r="A10" i="12"/>
  <c r="A349" i="12"/>
  <c r="A327" i="12"/>
  <c r="A301" i="12"/>
  <c r="A359" i="12"/>
  <c r="A157" i="12"/>
  <c r="A97" i="12"/>
  <c r="A199" i="12"/>
  <c r="A236" i="12"/>
  <c r="A214" i="12"/>
  <c r="A6" i="12"/>
  <c r="A286" i="12"/>
  <c r="A35" i="12"/>
  <c r="A220" i="12"/>
  <c r="A158" i="12"/>
  <c r="A196" i="12"/>
  <c r="A272" i="12"/>
  <c r="A148" i="12"/>
  <c r="A212" i="12"/>
  <c r="A173" i="12"/>
  <c r="A303" i="12"/>
  <c r="A151" i="12"/>
  <c r="A51" i="12"/>
  <c r="A267" i="12"/>
  <c r="A26" i="12"/>
  <c r="A298" i="12"/>
  <c r="A52" i="12"/>
  <c r="A233" i="12"/>
  <c r="A347" i="12"/>
  <c r="A352" i="12"/>
  <c r="A19" i="12"/>
  <c r="A2" i="12"/>
  <c r="A141" i="12"/>
  <c r="A314" i="12"/>
  <c r="A172" i="12"/>
  <c r="A159" i="12"/>
  <c r="A365" i="12"/>
  <c r="A279" i="12"/>
  <c r="A285" i="12"/>
  <c r="A84" i="12"/>
  <c r="A340" i="12"/>
  <c r="A63" i="12"/>
  <c r="A197" i="12"/>
  <c r="A76" i="12"/>
  <c r="A37" i="12"/>
  <c r="A295" i="12"/>
  <c r="A263" i="12"/>
  <c r="A147" i="12"/>
  <c r="A215" i="12"/>
  <c r="A283" i="12"/>
  <c r="A290" i="12"/>
  <c r="A357" i="12"/>
  <c r="A87" i="12"/>
  <c r="A117" i="12"/>
  <c r="A251" i="12"/>
  <c r="A193" i="12"/>
  <c r="A121" i="12"/>
  <c r="A297" i="12"/>
  <c r="A20" i="12"/>
  <c r="A305" i="12"/>
  <c r="A206" i="12"/>
  <c r="A137" i="12"/>
  <c r="A143" i="12"/>
  <c r="A255" i="12"/>
  <c r="A281" i="12"/>
  <c r="A110" i="12"/>
  <c r="A169" i="12"/>
  <c r="A278" i="12"/>
  <c r="A270" i="12"/>
  <c r="A339" i="12"/>
  <c r="A71" i="12"/>
  <c r="A11" i="12"/>
  <c r="A311" i="12"/>
  <c r="A329" i="12"/>
  <c r="A318" i="12"/>
  <c r="A241" i="12"/>
  <c r="A274" i="12"/>
  <c r="A226" i="12"/>
  <c r="A209" i="12"/>
  <c r="A269" i="12"/>
  <c r="A89" i="12"/>
  <c r="A363" i="12"/>
  <c r="A302" i="12"/>
  <c r="A100" i="12"/>
  <c r="A77" i="12"/>
  <c r="A204" i="12"/>
  <c r="A60" i="12"/>
  <c r="A95" i="12"/>
  <c r="A108" i="12"/>
  <c r="A70" i="12"/>
  <c r="A101" i="12"/>
  <c r="A80" i="12"/>
  <c r="A288" i="12"/>
  <c r="A61" i="12"/>
  <c r="A183" i="12"/>
  <c r="A234" i="12"/>
  <c r="A225" i="12"/>
  <c r="A222" i="12"/>
  <c r="A324" i="12"/>
  <c r="A123" i="12"/>
  <c r="A107" i="12"/>
  <c r="A194" i="12"/>
  <c r="A109" i="12"/>
  <c r="A138" i="12"/>
  <c r="A230" i="12"/>
  <c r="G367" i="12"/>
  <c r="J230" i="12"/>
  <c r="C230" i="12"/>
  <c r="J138" i="12"/>
  <c r="C138" i="12"/>
  <c r="J109" i="12"/>
  <c r="C109" i="12"/>
  <c r="J194" i="12"/>
  <c r="C194" i="12"/>
  <c r="J107" i="12"/>
  <c r="C107" i="12"/>
  <c r="J123" i="12"/>
  <c r="C123" i="12"/>
  <c r="J324" i="12"/>
  <c r="C324" i="12"/>
  <c r="J222" i="12"/>
  <c r="C222" i="12"/>
  <c r="J225" i="12"/>
  <c r="C225" i="12"/>
  <c r="J234" i="12"/>
  <c r="C234" i="12"/>
  <c r="J183" i="12"/>
  <c r="C183" i="12"/>
  <c r="J61" i="12"/>
  <c r="C61" i="12"/>
  <c r="J288" i="12"/>
  <c r="C288" i="12"/>
  <c r="J80" i="12"/>
  <c r="C80" i="12"/>
  <c r="J101" i="12"/>
  <c r="C101" i="12"/>
  <c r="J70" i="12"/>
  <c r="C70" i="12"/>
  <c r="J108" i="12"/>
  <c r="C108" i="12"/>
  <c r="J95" i="12"/>
  <c r="C95" i="12"/>
  <c r="J60" i="12"/>
  <c r="C60" i="12"/>
  <c r="J204" i="12"/>
  <c r="C204" i="12"/>
  <c r="J77" i="12"/>
  <c r="C77" i="12"/>
  <c r="J100" i="12"/>
  <c r="C100" i="12"/>
  <c r="J302" i="12"/>
  <c r="C302" i="12"/>
  <c r="J363" i="12"/>
  <c r="C363" i="12"/>
  <c r="J89" i="12"/>
  <c r="C89" i="12"/>
  <c r="J269" i="12"/>
  <c r="C269" i="12"/>
  <c r="J209" i="12"/>
  <c r="C209" i="12"/>
  <c r="J226" i="12"/>
  <c r="C226" i="12"/>
  <c r="J274" i="12"/>
  <c r="C274" i="12"/>
  <c r="J241" i="12"/>
  <c r="C241" i="12"/>
  <c r="J318" i="12"/>
  <c r="C318" i="12"/>
  <c r="J329" i="12"/>
  <c r="C329" i="12"/>
  <c r="J311" i="12"/>
  <c r="C311" i="12"/>
  <c r="J11" i="12"/>
  <c r="C11" i="12"/>
  <c r="J71" i="12"/>
  <c r="C71" i="12"/>
  <c r="J339" i="12"/>
  <c r="C339" i="12"/>
  <c r="J270" i="12"/>
  <c r="C270" i="12"/>
  <c r="J278" i="12"/>
  <c r="C278" i="12"/>
  <c r="J169" i="12"/>
  <c r="C169" i="12"/>
  <c r="J110" i="12"/>
  <c r="C110" i="12"/>
  <c r="J281" i="12"/>
  <c r="C281" i="12"/>
  <c r="J255" i="12"/>
  <c r="C255" i="12"/>
  <c r="J143" i="12"/>
  <c r="C143" i="12"/>
  <c r="J137" i="12"/>
  <c r="C137" i="12"/>
  <c r="J206" i="12"/>
  <c r="C206" i="12"/>
  <c r="J305" i="12"/>
  <c r="C305" i="12"/>
  <c r="J20" i="12"/>
  <c r="C20" i="12"/>
  <c r="J297" i="12"/>
  <c r="C297" i="12"/>
  <c r="J121" i="12"/>
  <c r="C121" i="12"/>
  <c r="J193" i="12"/>
  <c r="C193" i="12"/>
  <c r="J251" i="12"/>
  <c r="C251" i="12"/>
  <c r="J117" i="12"/>
  <c r="C117" i="12"/>
  <c r="J87" i="12"/>
  <c r="C87" i="12"/>
  <c r="J357" i="12"/>
  <c r="C357" i="12"/>
  <c r="J290" i="12"/>
  <c r="C290" i="12"/>
  <c r="J283" i="12"/>
  <c r="C283" i="12"/>
  <c r="J215" i="12"/>
  <c r="C215" i="12"/>
  <c r="J147" i="12"/>
  <c r="C147" i="12"/>
  <c r="J263" i="12"/>
  <c r="C263" i="12"/>
  <c r="J295" i="12"/>
  <c r="C295" i="12"/>
  <c r="J37" i="12"/>
  <c r="C37" i="12"/>
  <c r="J76" i="12"/>
  <c r="C76" i="12"/>
  <c r="J197" i="12"/>
  <c r="C197" i="12"/>
  <c r="J63" i="12"/>
  <c r="C63" i="12"/>
  <c r="J340" i="12"/>
  <c r="C340" i="12"/>
  <c r="J84" i="12"/>
  <c r="C84" i="12"/>
  <c r="J285" i="12"/>
  <c r="C285" i="12"/>
  <c r="J279" i="12"/>
  <c r="C279" i="12"/>
  <c r="J365" i="12"/>
  <c r="C365" i="12"/>
  <c r="J159" i="12"/>
  <c r="C159" i="12"/>
  <c r="J172" i="12"/>
  <c r="C172" i="12"/>
  <c r="J314" i="12"/>
  <c r="C314" i="12"/>
  <c r="J141" i="12"/>
  <c r="C141" i="12"/>
  <c r="J2" i="12"/>
  <c r="C2" i="12"/>
  <c r="J19" i="12"/>
  <c r="C19" i="12"/>
  <c r="J352" i="12"/>
  <c r="C352" i="12"/>
  <c r="J347" i="12"/>
  <c r="C347" i="12"/>
  <c r="J233" i="12"/>
  <c r="C233" i="12"/>
  <c r="J52" i="12"/>
  <c r="C52" i="12"/>
  <c r="J298" i="12"/>
  <c r="C298" i="12"/>
  <c r="J26" i="12"/>
  <c r="C26" i="12"/>
  <c r="J267" i="12"/>
  <c r="C267" i="12"/>
  <c r="J51" i="12"/>
  <c r="C51" i="12"/>
  <c r="J151" i="12"/>
  <c r="C151" i="12"/>
  <c r="J303" i="12"/>
  <c r="C303" i="12"/>
  <c r="J173" i="12"/>
  <c r="C173" i="12"/>
  <c r="J212" i="12"/>
  <c r="C212" i="12"/>
  <c r="J148" i="12"/>
  <c r="C148" i="12"/>
  <c r="J272" i="12"/>
  <c r="C272" i="12"/>
  <c r="J196" i="12"/>
  <c r="C196" i="12"/>
  <c r="J158" i="12"/>
  <c r="C158" i="12"/>
  <c r="J220" i="12"/>
  <c r="C220" i="12"/>
  <c r="J35" i="12"/>
  <c r="C35" i="12"/>
  <c r="J286" i="12"/>
  <c r="C286" i="12"/>
  <c r="J6" i="12"/>
  <c r="C6" i="12"/>
  <c r="J214" i="12"/>
  <c r="C214" i="12"/>
  <c r="J236" i="12"/>
  <c r="C236" i="12"/>
  <c r="J199" i="12"/>
  <c r="C199" i="12"/>
  <c r="J97" i="12"/>
  <c r="C97" i="12"/>
  <c r="J157" i="12"/>
  <c r="C157" i="12"/>
  <c r="J359" i="12"/>
  <c r="C359" i="12"/>
  <c r="J301" i="12"/>
  <c r="C301" i="12"/>
  <c r="J327" i="12"/>
  <c r="C327" i="12"/>
  <c r="J349" i="12"/>
  <c r="C349" i="12"/>
  <c r="J10" i="12"/>
  <c r="C10" i="12"/>
  <c r="J118" i="12"/>
  <c r="C118" i="12"/>
  <c r="J86" i="12"/>
  <c r="C86" i="12"/>
  <c r="J271" i="12"/>
  <c r="C271" i="12"/>
  <c r="J168" i="12"/>
  <c r="C168" i="12"/>
  <c r="J41" i="12"/>
  <c r="C41" i="12"/>
  <c r="J17" i="12"/>
  <c r="C17" i="12"/>
  <c r="J265" i="12"/>
  <c r="C265" i="12"/>
  <c r="J59" i="12"/>
  <c r="C59" i="12"/>
  <c r="J31" i="12"/>
  <c r="C31" i="12"/>
  <c r="J131" i="12"/>
  <c r="C131" i="12"/>
  <c r="J163" i="12"/>
  <c r="C163" i="12"/>
  <c r="J335" i="12"/>
  <c r="C335" i="12"/>
  <c r="J102" i="12"/>
  <c r="C102" i="12"/>
  <c r="J154" i="12"/>
  <c r="C154" i="12"/>
  <c r="J22" i="12"/>
  <c r="C22" i="12"/>
  <c r="J333" i="12"/>
  <c r="C333" i="12"/>
  <c r="J198" i="12"/>
  <c r="C198" i="12"/>
  <c r="J336" i="12"/>
  <c r="C336" i="12"/>
  <c r="J316" i="12"/>
  <c r="C316" i="12"/>
  <c r="J356" i="12"/>
  <c r="C356" i="12"/>
  <c r="J36" i="12"/>
  <c r="C36" i="12"/>
  <c r="J156" i="12"/>
  <c r="C156" i="12"/>
  <c r="J111" i="12"/>
  <c r="C111" i="12"/>
  <c r="J115" i="12"/>
  <c r="C115" i="12"/>
  <c r="J323" i="12"/>
  <c r="C323" i="12"/>
  <c r="J38" i="12"/>
  <c r="C38" i="12"/>
  <c r="J350" i="12"/>
  <c r="C350" i="12"/>
  <c r="J73" i="12"/>
  <c r="C73" i="12"/>
  <c r="J134" i="12"/>
  <c r="C134" i="12"/>
  <c r="J185" i="12"/>
  <c r="C185" i="12"/>
  <c r="J139" i="12"/>
  <c r="C139" i="12"/>
  <c r="J178" i="12"/>
  <c r="C178" i="12"/>
  <c r="J187" i="12"/>
  <c r="C187" i="12"/>
  <c r="J268" i="12"/>
  <c r="C268" i="12"/>
  <c r="J16" i="12"/>
  <c r="C16" i="12"/>
  <c r="J136" i="12"/>
  <c r="C136" i="12"/>
  <c r="J176" i="12"/>
  <c r="C176" i="12"/>
  <c r="J247" i="12"/>
  <c r="C247" i="12"/>
  <c r="J106" i="12"/>
  <c r="C106" i="12"/>
  <c r="J239" i="12"/>
  <c r="C239" i="12"/>
  <c r="J103" i="12"/>
  <c r="C103" i="12"/>
  <c r="J242" i="12"/>
  <c r="C242" i="12"/>
  <c r="J284" i="12"/>
  <c r="C284" i="12"/>
  <c r="J152" i="12"/>
  <c r="C152" i="12"/>
  <c r="J195" i="12"/>
  <c r="C195" i="12"/>
  <c r="J355" i="12"/>
  <c r="C355" i="12"/>
  <c r="J252" i="12"/>
  <c r="C252" i="12"/>
  <c r="J170" i="12"/>
  <c r="C170" i="12"/>
  <c r="J113" i="12"/>
  <c r="C113" i="12"/>
  <c r="J140" i="12"/>
  <c r="C140" i="12"/>
  <c r="J217" i="12"/>
  <c r="C217" i="12"/>
  <c r="J3" i="12"/>
  <c r="C3" i="12"/>
  <c r="J364" i="12"/>
  <c r="C364" i="12"/>
  <c r="J319" i="12"/>
  <c r="C319" i="12"/>
  <c r="J48" i="12"/>
  <c r="C48" i="12"/>
  <c r="J306" i="12"/>
  <c r="C306" i="12"/>
  <c r="J189" i="12"/>
  <c r="C189" i="12"/>
  <c r="J164" i="12"/>
  <c r="C164" i="12"/>
  <c r="J344" i="12"/>
  <c r="C344" i="12"/>
  <c r="J166" i="12"/>
  <c r="C166" i="12"/>
  <c r="J50" i="12"/>
  <c r="C50" i="12"/>
  <c r="J65" i="12"/>
  <c r="C65" i="12"/>
  <c r="J79" i="12"/>
  <c r="C79" i="12"/>
  <c r="J146" i="12"/>
  <c r="C146" i="12"/>
  <c r="J72" i="12"/>
  <c r="C72" i="12"/>
  <c r="J253" i="12"/>
  <c r="C253" i="12"/>
  <c r="J30" i="12"/>
  <c r="C30" i="12"/>
  <c r="J104" i="12"/>
  <c r="C104" i="12"/>
  <c r="J338" i="12"/>
  <c r="C338" i="12"/>
  <c r="J112" i="12"/>
  <c r="C112" i="12"/>
  <c r="J122" i="12"/>
  <c r="C122" i="12"/>
  <c r="J120" i="12"/>
  <c r="C120" i="12"/>
  <c r="J64" i="12"/>
  <c r="C64" i="12"/>
  <c r="J174" i="12"/>
  <c r="C174" i="12"/>
  <c r="J201" i="12"/>
  <c r="C201" i="12"/>
  <c r="J227" i="12"/>
  <c r="C227" i="12"/>
  <c r="J309" i="12"/>
  <c r="C309" i="12"/>
  <c r="J244" i="12"/>
  <c r="C244" i="12"/>
  <c r="J213" i="12"/>
  <c r="C213" i="12"/>
  <c r="J330" i="12"/>
  <c r="C330" i="12"/>
  <c r="J257" i="12"/>
  <c r="C257" i="12"/>
  <c r="J167" i="12"/>
  <c r="C167" i="12"/>
  <c r="J83" i="12"/>
  <c r="C83" i="12"/>
  <c r="J177" i="12"/>
  <c r="C177" i="12"/>
  <c r="J315" i="12"/>
  <c r="C315" i="12"/>
  <c r="J331" i="12"/>
  <c r="C331" i="12"/>
  <c r="J94" i="12"/>
  <c r="C94" i="12"/>
  <c r="J259" i="12"/>
  <c r="C259" i="12"/>
  <c r="J256" i="12"/>
  <c r="C256" i="12"/>
  <c r="J69" i="12"/>
  <c r="C69" i="12"/>
  <c r="J90" i="12"/>
  <c r="C90" i="12"/>
  <c r="J91" i="12"/>
  <c r="C91" i="12"/>
  <c r="J45" i="12"/>
  <c r="C45" i="12"/>
  <c r="J211" i="12"/>
  <c r="C211" i="12"/>
  <c r="J93" i="12"/>
  <c r="C93" i="12"/>
  <c r="J296" i="12"/>
  <c r="C296" i="12"/>
  <c r="J15" i="12"/>
  <c r="C15" i="12"/>
  <c r="J184" i="12"/>
  <c r="C184" i="12"/>
  <c r="J130" i="12"/>
  <c r="C130" i="12"/>
  <c r="J366" i="12"/>
  <c r="C366" i="12"/>
  <c r="J7" i="12"/>
  <c r="C7" i="12"/>
  <c r="J44" i="12"/>
  <c r="C44" i="12"/>
  <c r="J361" i="12"/>
  <c r="C361" i="12"/>
  <c r="J351" i="12"/>
  <c r="C351" i="12"/>
  <c r="J348" i="12"/>
  <c r="C348" i="12"/>
  <c r="J342" i="12"/>
  <c r="C342" i="12"/>
  <c r="J291" i="12"/>
  <c r="C291" i="12"/>
  <c r="J160" i="12"/>
  <c r="C160" i="12"/>
  <c r="J180" i="12"/>
  <c r="C180" i="12"/>
  <c r="J218" i="12"/>
  <c r="C218" i="12"/>
  <c r="J182" i="12"/>
  <c r="C182" i="12"/>
  <c r="J47" i="12"/>
  <c r="C47" i="12"/>
  <c r="J42" i="12"/>
  <c r="C42" i="12"/>
  <c r="J287" i="12"/>
  <c r="C287" i="12"/>
  <c r="J29" i="12"/>
  <c r="C29" i="12"/>
  <c r="J153" i="12"/>
  <c r="C153" i="12"/>
  <c r="J317" i="12"/>
  <c r="C317" i="12"/>
  <c r="J78" i="12"/>
  <c r="C78" i="12"/>
  <c r="J175" i="12"/>
  <c r="C175" i="12"/>
  <c r="J250" i="12"/>
  <c r="C250" i="12"/>
  <c r="J5" i="12"/>
  <c r="C5" i="12"/>
  <c r="J43" i="12"/>
  <c r="C43" i="12"/>
  <c r="J81" i="12"/>
  <c r="C81" i="12"/>
  <c r="J67" i="12"/>
  <c r="C67" i="12"/>
  <c r="J208" i="12"/>
  <c r="C208" i="12"/>
  <c r="J292" i="12"/>
  <c r="C292" i="12"/>
  <c r="J223" i="12"/>
  <c r="C223" i="12"/>
  <c r="J258" i="12"/>
  <c r="C258" i="12"/>
  <c r="J24" i="12"/>
  <c r="C24" i="12"/>
  <c r="J99" i="12"/>
  <c r="C99" i="12"/>
  <c r="J299" i="12"/>
  <c r="C299" i="12"/>
  <c r="J21" i="12"/>
  <c r="C21" i="12"/>
  <c r="J98" i="12"/>
  <c r="C98" i="12"/>
  <c r="J353" i="12"/>
  <c r="C353" i="12"/>
  <c r="J224" i="12"/>
  <c r="C224" i="12"/>
  <c r="J144" i="12"/>
  <c r="C144" i="12"/>
  <c r="J46" i="12"/>
  <c r="C46" i="12"/>
  <c r="J362" i="12"/>
  <c r="C362" i="12"/>
  <c r="J25" i="12"/>
  <c r="C25" i="12"/>
  <c r="J360" i="12"/>
  <c r="C360" i="12"/>
  <c r="J129" i="12"/>
  <c r="C129" i="12"/>
  <c r="J186" i="12"/>
  <c r="C186" i="12"/>
  <c r="J190" i="12"/>
  <c r="C190" i="12"/>
  <c r="J126" i="12"/>
  <c r="C126" i="12"/>
  <c r="J358" i="12"/>
  <c r="C358" i="12"/>
  <c r="J133" i="12"/>
  <c r="C133" i="12"/>
  <c r="J124" i="12"/>
  <c r="C124" i="12"/>
  <c r="J82" i="12"/>
  <c r="C82" i="12"/>
  <c r="J354" i="12"/>
  <c r="C354" i="12"/>
  <c r="J229" i="12"/>
  <c r="C229" i="12"/>
  <c r="J346" i="12"/>
  <c r="C346" i="12"/>
  <c r="J245" i="12"/>
  <c r="C245" i="12"/>
  <c r="J128" i="12"/>
  <c r="C128" i="12"/>
  <c r="J275" i="12"/>
  <c r="C275" i="12"/>
  <c r="J12" i="12"/>
  <c r="C12" i="12"/>
  <c r="J261" i="12"/>
  <c r="C261" i="12"/>
  <c r="J4" i="12"/>
  <c r="C4" i="12"/>
  <c r="J171" i="12"/>
  <c r="C171" i="12"/>
  <c r="J238" i="12"/>
  <c r="C238" i="12"/>
  <c r="J322" i="12"/>
  <c r="C322" i="12"/>
  <c r="J254" i="12"/>
  <c r="C254" i="12"/>
  <c r="J328" i="12"/>
  <c r="C328" i="12"/>
  <c r="J57" i="12"/>
  <c r="C57" i="12"/>
  <c r="J14" i="12"/>
  <c r="C14" i="12"/>
  <c r="J210" i="12"/>
  <c r="C210" i="12"/>
  <c r="J68" i="12"/>
  <c r="C68" i="12"/>
  <c r="J262" i="12"/>
  <c r="C262" i="12"/>
  <c r="J155" i="12"/>
  <c r="C155" i="12"/>
  <c r="J266" i="12"/>
  <c r="C266" i="12"/>
  <c r="J280" i="12"/>
  <c r="C280" i="12"/>
  <c r="J231" i="12"/>
  <c r="C231" i="12"/>
  <c r="J150" i="12"/>
  <c r="C150" i="12"/>
  <c r="J33" i="12"/>
  <c r="C33" i="12"/>
  <c r="J114" i="12"/>
  <c r="C114" i="12"/>
  <c r="J149" i="12"/>
  <c r="C149" i="12"/>
  <c r="J8" i="12"/>
  <c r="C8" i="12"/>
  <c r="J313" i="12"/>
  <c r="C313" i="12"/>
  <c r="J88" i="12"/>
  <c r="C88" i="12"/>
  <c r="J293" i="12"/>
  <c r="C293" i="12"/>
  <c r="J307" i="12"/>
  <c r="C307" i="12"/>
  <c r="J246" i="12"/>
  <c r="C246" i="12"/>
  <c r="J74" i="12"/>
  <c r="C74" i="12"/>
  <c r="J326" i="12"/>
  <c r="C326" i="12"/>
  <c r="J53" i="12"/>
  <c r="C53" i="12"/>
  <c r="J289" i="12"/>
  <c r="C289" i="12"/>
  <c r="J232" i="12"/>
  <c r="C232" i="12"/>
  <c r="J40" i="12"/>
  <c r="C40" i="12"/>
  <c r="J161" i="12"/>
  <c r="C161" i="12"/>
  <c r="J249" i="12"/>
  <c r="C249" i="12"/>
  <c r="J332" i="12"/>
  <c r="C332" i="12"/>
  <c r="J240" i="12"/>
  <c r="C240" i="12"/>
  <c r="J192" i="12"/>
  <c r="C192" i="12"/>
  <c r="J191" i="12"/>
  <c r="C191" i="12"/>
  <c r="J142" i="12"/>
  <c r="C142" i="12"/>
  <c r="J119" i="12"/>
  <c r="C119" i="12"/>
  <c r="J260" i="12"/>
  <c r="C260" i="12"/>
  <c r="J325" i="12"/>
  <c r="C325" i="12"/>
  <c r="J66" i="12"/>
  <c r="C66" i="12"/>
  <c r="J13" i="12"/>
  <c r="C13" i="12"/>
  <c r="J49" i="12"/>
  <c r="C49" i="12"/>
  <c r="J203" i="12"/>
  <c r="C203" i="12"/>
  <c r="J179" i="12"/>
  <c r="C179" i="12"/>
  <c r="J200" i="12"/>
  <c r="C200" i="12"/>
  <c r="J228" i="12"/>
  <c r="C228" i="12"/>
  <c r="J310" i="12"/>
  <c r="C310" i="12"/>
  <c r="J188" i="12"/>
  <c r="C188" i="12"/>
  <c r="J18" i="12"/>
  <c r="C18" i="12"/>
  <c r="J58" i="12"/>
  <c r="C58" i="12"/>
  <c r="J54" i="12"/>
  <c r="C54" i="12"/>
  <c r="J216" i="12"/>
  <c r="C216" i="12"/>
  <c r="J39" i="12"/>
  <c r="C39" i="12"/>
  <c r="J320" i="12"/>
  <c r="C320" i="12"/>
  <c r="J282" i="12"/>
  <c r="C282" i="12"/>
  <c r="J308" i="12"/>
  <c r="C308" i="12"/>
  <c r="J85" i="12"/>
  <c r="C85" i="12"/>
  <c r="J243" i="12"/>
  <c r="C243" i="12"/>
  <c r="J202" i="12"/>
  <c r="C202" i="12"/>
  <c r="J181" i="12"/>
  <c r="C181" i="12"/>
  <c r="J205" i="12"/>
  <c r="C205" i="12"/>
  <c r="J132" i="12"/>
  <c r="C132" i="12"/>
  <c r="J75" i="12"/>
  <c r="C75" i="12"/>
  <c r="J273" i="12"/>
  <c r="C273" i="12"/>
  <c r="J345" i="12"/>
  <c r="C345" i="12"/>
  <c r="J92" i="12"/>
  <c r="C92" i="12"/>
  <c r="J27" i="12"/>
  <c r="C27" i="12"/>
  <c r="J248" i="12"/>
  <c r="C248" i="12"/>
  <c r="J300" i="12"/>
  <c r="C300" i="12"/>
  <c r="J162" i="12"/>
  <c r="C162" i="12"/>
  <c r="J32" i="12"/>
  <c r="C32" i="12"/>
  <c r="J96" i="12"/>
  <c r="C96" i="12"/>
  <c r="J334" i="12"/>
  <c r="C334" i="12"/>
  <c r="J207" i="12"/>
  <c r="C207" i="12"/>
  <c r="J312" i="12"/>
  <c r="C312" i="12"/>
  <c r="J28" i="12"/>
  <c r="C28" i="12"/>
  <c r="J34" i="12"/>
  <c r="C34" i="12"/>
  <c r="J55" i="12"/>
  <c r="C55" i="12"/>
  <c r="J105" i="12"/>
  <c r="C105" i="12"/>
  <c r="J337" i="12"/>
  <c r="C337" i="12"/>
  <c r="J165" i="12"/>
  <c r="C165" i="12"/>
  <c r="J277" i="12"/>
  <c r="C277" i="12"/>
  <c r="J294" i="12"/>
  <c r="C294" i="12"/>
  <c r="J23" i="12"/>
  <c r="C23" i="12"/>
  <c r="J135" i="12"/>
  <c r="C135" i="12"/>
  <c r="J219" i="12"/>
  <c r="C219" i="12"/>
  <c r="J235" i="12"/>
  <c r="C235" i="12"/>
  <c r="J116" i="12"/>
  <c r="C116" i="12"/>
  <c r="J145" i="12"/>
  <c r="C145" i="12"/>
  <c r="J237" i="12"/>
  <c r="C237" i="12"/>
  <c r="J343" i="12"/>
  <c r="C343" i="12"/>
  <c r="J9" i="12"/>
  <c r="C9" i="12"/>
  <c r="J341" i="12"/>
  <c r="C341" i="12"/>
  <c r="J221" i="12"/>
  <c r="C221" i="12"/>
  <c r="J304" i="12"/>
  <c r="C304" i="12"/>
  <c r="J127" i="12"/>
  <c r="C127" i="12"/>
  <c r="J321" i="12"/>
  <c r="C321" i="12"/>
  <c r="J62" i="12"/>
  <c r="C62" i="12"/>
  <c r="J264" i="12"/>
  <c r="C264" i="12"/>
  <c r="J125" i="12"/>
  <c r="C125" i="12"/>
  <c r="J56" i="12"/>
  <c r="C56" i="12"/>
  <c r="J276" i="12"/>
  <c r="C276" i="12"/>
  <c r="I377" i="15"/>
  <c r="J367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O2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4" i="11"/>
  <c r="N3" i="11"/>
  <c r="N2" i="11"/>
  <c r="M2" i="11"/>
  <c r="A129" i="11"/>
  <c r="A252" i="11"/>
  <c r="A130" i="11"/>
  <c r="A318" i="11"/>
  <c r="A21" i="11"/>
  <c r="A286" i="11"/>
  <c r="A144" i="11"/>
  <c r="A324" i="11"/>
  <c r="A267" i="11"/>
  <c r="A22" i="11"/>
  <c r="A356" i="11"/>
  <c r="A212" i="11"/>
  <c r="A17" i="11"/>
  <c r="A273" i="11"/>
  <c r="A45" i="11"/>
  <c r="A290" i="11"/>
  <c r="A249" i="11"/>
  <c r="A336" i="11"/>
  <c r="A206" i="11"/>
  <c r="A240" i="11"/>
  <c r="A142" i="11"/>
  <c r="A60" i="11"/>
  <c r="A120" i="11"/>
  <c r="A327" i="11"/>
  <c r="A78" i="11"/>
  <c r="A66" i="11"/>
  <c r="A59" i="11"/>
  <c r="A310" i="11"/>
  <c r="A329" i="11"/>
  <c r="A133" i="11"/>
  <c r="A246" i="11"/>
  <c r="A216" i="11"/>
  <c r="A177" i="11"/>
  <c r="A125" i="11"/>
  <c r="A14" i="11"/>
  <c r="A197" i="11"/>
  <c r="A305" i="11"/>
  <c r="A331" i="11"/>
  <c r="A315" i="11"/>
  <c r="A3" i="11"/>
  <c r="A118" i="11"/>
  <c r="A232" i="11"/>
  <c r="A228" i="11"/>
  <c r="A15" i="11"/>
  <c r="A308" i="11"/>
  <c r="A298" i="11"/>
  <c r="A202" i="11"/>
  <c r="A86" i="11"/>
  <c r="A36" i="11"/>
  <c r="A346" i="11"/>
  <c r="A205" i="11"/>
  <c r="A337" i="11"/>
  <c r="A152" i="11"/>
  <c r="A198" i="11"/>
  <c r="A253" i="11"/>
  <c r="A201" i="11"/>
  <c r="A126" i="11"/>
  <c r="A76" i="11"/>
  <c r="A72" i="11"/>
  <c r="A53" i="11"/>
  <c r="A354" i="11"/>
  <c r="A100" i="11"/>
  <c r="A347" i="11"/>
  <c r="A91" i="11"/>
  <c r="A238" i="11"/>
  <c r="A221" i="11"/>
  <c r="A218" i="11"/>
  <c r="A65" i="11"/>
  <c r="A175" i="11"/>
  <c r="A32" i="11"/>
  <c r="A358" i="11"/>
  <c r="A180" i="11"/>
  <c r="A33" i="11"/>
  <c r="A257" i="11"/>
  <c r="A274" i="11"/>
  <c r="A268" i="11"/>
  <c r="A153" i="11"/>
  <c r="A156" i="11"/>
  <c r="A235" i="11"/>
  <c r="A181" i="11"/>
  <c r="A117" i="11"/>
  <c r="A189" i="11"/>
  <c r="A306" i="11"/>
  <c r="A138" i="11"/>
  <c r="A190" i="11"/>
  <c r="A282" i="11"/>
  <c r="A185" i="11"/>
  <c r="A75" i="11"/>
  <c r="A299" i="11"/>
  <c r="A62" i="11"/>
  <c r="A24" i="11"/>
  <c r="A230" i="11"/>
  <c r="A119" i="11"/>
  <c r="A242" i="11"/>
  <c r="A165" i="11"/>
  <c r="A146" i="11"/>
  <c r="A343" i="11"/>
  <c r="A123" i="11"/>
  <c r="A251" i="11"/>
  <c r="A160" i="11"/>
  <c r="A74" i="11"/>
  <c r="A225" i="11"/>
  <c r="A349" i="11"/>
  <c r="A203" i="11"/>
  <c r="A173" i="11"/>
  <c r="A342" i="11"/>
  <c r="A332" i="11"/>
  <c r="A250" i="11"/>
  <c r="A9" i="11"/>
  <c r="A244" i="11"/>
  <c r="A204" i="11"/>
  <c r="A56" i="11"/>
  <c r="A169" i="11"/>
  <c r="A359" i="11"/>
  <c r="A80" i="11"/>
  <c r="A136" i="11"/>
  <c r="A40" i="11"/>
  <c r="A71" i="11"/>
  <c r="A12" i="11"/>
  <c r="A145" i="11"/>
  <c r="A88" i="11"/>
  <c r="A184" i="11"/>
  <c r="A171" i="11"/>
  <c r="A154" i="11"/>
  <c r="A8" i="11"/>
  <c r="A294" i="11"/>
  <c r="A134" i="11"/>
  <c r="A81" i="11"/>
  <c r="A277" i="11"/>
  <c r="A284" i="11"/>
  <c r="A236" i="11"/>
  <c r="A37" i="11"/>
  <c r="A172" i="11"/>
  <c r="A69" i="11"/>
  <c r="A326" i="11"/>
  <c r="A170" i="11"/>
  <c r="A278" i="11"/>
  <c r="A131" i="11"/>
  <c r="A344" i="11"/>
  <c r="A276" i="11"/>
  <c r="A111" i="11"/>
  <c r="A345" i="11"/>
  <c r="A20" i="11"/>
  <c r="A362" i="11"/>
  <c r="A19" i="11"/>
  <c r="A248" i="11"/>
  <c r="A2" i="11"/>
  <c r="A28" i="11"/>
  <c r="A49" i="11"/>
  <c r="A7" i="11"/>
  <c r="A182" i="11"/>
  <c r="A26" i="11"/>
  <c r="A23" i="11"/>
  <c r="A34" i="11"/>
  <c r="A64" i="11"/>
  <c r="A320" i="11"/>
  <c r="A183" i="11"/>
  <c r="A323" i="11"/>
  <c r="A43" i="11"/>
  <c r="A139" i="11"/>
  <c r="A303" i="11"/>
  <c r="A210" i="11"/>
  <c r="A260" i="11"/>
  <c r="A271" i="11"/>
  <c r="A13" i="11"/>
  <c r="A187" i="11"/>
  <c r="A70" i="11"/>
  <c r="A114" i="11"/>
  <c r="A179" i="11"/>
  <c r="A272" i="11"/>
  <c r="A99" i="11"/>
  <c r="A95" i="11"/>
  <c r="A301" i="11"/>
  <c r="A82" i="11"/>
  <c r="A322" i="11"/>
  <c r="A84" i="11"/>
  <c r="A355" i="11"/>
  <c r="A127" i="11"/>
  <c r="A328" i="11"/>
  <c r="A151" i="11"/>
  <c r="A58" i="11"/>
  <c r="A214" i="11"/>
  <c r="A311" i="11"/>
  <c r="A360" i="11"/>
  <c r="A128" i="11"/>
  <c r="A215" i="11"/>
  <c r="A264" i="11"/>
  <c r="A158" i="11"/>
  <c r="A366" i="11"/>
  <c r="A297" i="11"/>
  <c r="A245" i="11"/>
  <c r="A11" i="11"/>
  <c r="A348" i="11"/>
  <c r="A178" i="11"/>
  <c r="A16" i="11"/>
  <c r="A27" i="11"/>
  <c r="A51" i="11"/>
  <c r="A73" i="11"/>
  <c r="A25" i="11"/>
  <c r="A103" i="11"/>
  <c r="A116" i="11"/>
  <c r="A208" i="11"/>
  <c r="A325" i="11"/>
  <c r="A46" i="11"/>
  <c r="A193" i="11"/>
  <c r="A104" i="11"/>
  <c r="A167" i="11"/>
  <c r="A243" i="11"/>
  <c r="A157" i="11"/>
  <c r="A87" i="11"/>
  <c r="A334" i="11"/>
  <c r="A155" i="11"/>
  <c r="A339" i="11"/>
  <c r="A38" i="11"/>
  <c r="A39" i="11"/>
  <c r="A188" i="11"/>
  <c r="A292" i="11"/>
  <c r="A314" i="11"/>
  <c r="A140" i="11"/>
  <c r="A352" i="11"/>
  <c r="A29" i="11"/>
  <c r="A363" i="11"/>
  <c r="A316" i="11"/>
  <c r="A307" i="11"/>
  <c r="A280" i="11"/>
  <c r="A149" i="11"/>
  <c r="A67" i="11"/>
  <c r="A239" i="11"/>
  <c r="A247" i="11"/>
  <c r="A98" i="11"/>
  <c r="A266" i="11"/>
  <c r="A241" i="11"/>
  <c r="A265" i="11"/>
  <c r="A150" i="11"/>
  <c r="A270" i="11"/>
  <c r="A219" i="11"/>
  <c r="A237" i="11"/>
  <c r="A83" i="11"/>
  <c r="A89" i="11"/>
  <c r="A279" i="11"/>
  <c r="A132" i="11"/>
  <c r="A162" i="11"/>
  <c r="A63" i="11"/>
  <c r="A213" i="11"/>
  <c r="A52" i="11"/>
  <c r="A61" i="11"/>
  <c r="A124" i="11"/>
  <c r="A110" i="11"/>
  <c r="A159" i="11"/>
  <c r="A338" i="11"/>
  <c r="A194" i="11"/>
  <c r="A191" i="11"/>
  <c r="A227" i="11"/>
  <c r="A101" i="11"/>
  <c r="A195" i="11"/>
  <c r="A269" i="11"/>
  <c r="A321" i="11"/>
  <c r="A6" i="11"/>
  <c r="A122" i="11"/>
  <c r="A223" i="11"/>
  <c r="A288" i="11"/>
  <c r="A258" i="11"/>
  <c r="A199" i="11"/>
  <c r="A281" i="11"/>
  <c r="A112" i="11"/>
  <c r="A93" i="11"/>
  <c r="A96" i="11"/>
  <c r="A283" i="11"/>
  <c r="A30" i="11"/>
  <c r="A102" i="11"/>
  <c r="A54" i="11"/>
  <c r="A192" i="11"/>
  <c r="A115" i="11"/>
  <c r="A335" i="11"/>
  <c r="A275" i="11"/>
  <c r="A196" i="11"/>
  <c r="A211" i="11"/>
  <c r="A143" i="11"/>
  <c r="A353" i="11"/>
  <c r="A85" i="11"/>
  <c r="A77" i="11"/>
  <c r="A97" i="11"/>
  <c r="A166" i="11"/>
  <c r="A200" i="11"/>
  <c r="A262" i="11"/>
  <c r="A220" i="11"/>
  <c r="A351" i="11"/>
  <c r="A186" i="11"/>
  <c r="A109" i="11"/>
  <c r="A209" i="11"/>
  <c r="A350" i="11"/>
  <c r="A10" i="11"/>
  <c r="A231" i="11"/>
  <c r="A296" i="11"/>
  <c r="A234" i="11"/>
  <c r="A285" i="11"/>
  <c r="A319" i="11"/>
  <c r="A5" i="11"/>
  <c r="A333" i="11"/>
  <c r="A141" i="11"/>
  <c r="A261" i="11"/>
  <c r="A287" i="11"/>
  <c r="A229" i="11"/>
  <c r="A256" i="11"/>
  <c r="A289" i="11"/>
  <c r="A106" i="11"/>
  <c r="A222" i="11"/>
  <c r="A108" i="11"/>
  <c r="A207" i="11"/>
  <c r="A293" i="11"/>
  <c r="A255" i="11"/>
  <c r="A174" i="11"/>
  <c r="A365" i="11"/>
  <c r="A42" i="11"/>
  <c r="A340" i="11"/>
  <c r="A92" i="11"/>
  <c r="A94" i="11"/>
  <c r="A300" i="11"/>
  <c r="A226" i="11"/>
  <c r="A224" i="11"/>
  <c r="A233" i="11"/>
  <c r="A18" i="11"/>
  <c r="A135" i="11"/>
  <c r="A48" i="11"/>
  <c r="A113" i="11"/>
  <c r="A4" i="11"/>
  <c r="A137" i="11"/>
  <c r="A55" i="11"/>
  <c r="A41" i="11"/>
  <c r="A312" i="11"/>
  <c r="A35" i="11"/>
  <c r="A341" i="11"/>
  <c r="A295" i="11"/>
  <c r="A330" i="11"/>
  <c r="A50" i="11"/>
  <c r="A44" i="11"/>
  <c r="A291" i="11"/>
  <c r="A317" i="11"/>
  <c r="A217" i="11"/>
  <c r="A263" i="11"/>
  <c r="A361" i="11"/>
  <c r="A164" i="11"/>
  <c r="A176" i="11"/>
  <c r="A254" i="11"/>
  <c r="A304" i="11"/>
  <c r="A163" i="11"/>
  <c r="A90" i="11"/>
  <c r="A147" i="11"/>
  <c r="A79" i="11"/>
  <c r="A313" i="11"/>
  <c r="A31" i="11"/>
  <c r="A47" i="11"/>
  <c r="A357" i="11"/>
  <c r="A68" i="11"/>
  <c r="A107" i="11"/>
  <c r="A168" i="11"/>
  <c r="A309" i="11"/>
  <c r="A161" i="11"/>
  <c r="A57" i="11"/>
  <c r="A259" i="11"/>
  <c r="A302" i="11"/>
  <c r="A148" i="11"/>
  <c r="A121" i="11"/>
  <c r="A364" i="11"/>
  <c r="A105" i="11"/>
  <c r="G367" i="11"/>
  <c r="J105" i="11"/>
  <c r="C105" i="11"/>
  <c r="J364" i="11"/>
  <c r="C364" i="11"/>
  <c r="J121" i="11"/>
  <c r="C121" i="11"/>
  <c r="J148" i="11"/>
  <c r="C148" i="11"/>
  <c r="J302" i="11"/>
  <c r="C302" i="11"/>
  <c r="J259" i="11"/>
  <c r="C259" i="11"/>
  <c r="J57" i="11"/>
  <c r="C57" i="11"/>
  <c r="J161" i="11"/>
  <c r="C161" i="11"/>
  <c r="J309" i="11"/>
  <c r="C309" i="11"/>
  <c r="J168" i="11"/>
  <c r="C168" i="11"/>
  <c r="J107" i="11"/>
  <c r="C107" i="11"/>
  <c r="J68" i="11"/>
  <c r="C68" i="11"/>
  <c r="J357" i="11"/>
  <c r="C357" i="11"/>
  <c r="J47" i="11"/>
  <c r="C47" i="11"/>
  <c r="J31" i="11"/>
  <c r="C31" i="11"/>
  <c r="J313" i="11"/>
  <c r="C313" i="11"/>
  <c r="J79" i="11"/>
  <c r="C79" i="11"/>
  <c r="J147" i="11"/>
  <c r="C147" i="11"/>
  <c r="J90" i="11"/>
  <c r="C90" i="11"/>
  <c r="J163" i="11"/>
  <c r="C163" i="11"/>
  <c r="J304" i="11"/>
  <c r="C304" i="11"/>
  <c r="J254" i="11"/>
  <c r="C254" i="11"/>
  <c r="J176" i="11"/>
  <c r="C176" i="11"/>
  <c r="J164" i="11"/>
  <c r="C164" i="11"/>
  <c r="J361" i="11"/>
  <c r="C361" i="11"/>
  <c r="J263" i="11"/>
  <c r="C263" i="11"/>
  <c r="J217" i="11"/>
  <c r="C217" i="11"/>
  <c r="J317" i="11"/>
  <c r="C317" i="11"/>
  <c r="J291" i="11"/>
  <c r="C291" i="11"/>
  <c r="J44" i="11"/>
  <c r="C44" i="11"/>
  <c r="J50" i="11"/>
  <c r="C50" i="11"/>
  <c r="J330" i="11"/>
  <c r="C330" i="11"/>
  <c r="J295" i="11"/>
  <c r="C295" i="11"/>
  <c r="J341" i="11"/>
  <c r="C341" i="11"/>
  <c r="J35" i="11"/>
  <c r="C35" i="11"/>
  <c r="J312" i="11"/>
  <c r="C312" i="11"/>
  <c r="J41" i="11"/>
  <c r="C41" i="11"/>
  <c r="J55" i="11"/>
  <c r="C55" i="11"/>
  <c r="J137" i="11"/>
  <c r="C137" i="11"/>
  <c r="J4" i="11"/>
  <c r="C4" i="11"/>
  <c r="J113" i="11"/>
  <c r="C113" i="11"/>
  <c r="J48" i="11"/>
  <c r="C48" i="11"/>
  <c r="J135" i="11"/>
  <c r="C135" i="11"/>
  <c r="J18" i="11"/>
  <c r="C18" i="11"/>
  <c r="J233" i="11"/>
  <c r="C233" i="11"/>
  <c r="J224" i="11"/>
  <c r="C224" i="11"/>
  <c r="J226" i="11"/>
  <c r="C226" i="11"/>
  <c r="J300" i="11"/>
  <c r="C300" i="11"/>
  <c r="J94" i="11"/>
  <c r="C94" i="11"/>
  <c r="J92" i="11"/>
  <c r="C92" i="11"/>
  <c r="J340" i="11"/>
  <c r="C340" i="11"/>
  <c r="J42" i="11"/>
  <c r="C42" i="11"/>
  <c r="J365" i="11"/>
  <c r="C365" i="11"/>
  <c r="J174" i="11"/>
  <c r="C174" i="11"/>
  <c r="J255" i="11"/>
  <c r="C255" i="11"/>
  <c r="J293" i="11"/>
  <c r="C293" i="11"/>
  <c r="J207" i="11"/>
  <c r="C207" i="11"/>
  <c r="J108" i="11"/>
  <c r="C108" i="11"/>
  <c r="J222" i="11"/>
  <c r="C222" i="11"/>
  <c r="J106" i="11"/>
  <c r="C106" i="11"/>
  <c r="J289" i="11"/>
  <c r="C289" i="11"/>
  <c r="J256" i="11"/>
  <c r="C256" i="11"/>
  <c r="J229" i="11"/>
  <c r="C229" i="11"/>
  <c r="J287" i="11"/>
  <c r="C287" i="11"/>
  <c r="J261" i="11"/>
  <c r="C261" i="11"/>
  <c r="J141" i="11"/>
  <c r="C141" i="11"/>
  <c r="J333" i="11"/>
  <c r="C333" i="11"/>
  <c r="J5" i="11"/>
  <c r="C5" i="11"/>
  <c r="J319" i="11"/>
  <c r="C319" i="11"/>
  <c r="J285" i="11"/>
  <c r="C285" i="11"/>
  <c r="J234" i="11"/>
  <c r="C234" i="11"/>
  <c r="J296" i="11"/>
  <c r="C296" i="11"/>
  <c r="J231" i="11"/>
  <c r="C231" i="11"/>
  <c r="J10" i="11"/>
  <c r="C10" i="11"/>
  <c r="J350" i="11"/>
  <c r="C350" i="11"/>
  <c r="J209" i="11"/>
  <c r="C209" i="11"/>
  <c r="J109" i="11"/>
  <c r="C109" i="11"/>
  <c r="J186" i="11"/>
  <c r="C186" i="11"/>
  <c r="J351" i="11"/>
  <c r="C351" i="11"/>
  <c r="J220" i="11"/>
  <c r="C220" i="11"/>
  <c r="J262" i="11"/>
  <c r="C262" i="11"/>
  <c r="J200" i="11"/>
  <c r="C200" i="11"/>
  <c r="J166" i="11"/>
  <c r="C166" i="11"/>
  <c r="J97" i="11"/>
  <c r="C97" i="11"/>
  <c r="J77" i="11"/>
  <c r="C77" i="11"/>
  <c r="J85" i="11"/>
  <c r="C85" i="11"/>
  <c r="J353" i="11"/>
  <c r="C353" i="11"/>
  <c r="J143" i="11"/>
  <c r="C143" i="11"/>
  <c r="J211" i="11"/>
  <c r="C211" i="11"/>
  <c r="J196" i="11"/>
  <c r="C196" i="11"/>
  <c r="J275" i="11"/>
  <c r="C275" i="11"/>
  <c r="J335" i="11"/>
  <c r="C335" i="11"/>
  <c r="J115" i="11"/>
  <c r="C115" i="11"/>
  <c r="J192" i="11"/>
  <c r="C192" i="11"/>
  <c r="J54" i="11"/>
  <c r="C54" i="11"/>
  <c r="J102" i="11"/>
  <c r="C102" i="11"/>
  <c r="J30" i="11"/>
  <c r="C30" i="11"/>
  <c r="J283" i="11"/>
  <c r="C283" i="11"/>
  <c r="J96" i="11"/>
  <c r="C96" i="11"/>
  <c r="J93" i="11"/>
  <c r="C93" i="11"/>
  <c r="J112" i="11"/>
  <c r="C112" i="11"/>
  <c r="J281" i="11"/>
  <c r="C281" i="11"/>
  <c r="J199" i="11"/>
  <c r="C199" i="11"/>
  <c r="J258" i="11"/>
  <c r="C258" i="11"/>
  <c r="J288" i="11"/>
  <c r="C288" i="11"/>
  <c r="J223" i="11"/>
  <c r="C223" i="11"/>
  <c r="J122" i="11"/>
  <c r="C122" i="11"/>
  <c r="J6" i="11"/>
  <c r="C6" i="11"/>
  <c r="J321" i="11"/>
  <c r="C321" i="11"/>
  <c r="J269" i="11"/>
  <c r="C269" i="11"/>
  <c r="J195" i="11"/>
  <c r="C195" i="11"/>
  <c r="J101" i="11"/>
  <c r="C101" i="11"/>
  <c r="J227" i="11"/>
  <c r="C227" i="11"/>
  <c r="J191" i="11"/>
  <c r="C191" i="11"/>
  <c r="J194" i="11"/>
  <c r="C194" i="11"/>
  <c r="J338" i="11"/>
  <c r="C338" i="11"/>
  <c r="J159" i="11"/>
  <c r="C159" i="11"/>
  <c r="J110" i="11"/>
  <c r="C110" i="11"/>
  <c r="J124" i="11"/>
  <c r="C124" i="11"/>
  <c r="J61" i="11"/>
  <c r="C61" i="11"/>
  <c r="J52" i="11"/>
  <c r="C52" i="11"/>
  <c r="J213" i="11"/>
  <c r="C213" i="11"/>
  <c r="J63" i="11"/>
  <c r="C63" i="11"/>
  <c r="J162" i="11"/>
  <c r="C162" i="11"/>
  <c r="J132" i="11"/>
  <c r="C132" i="11"/>
  <c r="J279" i="11"/>
  <c r="C279" i="11"/>
  <c r="J89" i="11"/>
  <c r="C89" i="11"/>
  <c r="J83" i="11"/>
  <c r="C83" i="11"/>
  <c r="J237" i="11"/>
  <c r="C237" i="11"/>
  <c r="J219" i="11"/>
  <c r="C219" i="11"/>
  <c r="J270" i="11"/>
  <c r="C270" i="11"/>
  <c r="J150" i="11"/>
  <c r="C150" i="11"/>
  <c r="J265" i="11"/>
  <c r="C265" i="11"/>
  <c r="J241" i="11"/>
  <c r="C241" i="11"/>
  <c r="J266" i="11"/>
  <c r="C266" i="11"/>
  <c r="J98" i="11"/>
  <c r="C98" i="11"/>
  <c r="J247" i="11"/>
  <c r="C247" i="11"/>
  <c r="J239" i="11"/>
  <c r="C239" i="11"/>
  <c r="J67" i="11"/>
  <c r="C67" i="11"/>
  <c r="J149" i="11"/>
  <c r="C149" i="11"/>
  <c r="J280" i="11"/>
  <c r="C280" i="11"/>
  <c r="J307" i="11"/>
  <c r="C307" i="11"/>
  <c r="J316" i="11"/>
  <c r="C316" i="11"/>
  <c r="J363" i="11"/>
  <c r="C363" i="11"/>
  <c r="J29" i="11"/>
  <c r="C29" i="11"/>
  <c r="J352" i="11"/>
  <c r="C352" i="11"/>
  <c r="J140" i="11"/>
  <c r="C140" i="11"/>
  <c r="J314" i="11"/>
  <c r="C314" i="11"/>
  <c r="J292" i="11"/>
  <c r="C292" i="11"/>
  <c r="J188" i="11"/>
  <c r="C188" i="11"/>
  <c r="J39" i="11"/>
  <c r="C39" i="11"/>
  <c r="J38" i="11"/>
  <c r="C38" i="11"/>
  <c r="J339" i="11"/>
  <c r="C339" i="11"/>
  <c r="J155" i="11"/>
  <c r="C155" i="11"/>
  <c r="J334" i="11"/>
  <c r="C334" i="11"/>
  <c r="J87" i="11"/>
  <c r="C87" i="11"/>
  <c r="J157" i="11"/>
  <c r="C157" i="11"/>
  <c r="J243" i="11"/>
  <c r="C243" i="11"/>
  <c r="J167" i="11"/>
  <c r="C167" i="11"/>
  <c r="J104" i="11"/>
  <c r="C104" i="11"/>
  <c r="J193" i="11"/>
  <c r="C193" i="11"/>
  <c r="J46" i="11"/>
  <c r="C46" i="11"/>
  <c r="J325" i="11"/>
  <c r="C325" i="11"/>
  <c r="J208" i="11"/>
  <c r="C208" i="11"/>
  <c r="J116" i="11"/>
  <c r="C116" i="11"/>
  <c r="J103" i="11"/>
  <c r="C103" i="11"/>
  <c r="J25" i="11"/>
  <c r="C25" i="11"/>
  <c r="J73" i="11"/>
  <c r="C73" i="11"/>
  <c r="J51" i="11"/>
  <c r="C51" i="11"/>
  <c r="J27" i="11"/>
  <c r="C27" i="11"/>
  <c r="J16" i="11"/>
  <c r="C16" i="11"/>
  <c r="J178" i="11"/>
  <c r="C178" i="11"/>
  <c r="J348" i="11"/>
  <c r="C348" i="11"/>
  <c r="J11" i="11"/>
  <c r="C11" i="11"/>
  <c r="J245" i="11"/>
  <c r="C245" i="11"/>
  <c r="J297" i="11"/>
  <c r="C297" i="11"/>
  <c r="J366" i="11"/>
  <c r="C366" i="11"/>
  <c r="J158" i="11"/>
  <c r="C158" i="11"/>
  <c r="J264" i="11"/>
  <c r="C264" i="11"/>
  <c r="J215" i="11"/>
  <c r="C215" i="11"/>
  <c r="J128" i="11"/>
  <c r="C128" i="11"/>
  <c r="J360" i="11"/>
  <c r="C360" i="11"/>
  <c r="J311" i="11"/>
  <c r="C311" i="11"/>
  <c r="J214" i="11"/>
  <c r="C214" i="11"/>
  <c r="J58" i="11"/>
  <c r="C58" i="11"/>
  <c r="J151" i="11"/>
  <c r="C151" i="11"/>
  <c r="J328" i="11"/>
  <c r="C328" i="11"/>
  <c r="J127" i="11"/>
  <c r="C127" i="11"/>
  <c r="J355" i="11"/>
  <c r="C355" i="11"/>
  <c r="J84" i="11"/>
  <c r="C84" i="11"/>
  <c r="J322" i="11"/>
  <c r="C322" i="11"/>
  <c r="J82" i="11"/>
  <c r="C82" i="11"/>
  <c r="J301" i="11"/>
  <c r="C301" i="11"/>
  <c r="J95" i="11"/>
  <c r="C95" i="11"/>
  <c r="J99" i="11"/>
  <c r="C99" i="11"/>
  <c r="J272" i="11"/>
  <c r="C272" i="11"/>
  <c r="J179" i="11"/>
  <c r="C179" i="11"/>
  <c r="J114" i="11"/>
  <c r="C114" i="11"/>
  <c r="J70" i="11"/>
  <c r="C70" i="11"/>
  <c r="J187" i="11"/>
  <c r="C187" i="11"/>
  <c r="J13" i="11"/>
  <c r="C13" i="11"/>
  <c r="J271" i="11"/>
  <c r="C271" i="11"/>
  <c r="J260" i="11"/>
  <c r="C260" i="11"/>
  <c r="J210" i="11"/>
  <c r="C210" i="11"/>
  <c r="J303" i="11"/>
  <c r="C303" i="11"/>
  <c r="J139" i="11"/>
  <c r="C139" i="11"/>
  <c r="J43" i="11"/>
  <c r="C43" i="11"/>
  <c r="J323" i="11"/>
  <c r="C323" i="11"/>
  <c r="J183" i="11"/>
  <c r="C183" i="11"/>
  <c r="J320" i="11"/>
  <c r="C320" i="11"/>
  <c r="J64" i="11"/>
  <c r="C64" i="11"/>
  <c r="J34" i="11"/>
  <c r="C34" i="11"/>
  <c r="J23" i="11"/>
  <c r="C23" i="11"/>
  <c r="J26" i="11"/>
  <c r="C26" i="11"/>
  <c r="J182" i="11"/>
  <c r="C182" i="11"/>
  <c r="J7" i="11"/>
  <c r="C7" i="11"/>
  <c r="J49" i="11"/>
  <c r="C49" i="11"/>
  <c r="J28" i="11"/>
  <c r="C28" i="11"/>
  <c r="J2" i="11"/>
  <c r="C2" i="11"/>
  <c r="J248" i="11"/>
  <c r="C248" i="11"/>
  <c r="J19" i="11"/>
  <c r="C19" i="11"/>
  <c r="J362" i="11"/>
  <c r="C362" i="11"/>
  <c r="J20" i="11"/>
  <c r="C20" i="11"/>
  <c r="J345" i="11"/>
  <c r="C345" i="11"/>
  <c r="J111" i="11"/>
  <c r="C111" i="11"/>
  <c r="J276" i="11"/>
  <c r="C276" i="11"/>
  <c r="J344" i="11"/>
  <c r="C344" i="11"/>
  <c r="J131" i="11"/>
  <c r="C131" i="11"/>
  <c r="J278" i="11"/>
  <c r="C278" i="11"/>
  <c r="J170" i="11"/>
  <c r="C170" i="11"/>
  <c r="J326" i="11"/>
  <c r="C326" i="11"/>
  <c r="J69" i="11"/>
  <c r="C69" i="11"/>
  <c r="J172" i="11"/>
  <c r="C172" i="11"/>
  <c r="J37" i="11"/>
  <c r="C37" i="11"/>
  <c r="J236" i="11"/>
  <c r="C236" i="11"/>
  <c r="J284" i="11"/>
  <c r="C284" i="11"/>
  <c r="J277" i="11"/>
  <c r="C277" i="11"/>
  <c r="J81" i="11"/>
  <c r="C81" i="11"/>
  <c r="J134" i="11"/>
  <c r="C134" i="11"/>
  <c r="J294" i="11"/>
  <c r="C294" i="11"/>
  <c r="J8" i="11"/>
  <c r="C8" i="11"/>
  <c r="J154" i="11"/>
  <c r="C154" i="11"/>
  <c r="J171" i="11"/>
  <c r="C171" i="11"/>
  <c r="J184" i="11"/>
  <c r="C184" i="11"/>
  <c r="J88" i="11"/>
  <c r="C88" i="11"/>
  <c r="J145" i="11"/>
  <c r="C145" i="11"/>
  <c r="J12" i="11"/>
  <c r="C12" i="11"/>
  <c r="J71" i="11"/>
  <c r="C71" i="11"/>
  <c r="J40" i="11"/>
  <c r="C40" i="11"/>
  <c r="J136" i="11"/>
  <c r="C136" i="11"/>
  <c r="J80" i="11"/>
  <c r="C80" i="11"/>
  <c r="J359" i="11"/>
  <c r="C359" i="11"/>
  <c r="J169" i="11"/>
  <c r="C169" i="11"/>
  <c r="J56" i="11"/>
  <c r="C56" i="11"/>
  <c r="J204" i="11"/>
  <c r="C204" i="11"/>
  <c r="J244" i="11"/>
  <c r="C244" i="11"/>
  <c r="J9" i="11"/>
  <c r="C9" i="11"/>
  <c r="J250" i="11"/>
  <c r="C250" i="11"/>
  <c r="J332" i="11"/>
  <c r="C332" i="11"/>
  <c r="J342" i="11"/>
  <c r="C342" i="11"/>
  <c r="J173" i="11"/>
  <c r="C173" i="11"/>
  <c r="J203" i="11"/>
  <c r="C203" i="11"/>
  <c r="J349" i="11"/>
  <c r="C349" i="11"/>
  <c r="J225" i="11"/>
  <c r="C225" i="11"/>
  <c r="J74" i="11"/>
  <c r="C74" i="11"/>
  <c r="J160" i="11"/>
  <c r="C160" i="11"/>
  <c r="J251" i="11"/>
  <c r="C251" i="11"/>
  <c r="J123" i="11"/>
  <c r="C123" i="11"/>
  <c r="J343" i="11"/>
  <c r="C343" i="11"/>
  <c r="J146" i="11"/>
  <c r="C146" i="11"/>
  <c r="J165" i="11"/>
  <c r="C165" i="11"/>
  <c r="J242" i="11"/>
  <c r="C242" i="11"/>
  <c r="J119" i="11"/>
  <c r="C119" i="11"/>
  <c r="J230" i="11"/>
  <c r="C230" i="11"/>
  <c r="J24" i="11"/>
  <c r="C24" i="11"/>
  <c r="J62" i="11"/>
  <c r="C62" i="11"/>
  <c r="J299" i="11"/>
  <c r="C299" i="11"/>
  <c r="J75" i="11"/>
  <c r="C75" i="11"/>
  <c r="J185" i="11"/>
  <c r="C185" i="11"/>
  <c r="J282" i="11"/>
  <c r="C282" i="11"/>
  <c r="J190" i="11"/>
  <c r="C190" i="11"/>
  <c r="J138" i="11"/>
  <c r="C138" i="11"/>
  <c r="J306" i="11"/>
  <c r="C306" i="11"/>
  <c r="J189" i="11"/>
  <c r="C189" i="11"/>
  <c r="J117" i="11"/>
  <c r="C117" i="11"/>
  <c r="J181" i="11"/>
  <c r="C181" i="11"/>
  <c r="J235" i="11"/>
  <c r="C235" i="11"/>
  <c r="J156" i="11"/>
  <c r="C156" i="11"/>
  <c r="J153" i="11"/>
  <c r="C153" i="11"/>
  <c r="J268" i="11"/>
  <c r="C268" i="11"/>
  <c r="J274" i="11"/>
  <c r="C274" i="11"/>
  <c r="J257" i="11"/>
  <c r="C257" i="11"/>
  <c r="J33" i="11"/>
  <c r="C33" i="11"/>
  <c r="J180" i="11"/>
  <c r="C180" i="11"/>
  <c r="J358" i="11"/>
  <c r="C358" i="11"/>
  <c r="J32" i="11"/>
  <c r="C32" i="11"/>
  <c r="J175" i="11"/>
  <c r="C175" i="11"/>
  <c r="J65" i="11"/>
  <c r="C65" i="11"/>
  <c r="J218" i="11"/>
  <c r="C218" i="11"/>
  <c r="J221" i="11"/>
  <c r="C221" i="11"/>
  <c r="J238" i="11"/>
  <c r="C238" i="11"/>
  <c r="J91" i="11"/>
  <c r="C91" i="11"/>
  <c r="J347" i="11"/>
  <c r="C347" i="11"/>
  <c r="J100" i="11"/>
  <c r="C100" i="11"/>
  <c r="J354" i="11"/>
  <c r="C354" i="11"/>
  <c r="J53" i="11"/>
  <c r="C53" i="11"/>
  <c r="J72" i="11"/>
  <c r="C72" i="11"/>
  <c r="J76" i="11"/>
  <c r="C76" i="11"/>
  <c r="J126" i="11"/>
  <c r="C126" i="11"/>
  <c r="J201" i="11"/>
  <c r="C201" i="11"/>
  <c r="J253" i="11"/>
  <c r="C253" i="11"/>
  <c r="J198" i="11"/>
  <c r="C198" i="11"/>
  <c r="J152" i="11"/>
  <c r="C152" i="11"/>
  <c r="J337" i="11"/>
  <c r="C337" i="11"/>
  <c r="J205" i="11"/>
  <c r="C205" i="11"/>
  <c r="J346" i="11"/>
  <c r="C346" i="11"/>
  <c r="J36" i="11"/>
  <c r="C36" i="11"/>
  <c r="J86" i="11"/>
  <c r="C86" i="11"/>
  <c r="J202" i="11"/>
  <c r="C202" i="11"/>
  <c r="J298" i="11"/>
  <c r="C298" i="11"/>
  <c r="J308" i="11"/>
  <c r="C308" i="11"/>
  <c r="J15" i="11"/>
  <c r="C15" i="11"/>
  <c r="J228" i="11"/>
  <c r="C228" i="11"/>
  <c r="J232" i="11"/>
  <c r="C232" i="11"/>
  <c r="J118" i="11"/>
  <c r="C118" i="11"/>
  <c r="J3" i="11"/>
  <c r="C3" i="11"/>
  <c r="J315" i="11"/>
  <c r="C315" i="11"/>
  <c r="J331" i="11"/>
  <c r="C331" i="11"/>
  <c r="J305" i="11"/>
  <c r="C305" i="11"/>
  <c r="J197" i="11"/>
  <c r="C197" i="11"/>
  <c r="J14" i="11"/>
  <c r="C14" i="11"/>
  <c r="J125" i="11"/>
  <c r="C125" i="11"/>
  <c r="J177" i="11"/>
  <c r="C177" i="11"/>
  <c r="J216" i="11"/>
  <c r="C216" i="11"/>
  <c r="J246" i="11"/>
  <c r="C246" i="11"/>
  <c r="J133" i="11"/>
  <c r="C133" i="11"/>
  <c r="J329" i="11"/>
  <c r="C329" i="11"/>
  <c r="J310" i="11"/>
  <c r="C310" i="11"/>
  <c r="J59" i="11"/>
  <c r="C59" i="11"/>
  <c r="J66" i="11"/>
  <c r="C66" i="11"/>
  <c r="J78" i="11"/>
  <c r="C78" i="11"/>
  <c r="J327" i="11"/>
  <c r="C327" i="11"/>
  <c r="J120" i="11"/>
  <c r="C120" i="11"/>
  <c r="J60" i="11"/>
  <c r="C60" i="11"/>
  <c r="J142" i="11"/>
  <c r="C142" i="11"/>
  <c r="J240" i="11"/>
  <c r="C240" i="11"/>
  <c r="J206" i="11"/>
  <c r="C206" i="11"/>
  <c r="J336" i="11"/>
  <c r="C336" i="11"/>
  <c r="J249" i="11"/>
  <c r="C249" i="11"/>
  <c r="J290" i="11"/>
  <c r="C290" i="11"/>
  <c r="J45" i="11"/>
  <c r="C45" i="11"/>
  <c r="J273" i="11"/>
  <c r="C273" i="11"/>
  <c r="J17" i="11"/>
  <c r="C17" i="11"/>
  <c r="J212" i="11"/>
  <c r="C212" i="11"/>
  <c r="J356" i="11"/>
  <c r="C356" i="11"/>
  <c r="J22" i="11"/>
  <c r="C22" i="11"/>
  <c r="J267" i="11"/>
  <c r="C267" i="11"/>
  <c r="J324" i="11"/>
  <c r="C324" i="11"/>
  <c r="J144" i="11"/>
  <c r="C144" i="11"/>
  <c r="J286" i="11"/>
  <c r="C286" i="11"/>
  <c r="J21" i="11"/>
  <c r="C21" i="11"/>
  <c r="J318" i="11"/>
  <c r="C318" i="11"/>
  <c r="J130" i="11"/>
  <c r="C130" i="11"/>
  <c r="J252" i="11"/>
  <c r="C252" i="11"/>
  <c r="J129" i="11"/>
  <c r="C129" i="11"/>
  <c r="J367" i="11"/>
  <c r="L6" i="10"/>
  <c r="L5" i="10"/>
  <c r="L4" i="10"/>
  <c r="L3" i="10"/>
  <c r="L2" i="10"/>
  <c r="F367" i="10"/>
  <c r="I366" i="10"/>
  <c r="B366" i="10"/>
  <c r="I365" i="10"/>
  <c r="B365" i="10"/>
  <c r="I364" i="10"/>
  <c r="B364" i="10"/>
  <c r="I363" i="10"/>
  <c r="B363" i="10"/>
  <c r="I362" i="10"/>
  <c r="B362" i="10"/>
  <c r="I361" i="10"/>
  <c r="B361" i="10"/>
  <c r="I360" i="10"/>
  <c r="B360" i="10"/>
  <c r="I359" i="10"/>
  <c r="B359" i="10"/>
  <c r="I358" i="10"/>
  <c r="B358" i="10"/>
  <c r="I357" i="10"/>
  <c r="B357" i="10"/>
  <c r="I356" i="10"/>
  <c r="B356" i="10"/>
  <c r="I355" i="10"/>
  <c r="B355" i="10"/>
  <c r="I354" i="10"/>
  <c r="B354" i="10"/>
  <c r="I353" i="10"/>
  <c r="B353" i="10"/>
  <c r="I352" i="10"/>
  <c r="B352" i="10"/>
  <c r="I351" i="10"/>
  <c r="B351" i="10"/>
  <c r="I350" i="10"/>
  <c r="B350" i="10"/>
  <c r="I349" i="10"/>
  <c r="B349" i="10"/>
  <c r="I348" i="10"/>
  <c r="B348" i="10"/>
  <c r="I347" i="10"/>
  <c r="B347" i="10"/>
  <c r="I346" i="10"/>
  <c r="B346" i="10"/>
  <c r="I345" i="10"/>
  <c r="B345" i="10"/>
  <c r="I344" i="10"/>
  <c r="B344" i="10"/>
  <c r="I343" i="10"/>
  <c r="B343" i="10"/>
  <c r="I342" i="10"/>
  <c r="B342" i="10"/>
  <c r="I341" i="10"/>
  <c r="B341" i="10"/>
  <c r="I340" i="10"/>
  <c r="B340" i="10"/>
  <c r="I339" i="10"/>
  <c r="B339" i="10"/>
  <c r="I338" i="10"/>
  <c r="B338" i="10"/>
  <c r="I337" i="10"/>
  <c r="B337" i="10"/>
  <c r="I336" i="10"/>
  <c r="B336" i="10"/>
  <c r="I335" i="10"/>
  <c r="B335" i="10"/>
  <c r="I334" i="10"/>
  <c r="B334" i="10"/>
  <c r="I333" i="10"/>
  <c r="B333" i="10"/>
  <c r="I332" i="10"/>
  <c r="B332" i="10"/>
  <c r="I331" i="10"/>
  <c r="B331" i="10"/>
  <c r="I330" i="10"/>
  <c r="B330" i="10"/>
  <c r="I329" i="10"/>
  <c r="B329" i="10"/>
  <c r="I328" i="10"/>
  <c r="B328" i="10"/>
  <c r="I327" i="10"/>
  <c r="B327" i="10"/>
  <c r="I326" i="10"/>
  <c r="B326" i="10"/>
  <c r="I325" i="10"/>
  <c r="B325" i="10"/>
  <c r="I324" i="10"/>
  <c r="B324" i="10"/>
  <c r="I323" i="10"/>
  <c r="B323" i="10"/>
  <c r="I322" i="10"/>
  <c r="B322" i="10"/>
  <c r="I321" i="10"/>
  <c r="B321" i="10"/>
  <c r="I320" i="10"/>
  <c r="B320" i="10"/>
  <c r="I319" i="10"/>
  <c r="B319" i="10"/>
  <c r="I318" i="10"/>
  <c r="B318" i="10"/>
  <c r="I317" i="10"/>
  <c r="B317" i="10"/>
  <c r="I316" i="10"/>
  <c r="B316" i="10"/>
  <c r="I315" i="10"/>
  <c r="B315" i="10"/>
  <c r="I314" i="10"/>
  <c r="B314" i="10"/>
  <c r="I313" i="10"/>
  <c r="B313" i="10"/>
  <c r="I312" i="10"/>
  <c r="B312" i="10"/>
  <c r="I311" i="10"/>
  <c r="B311" i="10"/>
  <c r="I310" i="10"/>
  <c r="B310" i="10"/>
  <c r="I309" i="10"/>
  <c r="B309" i="10"/>
  <c r="I308" i="10"/>
  <c r="B308" i="10"/>
  <c r="I307" i="10"/>
  <c r="B307" i="10"/>
  <c r="I306" i="10"/>
  <c r="B306" i="10"/>
  <c r="I305" i="10"/>
  <c r="B305" i="10"/>
  <c r="I304" i="10"/>
  <c r="B304" i="10"/>
  <c r="I303" i="10"/>
  <c r="B303" i="10"/>
  <c r="I302" i="10"/>
  <c r="B302" i="10"/>
  <c r="I301" i="10"/>
  <c r="B301" i="10"/>
  <c r="I300" i="10"/>
  <c r="B300" i="10"/>
  <c r="I299" i="10"/>
  <c r="B299" i="10"/>
  <c r="I298" i="10"/>
  <c r="B298" i="10"/>
  <c r="I297" i="10"/>
  <c r="B297" i="10"/>
  <c r="I296" i="10"/>
  <c r="B296" i="10"/>
  <c r="I295" i="10"/>
  <c r="B295" i="10"/>
  <c r="I294" i="10"/>
  <c r="B294" i="10"/>
  <c r="I293" i="10"/>
  <c r="B293" i="10"/>
  <c r="I292" i="10"/>
  <c r="B292" i="10"/>
  <c r="I291" i="10"/>
  <c r="B291" i="10"/>
  <c r="I290" i="10"/>
  <c r="B290" i="10"/>
  <c r="I289" i="10"/>
  <c r="B289" i="10"/>
  <c r="I288" i="10"/>
  <c r="B288" i="10"/>
  <c r="I287" i="10"/>
  <c r="B287" i="10"/>
  <c r="I286" i="10"/>
  <c r="B286" i="10"/>
  <c r="I285" i="10"/>
  <c r="B285" i="10"/>
  <c r="I284" i="10"/>
  <c r="B284" i="10"/>
  <c r="I283" i="10"/>
  <c r="B283" i="10"/>
  <c r="I282" i="10"/>
  <c r="B282" i="10"/>
  <c r="I281" i="10"/>
  <c r="B281" i="10"/>
  <c r="I280" i="10"/>
  <c r="B280" i="10"/>
  <c r="I279" i="10"/>
  <c r="B279" i="10"/>
  <c r="I278" i="10"/>
  <c r="B278" i="10"/>
  <c r="I277" i="10"/>
  <c r="B277" i="10"/>
  <c r="I276" i="10"/>
  <c r="B276" i="10"/>
  <c r="I275" i="10"/>
  <c r="B275" i="10"/>
  <c r="I274" i="10"/>
  <c r="B274" i="10"/>
  <c r="I273" i="10"/>
  <c r="B273" i="10"/>
  <c r="I272" i="10"/>
  <c r="B272" i="10"/>
  <c r="I271" i="10"/>
  <c r="B271" i="10"/>
  <c r="I270" i="10"/>
  <c r="B270" i="10"/>
  <c r="I269" i="10"/>
  <c r="B269" i="10"/>
  <c r="I268" i="10"/>
  <c r="B268" i="10"/>
  <c r="I267" i="10"/>
  <c r="B267" i="10"/>
  <c r="I266" i="10"/>
  <c r="B266" i="10"/>
  <c r="I265" i="10"/>
  <c r="B265" i="10"/>
  <c r="I264" i="10"/>
  <c r="B264" i="10"/>
  <c r="I263" i="10"/>
  <c r="B263" i="10"/>
  <c r="I262" i="10"/>
  <c r="B262" i="10"/>
  <c r="I261" i="10"/>
  <c r="B261" i="10"/>
  <c r="I260" i="10"/>
  <c r="B260" i="10"/>
  <c r="I259" i="10"/>
  <c r="B259" i="10"/>
  <c r="I258" i="10"/>
  <c r="B258" i="10"/>
  <c r="I257" i="10"/>
  <c r="B257" i="10"/>
  <c r="I256" i="10"/>
  <c r="B256" i="10"/>
  <c r="I255" i="10"/>
  <c r="B255" i="10"/>
  <c r="I254" i="10"/>
  <c r="B254" i="10"/>
  <c r="I253" i="10"/>
  <c r="B253" i="10"/>
  <c r="I252" i="10"/>
  <c r="B252" i="10"/>
  <c r="I251" i="10"/>
  <c r="B251" i="10"/>
  <c r="I250" i="10"/>
  <c r="B250" i="10"/>
  <c r="I249" i="10"/>
  <c r="B249" i="10"/>
  <c r="I248" i="10"/>
  <c r="B248" i="10"/>
  <c r="I247" i="10"/>
  <c r="B247" i="10"/>
  <c r="I246" i="10"/>
  <c r="B246" i="10"/>
  <c r="I245" i="10"/>
  <c r="B245" i="10"/>
  <c r="I244" i="10"/>
  <c r="B244" i="10"/>
  <c r="I243" i="10"/>
  <c r="B243" i="10"/>
  <c r="I242" i="10"/>
  <c r="B242" i="10"/>
  <c r="I241" i="10"/>
  <c r="B241" i="10"/>
  <c r="I240" i="10"/>
  <c r="B240" i="10"/>
  <c r="I239" i="10"/>
  <c r="B239" i="10"/>
  <c r="I238" i="10"/>
  <c r="B238" i="10"/>
  <c r="I237" i="10"/>
  <c r="B237" i="10"/>
  <c r="I236" i="10"/>
  <c r="B236" i="10"/>
  <c r="I235" i="10"/>
  <c r="B235" i="10"/>
  <c r="I234" i="10"/>
  <c r="B234" i="10"/>
  <c r="I233" i="10"/>
  <c r="B233" i="10"/>
  <c r="I232" i="10"/>
  <c r="B232" i="10"/>
  <c r="I231" i="10"/>
  <c r="B231" i="10"/>
  <c r="I230" i="10"/>
  <c r="B230" i="10"/>
  <c r="I229" i="10"/>
  <c r="B229" i="10"/>
  <c r="I228" i="10"/>
  <c r="B228" i="10"/>
  <c r="I227" i="10"/>
  <c r="B227" i="10"/>
  <c r="I226" i="10"/>
  <c r="B226" i="10"/>
  <c r="I225" i="10"/>
  <c r="B225" i="10"/>
  <c r="I224" i="10"/>
  <c r="B224" i="10"/>
  <c r="I223" i="10"/>
  <c r="B223" i="10"/>
  <c r="I222" i="10"/>
  <c r="B222" i="10"/>
  <c r="I221" i="10"/>
  <c r="B221" i="10"/>
  <c r="I220" i="10"/>
  <c r="B220" i="10"/>
  <c r="I219" i="10"/>
  <c r="B219" i="10"/>
  <c r="I218" i="10"/>
  <c r="B218" i="10"/>
  <c r="I217" i="10"/>
  <c r="B217" i="10"/>
  <c r="I216" i="10"/>
  <c r="B216" i="10"/>
  <c r="I215" i="10"/>
  <c r="B215" i="10"/>
  <c r="I214" i="10"/>
  <c r="B214" i="10"/>
  <c r="I213" i="10"/>
  <c r="B213" i="10"/>
  <c r="I212" i="10"/>
  <c r="B212" i="10"/>
  <c r="I211" i="10"/>
  <c r="B211" i="10"/>
  <c r="I210" i="10"/>
  <c r="B210" i="10"/>
  <c r="I209" i="10"/>
  <c r="B209" i="10"/>
  <c r="I208" i="10"/>
  <c r="B208" i="10"/>
  <c r="I207" i="10"/>
  <c r="B207" i="10"/>
  <c r="I206" i="10"/>
  <c r="B206" i="10"/>
  <c r="I205" i="10"/>
  <c r="B205" i="10"/>
  <c r="I204" i="10"/>
  <c r="B204" i="10"/>
  <c r="I203" i="10"/>
  <c r="B203" i="10"/>
  <c r="I202" i="10"/>
  <c r="B202" i="10"/>
  <c r="I201" i="10"/>
  <c r="B201" i="10"/>
  <c r="I200" i="10"/>
  <c r="B200" i="10"/>
  <c r="I199" i="10"/>
  <c r="B199" i="10"/>
  <c r="I198" i="10"/>
  <c r="B198" i="10"/>
  <c r="I197" i="10"/>
  <c r="B197" i="10"/>
  <c r="I196" i="10"/>
  <c r="B196" i="10"/>
  <c r="I195" i="10"/>
  <c r="B195" i="10"/>
  <c r="I194" i="10"/>
  <c r="B194" i="10"/>
  <c r="I193" i="10"/>
  <c r="B193" i="10"/>
  <c r="I192" i="10"/>
  <c r="B192" i="10"/>
  <c r="I191" i="10"/>
  <c r="B191" i="10"/>
  <c r="I190" i="10"/>
  <c r="B190" i="10"/>
  <c r="I189" i="10"/>
  <c r="B189" i="10"/>
  <c r="I188" i="10"/>
  <c r="B188" i="10"/>
  <c r="I187" i="10"/>
  <c r="B187" i="10"/>
  <c r="I186" i="10"/>
  <c r="B186" i="10"/>
  <c r="I185" i="10"/>
  <c r="B185" i="10"/>
  <c r="I184" i="10"/>
  <c r="B184" i="10"/>
  <c r="I183" i="10"/>
  <c r="B183" i="10"/>
  <c r="I182" i="10"/>
  <c r="B182" i="10"/>
  <c r="I181" i="10"/>
  <c r="B181" i="10"/>
  <c r="I180" i="10"/>
  <c r="B180" i="10"/>
  <c r="I179" i="10"/>
  <c r="B179" i="10"/>
  <c r="I178" i="10"/>
  <c r="B178" i="10"/>
  <c r="I177" i="10"/>
  <c r="B177" i="10"/>
  <c r="I176" i="10"/>
  <c r="B176" i="10"/>
  <c r="I175" i="10"/>
  <c r="B175" i="10"/>
  <c r="I174" i="10"/>
  <c r="B174" i="10"/>
  <c r="I173" i="10"/>
  <c r="B173" i="10"/>
  <c r="I172" i="10"/>
  <c r="B172" i="10"/>
  <c r="I171" i="10"/>
  <c r="B171" i="10"/>
  <c r="I170" i="10"/>
  <c r="B170" i="10"/>
  <c r="I169" i="10"/>
  <c r="B169" i="10"/>
  <c r="I168" i="10"/>
  <c r="B168" i="10"/>
  <c r="I167" i="10"/>
  <c r="B167" i="10"/>
  <c r="I166" i="10"/>
  <c r="B166" i="10"/>
  <c r="I165" i="10"/>
  <c r="B165" i="10"/>
  <c r="I164" i="10"/>
  <c r="B164" i="10"/>
  <c r="I163" i="10"/>
  <c r="B163" i="10"/>
  <c r="I162" i="10"/>
  <c r="B162" i="10"/>
  <c r="I161" i="10"/>
  <c r="B161" i="10"/>
  <c r="I160" i="10"/>
  <c r="B160" i="10"/>
  <c r="I159" i="10"/>
  <c r="B159" i="10"/>
  <c r="I158" i="10"/>
  <c r="B158" i="10"/>
  <c r="I157" i="10"/>
  <c r="B157" i="10"/>
  <c r="I156" i="10"/>
  <c r="B156" i="10"/>
  <c r="I155" i="10"/>
  <c r="B155" i="10"/>
  <c r="I154" i="10"/>
  <c r="B154" i="10"/>
  <c r="I153" i="10"/>
  <c r="B153" i="10"/>
  <c r="I152" i="10"/>
  <c r="B152" i="10"/>
  <c r="I151" i="10"/>
  <c r="B151" i="10"/>
  <c r="I150" i="10"/>
  <c r="B150" i="10"/>
  <c r="I149" i="10"/>
  <c r="B149" i="10"/>
  <c r="I148" i="10"/>
  <c r="B148" i="10"/>
  <c r="I147" i="10"/>
  <c r="B147" i="10"/>
  <c r="I146" i="10"/>
  <c r="B146" i="10"/>
  <c r="I145" i="10"/>
  <c r="B145" i="10"/>
  <c r="I144" i="10"/>
  <c r="B144" i="10"/>
  <c r="I143" i="10"/>
  <c r="B143" i="10"/>
  <c r="I142" i="10"/>
  <c r="B142" i="10"/>
  <c r="I141" i="10"/>
  <c r="B141" i="10"/>
  <c r="I140" i="10"/>
  <c r="B140" i="10"/>
  <c r="I139" i="10"/>
  <c r="B139" i="10"/>
  <c r="I138" i="10"/>
  <c r="B138" i="10"/>
  <c r="I137" i="10"/>
  <c r="B137" i="10"/>
  <c r="I136" i="10"/>
  <c r="B136" i="10"/>
  <c r="I135" i="10"/>
  <c r="B135" i="10"/>
  <c r="I134" i="10"/>
  <c r="B134" i="10"/>
  <c r="I133" i="10"/>
  <c r="B133" i="10"/>
  <c r="I132" i="10"/>
  <c r="B132" i="10"/>
  <c r="I131" i="10"/>
  <c r="B131" i="10"/>
  <c r="I130" i="10"/>
  <c r="B130" i="10"/>
  <c r="I129" i="10"/>
  <c r="B129" i="10"/>
  <c r="I128" i="10"/>
  <c r="B128" i="10"/>
  <c r="I127" i="10"/>
  <c r="B127" i="10"/>
  <c r="I126" i="10"/>
  <c r="B126" i="10"/>
  <c r="I125" i="10"/>
  <c r="B125" i="10"/>
  <c r="I124" i="10"/>
  <c r="B124" i="10"/>
  <c r="I123" i="10"/>
  <c r="B123" i="10"/>
  <c r="I122" i="10"/>
  <c r="B122" i="10"/>
  <c r="I121" i="10"/>
  <c r="B121" i="10"/>
  <c r="I120" i="10"/>
  <c r="B120" i="10"/>
  <c r="I119" i="10"/>
  <c r="B119" i="10"/>
  <c r="I118" i="10"/>
  <c r="B118" i="10"/>
  <c r="I117" i="10"/>
  <c r="B117" i="10"/>
  <c r="I116" i="10"/>
  <c r="B116" i="10"/>
  <c r="I115" i="10"/>
  <c r="B115" i="10"/>
  <c r="I114" i="10"/>
  <c r="B114" i="10"/>
  <c r="I113" i="10"/>
  <c r="B113" i="10"/>
  <c r="I112" i="10"/>
  <c r="B112" i="10"/>
  <c r="I111" i="10"/>
  <c r="B111" i="10"/>
  <c r="I110" i="10"/>
  <c r="B110" i="10"/>
  <c r="I109" i="10"/>
  <c r="B109" i="10"/>
  <c r="I108" i="10"/>
  <c r="B108" i="10"/>
  <c r="I107" i="10"/>
  <c r="B107" i="10"/>
  <c r="I106" i="10"/>
  <c r="B106" i="10"/>
  <c r="I105" i="10"/>
  <c r="B105" i="10"/>
  <c r="I104" i="10"/>
  <c r="B104" i="10"/>
  <c r="I103" i="10"/>
  <c r="B103" i="10"/>
  <c r="I102" i="10"/>
  <c r="B102" i="10"/>
  <c r="I101" i="10"/>
  <c r="B101" i="10"/>
  <c r="I100" i="10"/>
  <c r="B100" i="10"/>
  <c r="I99" i="10"/>
  <c r="B99" i="10"/>
  <c r="I98" i="10"/>
  <c r="B98" i="10"/>
  <c r="I97" i="10"/>
  <c r="B97" i="10"/>
  <c r="I96" i="10"/>
  <c r="B96" i="10"/>
  <c r="I95" i="10"/>
  <c r="B95" i="10"/>
  <c r="I94" i="10"/>
  <c r="B94" i="10"/>
  <c r="I93" i="10"/>
  <c r="B93" i="10"/>
  <c r="I92" i="10"/>
  <c r="B92" i="10"/>
  <c r="I91" i="10"/>
  <c r="B91" i="10"/>
  <c r="I90" i="10"/>
  <c r="B90" i="10"/>
  <c r="I89" i="10"/>
  <c r="B89" i="10"/>
  <c r="I88" i="10"/>
  <c r="B88" i="10"/>
  <c r="I87" i="10"/>
  <c r="B87" i="10"/>
  <c r="I86" i="10"/>
  <c r="B86" i="10"/>
  <c r="I85" i="10"/>
  <c r="B85" i="10"/>
  <c r="I84" i="10"/>
  <c r="B84" i="10"/>
  <c r="I83" i="10"/>
  <c r="B83" i="10"/>
  <c r="I82" i="10"/>
  <c r="B82" i="10"/>
  <c r="I81" i="10"/>
  <c r="B81" i="10"/>
  <c r="I80" i="10"/>
  <c r="B80" i="10"/>
  <c r="I79" i="10"/>
  <c r="B79" i="10"/>
  <c r="I78" i="10"/>
  <c r="B78" i="10"/>
  <c r="I77" i="10"/>
  <c r="B77" i="10"/>
  <c r="I76" i="10"/>
  <c r="B76" i="10"/>
  <c r="I75" i="10"/>
  <c r="B75" i="10"/>
  <c r="I74" i="10"/>
  <c r="B74" i="10"/>
  <c r="I73" i="10"/>
  <c r="B73" i="10"/>
  <c r="I72" i="10"/>
  <c r="B72" i="10"/>
  <c r="I71" i="10"/>
  <c r="B71" i="10"/>
  <c r="I70" i="10"/>
  <c r="B70" i="10"/>
  <c r="I69" i="10"/>
  <c r="B69" i="10"/>
  <c r="I68" i="10"/>
  <c r="B68" i="10"/>
  <c r="I67" i="10"/>
  <c r="B67" i="10"/>
  <c r="I66" i="10"/>
  <c r="B66" i="10"/>
  <c r="I65" i="10"/>
  <c r="B65" i="10"/>
  <c r="I64" i="10"/>
  <c r="B64" i="10"/>
  <c r="I63" i="10"/>
  <c r="B63" i="10"/>
  <c r="I62" i="10"/>
  <c r="B62" i="10"/>
  <c r="I61" i="10"/>
  <c r="B61" i="10"/>
  <c r="I60" i="10"/>
  <c r="B60" i="10"/>
  <c r="I59" i="10"/>
  <c r="B59" i="10"/>
  <c r="I58" i="10"/>
  <c r="B58" i="10"/>
  <c r="I57" i="10"/>
  <c r="B57" i="10"/>
  <c r="I56" i="10"/>
  <c r="B56" i="10"/>
  <c r="I55" i="10"/>
  <c r="B55" i="10"/>
  <c r="I54" i="10"/>
  <c r="B54" i="10"/>
  <c r="I53" i="10"/>
  <c r="B53" i="10"/>
  <c r="I52" i="10"/>
  <c r="B52" i="10"/>
  <c r="I51" i="10"/>
  <c r="B51" i="10"/>
  <c r="I50" i="10"/>
  <c r="B50" i="10"/>
  <c r="I49" i="10"/>
  <c r="B49" i="10"/>
  <c r="I48" i="10"/>
  <c r="B48" i="10"/>
  <c r="I47" i="10"/>
  <c r="B47" i="10"/>
  <c r="I46" i="10"/>
  <c r="B46" i="10"/>
  <c r="I45" i="10"/>
  <c r="B45" i="10"/>
  <c r="I44" i="10"/>
  <c r="B44" i="10"/>
  <c r="I43" i="10"/>
  <c r="B43" i="10"/>
  <c r="I42" i="10"/>
  <c r="B42" i="10"/>
  <c r="I41" i="10"/>
  <c r="B41" i="10"/>
  <c r="I40" i="10"/>
  <c r="B40" i="10"/>
  <c r="I39" i="10"/>
  <c r="B39" i="10"/>
  <c r="I38" i="10"/>
  <c r="B38" i="10"/>
  <c r="I37" i="10"/>
  <c r="B37" i="10"/>
  <c r="I36" i="10"/>
  <c r="B36" i="10"/>
  <c r="I35" i="10"/>
  <c r="B35" i="10"/>
  <c r="I34" i="10"/>
  <c r="B34" i="10"/>
  <c r="I33" i="10"/>
  <c r="B33" i="10"/>
  <c r="I32" i="10"/>
  <c r="B32" i="10"/>
  <c r="I31" i="10"/>
  <c r="B31" i="10"/>
  <c r="I30" i="10"/>
  <c r="B30" i="10"/>
  <c r="I29" i="10"/>
  <c r="B29" i="10"/>
  <c r="I28" i="10"/>
  <c r="B28" i="10"/>
  <c r="I27" i="10"/>
  <c r="B27" i="10"/>
  <c r="I26" i="10"/>
  <c r="B26" i="10"/>
  <c r="I25" i="10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5" i="10"/>
  <c r="B5" i="10"/>
  <c r="I4" i="10"/>
  <c r="B4" i="10"/>
  <c r="I3" i="10"/>
  <c r="B3" i="10"/>
  <c r="I2" i="10"/>
  <c r="I367" i="10"/>
  <c r="B2" i="10"/>
  <c r="L26" i="1"/>
  <c r="L27" i="1"/>
  <c r="L28" i="1"/>
  <c r="L29" i="1"/>
  <c r="L30" i="1"/>
  <c r="L6" i="1"/>
  <c r="L5" i="1"/>
  <c r="L4" i="1"/>
  <c r="L3" i="1"/>
  <c r="L2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L13" i="2"/>
  <c r="F36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I367" i="1"/>
</calcChain>
</file>

<file path=xl/sharedStrings.xml><?xml version="1.0" encoding="utf-8"?>
<sst xmlns="http://schemas.openxmlformats.org/spreadsheetml/2006/main" count="2915" uniqueCount="350">
  <si>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</si>
  <si>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</si>
  <si>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</si>
  <si>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</si>
  <si>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</si>
  <si>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</si>
  <si>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</si>
  <si>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</si>
  <si>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</si>
  <si>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Sales and Statistics</t>
  </si>
  <si>
    <t>Sunday</t>
  </si>
  <si>
    <t>MEAN</t>
  </si>
  <si>
    <t>Monday</t>
  </si>
  <si>
    <t>MEDIAN</t>
  </si>
  <si>
    <t>Tuesday</t>
  </si>
  <si>
    <t>MODE</t>
  </si>
  <si>
    <t>Wednesday</t>
  </si>
  <si>
    <t>VARIANCE</t>
  </si>
  <si>
    <t>Thursday</t>
  </si>
  <si>
    <t>STD DEVIATION</t>
  </si>
  <si>
    <t>Friday</t>
  </si>
  <si>
    <t>Saturday</t>
  </si>
  <si>
    <t>Bin</t>
  </si>
  <si>
    <t>Frequency</t>
  </si>
  <si>
    <t>More</t>
  </si>
  <si>
    <t>Differences</t>
  </si>
  <si>
    <t>MIN</t>
  </si>
  <si>
    <t>Q1</t>
  </si>
  <si>
    <t>Median</t>
  </si>
  <si>
    <t>Q3</t>
  </si>
  <si>
    <t>MAX</t>
  </si>
  <si>
    <t>BOX PLOT FOR RAINFALL ABOVE</t>
  </si>
  <si>
    <t>Histogram for rainfall</t>
  </si>
  <si>
    <t>Row Labels</t>
  </si>
  <si>
    <t>Sum of Rainfall</t>
  </si>
  <si>
    <t>Sum of Sales</t>
  </si>
  <si>
    <t>Grand Total</t>
  </si>
  <si>
    <t>Average Revenue</t>
  </si>
  <si>
    <t>LogRainfall</t>
  </si>
  <si>
    <t>LogSales</t>
  </si>
  <si>
    <t>Days</t>
  </si>
  <si>
    <t>Log Temp</t>
  </si>
  <si>
    <t>Log Rain</t>
  </si>
  <si>
    <t>Temperature and Statistics</t>
  </si>
  <si>
    <t>Bins</t>
  </si>
  <si>
    <t>Mean</t>
  </si>
  <si>
    <t>Mode</t>
  </si>
  <si>
    <t>Variance</t>
  </si>
  <si>
    <t>Std Deviation</t>
  </si>
  <si>
    <t>RandomID</t>
  </si>
  <si>
    <t>Mean Rain</t>
  </si>
  <si>
    <t>Rain StDev</t>
  </si>
  <si>
    <t>Sampling Mean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</si>
  <si>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</si>
  <si>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</si>
  <si>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</si>
  <si>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</si>
  <si>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</si>
  <si>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</si>
  <si>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</si>
  <si>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</si>
  <si>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</si>
  <si>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</si>
  <si>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</si>
  <si>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</si>
  <si>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</si>
  <si>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</si>
  <si>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</si>
  <si>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</si>
  <si>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</si>
  <si>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</si>
  <si>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</si>
  <si>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</si>
  <si>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</si>
  <si>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</si>
  <si>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</si>
  <si>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</si>
  <si>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</si>
  <si>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</si>
  <si>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</si>
  <si>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</si>
  <si>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</si>
  <si>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</si>
  <si>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</si>
  <si>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</si>
  <si>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</si>
  <si>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</si>
  <si>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</si>
  <si>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</si>
  <si>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</si>
  <si>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</si>
  <si>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</si>
  <si>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</si>
  <si>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</si>
  <si>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</si>
  <si>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</si>
  <si>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</si>
  <si>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</si>
  <si>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</si>
  <si>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</si>
  <si>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</si>
  <si>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</si>
  <si>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</si>
  <si>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</si>
  <si>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</si>
  <si>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</si>
  <si>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</si>
  <si>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</si>
  <si>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</si>
  <si>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</si>
  <si>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</si>
  <si>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</si>
  <si>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</si>
  <si>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</si>
  <si>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</si>
  <si>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</si>
  <si>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</si>
  <si>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</si>
  <si>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</si>
  <si>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</si>
  <si>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</si>
  <si>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</si>
  <si>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</si>
  <si>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</si>
  <si>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</si>
  <si>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</si>
  <si>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</si>
  <si>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</si>
  <si>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</si>
  <si>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</si>
  <si>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</si>
  <si>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</si>
  <si>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</si>
  <si>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</si>
  <si>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</si>
  <si>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</si>
  <si>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</si>
  <si>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</si>
  <si>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</si>
  <si>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</si>
  <si>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</si>
  <si>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</si>
  <si>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</si>
  <si>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</si>
  <si>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</si>
  <si>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</si>
  <si>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</si>
  <si>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</si>
  <si>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</si>
  <si>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</si>
  <si>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</si>
  <si>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</si>
  <si>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</si>
  <si>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</si>
  <si>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</si>
  <si>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</si>
  <si>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</si>
  <si>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</si>
  <si>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</si>
  <si>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</si>
  <si>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</si>
  <si>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</si>
  <si>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</si>
  <si>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</si>
  <si>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</si>
  <si>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</si>
  <si>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</si>
  <si>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</si>
  <si>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</si>
  <si>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</si>
  <si>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</si>
  <si>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</si>
  <si>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</si>
  <si>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</si>
  <si>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</si>
  <si>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</si>
  <si>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</si>
  <si>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</si>
  <si>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</si>
  <si>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</si>
  <si>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</si>
  <si>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</si>
  <si>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</si>
  <si>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</si>
  <si>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</si>
  <si>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</si>
  <si>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</si>
  <si>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</si>
  <si>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</si>
  <si>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</si>
  <si>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</si>
  <si>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</si>
  <si>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</si>
  <si>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</si>
  <si>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</si>
  <si>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</si>
  <si>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</si>
  <si>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</si>
  <si>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</si>
  <si>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</si>
  <si>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</si>
  <si>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</si>
  <si>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</si>
  <si>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</si>
  <si>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</si>
  <si>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</si>
  <si>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</si>
  <si>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</si>
  <si>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</si>
  <si>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</si>
  <si>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</si>
  <si>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</si>
  <si>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</si>
  <si>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</si>
  <si>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</si>
  <si>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</si>
  <si>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</si>
  <si>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</si>
  <si>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</si>
  <si>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</si>
  <si>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</si>
  <si>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</si>
  <si>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</si>
  <si>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</si>
  <si>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</si>
  <si>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</si>
  <si>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</si>
  <si>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</si>
  <si>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</si>
  <si>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</si>
  <si>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</si>
  <si>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</si>
  <si>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</si>
  <si>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</si>
  <si>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</si>
  <si>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</si>
  <si>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</si>
  <si>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</si>
  <si>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</si>
  <si>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</si>
  <si>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</si>
  <si>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</si>
  <si>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</si>
  <si>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</si>
  <si>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</si>
  <si>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</si>
  <si>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</si>
  <si>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</si>
  <si>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</si>
  <si>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</si>
  <si>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</si>
  <si>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</si>
  <si>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</si>
  <si>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</si>
  <si>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</si>
  <si>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</si>
  <si>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</si>
  <si>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</si>
  <si>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</si>
  <si>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</si>
  <si>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</si>
  <si>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</si>
  <si>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</si>
  <si>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</si>
  <si>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</si>
  <si>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</si>
  <si>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</si>
  <si>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</si>
  <si>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</si>
  <si>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</si>
  <si>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</si>
  <si>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</si>
  <si>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</si>
  <si>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</si>
  <si>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</si>
  <si>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</si>
  <si>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</si>
  <si>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</si>
  <si>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</si>
  <si>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</si>
  <si>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</si>
  <si>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</si>
  <si>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</si>
  <si>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</si>
  <si>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</si>
  <si>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</si>
  <si>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</si>
  <si>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</si>
  <si>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</si>
  <si>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</si>
  <si>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</si>
  <si>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</si>
  <si>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</si>
  <si>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</si>
  <si>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</si>
  <si>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</si>
  <si>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</si>
  <si>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</si>
  <si>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</si>
  <si>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</si>
  <si>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</si>
  <si>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</si>
  <si>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</si>
  <si>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</si>
  <si>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</si>
  <si>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</si>
  <si>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</si>
  <si>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</si>
  <si>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</si>
  <si>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</si>
  <si>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</si>
  <si>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</si>
  <si>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</si>
  <si>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</si>
  <si>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</si>
  <si>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</si>
  <si>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</si>
  <si>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</si>
  <si>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</si>
  <si>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</si>
  <si>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</si>
  <si>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</si>
  <si>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</si>
  <si>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</si>
  <si>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</si>
  <si>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</si>
  <si>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</si>
  <si>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</si>
  <si>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</si>
  <si>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</si>
  <si>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</si>
  <si>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</si>
  <si>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</si>
  <si>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</si>
  <si>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</si>
  <si>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</si>
  <si>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</si>
  <si>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</si>
  <si>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</si>
  <si>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</si>
  <si>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</si>
  <si>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</si>
  <si>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</si>
  <si>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</si>
  <si>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Mean Temperature</t>
  </si>
  <si>
    <t>Temp StDev</t>
  </si>
  <si>
    <t>Correlation</t>
  </si>
  <si>
    <t>StDev</t>
  </si>
  <si>
    <t>Sample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</si>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</sst>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1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2" fontId="0" fillId="0" borderId="0" xfId="0" applyNumberFormat="1"/>
    <xf numFmtId="0" fontId="0" fillId="2" borderId="3" xfId="0" applyFont="1" applyFill="1" applyBorder="1"/>
    <xf numFmtId="0" fontId="0" fillId="0" borderId="3" xfId="0" applyFont="1" applyBorder="1"/>
  </cellXfs>
  <cellStyles count="2">
    <cellStyle name="Comma [0]" xfId="1" builtinId="6"/>
    <cellStyle name="Normal" xfId="0" builtinId="0"/>
  </cellStyles>
  <dxfs count="7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Sheet1!$K$9:$K$19</c:f>
              <c:strCache>
                <c:ptCount val="11"/>
                <c:pt idx="0">
                  <c:v>10.4</c:v>
                </c:pt>
                <c:pt idx="1">
                  <c:v>13.8</c:v>
                </c:pt>
                <c:pt idx="2">
                  <c:v>17.2</c:v>
                </c:pt>
                <c:pt idx="3">
                  <c:v>20.6</c:v>
                </c:pt>
                <c:pt idx="4">
                  <c:v>24</c:v>
                </c:pt>
                <c:pt idx="5">
                  <c:v>27.4</c:v>
                </c:pt>
                <c:pt idx="6">
                  <c:v>30.8</c:v>
                </c:pt>
                <c:pt idx="7">
                  <c:v>34.2</c:v>
                </c:pt>
                <c:pt idx="8">
                  <c:v>37.6</c:v>
                </c:pt>
                <c:pt idx="9">
                  <c:v>41</c:v>
                </c:pt>
                <c:pt idx="10">
                  <c:v>More</c:v>
                </c:pt>
              </c:strCache>
            </c:strRef>
          </c:cat>
          <c:val>
            <c:numRef>
              <c:f>Sheet1!$L$9:$L$19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35</c:v>
                </c:pt>
                <c:pt idx="3">
                  <c:v>39</c:v>
                </c:pt>
                <c:pt idx="4">
                  <c:v>62</c:v>
                </c:pt>
                <c:pt idx="5">
                  <c:v>76</c:v>
                </c:pt>
                <c:pt idx="6">
                  <c:v>55</c:v>
                </c:pt>
                <c:pt idx="7">
                  <c:v>44</c:v>
                </c:pt>
                <c:pt idx="8">
                  <c:v>20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BCE-8466-A9902479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5895936"/>
        <c:axId val="-165896480"/>
      </c:barChart>
      <c:catAx>
        <c:axId val="-1658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-165896480"/>
        <c:crosses val="autoZero"/>
        <c:auto val="1"/>
        <c:lblAlgn val="ctr"/>
        <c:lblOffset val="100"/>
        <c:noMultiLvlLbl val="0"/>
      </c:catAx>
      <c:valAx>
        <c:axId val="-16589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589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Sheet8!$B$2:$B$366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D-45B4-AB7D-971E7E0E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21600"/>
        <c:axId val="-2099515616"/>
      </c:scatterChart>
      <c:valAx>
        <c:axId val="-20995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5616"/>
        <c:crosses val="autoZero"/>
        <c:crossBetween val="midCat"/>
      </c:valAx>
      <c:valAx>
        <c:axId val="-2099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Log 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Sheet8!$C$2:$C$366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1.6444385894678386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1.5809249756756194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1.6444385894678386</c:v>
                </c:pt>
                <c:pt idx="14">
                  <c:v>1.6374897295125106</c:v>
                </c:pt>
                <c:pt idx="15">
                  <c:v>1.4857214264815801</c:v>
                </c:pt>
                <c:pt idx="16">
                  <c:v>1.507855871695831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1.5587085705331658</c:v>
                </c:pt>
                <c:pt idx="21">
                  <c:v>1.61066016308988</c:v>
                </c:pt>
                <c:pt idx="22">
                  <c:v>1.5809249756756194</c:v>
                </c:pt>
                <c:pt idx="23">
                  <c:v>1.4563660331290431</c:v>
                </c:pt>
                <c:pt idx="24">
                  <c:v>1.507855871695831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1.6138418218760693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1.6404814369704219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1.7649229846498886</c:v>
                </c:pt>
                <c:pt idx="70">
                  <c:v>1.7888751157754168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1.7649229846498886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1.7649229846498886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1.741939077729199</c:v>
                </c:pt>
                <c:pt idx="89">
                  <c:v>1.7671558660821804</c:v>
                </c:pt>
                <c:pt idx="90">
                  <c:v>1.7596678446896306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1.7596678446896306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1.7888751157754168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1.7596678446896306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1.8027737252919758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1.8175653695597809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1.841359470454855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1.841359470454855</c:v>
                </c:pt>
                <c:pt idx="130">
                  <c:v>1.8615344108590379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1.8175653695597809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1.841359470454855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1.9576072870600953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1.920123326290724</c:v>
                </c:pt>
                <c:pt idx="189">
                  <c:v>1.8915374576725645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1.8970770032094204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1.9907826918031379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1.8369567370595505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1.8175653695597809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1.8175653695597809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1.8350561017201164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1.8350561017201164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1.8027737252919758</c:v>
                </c:pt>
                <c:pt idx="280">
                  <c:v>1.7795964912578246</c:v>
                </c:pt>
                <c:pt idx="281">
                  <c:v>1.8027737252919758</c:v>
                </c:pt>
                <c:pt idx="282">
                  <c:v>1.7671558660821804</c:v>
                </c:pt>
                <c:pt idx="283">
                  <c:v>1.7888751157754168</c:v>
                </c:pt>
                <c:pt idx="284">
                  <c:v>1.7649229846498886</c:v>
                </c:pt>
                <c:pt idx="285">
                  <c:v>1.7888751157754168</c:v>
                </c:pt>
                <c:pt idx="286">
                  <c:v>1.7745169657285496</c:v>
                </c:pt>
                <c:pt idx="287">
                  <c:v>1.7888751157754168</c:v>
                </c:pt>
                <c:pt idx="288">
                  <c:v>1.7649229846498886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1.7596678446896306</c:v>
                </c:pt>
                <c:pt idx="295">
                  <c:v>1.7671558660821804</c:v>
                </c:pt>
                <c:pt idx="296">
                  <c:v>1.7888751157754168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1.7596678446896306</c:v>
                </c:pt>
                <c:pt idx="301">
                  <c:v>1.7888751157754168</c:v>
                </c:pt>
                <c:pt idx="302">
                  <c:v>1.7649229846498886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1.6444385894678386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1.4941545940184429</c:v>
                </c:pt>
                <c:pt idx="343">
                  <c:v>1.4955443375464486</c:v>
                </c:pt>
                <c:pt idx="344">
                  <c:v>1.6541765418779606</c:v>
                </c:pt>
                <c:pt idx="345">
                  <c:v>1.5250448070368452</c:v>
                </c:pt>
                <c:pt idx="346">
                  <c:v>1.507855871695831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1.507855871695831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Sheet8!$D$2:$D$366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7-4AFA-BD89-E0B3522A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13440"/>
        <c:axId val="-2099512896"/>
      </c:scatterChart>
      <c:valAx>
        <c:axId val="-2099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2896"/>
        <c:crosses val="autoZero"/>
        <c:crossBetween val="midCat"/>
      </c:valAx>
      <c:valAx>
        <c:axId val="-20995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Temperature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Exercise!$K$10:$K$21</c:f>
              <c:strCache>
                <c:ptCount val="12"/>
                <c:pt idx="0">
                  <c:v>23</c:v>
                </c:pt>
                <c:pt idx="1">
                  <c:v>30.9</c:v>
                </c:pt>
                <c:pt idx="2">
                  <c:v>38.8</c:v>
                </c:pt>
                <c:pt idx="3">
                  <c:v>46.7</c:v>
                </c:pt>
                <c:pt idx="4">
                  <c:v>54.6</c:v>
                </c:pt>
                <c:pt idx="5">
                  <c:v>62.5</c:v>
                </c:pt>
                <c:pt idx="6">
                  <c:v>70.4</c:v>
                </c:pt>
                <c:pt idx="7">
                  <c:v>86.2</c:v>
                </c:pt>
                <c:pt idx="8">
                  <c:v>94.1</c:v>
                </c:pt>
                <c:pt idx="9">
                  <c:v>102</c:v>
                </c:pt>
                <c:pt idx="10">
                  <c:v>109.9</c:v>
                </c:pt>
                <c:pt idx="11">
                  <c:v>More</c:v>
                </c:pt>
              </c:strCache>
            </c:strRef>
          </c:cat>
          <c:val>
            <c:numRef>
              <c:f>Exercise!$L$10:$L$21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28</c:v>
                </c:pt>
                <c:pt idx="3">
                  <c:v>37</c:v>
                </c:pt>
                <c:pt idx="4">
                  <c:v>41</c:v>
                </c:pt>
                <c:pt idx="5">
                  <c:v>86</c:v>
                </c:pt>
                <c:pt idx="6">
                  <c:v>60</c:v>
                </c:pt>
                <c:pt idx="7">
                  <c:v>81</c:v>
                </c:pt>
                <c:pt idx="8">
                  <c:v>13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0B5-9005-BB58C86E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8981616"/>
        <c:axId val="-2098991408"/>
      </c:barChart>
      <c:catAx>
        <c:axId val="-209898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8991408"/>
        <c:crosses val="autoZero"/>
        <c:auto val="1"/>
        <c:lblAlgn val="ctr"/>
        <c:lblOffset val="100"/>
        <c:noMultiLvlLbl val="0"/>
      </c:catAx>
      <c:valAx>
        <c:axId val="-209899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89816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</a:t>
            </a:r>
            <a:r>
              <a:rPr lang="en-IN" baseline="0"/>
              <a:t> v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Sheet11!$B$2:$B$366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0-46A0-9BF8-7EA484C0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87600"/>
        <c:axId val="-2098988144"/>
      </c:scatterChart>
      <c:valAx>
        <c:axId val="-2098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88144"/>
        <c:crosses val="autoZero"/>
        <c:crossBetween val="midCat"/>
      </c:valAx>
      <c:valAx>
        <c:axId val="-2098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3'!$A$2:$A$366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'Exercise 3'!$B$2:$B$366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0-44B4-87DE-9CA121CB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230656"/>
        <c:axId val="-1996219232"/>
      </c:scatterChart>
      <c:valAx>
        <c:axId val="-19962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219232"/>
        <c:crosses val="autoZero"/>
        <c:crossBetween val="midCat"/>
      </c:valAx>
      <c:valAx>
        <c:axId val="-19962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2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Box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Sheet1!$M$26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7-4BD2-8748-ED8BDD713B5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Sheet1!$M$27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7-4BD2-8748-ED8BDD713B5A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Sheet1!$M$28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7-4BD2-8748-ED8BDD713B5A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37-4BD2-8748-ED8BDD713B5A}"/>
              </c:ext>
            </c:extLst>
          </c:dPt>
          <c:errBars>
            <c:errBarType val="plus"/>
            <c:errValType val="fixedVal"/>
            <c:noEndCap val="1"/>
            <c:val val="1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Sheet1!$M$29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7-4BD2-8748-ED8BDD713B5A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Sheet1!$M$30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37-4BD2-8748-ED8BDD71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5892672"/>
        <c:axId val="-165891040"/>
      </c:barChart>
      <c:catAx>
        <c:axId val="-1658926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91040"/>
        <c:crosses val="autoZero"/>
        <c:auto val="1"/>
        <c:lblAlgn val="ctr"/>
        <c:lblOffset val="100"/>
        <c:noMultiLvlLbl val="0"/>
      </c:catAx>
      <c:valAx>
        <c:axId val="-1658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Sheet3!$B$2:$B$366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2-42FA-9546-C5F139B02A5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Sheet3!$C$2:$C$366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2-42FA-9546-C5F139B0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89408"/>
        <c:axId val="-166590624"/>
      </c:lineChart>
      <c:dateAx>
        <c:axId val="-16588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590624"/>
        <c:crosses val="autoZero"/>
        <c:auto val="1"/>
        <c:lblOffset val="100"/>
        <c:baseTimeUnit val="days"/>
      </c:dateAx>
      <c:valAx>
        <c:axId val="-166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9400335993646E-2"/>
          <c:y val="0.13604766490157807"/>
          <c:w val="0.88584218992999386"/>
          <c:h val="0.77886012284184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9-48DB-A7C8-016C0B3A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510176"/>
        <c:axId val="-2099520512"/>
      </c:barChart>
      <c:catAx>
        <c:axId val="-20995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0512"/>
        <c:crosses val="autoZero"/>
        <c:auto val="1"/>
        <c:lblAlgn val="ctr"/>
        <c:lblOffset val="100"/>
        <c:noMultiLvlLbl val="0"/>
      </c:catAx>
      <c:valAx>
        <c:axId val="-20995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3-410E-A7C9-FCFC736EB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3-410E-A7C9-FCFC736EB0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A3-410E-A7C9-FCFC736EB0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A3-410E-A7C9-FCFC736EB0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A3-410E-A7C9-FCFC736EB0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A3-410E-A7C9-FCFC736EB0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A3-410E-A7C9-FCFC736EB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A3-410E-A7C9-FCFC736EB0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1-4C07-81A7-8EDCC9D1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24864"/>
        <c:axId val="-2099524320"/>
      </c:scatterChart>
      <c:valAx>
        <c:axId val="-20995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4320"/>
        <c:crosses val="autoZero"/>
        <c:crossBetween val="midCat"/>
      </c:valAx>
      <c:valAx>
        <c:axId val="-2099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Sheet6!$C$2:$C$366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E-44BF-BFEA-FD8524EA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16160"/>
        <c:axId val="-2099511264"/>
      </c:scatterChart>
      <c:valAx>
        <c:axId val="-2099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1264"/>
        <c:crosses val="autoZero"/>
        <c:crossBetween val="midCat"/>
      </c:valAx>
      <c:valAx>
        <c:axId val="-2099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Sheet6!$E$2:$E$366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4-4CA4-9A8B-0751E8D0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12352"/>
        <c:axId val="-2099522688"/>
      </c:scatterChart>
      <c:valAx>
        <c:axId val="-20995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2688"/>
        <c:crosses val="autoZero"/>
        <c:crossBetween val="midCat"/>
      </c:valAx>
      <c:valAx>
        <c:axId val="-2099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Sheet7!$B$2:$B$8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4D05-8DC5-E0DCD58F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519424"/>
        <c:axId val="-2099516704"/>
      </c:barChart>
      <c:catAx>
        <c:axId val="-20995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6704"/>
        <c:crosses val="autoZero"/>
        <c:auto val="1"/>
        <c:lblAlgn val="ctr"/>
        <c:lblOffset val="100"/>
        <c:noMultiLvlLbl val="0"/>
      </c:catAx>
      <c:valAx>
        <c:axId val="-2099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662CD23-231D-4DFA-B00E-7BA91679615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F73BAA8-058A-4509-94F9-967124DADE8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F9E7D5F-6469-489E-AF00-C625374650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A67F13C-2966-4391-B669-DA1B84BC5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2FD955FA-2693-40B9-8E62-11DAAE5FA4C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47625</xdr:rowOff>
    </xdr:from>
    <xdr:to>
      <xdr:col>19</xdr:col>
      <xdr:colOff>257175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31</xdr:row>
      <xdr:rowOff>33337</xdr:rowOff>
    </xdr:from>
    <xdr:to>
      <xdr:col>15</xdr:col>
      <xdr:colOff>581025</xdr:colOff>
      <xdr:row>45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46</xdr:row>
      <xdr:rowOff>133350</xdr:rowOff>
    </xdr:from>
    <xdr:to>
      <xdr:col>16</xdr:col>
      <xdr:colOff>266700</xdr:colOff>
      <xdr:row>61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3">
              <a:extLst>
                <a:ext uri="{FF2B5EF4-FFF2-40B4-BE49-F238E27FC236}">
                  <a16:creationId xmlns:a16="http://schemas.microsoft.com/office/drawing/2014/main" id="{6131ACF4-F659-4CDD-A1FB-1A99C6C3E80B}"/>
                </a:ext>
                <a:ext uri="{147F2762-F138-4A5C-976F-8EAC2B608ADB}">
                  <a16:predDERef xmlns:a16="http://schemas.microsoft.com/office/drawing/2014/main" pre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47625</xdr:colOff>
      <xdr:row>63</xdr:row>
      <xdr:rowOff>142875</xdr:rowOff>
    </xdr:from>
    <xdr:to>
      <xdr:col>16</xdr:col>
      <xdr:colOff>371475</xdr:colOff>
      <xdr:row>78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4">
              <a:extLst>
                <a:ext uri="{FF2B5EF4-FFF2-40B4-BE49-F238E27FC236}">
                  <a16:creationId xmlns:a16="http://schemas.microsoft.com/office/drawing/2014/main" id="{86B809EF-22C3-488B-9A8D-55C91819D491}"/>
                </a:ext>
                <a:ext uri="{147F2762-F138-4A5C-976F-8EAC2B608ADB}">
                  <a16:predDERef xmlns:a16="http://schemas.microsoft.com/office/drawing/2014/main" pred="{6131ACF4-F659-4CDD-A1FB-1A99C6C3E8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157162</xdr:rowOff>
    </xdr:from>
    <xdr:to>
      <xdr:col>16</xdr:col>
      <xdr:colOff>285750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42862</xdr:rowOff>
    </xdr:from>
    <xdr:to>
      <xdr:col>12</xdr:col>
      <xdr:colOff>361950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9</xdr:row>
      <xdr:rowOff>504825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36C198AE-25DB-4C1F-87EE-65D120D15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62475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590550</xdr:colOff>
      <xdr:row>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2F10EFF8-CE14-48F7-8CA6-67F496A61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85762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95250</xdr:rowOff>
    </xdr:from>
    <xdr:to>
      <xdr:col>15</xdr:col>
      <xdr:colOff>180975</xdr:colOff>
      <xdr:row>23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171450</xdr:rowOff>
    </xdr:from>
    <xdr:to>
      <xdr:col>19</xdr:col>
      <xdr:colOff>76199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2</xdr:row>
      <xdr:rowOff>14287</xdr:rowOff>
    </xdr:from>
    <xdr:to>
      <xdr:col>10</xdr:col>
      <xdr:colOff>28575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15</xdr:col>
      <xdr:colOff>514349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52387</xdr:rowOff>
    </xdr:from>
    <xdr:to>
      <xdr:col>11</xdr:col>
      <xdr:colOff>390525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11</xdr:row>
      <xdr:rowOff>19050</xdr:rowOff>
    </xdr:from>
    <xdr:to>
      <xdr:col>11</xdr:col>
      <xdr:colOff>447676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80961</xdr:rowOff>
    </xdr:from>
    <xdr:to>
      <xdr:col>13</xdr:col>
      <xdr:colOff>609599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47625</xdr:rowOff>
    </xdr:from>
    <xdr:to>
      <xdr:col>10</xdr:col>
      <xdr:colOff>228599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10</xdr:row>
      <xdr:rowOff>152400</xdr:rowOff>
    </xdr:from>
    <xdr:to>
      <xdr:col>10</xdr:col>
      <xdr:colOff>247650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6</xdr:row>
      <xdr:rowOff>47625</xdr:rowOff>
    </xdr:from>
    <xdr:to>
      <xdr:col>17</xdr:col>
      <xdr:colOff>542924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</xdr:row>
      <xdr:rowOff>57150</xdr:rowOff>
    </xdr:from>
    <xdr:to>
      <xdr:col>21</xdr:col>
      <xdr:colOff>9525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3C602C59-1C3E-4EAA-B97A-73E8D771A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Brahmbhatt" refreshedDate="43265.980594675922" createdVersion="5" refreshedVersion="5" minRefreshableVersion="3" recordCount="365" xr:uid="{00000000-000A-0000-FFFF-FFFF00000000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1" maxValue="102.9"/>
    </cacheField>
    <cacheField name="Rainfall" numFmtId="0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1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3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1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6"/>
    <n v="1.54"/>
    <n v="23"/>
    <n v="0.3"/>
    <n v="12"/>
    <n v="3.5999999999999996"/>
  </r>
  <r>
    <x v="11"/>
    <x v="0"/>
    <x v="4"/>
    <n v="38.200000000000003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1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6"/>
    <n v="1.67"/>
    <n v="24"/>
    <n v="0.3"/>
    <n v="12"/>
    <n v="3.5999999999999996"/>
  </r>
  <r>
    <x v="16"/>
    <x v="0"/>
    <x v="2"/>
    <n v="32.200000000000003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1"/>
    <n v="1.18"/>
    <n v="30"/>
    <n v="0.3"/>
    <n v="17"/>
    <n v="5.0999999999999996"/>
  </r>
  <r>
    <x v="19"/>
    <x v="0"/>
    <x v="5"/>
    <n v="31.6"/>
    <n v="1.43"/>
    <n v="20"/>
    <n v="0.3"/>
    <n v="12"/>
    <n v="3.5999999999999996"/>
  </r>
  <r>
    <x v="20"/>
    <x v="0"/>
    <x v="6"/>
    <n v="36.200000000000003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1"/>
    <n v="1.05"/>
    <n v="21"/>
    <n v="0.3"/>
    <n v="17"/>
    <n v="5.0999999999999996"/>
  </r>
  <r>
    <x v="23"/>
    <x v="0"/>
    <x v="2"/>
    <n v="28.6"/>
    <n v="1.54"/>
    <n v="20"/>
    <n v="0.3"/>
    <n v="12"/>
    <n v="3.5999999999999996"/>
  </r>
  <r>
    <x v="24"/>
    <x v="0"/>
    <x v="3"/>
    <n v="32.200000000000003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1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200000000000003"/>
    <n v="1.33"/>
    <n v="27"/>
    <n v="0.3"/>
    <n v="14"/>
    <n v="4.2"/>
  </r>
  <r>
    <x v="29"/>
    <x v="0"/>
    <x v="1"/>
    <n v="41.1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6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6"/>
    <n v="0.87"/>
    <n v="31"/>
    <n v="0.3"/>
    <n v="22"/>
    <n v="6.6"/>
  </r>
  <r>
    <x v="39"/>
    <x v="1"/>
    <x v="4"/>
    <n v="42.7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6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7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7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7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7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6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2"/>
    <n v="0.8"/>
    <n v="31"/>
    <n v="0.3"/>
    <n v="24"/>
    <n v="7.1999999999999993"/>
  </r>
  <r>
    <x v="61"/>
    <x v="2"/>
    <x v="5"/>
    <n v="60.2"/>
    <n v="0.77"/>
    <n v="28"/>
    <n v="0.3"/>
    <n v="24"/>
    <n v="7.1999999999999993"/>
  </r>
  <r>
    <x v="62"/>
    <x v="2"/>
    <x v="6"/>
    <n v="59.5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2"/>
    <n v="0.77"/>
    <n v="28"/>
    <n v="0.3"/>
    <n v="24"/>
    <n v="7.1999999999999993"/>
  </r>
  <r>
    <x v="65"/>
    <x v="2"/>
    <x v="2"/>
    <n v="60.2"/>
    <n v="0.77"/>
    <n v="32"/>
    <n v="0.3"/>
    <n v="24"/>
    <n v="7.1999999999999993"/>
  </r>
  <r>
    <x v="66"/>
    <x v="2"/>
    <x v="3"/>
    <n v="58.5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2"/>
    <n v="0.83"/>
    <n v="31"/>
    <n v="0.3"/>
    <n v="24"/>
    <n v="7.1999999999999993"/>
  </r>
  <r>
    <x v="69"/>
    <x v="2"/>
    <x v="6"/>
    <n v="58.2"/>
    <n v="0.83"/>
    <n v="30"/>
    <n v="0.3"/>
    <n v="24"/>
    <n v="7.1999999999999993"/>
  </r>
  <r>
    <x v="70"/>
    <x v="2"/>
    <x v="0"/>
    <n v="61.5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2"/>
    <n v="0.83"/>
    <n v="30"/>
    <n v="0.3"/>
    <n v="24"/>
    <n v="7.1999999999999993"/>
  </r>
  <r>
    <x v="74"/>
    <x v="2"/>
    <x v="4"/>
    <n v="60.2"/>
    <n v="0.83"/>
    <n v="39"/>
    <n v="0.3"/>
    <n v="24"/>
    <n v="7.1999999999999993"/>
  </r>
  <r>
    <x v="75"/>
    <x v="2"/>
    <x v="5"/>
    <n v="56.5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2"/>
    <n v="0.77"/>
    <n v="33"/>
    <n v="0.3"/>
    <n v="24"/>
    <n v="7.1999999999999993"/>
  </r>
  <r>
    <x v="79"/>
    <x v="2"/>
    <x v="2"/>
    <n v="57.2"/>
    <n v="0.83"/>
    <n v="36"/>
    <n v="0.3"/>
    <n v="24"/>
    <n v="7.1999999999999993"/>
  </r>
  <r>
    <x v="80"/>
    <x v="2"/>
    <x v="3"/>
    <n v="56.5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2"/>
    <n v="0.8"/>
    <n v="50"/>
    <n v="0.3"/>
    <n v="24"/>
    <n v="7.1999999999999993"/>
  </r>
  <r>
    <x v="84"/>
    <x v="2"/>
    <x v="0"/>
    <n v="59.5"/>
    <n v="0.77"/>
    <n v="39"/>
    <n v="0.3"/>
    <n v="25"/>
    <n v="7.5"/>
  </r>
  <r>
    <x v="85"/>
    <x v="2"/>
    <x v="1"/>
    <n v="60.5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2"/>
    <n v="0.83"/>
    <n v="39"/>
    <n v="0.3"/>
    <n v="24"/>
    <n v="7.1999999999999993"/>
  </r>
  <r>
    <x v="88"/>
    <x v="2"/>
    <x v="4"/>
    <n v="55.2"/>
    <n v="0.8"/>
    <n v="47"/>
    <n v="0.3"/>
    <n v="24"/>
    <n v="7.1999999999999993"/>
  </r>
  <r>
    <x v="89"/>
    <x v="2"/>
    <x v="5"/>
    <n v="58.5"/>
    <n v="0.77"/>
    <n v="48"/>
    <n v="0.3"/>
    <n v="25"/>
    <n v="7.5"/>
  </r>
  <r>
    <x v="90"/>
    <x v="3"/>
    <x v="6"/>
    <n v="57.5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1"/>
    <n v="0.71"/>
    <n v="31"/>
    <n v="0.3"/>
    <n v="27"/>
    <n v="8.1"/>
  </r>
  <r>
    <x v="94"/>
    <x v="3"/>
    <x v="3"/>
    <n v="64.400000000000006"/>
    <n v="0.71"/>
    <n v="33"/>
    <n v="0.3"/>
    <n v="28"/>
    <n v="8.4"/>
  </r>
  <r>
    <x v="95"/>
    <x v="3"/>
    <x v="4"/>
    <n v="57.5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1"/>
    <n v="0.69"/>
    <n v="52"/>
    <n v="0.3"/>
    <n v="27"/>
    <n v="8.1"/>
  </r>
  <r>
    <x v="99"/>
    <x v="3"/>
    <x v="1"/>
    <n v="58.5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1"/>
    <n v="0.69"/>
    <n v="46"/>
    <n v="0.3"/>
    <n v="27"/>
    <n v="8.1"/>
  </r>
  <r>
    <x v="103"/>
    <x v="3"/>
    <x v="5"/>
    <n v="61.5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5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5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5"/>
    <n v="0.8"/>
    <n v="48"/>
    <n v="0.3"/>
    <n v="25"/>
    <n v="7.5"/>
  </r>
  <r>
    <x v="116"/>
    <x v="3"/>
    <x v="4"/>
    <n v="63.5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7"/>
    <n v="0.65"/>
    <n v="56"/>
    <n v="0.3"/>
    <n v="29"/>
    <n v="8.6999999999999993"/>
  </r>
  <r>
    <x v="121"/>
    <x v="4"/>
    <x v="2"/>
    <n v="65.7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400000000000006"/>
    <n v="0.71"/>
    <n v="31"/>
    <n v="0.3"/>
    <n v="28"/>
    <n v="8.4"/>
  </r>
  <r>
    <x v="125"/>
    <x v="4"/>
    <x v="6"/>
    <n v="66.7"/>
    <n v="0.67"/>
    <n v="51"/>
    <n v="0.3"/>
    <n v="29"/>
    <n v="8.6999999999999993"/>
  </r>
  <r>
    <x v="126"/>
    <x v="4"/>
    <x v="0"/>
    <n v="69.7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400000000000006"/>
    <n v="0.69"/>
    <n v="40"/>
    <n v="0.3"/>
    <n v="28"/>
    <n v="8.4"/>
  </r>
  <r>
    <x v="130"/>
    <x v="4"/>
    <x v="4"/>
    <n v="72.7"/>
    <n v="0.67"/>
    <n v="57"/>
    <n v="0.3"/>
    <n v="29"/>
    <n v="8.6999999999999993"/>
  </r>
  <r>
    <x v="131"/>
    <x v="4"/>
    <x v="5"/>
    <n v="66.7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4"/>
    <n v="0.69"/>
    <n v="32"/>
    <n v="0.3"/>
    <n v="28"/>
    <n v="8.4"/>
  </r>
  <r>
    <x v="135"/>
    <x v="4"/>
    <x v="2"/>
    <n v="65.7"/>
    <n v="0.67"/>
    <n v="55"/>
    <n v="0.3"/>
    <n v="29"/>
    <n v="8.6999999999999993"/>
  </r>
  <r>
    <x v="136"/>
    <x v="4"/>
    <x v="3"/>
    <n v="70.7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400000000000006"/>
    <n v="0.67"/>
    <n v="59"/>
    <n v="0.3"/>
    <n v="28"/>
    <n v="8.4"/>
  </r>
  <r>
    <x v="140"/>
    <x v="4"/>
    <x v="0"/>
    <n v="71.7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400000000000006"/>
    <n v="0.69"/>
    <n v="34"/>
    <n v="0.3"/>
    <n v="28"/>
    <n v="8.4"/>
  </r>
  <r>
    <x v="144"/>
    <x v="4"/>
    <x v="4"/>
    <n v="71.7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7"/>
    <n v="0.65"/>
    <n v="45"/>
    <n v="0.3"/>
    <n v="29"/>
    <n v="8.6999999999999993"/>
  </r>
  <r>
    <x v="148"/>
    <x v="4"/>
    <x v="1"/>
    <n v="66.7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900000000000006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4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2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7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900000000000006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900000000000006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4"/>
    <n v="0.53"/>
    <n v="47"/>
    <n v="0.3"/>
    <n v="38"/>
    <n v="11.4"/>
  </r>
  <r>
    <x v="181"/>
    <x v="6"/>
    <x v="6"/>
    <n v="102.9"/>
    <n v="0.47"/>
    <n v="59"/>
    <n v="0.5"/>
    <n v="43"/>
    <n v="21.5"/>
  </r>
  <r>
    <x v="182"/>
    <x v="6"/>
    <x v="0"/>
    <n v="93.4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2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7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2"/>
    <n v="0.56999999999999995"/>
    <n v="44"/>
    <n v="0.5"/>
    <n v="34"/>
    <n v="17"/>
  </r>
  <r>
    <x v="189"/>
    <x v="6"/>
    <x v="0"/>
    <n v="77.900000000000006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2"/>
    <n v="0.56000000000000005"/>
    <n v="39"/>
    <n v="0.5"/>
    <n v="34"/>
    <n v="17"/>
  </r>
  <r>
    <x v="193"/>
    <x v="6"/>
    <x v="4"/>
    <n v="78.900000000000006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2"/>
    <n v="0.59"/>
    <n v="50"/>
    <n v="0.5"/>
    <n v="34"/>
    <n v="17"/>
  </r>
  <r>
    <x v="197"/>
    <x v="6"/>
    <x v="1"/>
    <n v="80.900000000000006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900000000000006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900000000000006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9"/>
    <n v="0.47"/>
    <n v="74"/>
    <n v="0.5"/>
    <n v="43"/>
    <n v="21.5"/>
  </r>
  <r>
    <x v="208"/>
    <x v="6"/>
    <x v="5"/>
    <n v="87.4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2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7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7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7"/>
    <n v="0.65"/>
    <n v="43"/>
    <n v="0.5"/>
    <n v="29"/>
    <n v="14.5"/>
  </r>
  <r>
    <x v="224"/>
    <x v="7"/>
    <x v="0"/>
    <n v="67.7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7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7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7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7"/>
    <n v="0.69"/>
    <n v="58"/>
    <n v="0.5"/>
    <n v="29"/>
    <n v="14.5"/>
  </r>
  <r>
    <x v="243"/>
    <x v="8"/>
    <x v="5"/>
    <n v="71.7"/>
    <n v="0.69"/>
    <n v="41"/>
    <n v="0.3"/>
    <n v="29"/>
    <n v="8.6999999999999993"/>
  </r>
  <r>
    <x v="244"/>
    <x v="8"/>
    <x v="6"/>
    <n v="67.400000000000006"/>
    <n v="0.69"/>
    <n v="53"/>
    <n v="0.3"/>
    <n v="28"/>
    <n v="8.4"/>
  </r>
  <r>
    <x v="245"/>
    <x v="8"/>
    <x v="0"/>
    <n v="61.1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7"/>
    <n v="0.69"/>
    <n v="60"/>
    <n v="0.3"/>
    <n v="29"/>
    <n v="8.6999999999999993"/>
  </r>
  <r>
    <x v="249"/>
    <x v="8"/>
    <x v="4"/>
    <n v="68.400000000000006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400000000000006"/>
    <n v="0.69"/>
    <n v="38"/>
    <n v="0.3"/>
    <n v="28"/>
    <n v="8.4"/>
  </r>
  <r>
    <x v="254"/>
    <x v="8"/>
    <x v="2"/>
    <n v="61.1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4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400000000000006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4"/>
    <n v="0.71"/>
    <n v="39"/>
    <n v="0.3"/>
    <n v="28"/>
    <n v="8.4"/>
  </r>
  <r>
    <x v="266"/>
    <x v="8"/>
    <x v="0"/>
    <n v="63.4"/>
    <n v="0.71"/>
    <n v="43"/>
    <n v="0.3"/>
    <n v="28"/>
    <n v="8.4"/>
  </r>
  <r>
    <x v="267"/>
    <x v="8"/>
    <x v="1"/>
    <n v="61.1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7"/>
    <n v="0.67"/>
    <n v="51"/>
    <n v="0.3"/>
    <n v="29"/>
    <n v="8.6999999999999993"/>
  </r>
  <r>
    <x v="270"/>
    <x v="8"/>
    <x v="4"/>
    <n v="67.400000000000006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5"/>
    <n v="0.8"/>
    <n v="43"/>
    <n v="0.3"/>
    <n v="25"/>
    <n v="7.5"/>
  </r>
  <r>
    <x v="274"/>
    <x v="9"/>
    <x v="1"/>
    <n v="58.5"/>
    <n v="0.74"/>
    <n v="32"/>
    <n v="0.3"/>
    <n v="25"/>
    <n v="7.5"/>
  </r>
  <r>
    <x v="275"/>
    <x v="9"/>
    <x v="2"/>
    <n v="59.2"/>
    <n v="0.8"/>
    <n v="34"/>
    <n v="0.3"/>
    <n v="24"/>
    <n v="7.1999999999999993"/>
  </r>
  <r>
    <x v="276"/>
    <x v="9"/>
    <x v="3"/>
    <n v="61.2"/>
    <n v="0.77"/>
    <n v="33"/>
    <n v="0.3"/>
    <n v="24"/>
    <n v="7.1999999999999993"/>
  </r>
  <r>
    <x v="277"/>
    <x v="9"/>
    <x v="4"/>
    <n v="60.5"/>
    <n v="0.8"/>
    <n v="33"/>
    <n v="0.3"/>
    <n v="25"/>
    <n v="7.5"/>
  </r>
  <r>
    <x v="278"/>
    <x v="9"/>
    <x v="5"/>
    <n v="62.5"/>
    <n v="0.74"/>
    <n v="42"/>
    <n v="0.3"/>
    <n v="25"/>
    <n v="7.5"/>
  </r>
  <r>
    <x v="279"/>
    <x v="9"/>
    <x v="6"/>
    <n v="63.5"/>
    <n v="0.8"/>
    <n v="31"/>
    <n v="0.3"/>
    <n v="25"/>
    <n v="7.5"/>
  </r>
  <r>
    <x v="280"/>
    <x v="9"/>
    <x v="0"/>
    <n v="60.2"/>
    <n v="0.8"/>
    <n v="47"/>
    <n v="0.3"/>
    <n v="24"/>
    <n v="7.1999999999999993"/>
  </r>
  <r>
    <x v="281"/>
    <x v="9"/>
    <x v="1"/>
    <n v="63.5"/>
    <n v="0.74"/>
    <n v="47"/>
    <n v="0.3"/>
    <n v="25"/>
    <n v="7.5"/>
  </r>
  <r>
    <x v="282"/>
    <x v="9"/>
    <x v="2"/>
    <n v="58.5"/>
    <n v="0.74"/>
    <n v="51"/>
    <n v="0.3"/>
    <n v="25"/>
    <n v="7.5"/>
  </r>
  <r>
    <x v="283"/>
    <x v="9"/>
    <x v="3"/>
    <n v="61.5"/>
    <n v="0.77"/>
    <n v="47"/>
    <n v="0.3"/>
    <n v="25"/>
    <n v="7.5"/>
  </r>
  <r>
    <x v="284"/>
    <x v="9"/>
    <x v="4"/>
    <n v="58.2"/>
    <n v="0.77"/>
    <n v="39"/>
    <n v="0.3"/>
    <n v="24"/>
    <n v="7.1999999999999993"/>
  </r>
  <r>
    <x v="285"/>
    <x v="9"/>
    <x v="5"/>
    <n v="61.5"/>
    <n v="0.8"/>
    <n v="28"/>
    <n v="0.3"/>
    <n v="25"/>
    <n v="7.5"/>
  </r>
  <r>
    <x v="286"/>
    <x v="9"/>
    <x v="6"/>
    <n v="59.5"/>
    <n v="0.74"/>
    <n v="28"/>
    <n v="0.3"/>
    <n v="25"/>
    <n v="7.5"/>
  </r>
  <r>
    <x v="287"/>
    <x v="9"/>
    <x v="0"/>
    <n v="61.5"/>
    <n v="0.74"/>
    <n v="36"/>
    <n v="0.3"/>
    <n v="25"/>
    <n v="7.5"/>
  </r>
  <r>
    <x v="288"/>
    <x v="9"/>
    <x v="1"/>
    <n v="58.2"/>
    <n v="0.8"/>
    <n v="28"/>
    <n v="0.3"/>
    <n v="24"/>
    <n v="7.1999999999999993"/>
  </r>
  <r>
    <x v="289"/>
    <x v="9"/>
    <x v="2"/>
    <n v="58.5"/>
    <n v="0.77"/>
    <n v="46"/>
    <n v="0.3"/>
    <n v="25"/>
    <n v="7.5"/>
  </r>
  <r>
    <x v="290"/>
    <x v="9"/>
    <x v="3"/>
    <n v="62.5"/>
    <n v="0.77"/>
    <n v="33"/>
    <n v="0.3"/>
    <n v="25"/>
    <n v="7.5"/>
  </r>
  <r>
    <x v="291"/>
    <x v="9"/>
    <x v="4"/>
    <n v="60.5"/>
    <n v="0.8"/>
    <n v="41"/>
    <n v="0.3"/>
    <n v="25"/>
    <n v="7.5"/>
  </r>
  <r>
    <x v="292"/>
    <x v="9"/>
    <x v="5"/>
    <n v="60.2"/>
    <n v="0.8"/>
    <n v="50"/>
    <n v="0.3"/>
    <n v="24"/>
    <n v="7.1999999999999993"/>
  </r>
  <r>
    <x v="293"/>
    <x v="9"/>
    <x v="6"/>
    <n v="56.2"/>
    <n v="0.83"/>
    <n v="28"/>
    <n v="0.3"/>
    <n v="24"/>
    <n v="7.1999999999999993"/>
  </r>
  <r>
    <x v="294"/>
    <x v="9"/>
    <x v="0"/>
    <n v="57.5"/>
    <n v="0.77"/>
    <n v="35"/>
    <n v="0.3"/>
    <n v="25"/>
    <n v="7.5"/>
  </r>
  <r>
    <x v="295"/>
    <x v="9"/>
    <x v="1"/>
    <n v="58.5"/>
    <n v="0.8"/>
    <n v="50"/>
    <n v="0.3"/>
    <n v="25"/>
    <n v="7.5"/>
  </r>
  <r>
    <x v="296"/>
    <x v="9"/>
    <x v="2"/>
    <n v="61.5"/>
    <n v="0.74"/>
    <n v="48"/>
    <n v="0.3"/>
    <n v="25"/>
    <n v="7.5"/>
  </r>
  <r>
    <x v="297"/>
    <x v="9"/>
    <x v="3"/>
    <n v="61.2"/>
    <n v="0.8"/>
    <n v="44"/>
    <n v="0.3"/>
    <n v="24"/>
    <n v="7.1999999999999993"/>
  </r>
  <r>
    <x v="298"/>
    <x v="9"/>
    <x v="4"/>
    <n v="54.2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5"/>
    <n v="0.77"/>
    <n v="28"/>
    <n v="0.3"/>
    <n v="25"/>
    <n v="7.5"/>
  </r>
  <r>
    <x v="301"/>
    <x v="9"/>
    <x v="0"/>
    <n v="61.5"/>
    <n v="0.8"/>
    <n v="34"/>
    <n v="0.3"/>
    <n v="25"/>
    <n v="7.5"/>
  </r>
  <r>
    <x v="302"/>
    <x v="9"/>
    <x v="1"/>
    <n v="58.2"/>
    <n v="0.77"/>
    <n v="35"/>
    <n v="0.3"/>
    <n v="24"/>
    <n v="7.1999999999999993"/>
  </r>
  <r>
    <x v="303"/>
    <x v="9"/>
    <x v="2"/>
    <n v="54.2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6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7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6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7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6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7"/>
    <n v="1.05"/>
    <n v="38"/>
    <n v="0.3"/>
    <n v="19"/>
    <n v="5.7"/>
  </r>
  <r>
    <x v="316"/>
    <x v="10"/>
    <x v="1"/>
    <n v="44.7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7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6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7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6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7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6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7"/>
    <n v="1.05"/>
    <n v="28"/>
    <n v="0.3"/>
    <n v="19"/>
    <n v="5.7"/>
  </r>
  <r>
    <x v="334"/>
    <x v="11"/>
    <x v="5"/>
    <n v="48.7"/>
    <n v="1"/>
    <n v="34"/>
    <n v="0.3"/>
    <n v="19"/>
    <n v="5.7"/>
  </r>
  <r>
    <x v="335"/>
    <x v="11"/>
    <x v="6"/>
    <n v="44.1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7"/>
    <n v="0.95"/>
    <n v="28"/>
    <n v="0.3"/>
    <n v="19"/>
    <n v="5.7"/>
  </r>
  <r>
    <x v="340"/>
    <x v="11"/>
    <x v="4"/>
    <n v="42.1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2"/>
    <n v="1.43"/>
    <n v="19"/>
    <n v="0.3"/>
    <n v="14"/>
    <n v="4.2"/>
  </r>
  <r>
    <x v="343"/>
    <x v="11"/>
    <x v="0"/>
    <n v="31.3"/>
    <n v="1.82"/>
    <n v="15"/>
    <n v="0.3"/>
    <n v="11"/>
    <n v="3.3"/>
  </r>
  <r>
    <x v="344"/>
    <x v="11"/>
    <x v="1"/>
    <n v="45.1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200000000000003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1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200000000000003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7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1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86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67" totalsRowCount="1">
  <autoFilter ref="A1:I366" xr:uid="{00000000-0009-0000-0100-000001000000}"/>
  <tableColumns count="9">
    <tableColumn id="1" xr3:uid="{00000000-0010-0000-0000-000001000000}" name="Date" dataDxfId="68" totalsRowDxfId="69"/>
    <tableColumn id="8" xr3:uid="{00000000-0010-0000-0000-000008000000}" name="Month" dataDxfId="66" totalsRowDxfId="67">
      <calculatedColumnFormula>TEXT(A2, "mmmm")</calculatedColumnFormula>
    </tableColumn>
    <tableColumn id="2" xr3:uid="{00000000-0010-0000-0000-000002000000}" name="Day"/>
    <tableColumn id="3" xr3:uid="{00000000-0010-0000-0000-000003000000}" name="Temperature"/>
    <tableColumn id="4" xr3:uid="{00000000-0010-0000-0000-000004000000}" name="Rainfall"/>
    <tableColumn id="5" xr3:uid="{00000000-0010-0000-0000-000005000000}" name="Flyers" totalsRowFunction="sum" totalsRowDxfId="65" dataCellStyle="Comma [0]"/>
    <tableColumn id="6" xr3:uid="{00000000-0010-0000-0000-000006000000}" name="Price"/>
    <tableColumn id="7" xr3:uid="{00000000-0010-0000-0000-000007000000}" name="Sales"/>
    <tableColumn id="9" xr3:uid="{00000000-0010-0000-0000-000009000000}" name="Revenue" totalsRowFunction="sum" dataDxfId="63" totalsRowDxfId="64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367" totalsRowCount="1">
  <autoFilter ref="A1:I366" xr:uid="{00000000-0009-0000-0100-000002000000}"/>
  <tableColumns count="9">
    <tableColumn id="1" xr3:uid="{00000000-0010-0000-0100-000001000000}" name="Date" dataDxfId="58" totalsRowDxfId="59"/>
    <tableColumn id="8" xr3:uid="{00000000-0010-0000-0100-000008000000}" name="Month" dataDxfId="56" totalsRowDxfId="57">
      <calculatedColumnFormula>TEXT(A2, "mmmm")</calculatedColumnFormula>
    </tableColumn>
    <tableColumn id="2" xr3:uid="{00000000-0010-0000-0100-000002000000}" name="Day"/>
    <tableColumn id="3" xr3:uid="{00000000-0010-0000-0100-000003000000}" name="Temperature"/>
    <tableColumn id="4" xr3:uid="{00000000-0010-0000-0100-000004000000}" name="Rainfall"/>
    <tableColumn id="5" xr3:uid="{00000000-0010-0000-0100-000005000000}" name="Flyers" totalsRowFunction="sum" totalsRowDxfId="55" dataCellStyle="Comma [0]"/>
    <tableColumn id="6" xr3:uid="{00000000-0010-0000-0100-000006000000}" name="Price"/>
    <tableColumn id="7" xr3:uid="{00000000-0010-0000-0100-000007000000}" name="Sales"/>
    <tableColumn id="9" xr3:uid="{00000000-0010-0000-0100-000009000000}" name="Revenue" totalsRowFunction="sum" dataDxfId="53" totalsRowDxfId="54">
      <calculatedColumnFormula>G2*H2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367" totalsRowCount="1">
  <autoFilter ref="A1:J366" xr:uid="{00000000-0009-0000-0100-000003000000}"/>
  <sortState ref="A2:J366">
    <sortCondition ref="A1:A366"/>
  </sortState>
  <tableColumns count="10">
    <tableColumn id="11" xr3:uid="{00000000-0010-0000-0200-00000B000000}" name="RandomID" dataDxfId="48" totalsRowDxfId="49">
      <calculatedColumnFormula>RAND()</calculatedColumnFormula>
    </tableColumn>
    <tableColumn id="1" xr3:uid="{00000000-0010-0000-0200-000001000000}" name="Date" dataDxfId="46" totalsRowDxfId="47"/>
    <tableColumn id="8" xr3:uid="{00000000-0010-0000-0200-000008000000}" name="Month" dataDxfId="44" totalsRowDxfId="45">
      <calculatedColumnFormula>TEXT(B2, "mmmm")</calculatedColumnFormula>
    </tableColumn>
    <tableColumn id="2" xr3:uid="{00000000-0010-0000-0200-000002000000}" name="Day"/>
    <tableColumn id="3" xr3:uid="{00000000-0010-0000-0200-000003000000}" name="Temperature"/>
    <tableColumn id="4" xr3:uid="{00000000-0010-0000-0200-000004000000}" name="Rainfall"/>
    <tableColumn id="5" xr3:uid="{00000000-0010-0000-0200-000005000000}" name="Flyers" totalsRowFunction="sum" totalsRowDxfId="43" dataCellStyle="Comma [0]"/>
    <tableColumn id="6" xr3:uid="{00000000-0010-0000-0200-000006000000}" name="Price"/>
    <tableColumn id="7" xr3:uid="{00000000-0010-0000-0200-000007000000}" name="Sales"/>
    <tableColumn id="9" xr3:uid="{00000000-0010-0000-0200-000009000000}" name="Revenue" totalsRowFunction="sum" dataDxfId="41" totalsRowDxfId="42">
      <calculatedColumnFormula>H2*I2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J367" totalsRowCount="1">
  <autoFilter ref="A1:J366" xr:uid="{00000000-0009-0000-0100-000004000000}"/>
  <sortState ref="A2:J366">
    <sortCondition ref="A1:A366"/>
  </sortState>
  <tableColumns count="10">
    <tableColumn id="10" xr3:uid="{00000000-0010-0000-0300-00000A000000}" name="RandomID" dataDxfId="36" totalsRowDxfId="37">
      <calculatedColumnFormula>RAND()</calculatedColumnFormula>
    </tableColumn>
    <tableColumn id="1" xr3:uid="{00000000-0010-0000-0300-000001000000}" name="Date" dataDxfId="34" totalsRowDxfId="35"/>
    <tableColumn id="8" xr3:uid="{00000000-0010-0000-0300-000008000000}" name="Month" dataDxfId="32" totalsRowDxfId="33">
      <calculatedColumnFormula>TEXT(B2, "mmmm")</calculatedColumnFormula>
    </tableColumn>
    <tableColumn id="2" xr3:uid="{00000000-0010-0000-0300-000002000000}" name="Day"/>
    <tableColumn id="3" xr3:uid="{00000000-0010-0000-0300-000003000000}" name="Temperature"/>
    <tableColumn id="4" xr3:uid="{00000000-0010-0000-0300-000004000000}" name="Rainfall"/>
    <tableColumn id="5" xr3:uid="{00000000-0010-0000-0300-000005000000}" name="Flyers" totalsRowFunction="sum" totalsRowDxfId="31" dataCellStyle="Comma [0]"/>
    <tableColumn id="6" xr3:uid="{00000000-0010-0000-0300-000006000000}" name="Price"/>
    <tableColumn id="7" xr3:uid="{00000000-0010-0000-0300-000007000000}" name="Sales"/>
    <tableColumn id="9" xr3:uid="{00000000-0010-0000-0300-000009000000}" name="Revenue" totalsRowFunction="sum" dataDxfId="29" totalsRowDxfId="30">
      <calculatedColumnFormula>H2*I2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8" displayName="Table18" ref="A11:I377" totalsRowCount="1">
  <autoFilter ref="A11:I376" xr:uid="{00000000-0009-0000-0100-000007000000}"/>
  <tableColumns count="9">
    <tableColumn id="1" xr3:uid="{00000000-0010-0000-0400-000001000000}" name="Date" dataDxfId="21" totalsRowDxfId="22"/>
    <tableColumn id="8" xr3:uid="{00000000-0010-0000-0400-000008000000}" name="Month" dataDxfId="19" totalsRowDxfId="20">
      <calculatedColumnFormula>TEXT(A12, "mmmm")</calculatedColumnFormula>
    </tableColumn>
    <tableColumn id="2" xr3:uid="{00000000-0010-0000-0400-000002000000}" name="Day"/>
    <tableColumn id="3" xr3:uid="{00000000-0010-0000-0400-000003000000}" name="Temperature"/>
    <tableColumn id="4" xr3:uid="{00000000-0010-0000-0400-000004000000}" name="Rainfall"/>
    <tableColumn id="5" xr3:uid="{00000000-0010-0000-0400-000005000000}" name="Flyers" totalsRowFunction="sum" totalsRowDxfId="18" dataCellStyle="Comma [0]"/>
    <tableColumn id="6" xr3:uid="{00000000-0010-0000-0400-000006000000}" name="Price"/>
    <tableColumn id="7" xr3:uid="{00000000-0010-0000-0400-000007000000}" name="Sales"/>
    <tableColumn id="9" xr3:uid="{00000000-0010-0000-0400-000009000000}" name="Revenue" totalsRowFunction="sum" dataDxfId="16" totalsRowDxfId="17">
      <calculatedColumnFormula>G12*H12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7E3D4B-EE47-466F-93BA-7228E8EC6EBC}" name="Table16" displayName="Table16" ref="A11:I377" totalsRowCount="1">
  <autoFilter ref="A11:I376" xr:uid="{929D1483-A7A1-4F57-95F4-B1042C30E302}">
    <filterColumn colId="4">
      <dynamicFilter type="aboveAverage" val="0.82660273972602816"/>
    </filterColumn>
  </autoFilter>
  <tableColumns count="9">
    <tableColumn id="1" xr3:uid="{BA154CA7-D512-48B1-AEA4-CB9412D1B846}" name="Date" dataDxfId="5" totalsRowDxfId="6"/>
    <tableColumn id="8" xr3:uid="{E3E76DB6-6E04-4709-8044-B3AD6C02028A}" name="Month" dataDxfId="3" totalsRowDxfId="4">
      <calculatedColumnFormula>TEXT(A12, "mmmm")</calculatedColumnFormula>
    </tableColumn>
    <tableColumn id="2" xr3:uid="{BB29A69A-B161-421E-BCCD-8CBA6AC0B8CF}" name="Day"/>
    <tableColumn id="3" xr3:uid="{493BC862-487F-4E77-B4AB-6220680117D8}" name="Temperature"/>
    <tableColumn id="4" xr3:uid="{8066ACB0-1169-4DD9-8269-5DCB3969996D}" name="Rainfall"/>
    <tableColumn id="5" xr3:uid="{8F3349A0-70CF-4740-B080-A084B33CCFDA}" name="Flyers" totalsRowFunction="sum" totalsRowDxfId="2" dataCellStyle="Comma [0]"/>
    <tableColumn id="6" xr3:uid="{DFA323FA-4DF3-4D8C-8239-2AF76BA9E1EE}" name="Price"/>
    <tableColumn id="7" xr3:uid="{22F869B4-3C5B-4E63-99D2-98F671DD9775}" name="Sales"/>
    <tableColumn id="9" xr3:uid="{54BDB1CA-5C95-404A-9770-9744A8686CC6}" name="Revenue" totalsRowFunction="sum" dataDxfId="0" totalsRowDxfId="1">
      <calculatedColumnFormula>G12*H12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workbookViewId="0" xr3:uid="{AEA406A1-0E4B-5B11-9CD5-51D6E497D94C}">
      <selection sqref="A1:I367"/>
    </sheetView>
  </sheetViews>
  <sheetFormatPr defaultRowHeight="15"/>
  <cols>
    <col min="1" max="1" width="10.42578125" bestFit="1" customWidth="1"/>
    <col min="2" max="2" width="10.42578125" customWidth="1"/>
    <col min="3" max="3" width="11.42578125" bestFit="1" customWidth="1"/>
    <col min="4" max="4" width="14.7109375" customWidth="1"/>
    <col min="5" max="5" width="9.85546875" customWidth="1"/>
    <col min="6" max="6" width="8.42578125" customWidth="1"/>
    <col min="7" max="7" width="7.5703125" customWidth="1"/>
    <col min="8" max="8" width="7.7109375" customWidth="1"/>
    <col min="9" max="9" width="14.7109375" style="2" customWidth="1"/>
    <col min="10" max="10" width="3.5703125" customWidth="1"/>
    <col min="11" max="11" width="14.28515625" customWidth="1"/>
    <col min="12" max="12" width="12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K1" s="8" t="s">
        <v>9</v>
      </c>
    </row>
    <row r="2" spans="1:12">
      <c r="A2" s="1">
        <v>42736</v>
      </c>
      <c r="B2" s="1" t="str">
        <f t="shared" ref="B2:B65" si="0">TEXT(A2, "mmmm")</f>
        <v>January</v>
      </c>
      <c r="C2" t="s">
        <v>10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  <c r="K2" t="s">
        <v>11</v>
      </c>
      <c r="L2">
        <f>AVERAGE(H2:H366)</f>
        <v>25.323287671232876</v>
      </c>
    </row>
    <row r="3" spans="1:12">
      <c r="A3" s="1">
        <v>42737</v>
      </c>
      <c r="B3" s="1" t="str">
        <f t="shared" si="0"/>
        <v>January</v>
      </c>
      <c r="C3" t="s">
        <v>12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  <c r="K3" t="s">
        <v>13</v>
      </c>
      <c r="L3">
        <f>MEDIAN(H2:H366)</f>
        <v>25</v>
      </c>
    </row>
    <row r="4" spans="1:12">
      <c r="A4" s="1">
        <v>42738</v>
      </c>
      <c r="B4" s="1" t="str">
        <f t="shared" si="0"/>
        <v>January</v>
      </c>
      <c r="C4" t="s">
        <v>14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  <c r="K4" t="s">
        <v>15</v>
      </c>
      <c r="L4">
        <f>_xlfn.MODE.SNGL(H2:H366)</f>
        <v>25</v>
      </c>
    </row>
    <row r="5" spans="1:12">
      <c r="A5" s="1">
        <v>42739</v>
      </c>
      <c r="B5" s="1" t="str">
        <f t="shared" si="0"/>
        <v>January</v>
      </c>
      <c r="C5" t="s">
        <v>16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  <c r="K5" t="s">
        <v>17</v>
      </c>
      <c r="L5">
        <f>_xlfn.VAR.P(H2:H366)</f>
        <v>47.391375492587727</v>
      </c>
    </row>
    <row r="6" spans="1:12">
      <c r="A6" s="1">
        <v>42740</v>
      </c>
      <c r="B6" s="1" t="str">
        <f t="shared" si="0"/>
        <v>January</v>
      </c>
      <c r="C6" t="s">
        <v>18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  <c r="K6" t="s">
        <v>19</v>
      </c>
      <c r="L6">
        <f>_xlfn.STDEV.P(H2:H366)</f>
        <v>6.8841394155397326</v>
      </c>
    </row>
    <row r="7" spans="1:12" ht="15.75" thickBot="1">
      <c r="A7" s="1">
        <v>42741</v>
      </c>
      <c r="B7" s="1" t="str">
        <f t="shared" si="0"/>
        <v>January</v>
      </c>
      <c r="C7" t="s">
        <v>20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</row>
    <row r="8" spans="1:12">
      <c r="A8" s="1">
        <v>42742</v>
      </c>
      <c r="B8" s="1" t="str">
        <f t="shared" si="0"/>
        <v>January</v>
      </c>
      <c r="C8" t="s">
        <v>21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  <c r="K8" s="12" t="s">
        <v>22</v>
      </c>
      <c r="L8" s="12" t="s">
        <v>23</v>
      </c>
    </row>
    <row r="9" spans="1:12">
      <c r="A9" s="1">
        <v>42743</v>
      </c>
      <c r="B9" s="1" t="str">
        <f t="shared" si="0"/>
        <v>January</v>
      </c>
      <c r="C9" t="s">
        <v>10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  <c r="K9" s="9">
        <v>10.4</v>
      </c>
      <c r="L9" s="10">
        <v>3</v>
      </c>
    </row>
    <row r="10" spans="1:12">
      <c r="A10" s="1">
        <v>42744</v>
      </c>
      <c r="B10" s="1" t="str">
        <f t="shared" si="0"/>
        <v>January</v>
      </c>
      <c r="C10" t="s">
        <v>12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  <c r="K10" s="9">
        <v>13.8</v>
      </c>
      <c r="L10" s="10">
        <v>15</v>
      </c>
    </row>
    <row r="11" spans="1:12">
      <c r="A11" s="1">
        <v>42745</v>
      </c>
      <c r="B11" s="1" t="str">
        <f t="shared" si="0"/>
        <v>January</v>
      </c>
      <c r="C11" t="s">
        <v>14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  <c r="K11" s="9">
        <v>17.2</v>
      </c>
      <c r="L11" s="10">
        <v>35</v>
      </c>
    </row>
    <row r="12" spans="1:12">
      <c r="A12" s="1">
        <v>42746</v>
      </c>
      <c r="B12" s="1" t="str">
        <f t="shared" si="0"/>
        <v>January</v>
      </c>
      <c r="C12" t="s">
        <v>16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  <c r="K12" s="9">
        <v>20.6</v>
      </c>
      <c r="L12" s="10">
        <v>39</v>
      </c>
    </row>
    <row r="13" spans="1:12">
      <c r="A13" s="1">
        <v>42747</v>
      </c>
      <c r="B13" s="1" t="str">
        <f t="shared" si="0"/>
        <v>January</v>
      </c>
      <c r="C13" t="s">
        <v>18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  <c r="K13" s="9">
        <v>24</v>
      </c>
      <c r="L13" s="10">
        <v>62</v>
      </c>
    </row>
    <row r="14" spans="1:12">
      <c r="A14" s="1">
        <v>42748</v>
      </c>
      <c r="B14" s="1" t="str">
        <f t="shared" si="0"/>
        <v>January</v>
      </c>
      <c r="C14" t="s">
        <v>20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  <c r="K14" s="9">
        <v>27.4</v>
      </c>
      <c r="L14" s="10">
        <v>76</v>
      </c>
    </row>
    <row r="15" spans="1:12">
      <c r="A15" s="1">
        <v>42749</v>
      </c>
      <c r="B15" s="1" t="str">
        <f t="shared" si="0"/>
        <v>January</v>
      </c>
      <c r="C15" t="s">
        <v>21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  <c r="K15" s="9">
        <v>30.8</v>
      </c>
      <c r="L15" s="10">
        <v>55</v>
      </c>
    </row>
    <row r="16" spans="1:12">
      <c r="A16" s="1">
        <v>42750</v>
      </c>
      <c r="B16" s="1" t="str">
        <f t="shared" si="0"/>
        <v>January</v>
      </c>
      <c r="C16" t="s">
        <v>10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  <c r="K16" s="9">
        <v>34.200000000000003</v>
      </c>
      <c r="L16" s="10">
        <v>44</v>
      </c>
    </row>
    <row r="17" spans="1:13">
      <c r="A17" s="1">
        <v>42751</v>
      </c>
      <c r="B17" s="1" t="str">
        <f t="shared" si="0"/>
        <v>January</v>
      </c>
      <c r="C17" t="s">
        <v>12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  <c r="K17" s="9">
        <v>37.6</v>
      </c>
      <c r="L17" s="10">
        <v>20</v>
      </c>
    </row>
    <row r="18" spans="1:13">
      <c r="A18" s="1">
        <v>42752</v>
      </c>
      <c r="B18" s="1" t="str">
        <f t="shared" si="0"/>
        <v>January</v>
      </c>
      <c r="C18" t="s">
        <v>14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  <c r="K18" s="9">
        <v>41</v>
      </c>
      <c r="L18" s="10">
        <v>12</v>
      </c>
    </row>
    <row r="19" spans="1:13" ht="15.75" thickBot="1">
      <c r="A19" s="1">
        <v>42753</v>
      </c>
      <c r="B19" s="1" t="str">
        <f t="shared" si="0"/>
        <v>January</v>
      </c>
      <c r="C19" t="s">
        <v>16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  <c r="K19" s="11" t="s">
        <v>24</v>
      </c>
      <c r="L19" s="11">
        <v>4</v>
      </c>
    </row>
    <row r="20" spans="1:13">
      <c r="A20" s="1">
        <v>42754</v>
      </c>
      <c r="B20" s="1" t="str">
        <f t="shared" si="0"/>
        <v>January</v>
      </c>
      <c r="C20" t="s">
        <v>18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</row>
    <row r="21" spans="1:13">
      <c r="A21" s="1">
        <v>42755</v>
      </c>
      <c r="B21" s="1" t="str">
        <f t="shared" si="0"/>
        <v>January</v>
      </c>
      <c r="C21" t="s">
        <v>20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</row>
    <row r="22" spans="1:13">
      <c r="A22" s="1">
        <v>42756</v>
      </c>
      <c r="B22" s="1" t="str">
        <f t="shared" si="0"/>
        <v>January</v>
      </c>
      <c r="C22" t="s">
        <v>21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</row>
    <row r="23" spans="1:13">
      <c r="A23" s="1">
        <v>42757</v>
      </c>
      <c r="B23" s="1" t="str">
        <f t="shared" si="0"/>
        <v>January</v>
      </c>
      <c r="C23" t="s">
        <v>10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13">
      <c r="A24" s="1">
        <v>42758</v>
      </c>
      <c r="B24" s="1" t="str">
        <f t="shared" si="0"/>
        <v>January</v>
      </c>
      <c r="C24" t="s">
        <v>12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13">
      <c r="A25" s="1">
        <v>42759</v>
      </c>
      <c r="B25" s="1" t="str">
        <f t="shared" si="0"/>
        <v>January</v>
      </c>
      <c r="C25" t="s">
        <v>14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  <c r="M25" t="s">
        <v>25</v>
      </c>
    </row>
    <row r="26" spans="1:13">
      <c r="A26" s="1">
        <v>42760</v>
      </c>
      <c r="B26" s="1" t="str">
        <f t="shared" si="0"/>
        <v>January</v>
      </c>
      <c r="C26" t="s">
        <v>16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  <c r="K26" t="s">
        <v>26</v>
      </c>
      <c r="L26">
        <f>MIN(H2:H366)</f>
        <v>7</v>
      </c>
      <c r="M26">
        <v>7</v>
      </c>
    </row>
    <row r="27" spans="1:13">
      <c r="A27" s="1">
        <v>42761</v>
      </c>
      <c r="B27" s="1" t="str">
        <f t="shared" si="0"/>
        <v>January</v>
      </c>
      <c r="C27" t="s">
        <v>18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  <c r="K27" t="s">
        <v>27</v>
      </c>
      <c r="L27">
        <f>_xlfn.QUARTILE.INC(H2:H366,1)</f>
        <v>20</v>
      </c>
      <c r="M27">
        <v>13</v>
      </c>
    </row>
    <row r="28" spans="1:13">
      <c r="A28" s="1">
        <v>42762</v>
      </c>
      <c r="B28" s="1" t="str">
        <f t="shared" si="0"/>
        <v>January</v>
      </c>
      <c r="C28" t="s">
        <v>20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  <c r="K28" t="s">
        <v>28</v>
      </c>
      <c r="L28">
        <f>_xlfn.QUARTILE.INC(H2:H366,2)</f>
        <v>25</v>
      </c>
      <c r="M28">
        <v>5</v>
      </c>
    </row>
    <row r="29" spans="1:13">
      <c r="A29" s="1">
        <v>42763</v>
      </c>
      <c r="B29" s="1" t="str">
        <f t="shared" si="0"/>
        <v>January</v>
      </c>
      <c r="C29" t="s">
        <v>21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  <c r="K29" t="s">
        <v>29</v>
      </c>
      <c r="L29">
        <f>_xlfn.QUARTILE.INC(H2:H366,3)</f>
        <v>30</v>
      </c>
      <c r="M29">
        <v>5</v>
      </c>
    </row>
    <row r="30" spans="1:13">
      <c r="A30" s="1">
        <v>42764</v>
      </c>
      <c r="B30" s="1" t="str">
        <f t="shared" si="0"/>
        <v>January</v>
      </c>
      <c r="C30" t="s">
        <v>10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  <c r="K30" t="s">
        <v>30</v>
      </c>
      <c r="L30">
        <f>MAX(H2:H366)</f>
        <v>43</v>
      </c>
      <c r="M30">
        <v>13</v>
      </c>
    </row>
    <row r="31" spans="1:13">
      <c r="A31" s="1">
        <v>42765</v>
      </c>
      <c r="B31" s="1" t="str">
        <f t="shared" si="0"/>
        <v>January</v>
      </c>
      <c r="C31" t="s">
        <v>12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13">
      <c r="A32" s="1">
        <v>42766</v>
      </c>
      <c r="B32" s="1" t="str">
        <f t="shared" si="0"/>
        <v>January</v>
      </c>
      <c r="C32" t="s">
        <v>14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>
      <c r="A33" s="1">
        <v>42767</v>
      </c>
      <c r="B33" s="1" t="str">
        <f t="shared" si="0"/>
        <v>February</v>
      </c>
      <c r="C33" t="s">
        <v>16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>
      <c r="A34" s="1">
        <v>42768</v>
      </c>
      <c r="B34" s="1" t="str">
        <f t="shared" si="0"/>
        <v>February</v>
      </c>
      <c r="C34" t="s">
        <v>18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>
      <c r="A35" s="1">
        <v>42769</v>
      </c>
      <c r="B35" s="1" t="str">
        <f t="shared" si="0"/>
        <v>February</v>
      </c>
      <c r="C35" t="s">
        <v>20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>
      <c r="A36" s="1">
        <v>42770</v>
      </c>
      <c r="B36" s="1" t="str">
        <f t="shared" si="0"/>
        <v>February</v>
      </c>
      <c r="C36" t="s">
        <v>21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>
      <c r="A37" s="1">
        <v>42771</v>
      </c>
      <c r="B37" s="1" t="str">
        <f t="shared" si="0"/>
        <v>February</v>
      </c>
      <c r="C37" t="s">
        <v>10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>
      <c r="A38" s="1">
        <v>42772</v>
      </c>
      <c r="B38" s="1" t="str">
        <f t="shared" si="0"/>
        <v>February</v>
      </c>
      <c r="C38" t="s">
        <v>12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>
      <c r="A39" s="1">
        <v>42773</v>
      </c>
      <c r="B39" s="1" t="str">
        <f t="shared" si="0"/>
        <v>February</v>
      </c>
      <c r="C39" t="s">
        <v>14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>
      <c r="A40" s="1">
        <v>42774</v>
      </c>
      <c r="B40" s="1" t="str">
        <f t="shared" si="0"/>
        <v>February</v>
      </c>
      <c r="C40" t="s">
        <v>16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>
      <c r="A41" s="1">
        <v>42775</v>
      </c>
      <c r="B41" s="1" t="str">
        <f t="shared" si="0"/>
        <v>February</v>
      </c>
      <c r="C41" t="s">
        <v>18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>
      <c r="A42" s="1">
        <v>42776</v>
      </c>
      <c r="B42" s="1" t="str">
        <f t="shared" si="0"/>
        <v>February</v>
      </c>
      <c r="C42" t="s">
        <v>20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>
      <c r="A43" s="1">
        <v>42777</v>
      </c>
      <c r="B43" s="1" t="str">
        <f t="shared" si="0"/>
        <v>February</v>
      </c>
      <c r="C43" t="s">
        <v>21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>
      <c r="A44" s="1">
        <v>42778</v>
      </c>
      <c r="B44" s="1" t="str">
        <f t="shared" si="0"/>
        <v>February</v>
      </c>
      <c r="C44" t="s">
        <v>10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>
      <c r="A45" s="1">
        <v>42779</v>
      </c>
      <c r="B45" s="1" t="str">
        <f t="shared" si="0"/>
        <v>February</v>
      </c>
      <c r="C45" t="s">
        <v>12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>
      <c r="A46" s="1">
        <v>42780</v>
      </c>
      <c r="B46" s="1" t="str">
        <f t="shared" si="0"/>
        <v>February</v>
      </c>
      <c r="C46" t="s">
        <v>14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>
      <c r="A47" s="1">
        <v>42781</v>
      </c>
      <c r="B47" s="1" t="str">
        <f t="shared" si="0"/>
        <v>February</v>
      </c>
      <c r="C47" t="s">
        <v>16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>
      <c r="A48" s="1">
        <v>42782</v>
      </c>
      <c r="B48" s="1" t="str">
        <f t="shared" si="0"/>
        <v>February</v>
      </c>
      <c r="C48" t="s">
        <v>18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12">
      <c r="A49" s="1">
        <v>42783</v>
      </c>
      <c r="B49" s="1" t="str">
        <f t="shared" si="0"/>
        <v>February</v>
      </c>
      <c r="C49" t="s">
        <v>20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12">
      <c r="A50" s="1">
        <v>42784</v>
      </c>
      <c r="B50" s="1" t="str">
        <f t="shared" si="0"/>
        <v>February</v>
      </c>
      <c r="C50" t="s">
        <v>21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12">
      <c r="A51" s="1">
        <v>42785</v>
      </c>
      <c r="B51" s="1" t="str">
        <f t="shared" si="0"/>
        <v>February</v>
      </c>
      <c r="C51" t="s">
        <v>10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12">
      <c r="A52" s="1">
        <v>42786</v>
      </c>
      <c r="B52" s="1" t="str">
        <f t="shared" si="0"/>
        <v>February</v>
      </c>
      <c r="C52" t="s">
        <v>12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12">
      <c r="A53" s="1">
        <v>42787</v>
      </c>
      <c r="B53" s="1" t="str">
        <f t="shared" si="0"/>
        <v>February</v>
      </c>
      <c r="C53" t="s">
        <v>14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12">
      <c r="A54" s="1">
        <v>42788</v>
      </c>
      <c r="B54" s="1" t="str">
        <f t="shared" si="0"/>
        <v>February</v>
      </c>
      <c r="C54" t="s">
        <v>16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12">
      <c r="A55" s="1">
        <v>42789</v>
      </c>
      <c r="B55" s="1" t="str">
        <f t="shared" si="0"/>
        <v>February</v>
      </c>
      <c r="C55" t="s">
        <v>18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12">
      <c r="A56" s="1">
        <v>42790</v>
      </c>
      <c r="B56" s="1" t="str">
        <f t="shared" si="0"/>
        <v>February</v>
      </c>
      <c r="C56" t="s">
        <v>20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12">
      <c r="A57" s="1">
        <v>42791</v>
      </c>
      <c r="B57" s="1" t="str">
        <f t="shared" si="0"/>
        <v>February</v>
      </c>
      <c r="C57" t="s">
        <v>21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12">
      <c r="A58" s="1">
        <v>42792</v>
      </c>
      <c r="B58" s="1" t="str">
        <f t="shared" si="0"/>
        <v>February</v>
      </c>
      <c r="C58" t="s">
        <v>10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12">
      <c r="A59" s="1">
        <v>42793</v>
      </c>
      <c r="B59" s="1" t="str">
        <f t="shared" si="0"/>
        <v>February</v>
      </c>
      <c r="C59" t="s">
        <v>12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12">
      <c r="A60" s="1">
        <v>42794</v>
      </c>
      <c r="B60" s="1" t="str">
        <f t="shared" si="0"/>
        <v>February</v>
      </c>
      <c r="C60" t="s">
        <v>14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12">
      <c r="A61" s="1">
        <v>42795</v>
      </c>
      <c r="B61" s="1" t="str">
        <f t="shared" si="0"/>
        <v>March</v>
      </c>
      <c r="C61" t="s">
        <v>16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12">
      <c r="A62" s="1">
        <v>42796</v>
      </c>
      <c r="B62" s="1" t="str">
        <f t="shared" si="0"/>
        <v>March</v>
      </c>
      <c r="C62" t="s">
        <v>18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12">
      <c r="A63" s="1">
        <v>42797</v>
      </c>
      <c r="B63" s="1" t="str">
        <f t="shared" si="0"/>
        <v>March</v>
      </c>
      <c r="C63" t="s">
        <v>20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  <c r="L63" t="s">
        <v>31</v>
      </c>
    </row>
    <row r="64" spans="1:12">
      <c r="A64" s="1">
        <v>42798</v>
      </c>
      <c r="B64" s="1" t="str">
        <f t="shared" si="0"/>
        <v>March</v>
      </c>
      <c r="C64" t="s">
        <v>21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12">
      <c r="A65" s="1">
        <v>42799</v>
      </c>
      <c r="B65" s="1" t="str">
        <f t="shared" si="0"/>
        <v>March</v>
      </c>
      <c r="C65" t="s">
        <v>10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12">
      <c r="A66" s="1">
        <v>42800</v>
      </c>
      <c r="B66" s="1" t="str">
        <f t="shared" ref="B66:B129" si="2">TEXT(A66, "mmmm")</f>
        <v>March</v>
      </c>
      <c r="C66" t="s">
        <v>12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12">
      <c r="A67" s="1">
        <v>42801</v>
      </c>
      <c r="B67" s="1" t="str">
        <f t="shared" si="2"/>
        <v>March</v>
      </c>
      <c r="C67" t="s">
        <v>14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12">
      <c r="A68" s="1">
        <v>42802</v>
      </c>
      <c r="B68" s="1" t="str">
        <f t="shared" si="2"/>
        <v>March</v>
      </c>
      <c r="C68" t="s">
        <v>16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12">
      <c r="A69" s="1">
        <v>42803</v>
      </c>
      <c r="B69" s="1" t="str">
        <f t="shared" si="2"/>
        <v>March</v>
      </c>
      <c r="C69" t="s">
        <v>18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12">
      <c r="A70" s="1">
        <v>42804</v>
      </c>
      <c r="B70" s="1" t="str">
        <f t="shared" si="2"/>
        <v>March</v>
      </c>
      <c r="C70" t="s">
        <v>20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12">
      <c r="A71" s="1">
        <v>42805</v>
      </c>
      <c r="B71" s="1" t="str">
        <f t="shared" si="2"/>
        <v>March</v>
      </c>
      <c r="C71" t="s">
        <v>21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12">
      <c r="A72" s="1">
        <v>42806</v>
      </c>
      <c r="B72" s="1" t="str">
        <f t="shared" si="2"/>
        <v>March</v>
      </c>
      <c r="C72" t="s">
        <v>10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12">
      <c r="A73" s="1">
        <v>42807</v>
      </c>
      <c r="B73" s="1" t="str">
        <f t="shared" si="2"/>
        <v>March</v>
      </c>
      <c r="C73" t="s">
        <v>12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12">
      <c r="A74" s="1">
        <v>42808</v>
      </c>
      <c r="B74" s="1" t="str">
        <f t="shared" si="2"/>
        <v>March</v>
      </c>
      <c r="C74" t="s">
        <v>14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12">
      <c r="A75" s="1">
        <v>42809</v>
      </c>
      <c r="B75" s="1" t="str">
        <f t="shared" si="2"/>
        <v>March</v>
      </c>
      <c r="C75" t="s">
        <v>16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12">
      <c r="A76" s="1">
        <v>42810</v>
      </c>
      <c r="B76" s="1" t="str">
        <f t="shared" si="2"/>
        <v>March</v>
      </c>
      <c r="C76" t="s">
        <v>18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12">
      <c r="A77" s="1">
        <v>42811</v>
      </c>
      <c r="B77" s="1" t="str">
        <f t="shared" si="2"/>
        <v>March</v>
      </c>
      <c r="C77" t="s">
        <v>20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12">
      <c r="A78" s="1">
        <v>42812</v>
      </c>
      <c r="B78" s="1" t="str">
        <f t="shared" si="2"/>
        <v>March</v>
      </c>
      <c r="C78" t="s">
        <v>21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12">
      <c r="A79" s="1">
        <v>42813</v>
      </c>
      <c r="B79" s="1" t="str">
        <f t="shared" si="2"/>
        <v>March</v>
      </c>
      <c r="C79" t="s">
        <v>10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12">
      <c r="A80" s="1">
        <v>42814</v>
      </c>
      <c r="B80" s="1" t="str">
        <f t="shared" si="2"/>
        <v>March</v>
      </c>
      <c r="C80" t="s">
        <v>12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  <c r="L80" t="s">
        <v>32</v>
      </c>
    </row>
    <row r="81" spans="1:9">
      <c r="A81" s="1">
        <v>42815</v>
      </c>
      <c r="B81" s="1" t="str">
        <f t="shared" si="2"/>
        <v>March</v>
      </c>
      <c r="C81" t="s">
        <v>14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>
      <c r="A82" s="1">
        <v>42816</v>
      </c>
      <c r="B82" s="1" t="str">
        <f t="shared" si="2"/>
        <v>March</v>
      </c>
      <c r="C82" t="s">
        <v>16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18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>
      <c r="A84" s="1">
        <v>42818</v>
      </c>
      <c r="B84" s="1" t="str">
        <f t="shared" si="2"/>
        <v>March</v>
      </c>
      <c r="C84" t="s">
        <v>20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>
      <c r="A85" s="1">
        <v>42819</v>
      </c>
      <c r="B85" s="1" t="str">
        <f t="shared" si="2"/>
        <v>March</v>
      </c>
      <c r="C85" t="s">
        <v>21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>
      <c r="A86" s="1">
        <v>42820</v>
      </c>
      <c r="B86" s="1" t="str">
        <f t="shared" si="2"/>
        <v>March</v>
      </c>
      <c r="C86" t="s">
        <v>10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12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14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>
      <c r="A89" s="1">
        <v>42823</v>
      </c>
      <c r="B89" s="1" t="str">
        <f t="shared" si="2"/>
        <v>March</v>
      </c>
      <c r="C89" t="s">
        <v>16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>
      <c r="A90" s="1">
        <v>42824</v>
      </c>
      <c r="B90" s="1" t="str">
        <f t="shared" si="2"/>
        <v>March</v>
      </c>
      <c r="C90" t="s">
        <v>18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>
      <c r="A91" s="1">
        <v>42825</v>
      </c>
      <c r="B91" s="1" t="str">
        <f t="shared" si="2"/>
        <v>March</v>
      </c>
      <c r="C91" t="s">
        <v>20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21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10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12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14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16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18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20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21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10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12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14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16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18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20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21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10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12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14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16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18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20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21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10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12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14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16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18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20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21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10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12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>
      <c r="A123" s="1">
        <v>42857</v>
      </c>
      <c r="B123" s="1" t="str">
        <f t="shared" si="2"/>
        <v>May</v>
      </c>
      <c r="C123" t="s">
        <v>14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>
      <c r="A124" s="1">
        <v>42858</v>
      </c>
      <c r="B124" s="1" t="str">
        <f t="shared" si="2"/>
        <v>May</v>
      </c>
      <c r="C124" t="s">
        <v>16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18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>
      <c r="A126" s="1">
        <v>42860</v>
      </c>
      <c r="B126" s="1" t="str">
        <f t="shared" si="2"/>
        <v>May</v>
      </c>
      <c r="C126" t="s">
        <v>20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21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>
      <c r="A128" s="1">
        <v>42862</v>
      </c>
      <c r="B128" s="1" t="str">
        <f t="shared" si="2"/>
        <v>May</v>
      </c>
      <c r="C128" t="s">
        <v>10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>
      <c r="A129" s="1">
        <v>42863</v>
      </c>
      <c r="B129" s="1" t="str">
        <f t="shared" si="2"/>
        <v>May</v>
      </c>
      <c r="C129" t="s">
        <v>12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>
      <c r="A130" s="1">
        <v>42864</v>
      </c>
      <c r="B130" s="1" t="str">
        <f t="shared" ref="B130:B193" si="4">TEXT(A130, "mmmm")</f>
        <v>May</v>
      </c>
      <c r="C130" t="s">
        <v>14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>
      <c r="A131" s="1">
        <v>42865</v>
      </c>
      <c r="B131" s="1" t="str">
        <f t="shared" si="4"/>
        <v>May</v>
      </c>
      <c r="C131" t="s">
        <v>16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>
      <c r="A132" s="1">
        <v>42866</v>
      </c>
      <c r="B132" s="1" t="str">
        <f t="shared" si="4"/>
        <v>May</v>
      </c>
      <c r="C132" t="s">
        <v>18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>
      <c r="A133" s="1">
        <v>42867</v>
      </c>
      <c r="B133" s="1" t="str">
        <f t="shared" si="4"/>
        <v>May</v>
      </c>
      <c r="C133" t="s">
        <v>20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>
      <c r="A134" s="1">
        <v>42868</v>
      </c>
      <c r="B134" s="1" t="str">
        <f t="shared" si="4"/>
        <v>May</v>
      </c>
      <c r="C134" t="s">
        <v>21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10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>
      <c r="A136" s="1">
        <v>42870</v>
      </c>
      <c r="B136" s="1" t="str">
        <f t="shared" si="4"/>
        <v>May</v>
      </c>
      <c r="C136" t="s">
        <v>12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14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>
      <c r="A138" s="1">
        <v>42872</v>
      </c>
      <c r="B138" s="1" t="str">
        <f t="shared" si="4"/>
        <v>May</v>
      </c>
      <c r="C138" t="s">
        <v>16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>
      <c r="A139" s="1">
        <v>42873</v>
      </c>
      <c r="B139" s="1" t="str">
        <f t="shared" si="4"/>
        <v>May</v>
      </c>
      <c r="C139" t="s">
        <v>18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20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>
      <c r="A141" s="1">
        <v>42875</v>
      </c>
      <c r="B141" s="1" t="str">
        <f t="shared" si="4"/>
        <v>May</v>
      </c>
      <c r="C141" t="s">
        <v>21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10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>
      <c r="A143" s="1">
        <v>42877</v>
      </c>
      <c r="B143" s="1" t="str">
        <f t="shared" si="4"/>
        <v>May</v>
      </c>
      <c r="C143" t="s">
        <v>12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14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>
      <c r="A145" s="1">
        <v>42879</v>
      </c>
      <c r="B145" s="1" t="str">
        <f t="shared" si="4"/>
        <v>May</v>
      </c>
      <c r="C145" t="s">
        <v>16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18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>
      <c r="A147" s="1">
        <v>42881</v>
      </c>
      <c r="B147" s="1" t="str">
        <f t="shared" si="4"/>
        <v>May</v>
      </c>
      <c r="C147" t="s">
        <v>20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21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>
      <c r="A149" s="1">
        <v>42883</v>
      </c>
      <c r="B149" s="1" t="str">
        <f t="shared" si="4"/>
        <v>May</v>
      </c>
      <c r="C149" t="s">
        <v>10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>
      <c r="A150" s="1">
        <v>42884</v>
      </c>
      <c r="B150" s="1" t="str">
        <f t="shared" si="4"/>
        <v>May</v>
      </c>
      <c r="C150" t="s">
        <v>12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>
      <c r="A151" s="1">
        <v>42885</v>
      </c>
      <c r="B151" s="1" t="str">
        <f t="shared" si="4"/>
        <v>May</v>
      </c>
      <c r="C151" t="s">
        <v>14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16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>
      <c r="A153" s="1">
        <v>42887</v>
      </c>
      <c r="B153" s="1" t="str">
        <f t="shared" si="4"/>
        <v>June</v>
      </c>
      <c r="C153" t="s">
        <v>18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>
      <c r="A154" s="1">
        <v>42888</v>
      </c>
      <c r="B154" s="1" t="str">
        <f t="shared" si="4"/>
        <v>June</v>
      </c>
      <c r="C154" t="s">
        <v>20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21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10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12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14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>
      <c r="A159" s="1">
        <v>42893</v>
      </c>
      <c r="B159" s="1" t="str">
        <f t="shared" si="4"/>
        <v>June</v>
      </c>
      <c r="C159" t="s">
        <v>16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>
      <c r="A160" s="1">
        <v>42894</v>
      </c>
      <c r="B160" s="1" t="str">
        <f t="shared" si="4"/>
        <v>June</v>
      </c>
      <c r="C160" t="s">
        <v>18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20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21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10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>
      <c r="A164" s="1">
        <v>42898</v>
      </c>
      <c r="B164" s="1" t="str">
        <f t="shared" si="4"/>
        <v>June</v>
      </c>
      <c r="C164" t="s">
        <v>12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14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16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18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>
      <c r="A168" s="1">
        <v>42902</v>
      </c>
      <c r="B168" s="1" t="str">
        <f t="shared" si="4"/>
        <v>June</v>
      </c>
      <c r="C168" t="s">
        <v>20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>
      <c r="A169" s="1">
        <v>42903</v>
      </c>
      <c r="B169" s="1" t="str">
        <f t="shared" si="4"/>
        <v>June</v>
      </c>
      <c r="C169" t="s">
        <v>21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>
      <c r="A170" s="1">
        <v>42904</v>
      </c>
      <c r="B170" s="1" t="str">
        <f t="shared" si="4"/>
        <v>June</v>
      </c>
      <c r="C170" t="s">
        <v>10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12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14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16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>
      <c r="A174" s="1">
        <v>42908</v>
      </c>
      <c r="B174" s="1" t="str">
        <f t="shared" si="4"/>
        <v>June</v>
      </c>
      <c r="C174" t="s">
        <v>18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>
      <c r="A175" s="1">
        <v>42909</v>
      </c>
      <c r="B175" s="1" t="str">
        <f t="shared" si="4"/>
        <v>June</v>
      </c>
      <c r="C175" t="s">
        <v>20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21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10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12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14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>
      <c r="A180" s="1">
        <v>42914</v>
      </c>
      <c r="B180" s="1" t="str">
        <f t="shared" si="4"/>
        <v>June</v>
      </c>
      <c r="C180" t="s">
        <v>16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18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20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21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10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12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14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16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18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20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21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10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12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14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>
      <c r="A194" s="1">
        <v>42928</v>
      </c>
      <c r="B194" s="1" t="str">
        <f t="shared" ref="B194:B257" si="6">TEXT(A194, "mmmm")</f>
        <v>July</v>
      </c>
      <c r="C194" t="s">
        <v>16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>
      <c r="A195" s="1">
        <v>42929</v>
      </c>
      <c r="B195" s="1" t="str">
        <f t="shared" si="6"/>
        <v>July</v>
      </c>
      <c r="C195" t="s">
        <v>18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>
      <c r="A196" s="1">
        <v>42930</v>
      </c>
      <c r="B196" s="1" t="str">
        <f t="shared" si="6"/>
        <v>July</v>
      </c>
      <c r="C196" t="s">
        <v>20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>
      <c r="A197" s="1">
        <v>42931</v>
      </c>
      <c r="B197" s="1" t="str">
        <f t="shared" si="6"/>
        <v>July</v>
      </c>
      <c r="C197" t="s">
        <v>21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10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12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14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16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18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20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21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10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12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14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16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18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20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21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10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12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14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16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18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20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21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10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12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14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16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18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20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21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10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12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14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16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18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20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21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10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12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14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16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18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20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21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10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12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14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16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18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20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>
      <c r="A246" s="1">
        <v>42980</v>
      </c>
      <c r="B246" s="1" t="str">
        <f t="shared" si="6"/>
        <v>September</v>
      </c>
      <c r="C246" t="s">
        <v>21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10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12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14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16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>
      <c r="A251" s="1">
        <v>42985</v>
      </c>
      <c r="B251" s="1" t="str">
        <f t="shared" si="6"/>
        <v>September</v>
      </c>
      <c r="C251" t="s">
        <v>18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20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21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10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12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14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16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>
      <c r="A258" s="1">
        <v>42992</v>
      </c>
      <c r="B258" s="1" t="str">
        <f t="shared" ref="B258:B321" si="8">TEXT(A258, "mmmm")</f>
        <v>September</v>
      </c>
      <c r="C258" t="s">
        <v>18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>
      <c r="A259" s="1">
        <v>42993</v>
      </c>
      <c r="B259" s="1" t="str">
        <f t="shared" si="8"/>
        <v>September</v>
      </c>
      <c r="C259" t="s">
        <v>20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>
      <c r="A260" s="1">
        <v>42994</v>
      </c>
      <c r="B260" s="1" t="str">
        <f t="shared" si="8"/>
        <v>September</v>
      </c>
      <c r="C260" t="s">
        <v>21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>
      <c r="A261" s="1">
        <v>42995</v>
      </c>
      <c r="B261" s="1" t="str">
        <f t="shared" si="8"/>
        <v>September</v>
      </c>
      <c r="C261" t="s">
        <v>10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12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14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16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18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20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21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10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12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14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16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>
      <c r="A272" s="1">
        <v>43006</v>
      </c>
      <c r="B272" s="1" t="str">
        <f t="shared" si="8"/>
        <v>September</v>
      </c>
      <c r="C272" t="s">
        <v>18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20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21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10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12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14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>
      <c r="A278" s="1">
        <v>43012</v>
      </c>
      <c r="B278" s="1" t="str">
        <f t="shared" si="8"/>
        <v>October</v>
      </c>
      <c r="C278" t="s">
        <v>16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>
      <c r="A279" s="1">
        <v>43013</v>
      </c>
      <c r="B279" s="1" t="str">
        <f t="shared" si="8"/>
        <v>October</v>
      </c>
      <c r="C279" t="s">
        <v>18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20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21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10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>
      <c r="A283" s="1">
        <v>43017</v>
      </c>
      <c r="B283" s="1" t="str">
        <f t="shared" si="8"/>
        <v>October</v>
      </c>
      <c r="C283" t="s">
        <v>12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14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16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18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>
      <c r="A287" s="1">
        <v>43021</v>
      </c>
      <c r="B287" s="1" t="str">
        <f t="shared" si="8"/>
        <v>October</v>
      </c>
      <c r="C287" t="s">
        <v>20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21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10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12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>
      <c r="A291" s="1">
        <v>43025</v>
      </c>
      <c r="B291" s="1" t="str">
        <f t="shared" si="8"/>
        <v>October</v>
      </c>
      <c r="C291" t="s">
        <v>14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16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18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20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>
      <c r="A295" s="1">
        <v>43029</v>
      </c>
      <c r="B295" s="1" t="str">
        <f t="shared" si="8"/>
        <v>October</v>
      </c>
      <c r="C295" t="s">
        <v>21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>
      <c r="A296" s="1">
        <v>43030</v>
      </c>
      <c r="B296" s="1" t="str">
        <f t="shared" si="8"/>
        <v>October</v>
      </c>
      <c r="C296" t="s">
        <v>10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12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14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16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>
      <c r="A300" s="1">
        <v>43034</v>
      </c>
      <c r="B300" s="1" t="str">
        <f t="shared" si="8"/>
        <v>October</v>
      </c>
      <c r="C300" t="s">
        <v>18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>
      <c r="A301" s="1">
        <v>43035</v>
      </c>
      <c r="B301" s="1" t="str">
        <f t="shared" si="8"/>
        <v>October</v>
      </c>
      <c r="C301" t="s">
        <v>20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21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10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12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>
      <c r="A305" s="1">
        <v>43039</v>
      </c>
      <c r="B305" s="1" t="str">
        <f t="shared" si="8"/>
        <v>October</v>
      </c>
      <c r="C305" t="s">
        <v>14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>
      <c r="A306" s="1">
        <v>43040</v>
      </c>
      <c r="B306" s="1" t="str">
        <f t="shared" si="8"/>
        <v>November</v>
      </c>
      <c r="C306" t="s">
        <v>16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>
      <c r="A307" s="1">
        <v>43041</v>
      </c>
      <c r="B307" s="1" t="str">
        <f t="shared" si="8"/>
        <v>November</v>
      </c>
      <c r="C307" t="s">
        <v>18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20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21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10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>
      <c r="A311" s="1">
        <v>43045</v>
      </c>
      <c r="B311" s="1" t="str">
        <f t="shared" si="8"/>
        <v>November</v>
      </c>
      <c r="C311" t="s">
        <v>12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14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16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18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>
      <c r="A315" s="1">
        <v>43049</v>
      </c>
      <c r="B315" s="1" t="str">
        <f t="shared" si="8"/>
        <v>November</v>
      </c>
      <c r="C315" t="s">
        <v>20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21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10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12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14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>
      <c r="A320" s="1">
        <v>43054</v>
      </c>
      <c r="B320" s="1" t="str">
        <f t="shared" si="8"/>
        <v>November</v>
      </c>
      <c r="C320" t="s">
        <v>16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>
      <c r="A321" s="1">
        <v>43055</v>
      </c>
      <c r="B321" s="1" t="str">
        <f t="shared" si="8"/>
        <v>November</v>
      </c>
      <c r="C321" t="s">
        <v>18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>
      <c r="A322" s="1">
        <v>43056</v>
      </c>
      <c r="B322" s="1" t="str">
        <f t="shared" ref="B322:B366" si="10">TEXT(A322, "mmmm")</f>
        <v>November</v>
      </c>
      <c r="C322" t="s">
        <v>20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66" si="11">G322*H322</f>
        <v>6</v>
      </c>
    </row>
    <row r="323" spans="1:9">
      <c r="A323" s="1">
        <v>43057</v>
      </c>
      <c r="B323" s="1" t="str">
        <f t="shared" si="10"/>
        <v>November</v>
      </c>
      <c r="C323" t="s">
        <v>21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>
      <c r="A324" s="1">
        <v>43058</v>
      </c>
      <c r="B324" s="1" t="str">
        <f t="shared" si="10"/>
        <v>November</v>
      </c>
      <c r="C324" t="s">
        <v>10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>
      <c r="A325" s="1">
        <v>43059</v>
      </c>
      <c r="B325" s="1" t="str">
        <f t="shared" si="10"/>
        <v>November</v>
      </c>
      <c r="C325" t="s">
        <v>12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14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16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18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>
      <c r="A329" s="1">
        <v>43063</v>
      </c>
      <c r="B329" s="1" t="str">
        <f t="shared" si="10"/>
        <v>November</v>
      </c>
      <c r="C329" t="s">
        <v>20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21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10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12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>
      <c r="A333" s="1">
        <v>43067</v>
      </c>
      <c r="B333" s="1" t="str">
        <f t="shared" si="10"/>
        <v>November</v>
      </c>
      <c r="C333" t="s">
        <v>14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16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18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20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21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>
      <c r="A338" s="1">
        <v>43072</v>
      </c>
      <c r="B338" s="1" t="str">
        <f t="shared" si="10"/>
        <v>December</v>
      </c>
      <c r="C338" t="s">
        <v>10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12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14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16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18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>
      <c r="A343" s="1">
        <v>43077</v>
      </c>
      <c r="B343" s="1" t="str">
        <f t="shared" si="10"/>
        <v>December</v>
      </c>
      <c r="C343" t="s">
        <v>20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21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10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12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>
      <c r="A347" s="1">
        <v>43081</v>
      </c>
      <c r="B347" s="1" t="str">
        <f t="shared" si="10"/>
        <v>December</v>
      </c>
      <c r="C347" t="s">
        <v>14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16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18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20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>
      <c r="A351" s="1">
        <v>43085</v>
      </c>
      <c r="B351" s="1" t="str">
        <f t="shared" si="10"/>
        <v>December</v>
      </c>
      <c r="C351" t="s">
        <v>21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10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12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14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>
      <c r="A355" s="1">
        <v>43089</v>
      </c>
      <c r="B355" s="1" t="str">
        <f t="shared" si="10"/>
        <v>December</v>
      </c>
      <c r="C355" t="s">
        <v>16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18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20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21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>
      <c r="A359" s="1">
        <v>43093</v>
      </c>
      <c r="B359" s="1" t="str">
        <f t="shared" si="10"/>
        <v>December</v>
      </c>
      <c r="C359" t="s">
        <v>10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12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14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16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18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20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21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10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>
      <c r="A367" s="1"/>
      <c r="B367" s="1"/>
      <c r="F367" s="3">
        <f>SUBTOTAL(109,Table1[Flyers])</f>
        <v>14704</v>
      </c>
      <c r="I367" s="2">
        <f>SUBTOTAL(109,Table1[Revenue])</f>
        <v>3183.6999999999985</v>
      </c>
    </row>
  </sheetData>
  <sortState ref="P2:P11">
    <sortCondition ref="P15"/>
  </sortState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{C5BD0225-42A1-41CA-B5F1-EB7540E1F080}</x14:id>
        </ext>
      </extLst>
    </cfRule>
  </conditionalFormatting>
  <conditionalFormatting sqref="H1:H366">
    <cfRule type="top10" dxfId="72" priority="1" percent="1" bottom="1" rank="10"/>
    <cfRule type="top10" dxfId="71" priority="2" percent="1" rank="10"/>
    <cfRule type="top10" dxfId="70" priority="3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D0225-42A1-41CA-B5F1-EB7540E1F0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E1:E366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7"/>
  <sheetViews>
    <sheetView topLeftCell="G1" workbookViewId="0" xr3:uid="{7BE570AB-09E9-518F-B8F7-3F91B7162CA9}">
      <selection activeCell="M3" sqref="M3:M292"/>
    </sheetView>
  </sheetViews>
  <sheetFormatPr defaultRowHeight="15"/>
  <cols>
    <col min="1" max="1" width="13.42578125" style="13" customWidth="1"/>
    <col min="2" max="2" width="11" customWidth="1"/>
    <col min="12" max="12" width="11.42578125" customWidth="1"/>
    <col min="13" max="13" width="13" customWidth="1"/>
    <col min="14" max="14" width="12.28515625" customWidth="1"/>
    <col min="15" max="15" width="17" customWidth="1"/>
  </cols>
  <sheetData>
    <row r="1" spans="1:15">
      <c r="A1" s="13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M1" t="s">
        <v>50</v>
      </c>
      <c r="N1" t="s">
        <v>51</v>
      </c>
      <c r="O1" t="s">
        <v>52</v>
      </c>
    </row>
    <row r="2" spans="1:15">
      <c r="A2" s="13">
        <f t="shared" ref="A2:A65" ca="1" si="0">RAND()</f>
        <v>0.1679715674759622</v>
      </c>
      <c r="B2" s="1">
        <v>42882</v>
      </c>
      <c r="C2" s="1" t="str">
        <f t="shared" ref="C2:C65" si="1">TEXT(B2, "mmmm")</f>
        <v>May</v>
      </c>
      <c r="D2" t="s">
        <v>21</v>
      </c>
      <c r="E2">
        <v>77.3</v>
      </c>
      <c r="F2">
        <v>0.63</v>
      </c>
      <c r="G2">
        <v>56</v>
      </c>
      <c r="H2">
        <v>0.3</v>
      </c>
      <c r="I2">
        <v>31</v>
      </c>
      <c r="J2" s="2">
        <f t="shared" ref="J2:J65" si="2">H2*I2</f>
        <v>9.2999999999999989</v>
      </c>
      <c r="L2" t="s">
        <v>53</v>
      </c>
      <c r="M2">
        <f>AVERAGE(F2:F366)</f>
        <v>0.82660273972602893</v>
      </c>
      <c r="N2">
        <f>_xlfn.STDEV.P(F2:F366)</f>
        <v>0.27279671490639851</v>
      </c>
      <c r="O2">
        <f>AVERAGE(M3:M292)</f>
        <v>0.83136637931034485</v>
      </c>
    </row>
    <row r="3" spans="1:15">
      <c r="A3" s="13">
        <f t="shared" ca="1" si="0"/>
        <v>0.20826607557375998</v>
      </c>
      <c r="B3" s="1">
        <v>42775</v>
      </c>
      <c r="C3" s="1" t="str">
        <f t="shared" si="1"/>
        <v>February</v>
      </c>
      <c r="D3" t="s">
        <v>18</v>
      </c>
      <c r="E3">
        <v>42.7</v>
      </c>
      <c r="F3">
        <v>1</v>
      </c>
      <c r="G3">
        <v>39</v>
      </c>
      <c r="H3">
        <v>0.3</v>
      </c>
      <c r="I3">
        <v>19</v>
      </c>
      <c r="J3" s="2">
        <f t="shared" si="2"/>
        <v>5.7</v>
      </c>
      <c r="L3" t="s">
        <v>54</v>
      </c>
      <c r="M3">
        <f>AVERAGE(F2:F41)</f>
        <v>0.77949999999999986</v>
      </c>
      <c r="N3">
        <f>_xlfn.STDEV.S(F2:F41)</f>
        <v>0.20830143345519123</v>
      </c>
    </row>
    <row r="4" spans="1:15">
      <c r="A4" s="13">
        <f t="shared" ca="1" si="0"/>
        <v>0.98043964312151199</v>
      </c>
      <c r="B4" s="1">
        <v>43061</v>
      </c>
      <c r="C4" s="1" t="str">
        <f t="shared" si="1"/>
        <v>November</v>
      </c>
      <c r="D4" t="s">
        <v>16</v>
      </c>
      <c r="E4">
        <v>48.7</v>
      </c>
      <c r="F4">
        <v>1</v>
      </c>
      <c r="G4">
        <v>40</v>
      </c>
      <c r="H4">
        <v>0.3</v>
      </c>
      <c r="I4">
        <v>19</v>
      </c>
      <c r="J4" s="2">
        <f t="shared" si="2"/>
        <v>5.7</v>
      </c>
      <c r="L4" t="s">
        <v>55</v>
      </c>
      <c r="M4">
        <f>AVERAGE(F35:F74)</f>
        <v>0.81274999999999997</v>
      </c>
      <c r="N4">
        <f>_xlfn.STDEV.S(F35:F74)</f>
        <v>0.23784273515637727</v>
      </c>
    </row>
    <row r="5" spans="1:15">
      <c r="A5" s="13">
        <f t="shared" ca="1" si="0"/>
        <v>0.10471948279071452</v>
      </c>
      <c r="B5" s="1">
        <v>43033</v>
      </c>
      <c r="C5" s="1" t="str">
        <f t="shared" si="1"/>
        <v>October</v>
      </c>
      <c r="D5" t="s">
        <v>16</v>
      </c>
      <c r="E5">
        <v>61.2</v>
      </c>
      <c r="F5">
        <v>0.8</v>
      </c>
      <c r="G5">
        <v>44</v>
      </c>
      <c r="H5">
        <v>0.3</v>
      </c>
      <c r="I5">
        <v>24</v>
      </c>
      <c r="J5" s="2">
        <f t="shared" si="2"/>
        <v>7.1999999999999993</v>
      </c>
      <c r="L5" t="s">
        <v>56</v>
      </c>
      <c r="M5">
        <f t="shared" ref="M5" si="3">AVERAGE(F4:F43)</f>
        <v>0.77299999999999991</v>
      </c>
      <c r="N5">
        <f t="shared" ref="N5" si="4">_xlfn.STDEV.S(F4:F43)</f>
        <v>0.20913987467598624</v>
      </c>
    </row>
    <row r="6" spans="1:15">
      <c r="A6" s="13">
        <f t="shared" ca="1" si="0"/>
        <v>0.30723170466184579</v>
      </c>
      <c r="B6" s="1">
        <v>42993</v>
      </c>
      <c r="C6" s="1" t="str">
        <f t="shared" si="1"/>
        <v>September</v>
      </c>
      <c r="D6" t="s">
        <v>20</v>
      </c>
      <c r="E6">
        <v>63.4</v>
      </c>
      <c r="F6">
        <v>0.67</v>
      </c>
      <c r="G6">
        <v>41</v>
      </c>
      <c r="H6">
        <v>0.3</v>
      </c>
      <c r="I6">
        <v>28</v>
      </c>
      <c r="J6" s="2">
        <f t="shared" si="2"/>
        <v>8.4</v>
      </c>
      <c r="L6" t="s">
        <v>57</v>
      </c>
      <c r="M6">
        <f t="shared" ref="M6" si="5">AVERAGE(F37:F76)</f>
        <v>0.81299999999999994</v>
      </c>
      <c r="N6">
        <f t="shared" ref="N6" si="6">_xlfn.STDEV.S(F37:F76)</f>
        <v>0.23855548190875431</v>
      </c>
    </row>
    <row r="7" spans="1:15">
      <c r="A7" s="13">
        <f t="shared" ca="1" si="0"/>
        <v>0.2984236916378108</v>
      </c>
      <c r="B7" s="1">
        <v>42885</v>
      </c>
      <c r="C7" s="1" t="str">
        <f t="shared" si="1"/>
        <v>May</v>
      </c>
      <c r="D7" t="s">
        <v>14</v>
      </c>
      <c r="E7">
        <v>75</v>
      </c>
      <c r="F7">
        <v>0.67</v>
      </c>
      <c r="G7">
        <v>43</v>
      </c>
      <c r="H7">
        <v>0.3</v>
      </c>
      <c r="I7">
        <v>30</v>
      </c>
      <c r="J7" s="2">
        <f t="shared" si="2"/>
        <v>9</v>
      </c>
      <c r="L7" t="s">
        <v>58</v>
      </c>
      <c r="M7">
        <f t="shared" ref="M7" si="7">AVERAGE(F6:F45)</f>
        <v>0.78349999999999997</v>
      </c>
      <c r="N7">
        <f t="shared" ref="N7" si="8">_xlfn.STDEV.S(F6:F45)</f>
        <v>0.21934108785294404</v>
      </c>
    </row>
    <row r="8" spans="1:15">
      <c r="A8" s="13">
        <f t="shared" ca="1" si="0"/>
        <v>0.62427413666878573</v>
      </c>
      <c r="B8" s="1">
        <v>42860</v>
      </c>
      <c r="C8" s="1" t="str">
        <f t="shared" si="1"/>
        <v>May</v>
      </c>
      <c r="D8" t="s">
        <v>20</v>
      </c>
      <c r="E8">
        <v>69.400000000000006</v>
      </c>
      <c r="F8">
        <v>0.71</v>
      </c>
      <c r="G8">
        <v>31</v>
      </c>
      <c r="H8">
        <v>0.3</v>
      </c>
      <c r="I8">
        <v>28</v>
      </c>
      <c r="J8" s="2">
        <f t="shared" si="2"/>
        <v>8.4</v>
      </c>
      <c r="L8" t="s">
        <v>59</v>
      </c>
      <c r="M8">
        <f t="shared" ref="M8" si="9">AVERAGE(F39:F78)</f>
        <v>0.83174999999999988</v>
      </c>
      <c r="N8">
        <f t="shared" ref="N8" si="10">_xlfn.STDEV.S(F39:F78)</f>
        <v>0.24508384227359781</v>
      </c>
    </row>
    <row r="9" spans="1:15">
      <c r="A9" s="13">
        <f t="shared" ca="1" si="0"/>
        <v>0.12849138989096565</v>
      </c>
      <c r="B9" s="1">
        <v>42844</v>
      </c>
      <c r="C9" s="1" t="str">
        <f t="shared" si="1"/>
        <v>April</v>
      </c>
      <c r="D9" t="s">
        <v>16</v>
      </c>
      <c r="E9">
        <v>59.8</v>
      </c>
      <c r="F9">
        <v>0.77</v>
      </c>
      <c r="G9">
        <v>53</v>
      </c>
      <c r="H9">
        <v>0.3</v>
      </c>
      <c r="I9">
        <v>26</v>
      </c>
      <c r="J9" s="2">
        <f t="shared" si="2"/>
        <v>7.8</v>
      </c>
      <c r="L9" t="s">
        <v>60</v>
      </c>
      <c r="M9">
        <f t="shared" ref="M9" si="11">AVERAGE(F8:F47)</f>
        <v>0.7985000000000001</v>
      </c>
      <c r="N9">
        <f t="shared" ref="N9" si="12">_xlfn.STDEV.S(F8:F47)</f>
        <v>0.24465098112229702</v>
      </c>
    </row>
    <row r="10" spans="1:15">
      <c r="A10" s="13">
        <f t="shared" ca="1" si="0"/>
        <v>0.1229694201023267</v>
      </c>
      <c r="B10" s="1">
        <v>43027</v>
      </c>
      <c r="C10" s="1" t="str">
        <f t="shared" si="1"/>
        <v>October</v>
      </c>
      <c r="D10" t="s">
        <v>18</v>
      </c>
      <c r="E10">
        <v>60.5</v>
      </c>
      <c r="F10">
        <v>0.8</v>
      </c>
      <c r="G10">
        <v>41</v>
      </c>
      <c r="H10">
        <v>0.3</v>
      </c>
      <c r="I10">
        <v>25</v>
      </c>
      <c r="J10" s="2">
        <f t="shared" si="2"/>
        <v>7.5</v>
      </c>
      <c r="L10" t="s">
        <v>61</v>
      </c>
      <c r="M10">
        <f t="shared" ref="M10" si="13">AVERAGE(F41:F80)</f>
        <v>0.84074999999999989</v>
      </c>
      <c r="N10">
        <f t="shared" ref="N10" si="14">_xlfn.STDEV.S(F41:F80)</f>
        <v>0.24585160731732661</v>
      </c>
    </row>
    <row r="11" spans="1:15">
      <c r="A11" s="13">
        <f t="shared" ca="1" si="0"/>
        <v>0.36636915462836139</v>
      </c>
      <c r="B11" s="1">
        <v>42927</v>
      </c>
      <c r="C11" s="1" t="str">
        <f t="shared" si="1"/>
        <v>July</v>
      </c>
      <c r="D11" t="s">
        <v>14</v>
      </c>
      <c r="E11">
        <v>83.5</v>
      </c>
      <c r="F11">
        <v>0.54</v>
      </c>
      <c r="G11">
        <v>40</v>
      </c>
      <c r="H11">
        <v>0.5</v>
      </c>
      <c r="I11">
        <v>35</v>
      </c>
      <c r="J11" s="2">
        <f t="shared" si="2"/>
        <v>17.5</v>
      </c>
      <c r="L11" t="s">
        <v>62</v>
      </c>
      <c r="M11">
        <f t="shared" ref="M11" si="15">AVERAGE(F10:F49)</f>
        <v>0.79949999999999999</v>
      </c>
      <c r="N11">
        <f t="shared" ref="N11" si="16">_xlfn.STDEV.S(F10:F49)</f>
        <v>0.24561748455260443</v>
      </c>
    </row>
    <row r="12" spans="1:15">
      <c r="A12" s="13">
        <f t="shared" ca="1" si="0"/>
        <v>0.64163355890980611</v>
      </c>
      <c r="B12" s="1">
        <v>42854</v>
      </c>
      <c r="C12" s="1" t="str">
        <f t="shared" si="1"/>
        <v>April</v>
      </c>
      <c r="D12" t="s">
        <v>21</v>
      </c>
      <c r="E12">
        <v>65.099999999999994</v>
      </c>
      <c r="F12">
        <v>0.71</v>
      </c>
      <c r="G12">
        <v>32</v>
      </c>
      <c r="H12">
        <v>0.3</v>
      </c>
      <c r="I12">
        <v>27</v>
      </c>
      <c r="J12" s="2">
        <f t="shared" si="2"/>
        <v>8.1</v>
      </c>
      <c r="L12" t="s">
        <v>63</v>
      </c>
      <c r="M12">
        <f t="shared" ref="M12" si="17">AVERAGE(F43:F82)</f>
        <v>0.82824999999999993</v>
      </c>
      <c r="N12">
        <f t="shared" ref="N12" si="18">_xlfn.STDEV.S(F43:F82)</f>
        <v>0.24950091207890474</v>
      </c>
    </row>
    <row r="13" spans="1:15">
      <c r="A13" s="13">
        <f t="shared" ca="1" si="0"/>
        <v>0.65520452479870206</v>
      </c>
      <c r="B13" s="1">
        <v>42900</v>
      </c>
      <c r="C13" s="1" t="str">
        <f t="shared" si="1"/>
        <v>June</v>
      </c>
      <c r="D13" t="s">
        <v>16</v>
      </c>
      <c r="E13">
        <v>80.5</v>
      </c>
      <c r="F13">
        <v>0.56999999999999995</v>
      </c>
      <c r="G13">
        <v>48</v>
      </c>
      <c r="H13">
        <v>0.3</v>
      </c>
      <c r="I13">
        <v>35</v>
      </c>
      <c r="J13" s="2">
        <f t="shared" si="2"/>
        <v>10.5</v>
      </c>
      <c r="L13" t="s">
        <v>64</v>
      </c>
      <c r="M13">
        <f t="shared" ref="M13" si="19">AVERAGE(F12:F51)</f>
        <v>0.80575000000000008</v>
      </c>
      <c r="N13">
        <f t="shared" ref="N13" si="20">_xlfn.STDEV.S(F12:F51)</f>
        <v>0.24640895234319665</v>
      </c>
    </row>
    <row r="14" spans="1:15">
      <c r="A14" s="13">
        <f t="shared" ca="1" si="0"/>
        <v>0.52235972205965131</v>
      </c>
      <c r="B14" s="1">
        <v>42770</v>
      </c>
      <c r="C14" s="1" t="str">
        <f t="shared" si="1"/>
        <v>February</v>
      </c>
      <c r="D14" t="s">
        <v>21</v>
      </c>
      <c r="E14">
        <v>56.6</v>
      </c>
      <c r="F14">
        <v>0.83</v>
      </c>
      <c r="G14">
        <v>46</v>
      </c>
      <c r="H14">
        <v>0.3</v>
      </c>
      <c r="I14">
        <v>22</v>
      </c>
      <c r="J14" s="2">
        <f t="shared" si="2"/>
        <v>6.6</v>
      </c>
      <c r="L14" t="s">
        <v>65</v>
      </c>
      <c r="M14">
        <f t="shared" ref="M14" si="21">AVERAGE(F45:F84)</f>
        <v>0.81649999999999989</v>
      </c>
      <c r="N14">
        <f t="shared" ref="N14" si="22">_xlfn.STDEV.S(F45:F84)</f>
        <v>0.24681094186774044</v>
      </c>
    </row>
    <row r="15" spans="1:15">
      <c r="A15" s="13">
        <f t="shared" ca="1" si="0"/>
        <v>0.20384854555520548</v>
      </c>
      <c r="B15" s="1">
        <v>42779</v>
      </c>
      <c r="C15" s="1" t="str">
        <f t="shared" si="1"/>
        <v>February</v>
      </c>
      <c r="D15" t="s">
        <v>12</v>
      </c>
      <c r="E15">
        <v>46.4</v>
      </c>
      <c r="F15">
        <v>1.1100000000000001</v>
      </c>
      <c r="G15">
        <v>34</v>
      </c>
      <c r="H15">
        <v>0.3</v>
      </c>
      <c r="I15">
        <v>18</v>
      </c>
      <c r="J15" s="2">
        <f t="shared" si="2"/>
        <v>5.3999999999999995</v>
      </c>
      <c r="L15" t="s">
        <v>66</v>
      </c>
      <c r="M15">
        <f t="shared" ref="M15" si="23">AVERAGE(F14:F53)</f>
        <v>0.81275000000000008</v>
      </c>
      <c r="N15">
        <f t="shared" ref="N15" si="24">_xlfn.STDEV.S(F14:F53)</f>
        <v>0.24383672027372341</v>
      </c>
    </row>
    <row r="16" spans="1:15">
      <c r="A16" s="13">
        <f t="shared" ca="1" si="0"/>
        <v>0.14180425281944697</v>
      </c>
      <c r="B16" s="1">
        <v>42930</v>
      </c>
      <c r="C16" s="1" t="str">
        <f t="shared" si="1"/>
        <v>July</v>
      </c>
      <c r="D16" t="s">
        <v>20</v>
      </c>
      <c r="E16">
        <v>92</v>
      </c>
      <c r="F16">
        <v>0.5</v>
      </c>
      <c r="G16">
        <v>80</v>
      </c>
      <c r="H16">
        <v>0.5</v>
      </c>
      <c r="I16">
        <v>40</v>
      </c>
      <c r="J16" s="2">
        <f t="shared" si="2"/>
        <v>20</v>
      </c>
      <c r="L16" t="s">
        <v>67</v>
      </c>
      <c r="M16">
        <f t="shared" ref="M16" si="25">AVERAGE(F47:F86)</f>
        <v>0.82099999999999995</v>
      </c>
      <c r="N16">
        <f t="shared" ref="N16" si="26">_xlfn.STDEV.S(F47:F86)</f>
        <v>0.2390558351257972</v>
      </c>
    </row>
    <row r="17" spans="1:14">
      <c r="A17" s="13">
        <f t="shared" ca="1" si="0"/>
        <v>0.92739201207889077</v>
      </c>
      <c r="B17" s="1">
        <v>42748</v>
      </c>
      <c r="C17" s="1" t="str">
        <f t="shared" si="1"/>
        <v>January</v>
      </c>
      <c r="D17" t="s">
        <v>20</v>
      </c>
      <c r="E17">
        <v>37.5</v>
      </c>
      <c r="F17">
        <v>1.33</v>
      </c>
      <c r="G17">
        <v>19</v>
      </c>
      <c r="H17">
        <v>0.3</v>
      </c>
      <c r="I17">
        <v>15</v>
      </c>
      <c r="J17" s="2">
        <f t="shared" si="2"/>
        <v>4.5</v>
      </c>
      <c r="L17" t="s">
        <v>68</v>
      </c>
      <c r="M17">
        <f t="shared" ref="M17" si="27">AVERAGE(F16:F55)</f>
        <v>0.80225000000000013</v>
      </c>
      <c r="N17">
        <f t="shared" ref="N17" si="28">_xlfn.STDEV.S(F16:F55)</f>
        <v>0.23971657944651689</v>
      </c>
    </row>
    <row r="18" spans="1:14">
      <c r="A18" s="13">
        <f t="shared" ca="1" si="0"/>
        <v>0.61738256621131671</v>
      </c>
      <c r="B18" s="1">
        <v>43057</v>
      </c>
      <c r="C18" s="1" t="str">
        <f t="shared" si="1"/>
        <v>November</v>
      </c>
      <c r="D18" t="s">
        <v>21</v>
      </c>
      <c r="E18">
        <v>48.7</v>
      </c>
      <c r="F18">
        <v>1.05</v>
      </c>
      <c r="G18">
        <v>37</v>
      </c>
      <c r="H18">
        <v>0.3</v>
      </c>
      <c r="I18">
        <v>19</v>
      </c>
      <c r="J18" s="2">
        <f t="shared" si="2"/>
        <v>5.7</v>
      </c>
      <c r="L18" t="s">
        <v>69</v>
      </c>
      <c r="M18">
        <f t="shared" ref="M18" si="29">AVERAGE(F49:F88)</f>
        <v>0.79399999999999982</v>
      </c>
      <c r="N18">
        <f t="shared" ref="N18" si="30">_xlfn.STDEV.S(F49:F88)</f>
        <v>0.22179685785386255</v>
      </c>
    </row>
    <row r="19" spans="1:14">
      <c r="A19" s="13">
        <f t="shared" ca="1" si="0"/>
        <v>1.8453202794072032E-3</v>
      </c>
      <c r="B19" s="1">
        <v>42880</v>
      </c>
      <c r="C19" s="1" t="str">
        <f t="shared" si="1"/>
        <v>May</v>
      </c>
      <c r="D19" t="s">
        <v>18</v>
      </c>
      <c r="E19">
        <v>71.7</v>
      </c>
      <c r="F19">
        <v>0.69</v>
      </c>
      <c r="G19">
        <v>53</v>
      </c>
      <c r="H19">
        <v>0.3</v>
      </c>
      <c r="I19">
        <v>29</v>
      </c>
      <c r="J19" s="2">
        <f t="shared" si="2"/>
        <v>8.6999999999999993</v>
      </c>
      <c r="L19" t="s">
        <v>70</v>
      </c>
      <c r="M19">
        <f t="shared" ref="M19" si="31">AVERAGE(F18:F57)</f>
        <v>0.80700000000000005</v>
      </c>
      <c r="N19">
        <f t="shared" ref="N19" si="32">_xlfn.STDEV.S(F18:F57)</f>
        <v>0.23048666461229905</v>
      </c>
    </row>
    <row r="20" spans="1:14">
      <c r="A20" s="13">
        <f t="shared" ca="1" si="0"/>
        <v>0.95451726940912207</v>
      </c>
      <c r="B20" s="1">
        <v>42878</v>
      </c>
      <c r="C20" s="1" t="str">
        <f t="shared" si="1"/>
        <v>May</v>
      </c>
      <c r="D20" t="s">
        <v>14</v>
      </c>
      <c r="E20">
        <v>76.3</v>
      </c>
      <c r="F20">
        <v>0.63</v>
      </c>
      <c r="G20">
        <v>45</v>
      </c>
      <c r="H20">
        <v>0.3</v>
      </c>
      <c r="I20">
        <v>31</v>
      </c>
      <c r="J20" s="2">
        <f t="shared" si="2"/>
        <v>9.2999999999999989</v>
      </c>
      <c r="L20" t="s">
        <v>71</v>
      </c>
      <c r="M20">
        <f t="shared" ref="M20" si="33">AVERAGE(F51:F90)</f>
        <v>0.80474999999999997</v>
      </c>
      <c r="N20">
        <f t="shared" ref="N20" si="34">_xlfn.STDEV.S(F51:F90)</f>
        <v>0.2415758892282302</v>
      </c>
    </row>
    <row r="21" spans="1:14">
      <c r="A21" s="13">
        <f t="shared" ca="1" si="0"/>
        <v>0.12080793429028314</v>
      </c>
      <c r="B21" s="1">
        <v>42740</v>
      </c>
      <c r="C21" s="1" t="str">
        <f t="shared" si="1"/>
        <v>January</v>
      </c>
      <c r="D21" t="s">
        <v>18</v>
      </c>
      <c r="E21">
        <v>42.4</v>
      </c>
      <c r="F21">
        <v>1</v>
      </c>
      <c r="G21">
        <v>33</v>
      </c>
      <c r="H21">
        <v>0.3</v>
      </c>
      <c r="I21">
        <v>18</v>
      </c>
      <c r="J21" s="2">
        <f t="shared" si="2"/>
        <v>5.3999999999999995</v>
      </c>
      <c r="L21" t="s">
        <v>72</v>
      </c>
      <c r="M21">
        <f t="shared" ref="M21" si="35">AVERAGE(F20:F59)</f>
        <v>0.80299999999999994</v>
      </c>
      <c r="N21">
        <f t="shared" ref="N21" si="36">_xlfn.STDEV.S(F20:F59)</f>
        <v>0.23393183315680383</v>
      </c>
    </row>
    <row r="22" spans="1:14">
      <c r="A22" s="13">
        <f t="shared" ca="1" si="0"/>
        <v>0.396445484901356</v>
      </c>
      <c r="B22" s="1">
        <v>42745</v>
      </c>
      <c r="C22" s="1" t="str">
        <f t="shared" si="1"/>
        <v>January</v>
      </c>
      <c r="D22" t="s">
        <v>14</v>
      </c>
      <c r="E22">
        <v>43.4</v>
      </c>
      <c r="F22">
        <v>1.05</v>
      </c>
      <c r="G22">
        <v>33</v>
      </c>
      <c r="H22">
        <v>0.3</v>
      </c>
      <c r="I22">
        <v>18</v>
      </c>
      <c r="J22" s="2">
        <f t="shared" si="2"/>
        <v>5.3999999999999995</v>
      </c>
      <c r="L22" t="s">
        <v>73</v>
      </c>
      <c r="M22">
        <f t="shared" ref="M22" si="37">AVERAGE(F53:F92)</f>
        <v>0.82074999999999998</v>
      </c>
      <c r="N22">
        <f t="shared" ref="N22" si="38">_xlfn.STDEV.S(F53:F92)</f>
        <v>0.2413040161396576</v>
      </c>
    </row>
    <row r="23" spans="1:14">
      <c r="A23" s="13">
        <f t="shared" ca="1" si="0"/>
        <v>0.2481049258376592</v>
      </c>
      <c r="B23" s="1">
        <v>42888</v>
      </c>
      <c r="C23" s="1" t="str">
        <f t="shared" si="1"/>
        <v>June</v>
      </c>
      <c r="D23" t="s">
        <v>20</v>
      </c>
      <c r="E23">
        <v>79.900000000000006</v>
      </c>
      <c r="F23">
        <v>0.59</v>
      </c>
      <c r="G23">
        <v>48</v>
      </c>
      <c r="H23">
        <v>0.3</v>
      </c>
      <c r="I23">
        <v>33</v>
      </c>
      <c r="J23" s="2">
        <f t="shared" si="2"/>
        <v>9.9</v>
      </c>
      <c r="L23" t="s">
        <v>74</v>
      </c>
      <c r="M23">
        <f t="shared" ref="M23" si="39">AVERAGE(F22:F61)</f>
        <v>0.80725000000000002</v>
      </c>
      <c r="N23">
        <f t="shared" ref="N23" si="40">_xlfn.STDEV.S(F22:F61)</f>
        <v>0.23598117591158685</v>
      </c>
    </row>
    <row r="24" spans="1:14">
      <c r="A24" s="13">
        <f t="shared" ca="1" si="0"/>
        <v>0.19274380375107369</v>
      </c>
      <c r="B24" s="1">
        <v>42826</v>
      </c>
      <c r="C24" s="1" t="str">
        <f t="shared" si="1"/>
        <v>April</v>
      </c>
      <c r="D24" t="s">
        <v>21</v>
      </c>
      <c r="E24">
        <v>57.5</v>
      </c>
      <c r="F24">
        <v>0.8</v>
      </c>
      <c r="G24">
        <v>33</v>
      </c>
      <c r="H24">
        <v>0.3</v>
      </c>
      <c r="I24">
        <v>25</v>
      </c>
      <c r="J24" s="2">
        <f t="shared" si="2"/>
        <v>7.5</v>
      </c>
      <c r="L24" t="s">
        <v>75</v>
      </c>
      <c r="M24">
        <f t="shared" ref="M24" si="41">AVERAGE(F55:F94)</f>
        <v>0.82574999999999998</v>
      </c>
      <c r="N24">
        <f t="shared" ref="N24" si="42">_xlfn.STDEV.S(F55:F94)</f>
        <v>0.24364631259476444</v>
      </c>
    </row>
    <row r="25" spans="1:14">
      <c r="A25" s="13">
        <f t="shared" ca="1" si="0"/>
        <v>9.138881864337256E-2</v>
      </c>
      <c r="B25" s="1">
        <v>42934</v>
      </c>
      <c r="C25" s="1" t="str">
        <f t="shared" si="1"/>
        <v>July</v>
      </c>
      <c r="D25" t="s">
        <v>14</v>
      </c>
      <c r="E25">
        <v>99.3</v>
      </c>
      <c r="F25">
        <v>0.47</v>
      </c>
      <c r="G25">
        <v>76</v>
      </c>
      <c r="H25">
        <v>0.5</v>
      </c>
      <c r="I25">
        <v>41</v>
      </c>
      <c r="J25" s="2">
        <f t="shared" si="2"/>
        <v>20.5</v>
      </c>
      <c r="L25" t="s">
        <v>76</v>
      </c>
      <c r="M25">
        <f t="shared" ref="M25" si="43">AVERAGE(F24:F63)</f>
        <v>0.80274999999999996</v>
      </c>
      <c r="N25">
        <f t="shared" ref="N25" si="44">_xlfn.STDEV.S(F24:F63)</f>
        <v>0.23093996888968626</v>
      </c>
    </row>
    <row r="26" spans="1:14">
      <c r="A26" s="13">
        <f t="shared" ca="1" si="0"/>
        <v>0.47881460993895075</v>
      </c>
      <c r="B26" s="1">
        <v>42887</v>
      </c>
      <c r="C26" s="1" t="str">
        <f t="shared" si="1"/>
        <v>June</v>
      </c>
      <c r="D26" t="s">
        <v>18</v>
      </c>
      <c r="E26">
        <v>71.3</v>
      </c>
      <c r="F26">
        <v>0.65</v>
      </c>
      <c r="G26">
        <v>42</v>
      </c>
      <c r="H26">
        <v>0.3</v>
      </c>
      <c r="I26">
        <v>31</v>
      </c>
      <c r="J26" s="2">
        <f t="shared" si="2"/>
        <v>9.2999999999999989</v>
      </c>
      <c r="L26" t="s">
        <v>77</v>
      </c>
      <c r="M26">
        <f t="shared" ref="M26" si="45">AVERAGE(F57:F96)</f>
        <v>0.81525000000000014</v>
      </c>
      <c r="N26">
        <f t="shared" ref="N26" si="46">_xlfn.STDEV.S(F57:F96)</f>
        <v>0.25051728534456441</v>
      </c>
    </row>
    <row r="27" spans="1:14">
      <c r="A27" s="13">
        <f t="shared" ca="1" si="0"/>
        <v>0.38351845093509129</v>
      </c>
      <c r="B27" s="1">
        <v>42931</v>
      </c>
      <c r="C27" s="1" t="str">
        <f t="shared" si="1"/>
        <v>July</v>
      </c>
      <c r="D27" t="s">
        <v>21</v>
      </c>
      <c r="E27">
        <v>82.5</v>
      </c>
      <c r="F27">
        <v>0.54</v>
      </c>
      <c r="G27">
        <v>56</v>
      </c>
      <c r="H27">
        <v>0.5</v>
      </c>
      <c r="I27">
        <v>35</v>
      </c>
      <c r="J27" s="2">
        <f t="shared" si="2"/>
        <v>17.5</v>
      </c>
      <c r="L27" t="s">
        <v>78</v>
      </c>
      <c r="M27">
        <f t="shared" ref="M27" si="47">AVERAGE(F26:F65)</f>
        <v>0.80375000000000019</v>
      </c>
      <c r="N27">
        <f t="shared" ref="N27" si="48">_xlfn.STDEV.S(F26:F65)</f>
        <v>0.22954456022351039</v>
      </c>
    </row>
    <row r="28" spans="1:14">
      <c r="A28" s="13">
        <f t="shared" ca="1" si="0"/>
        <v>0.56457775353299433</v>
      </c>
      <c r="B28" s="1">
        <v>42883</v>
      </c>
      <c r="C28" s="1" t="str">
        <f t="shared" si="1"/>
        <v>May</v>
      </c>
      <c r="D28" t="s">
        <v>10</v>
      </c>
      <c r="E28">
        <v>71.7</v>
      </c>
      <c r="F28">
        <v>0.65</v>
      </c>
      <c r="G28">
        <v>45</v>
      </c>
      <c r="H28">
        <v>0.3</v>
      </c>
      <c r="I28">
        <v>29</v>
      </c>
      <c r="J28" s="2">
        <f t="shared" si="2"/>
        <v>8.6999999999999993</v>
      </c>
      <c r="L28" t="s">
        <v>79</v>
      </c>
      <c r="M28">
        <f t="shared" ref="M28" si="49">AVERAGE(F59:F98)</f>
        <v>0.80650000000000011</v>
      </c>
      <c r="N28">
        <f t="shared" ref="N28" si="50">_xlfn.STDEV.S(F59:F98)</f>
        <v>0.2372659440482936</v>
      </c>
    </row>
    <row r="29" spans="1:14">
      <c r="A29" s="13">
        <f t="shared" ca="1" si="0"/>
        <v>0.24324838330353171</v>
      </c>
      <c r="B29" s="1">
        <v>42956</v>
      </c>
      <c r="C29" s="1" t="str">
        <f t="shared" si="1"/>
        <v>August</v>
      </c>
      <c r="D29" t="s">
        <v>16</v>
      </c>
      <c r="E29">
        <v>76.599999999999994</v>
      </c>
      <c r="F29">
        <v>0.63</v>
      </c>
      <c r="G29">
        <v>55</v>
      </c>
      <c r="H29">
        <v>0.5</v>
      </c>
      <c r="I29">
        <v>32</v>
      </c>
      <c r="J29" s="2">
        <f t="shared" si="2"/>
        <v>16</v>
      </c>
      <c r="L29" t="s">
        <v>80</v>
      </c>
      <c r="M29">
        <f t="shared" ref="M29" si="51">AVERAGE(F28:F67)</f>
        <v>0.82100000000000029</v>
      </c>
      <c r="N29">
        <f t="shared" ref="N29" si="52">_xlfn.STDEV.S(F28:F67)</f>
        <v>0.23638083136307156</v>
      </c>
    </row>
    <row r="30" spans="1:14">
      <c r="A30" s="13">
        <f t="shared" ca="1" si="0"/>
        <v>0.75617863110625472</v>
      </c>
      <c r="B30" s="1">
        <v>43004</v>
      </c>
      <c r="C30" s="1" t="str">
        <f t="shared" si="1"/>
        <v>September</v>
      </c>
      <c r="D30" t="s">
        <v>14</v>
      </c>
      <c r="E30">
        <v>61.8</v>
      </c>
      <c r="F30">
        <v>0.77</v>
      </c>
      <c r="G30">
        <v>51</v>
      </c>
      <c r="H30">
        <v>0.3</v>
      </c>
      <c r="I30">
        <v>26</v>
      </c>
      <c r="J30" s="2">
        <f t="shared" si="2"/>
        <v>7.8</v>
      </c>
      <c r="L30" t="s">
        <v>81</v>
      </c>
      <c r="M30">
        <f t="shared" ref="M30" si="53">AVERAGE(F61:F100)</f>
        <v>0.78525000000000011</v>
      </c>
      <c r="N30">
        <f t="shared" ref="N30" si="54">_xlfn.STDEV.S(F61:F100)</f>
        <v>0.23195918628621687</v>
      </c>
    </row>
    <row r="31" spans="1:14">
      <c r="A31" s="13">
        <f t="shared" ca="1" si="0"/>
        <v>0.35387954435399827</v>
      </c>
      <c r="B31" s="1">
        <v>43086</v>
      </c>
      <c r="C31" s="1" t="str">
        <f t="shared" si="1"/>
        <v>December</v>
      </c>
      <c r="D31" t="s">
        <v>10</v>
      </c>
      <c r="E31">
        <v>32.200000000000003</v>
      </c>
      <c r="F31">
        <v>1.33</v>
      </c>
      <c r="G31">
        <v>16</v>
      </c>
      <c r="H31">
        <v>0.3</v>
      </c>
      <c r="I31">
        <v>14</v>
      </c>
      <c r="J31" s="2">
        <f t="shared" si="2"/>
        <v>4.2</v>
      </c>
      <c r="L31" t="s">
        <v>82</v>
      </c>
      <c r="M31">
        <f t="shared" ref="M31" si="55">AVERAGE(F30:F69)</f>
        <v>0.83600000000000008</v>
      </c>
      <c r="N31">
        <f t="shared" ref="N31" si="56">_xlfn.STDEV.S(F30:F69)</f>
        <v>0.24416051886895784</v>
      </c>
    </row>
    <row r="32" spans="1:14">
      <c r="A32" s="13">
        <f t="shared" ca="1" si="0"/>
        <v>0.17431488206339452</v>
      </c>
      <c r="B32" s="1">
        <v>42805</v>
      </c>
      <c r="C32" s="1" t="str">
        <f t="shared" si="1"/>
        <v>March</v>
      </c>
      <c r="D32" t="s">
        <v>21</v>
      </c>
      <c r="E32">
        <v>58.2</v>
      </c>
      <c r="F32">
        <v>0.83</v>
      </c>
      <c r="G32">
        <v>30</v>
      </c>
      <c r="H32">
        <v>0.3</v>
      </c>
      <c r="I32">
        <v>24</v>
      </c>
      <c r="J32" s="2">
        <f t="shared" si="2"/>
        <v>7.1999999999999993</v>
      </c>
      <c r="L32" t="s">
        <v>83</v>
      </c>
      <c r="M32">
        <f t="shared" ref="M32" si="57">AVERAGE(F63:F102)</f>
        <v>0.78275000000000017</v>
      </c>
      <c r="N32">
        <f t="shared" ref="N32" si="58">_xlfn.STDEV.S(F63:F102)</f>
        <v>0.23266557379803515</v>
      </c>
    </row>
    <row r="33" spans="1:14">
      <c r="A33" s="13">
        <f t="shared" ca="1" si="0"/>
        <v>5.9964858185275527E-2</v>
      </c>
      <c r="B33" s="1">
        <v>42808</v>
      </c>
      <c r="C33" s="1" t="str">
        <f t="shared" si="1"/>
        <v>March</v>
      </c>
      <c r="D33" t="s">
        <v>14</v>
      </c>
      <c r="E33">
        <v>58.9</v>
      </c>
      <c r="F33">
        <v>0.87</v>
      </c>
      <c r="G33">
        <v>35</v>
      </c>
      <c r="H33">
        <v>0.3</v>
      </c>
      <c r="I33">
        <v>23</v>
      </c>
      <c r="J33" s="2">
        <f t="shared" si="2"/>
        <v>6.8999999999999995</v>
      </c>
      <c r="L33" t="s">
        <v>84</v>
      </c>
      <c r="M33">
        <f t="shared" ref="M33" si="59">AVERAGE(F32:F71)</f>
        <v>0.81375000000000008</v>
      </c>
      <c r="N33">
        <f t="shared" ref="N33" si="60">_xlfn.STDEV.S(F32:F71)</f>
        <v>0.23750506067482771</v>
      </c>
    </row>
    <row r="34" spans="1:14">
      <c r="A34" s="13">
        <f t="shared" ca="1" si="0"/>
        <v>0.86885084226867892</v>
      </c>
      <c r="B34" s="1">
        <v>42889</v>
      </c>
      <c r="C34" s="1" t="str">
        <f t="shared" si="1"/>
        <v>June</v>
      </c>
      <c r="D34" t="s">
        <v>21</v>
      </c>
      <c r="E34">
        <v>81.5</v>
      </c>
      <c r="F34">
        <v>0.56000000000000005</v>
      </c>
      <c r="G34">
        <v>59</v>
      </c>
      <c r="H34">
        <v>0.3</v>
      </c>
      <c r="I34">
        <v>35</v>
      </c>
      <c r="J34" s="2">
        <f t="shared" si="2"/>
        <v>10.5</v>
      </c>
      <c r="L34" t="s">
        <v>85</v>
      </c>
      <c r="M34">
        <f t="shared" ref="M34" si="61">AVERAGE(F65:F104)</f>
        <v>0.78100000000000014</v>
      </c>
      <c r="N34">
        <f t="shared" ref="N34" si="62">_xlfn.STDEV.S(F65:F104)</f>
        <v>0.23331281961107797</v>
      </c>
    </row>
    <row r="35" spans="1:14">
      <c r="A35" s="13">
        <f t="shared" ca="1" si="0"/>
        <v>3.3288096350482133E-2</v>
      </c>
      <c r="B35" s="1">
        <v>43066</v>
      </c>
      <c r="C35" s="1" t="str">
        <f t="shared" si="1"/>
        <v>November</v>
      </c>
      <c r="D35" t="s">
        <v>12</v>
      </c>
      <c r="E35">
        <v>53.9</v>
      </c>
      <c r="F35">
        <v>0.87</v>
      </c>
      <c r="G35">
        <v>30</v>
      </c>
      <c r="H35">
        <v>0.3</v>
      </c>
      <c r="I35">
        <v>23</v>
      </c>
      <c r="J35" s="2">
        <f t="shared" si="2"/>
        <v>6.8999999999999995</v>
      </c>
      <c r="L35" t="s">
        <v>86</v>
      </c>
      <c r="M35">
        <f t="shared" ref="M35" si="63">AVERAGE(F34:F73)</f>
        <v>0.80824999999999991</v>
      </c>
      <c r="N35">
        <f t="shared" ref="N35" si="64">_xlfn.STDEV.S(F34:F73)</f>
        <v>0.24093713937084318</v>
      </c>
    </row>
    <row r="36" spans="1:14">
      <c r="A36" s="13">
        <f t="shared" ca="1" si="0"/>
        <v>0.32376911898714478</v>
      </c>
      <c r="B36" s="1">
        <v>42784</v>
      </c>
      <c r="C36" s="1" t="str">
        <f t="shared" si="1"/>
        <v>February</v>
      </c>
      <c r="D36" t="s">
        <v>21</v>
      </c>
      <c r="E36">
        <v>43.7</v>
      </c>
      <c r="F36">
        <v>0.95</v>
      </c>
      <c r="G36">
        <v>25</v>
      </c>
      <c r="H36">
        <v>0.3</v>
      </c>
      <c r="I36">
        <v>19</v>
      </c>
      <c r="J36" s="2">
        <f t="shared" si="2"/>
        <v>5.7</v>
      </c>
      <c r="L36" t="s">
        <v>87</v>
      </c>
      <c r="M36">
        <f t="shared" ref="M36" si="65">AVERAGE(F67:F106)</f>
        <v>0.81500000000000006</v>
      </c>
      <c r="N36">
        <f t="shared" ref="N36" si="66">_xlfn.STDEV.S(F67:F106)</f>
        <v>0.35184495419839656</v>
      </c>
    </row>
    <row r="37" spans="1:14">
      <c r="A37" s="13">
        <f t="shared" ca="1" si="0"/>
        <v>0.17719059539262394</v>
      </c>
      <c r="B37" s="1">
        <v>42867</v>
      </c>
      <c r="C37" s="1" t="str">
        <f t="shared" si="1"/>
        <v>May</v>
      </c>
      <c r="D37" t="s">
        <v>20</v>
      </c>
      <c r="E37">
        <v>66.7</v>
      </c>
      <c r="F37">
        <v>0.67</v>
      </c>
      <c r="G37">
        <v>40</v>
      </c>
      <c r="H37">
        <v>0.3</v>
      </c>
      <c r="I37">
        <v>29</v>
      </c>
      <c r="J37" s="2">
        <f t="shared" si="2"/>
        <v>8.6999999999999993</v>
      </c>
      <c r="L37" t="s">
        <v>88</v>
      </c>
      <c r="M37">
        <f t="shared" ref="M37" si="67">AVERAGE(F36:F75)</f>
        <v>0.81174999999999997</v>
      </c>
      <c r="N37">
        <f t="shared" ref="N37" si="68">_xlfn.STDEV.S(F36:F75)</f>
        <v>0.23767989138593665</v>
      </c>
    </row>
    <row r="38" spans="1:14">
      <c r="A38" s="13">
        <f t="shared" ca="1" si="0"/>
        <v>9.2454589503156215E-2</v>
      </c>
      <c r="B38" s="1">
        <v>42949</v>
      </c>
      <c r="C38" s="1" t="str">
        <f t="shared" si="1"/>
        <v>August</v>
      </c>
      <c r="D38" t="s">
        <v>16</v>
      </c>
      <c r="E38">
        <v>76.3</v>
      </c>
      <c r="F38">
        <v>0.63</v>
      </c>
      <c r="G38">
        <v>48</v>
      </c>
      <c r="H38">
        <v>0.5</v>
      </c>
      <c r="I38">
        <v>31</v>
      </c>
      <c r="J38" s="2">
        <f t="shared" si="2"/>
        <v>15.5</v>
      </c>
      <c r="L38" t="s">
        <v>89</v>
      </c>
      <c r="M38">
        <f t="shared" ref="M38" si="69">AVERAGE(F69:F108)</f>
        <v>0.82500000000000018</v>
      </c>
      <c r="N38">
        <f t="shared" ref="N38" si="70">_xlfn.STDEV.S(F69:F108)</f>
        <v>0.35387959708178823</v>
      </c>
    </row>
    <row r="39" spans="1:14">
      <c r="A39" s="13">
        <f t="shared" ca="1" si="0"/>
        <v>0.51470439303131554</v>
      </c>
      <c r="B39" s="1">
        <v>42950</v>
      </c>
      <c r="C39" s="1" t="str">
        <f t="shared" si="1"/>
        <v>August</v>
      </c>
      <c r="D39" t="s">
        <v>18</v>
      </c>
      <c r="E39">
        <v>75</v>
      </c>
      <c r="F39">
        <v>0.63</v>
      </c>
      <c r="G39">
        <v>52</v>
      </c>
      <c r="H39">
        <v>0.5</v>
      </c>
      <c r="I39">
        <v>30</v>
      </c>
      <c r="J39" s="2">
        <f t="shared" si="2"/>
        <v>15</v>
      </c>
      <c r="L39" t="s">
        <v>90</v>
      </c>
      <c r="M39">
        <f t="shared" ref="M39" si="71">AVERAGE(F38:F77)</f>
        <v>0.81624999999999992</v>
      </c>
      <c r="N39">
        <f t="shared" ref="N39" si="72">_xlfn.STDEV.S(F38:F77)</f>
        <v>0.23744027589140099</v>
      </c>
    </row>
    <row r="40" spans="1:14">
      <c r="A40" s="13">
        <f t="shared" ca="1" si="0"/>
        <v>0.25554572298893763</v>
      </c>
      <c r="B40" s="1">
        <v>42852</v>
      </c>
      <c r="C40" s="1" t="str">
        <f t="shared" si="1"/>
        <v>April</v>
      </c>
      <c r="D40" t="s">
        <v>18</v>
      </c>
      <c r="E40">
        <v>63.5</v>
      </c>
      <c r="F40">
        <v>0.77</v>
      </c>
      <c r="G40">
        <v>50</v>
      </c>
      <c r="H40">
        <v>0.3</v>
      </c>
      <c r="I40">
        <v>25</v>
      </c>
      <c r="J40" s="2">
        <f t="shared" si="2"/>
        <v>7.5</v>
      </c>
      <c r="L40" t="s">
        <v>91</v>
      </c>
      <c r="M40">
        <f t="shared" ref="M40" si="73">AVERAGE(F71:F110)</f>
        <v>0.83525000000000005</v>
      </c>
      <c r="N40">
        <f t="shared" ref="N40" si="74">_xlfn.STDEV.S(F71:F110)</f>
        <v>0.34824090909775435</v>
      </c>
    </row>
    <row r="41" spans="1:14">
      <c r="A41" s="13">
        <f t="shared" ca="1" si="0"/>
        <v>0.4404126038058459</v>
      </c>
      <c r="B41" s="1">
        <v>43064</v>
      </c>
      <c r="C41" s="1" t="str">
        <f t="shared" si="1"/>
        <v>November</v>
      </c>
      <c r="D41" t="s">
        <v>21</v>
      </c>
      <c r="E41">
        <v>49</v>
      </c>
      <c r="F41">
        <v>0.91</v>
      </c>
      <c r="G41">
        <v>32</v>
      </c>
      <c r="H41">
        <v>0.3</v>
      </c>
      <c r="I41">
        <v>20</v>
      </c>
      <c r="J41" s="2">
        <f t="shared" si="2"/>
        <v>6</v>
      </c>
      <c r="L41" t="s">
        <v>92</v>
      </c>
      <c r="M41">
        <f t="shared" ref="M41" si="75">AVERAGE(F40:F79)</f>
        <v>0.84224999999999972</v>
      </c>
      <c r="N41">
        <f t="shared" ref="N41" si="76">_xlfn.STDEV.S(F40:F79)</f>
        <v>0.24521562986116002</v>
      </c>
    </row>
    <row r="42" spans="1:14">
      <c r="A42" s="13">
        <f t="shared" ca="1" si="0"/>
        <v>9.9965313362337271E-2</v>
      </c>
      <c r="B42" s="1">
        <v>43049</v>
      </c>
      <c r="C42" s="1" t="str">
        <f t="shared" si="1"/>
        <v>November</v>
      </c>
      <c r="D42" t="s">
        <v>20</v>
      </c>
      <c r="E42">
        <v>54.6</v>
      </c>
      <c r="F42">
        <v>0.87</v>
      </c>
      <c r="G42">
        <v>28</v>
      </c>
      <c r="H42">
        <v>0.3</v>
      </c>
      <c r="I42">
        <v>22</v>
      </c>
      <c r="J42" s="2">
        <f t="shared" si="2"/>
        <v>6.6</v>
      </c>
      <c r="L42" t="s">
        <v>93</v>
      </c>
      <c r="M42">
        <f t="shared" ref="M42" si="77">AVERAGE(F73:F112)</f>
        <v>0.8297500000000001</v>
      </c>
      <c r="N42">
        <f t="shared" ref="N42" si="78">_xlfn.STDEV.S(F73:F112)</f>
        <v>0.34876696723729045</v>
      </c>
    </row>
    <row r="43" spans="1:14">
      <c r="A43" s="13">
        <f t="shared" ca="1" si="0"/>
        <v>0.63731436648919859</v>
      </c>
      <c r="B43" s="1">
        <v>42894</v>
      </c>
      <c r="C43" s="1" t="str">
        <f t="shared" si="1"/>
        <v>June</v>
      </c>
      <c r="D43" t="s">
        <v>18</v>
      </c>
      <c r="E43">
        <v>90.7</v>
      </c>
      <c r="F43">
        <v>0.5</v>
      </c>
      <c r="G43">
        <v>46</v>
      </c>
      <c r="H43">
        <v>0.3</v>
      </c>
      <c r="I43">
        <v>39</v>
      </c>
      <c r="J43" s="2">
        <f t="shared" si="2"/>
        <v>11.7</v>
      </c>
      <c r="L43" t="s">
        <v>94</v>
      </c>
      <c r="M43">
        <f t="shared" ref="M43" si="79">AVERAGE(F42:F81)</f>
        <v>0.83474999999999999</v>
      </c>
      <c r="N43">
        <f t="shared" ref="N43" si="80">_xlfn.STDEV.S(F42:F81)</f>
        <v>0.2470439335992792</v>
      </c>
    </row>
    <row r="44" spans="1:14">
      <c r="A44" s="13">
        <f t="shared" ca="1" si="0"/>
        <v>0.24483768151029284</v>
      </c>
      <c r="B44" s="1">
        <v>43071</v>
      </c>
      <c r="C44" s="1" t="str">
        <f t="shared" si="1"/>
        <v>December</v>
      </c>
      <c r="D44" t="s">
        <v>21</v>
      </c>
      <c r="E44">
        <v>44.1</v>
      </c>
      <c r="F44">
        <v>1.1100000000000001</v>
      </c>
      <c r="G44">
        <v>35</v>
      </c>
      <c r="H44">
        <v>0.3</v>
      </c>
      <c r="I44">
        <v>17</v>
      </c>
      <c r="J44" s="2">
        <f t="shared" si="2"/>
        <v>5.0999999999999996</v>
      </c>
      <c r="L44" t="s">
        <v>95</v>
      </c>
      <c r="M44">
        <f t="shared" ref="M44" si="81">AVERAGE(F75:F114)</f>
        <v>0.83700000000000008</v>
      </c>
      <c r="N44">
        <f t="shared" ref="N44" si="82">_xlfn.STDEV.S(F75:F114)</f>
        <v>0.347630809174301</v>
      </c>
    </row>
    <row r="45" spans="1:14">
      <c r="A45" s="13">
        <f t="shared" ca="1" si="0"/>
        <v>0.31347690732974109</v>
      </c>
      <c r="B45" s="1">
        <v>42750</v>
      </c>
      <c r="C45" s="1" t="str">
        <f t="shared" si="1"/>
        <v>January</v>
      </c>
      <c r="D45" t="s">
        <v>10</v>
      </c>
      <c r="E45">
        <v>43.4</v>
      </c>
      <c r="F45">
        <v>1.1100000000000001</v>
      </c>
      <c r="G45">
        <v>33</v>
      </c>
      <c r="H45">
        <v>0.3</v>
      </c>
      <c r="I45">
        <v>18</v>
      </c>
      <c r="J45" s="2">
        <f t="shared" si="2"/>
        <v>5.3999999999999995</v>
      </c>
      <c r="L45" t="s">
        <v>96</v>
      </c>
      <c r="M45">
        <f t="shared" ref="M45" si="83">AVERAGE(F44:F83)</f>
        <v>0.83149999999999991</v>
      </c>
      <c r="N45">
        <f t="shared" ref="N45" si="84">_xlfn.STDEV.S(F44:F83)</f>
        <v>0.24593672315226092</v>
      </c>
    </row>
    <row r="46" spans="1:14">
      <c r="A46" s="13">
        <f t="shared" ca="1" si="0"/>
        <v>0.24870458471809154</v>
      </c>
      <c r="B46" s="1">
        <v>42939</v>
      </c>
      <c r="C46" s="1" t="str">
        <f t="shared" si="1"/>
        <v>July</v>
      </c>
      <c r="D46" t="s">
        <v>10</v>
      </c>
      <c r="E46">
        <v>89.1</v>
      </c>
      <c r="F46">
        <v>0.51</v>
      </c>
      <c r="G46">
        <v>72</v>
      </c>
      <c r="H46">
        <v>0.5</v>
      </c>
      <c r="I46">
        <v>37</v>
      </c>
      <c r="J46" s="2">
        <f t="shared" si="2"/>
        <v>18.5</v>
      </c>
      <c r="L46" t="s">
        <v>97</v>
      </c>
      <c r="M46">
        <f t="shared" ref="M46" si="85">AVERAGE(F77:F116)</f>
        <v>0.82400000000000007</v>
      </c>
      <c r="N46">
        <f t="shared" ref="N46" si="86">_xlfn.STDEV.S(F77:F116)</f>
        <v>0.3493715970431952</v>
      </c>
    </row>
    <row r="47" spans="1:14">
      <c r="A47" s="13">
        <f t="shared" ca="1" si="0"/>
        <v>0.30483764905627886</v>
      </c>
      <c r="B47" s="1">
        <v>43087</v>
      </c>
      <c r="C47" s="1" t="str">
        <f t="shared" si="1"/>
        <v>December</v>
      </c>
      <c r="D47" t="s">
        <v>12</v>
      </c>
      <c r="E47">
        <v>30.9</v>
      </c>
      <c r="F47">
        <v>1.43</v>
      </c>
      <c r="G47">
        <v>27</v>
      </c>
      <c r="H47">
        <v>0.3</v>
      </c>
      <c r="I47">
        <v>13</v>
      </c>
      <c r="J47" s="2">
        <f t="shared" si="2"/>
        <v>3.9</v>
      </c>
      <c r="L47" t="s">
        <v>98</v>
      </c>
      <c r="M47">
        <f t="shared" ref="M47" si="87">AVERAGE(F46:F85)</f>
        <v>0.80874999999999986</v>
      </c>
      <c r="N47">
        <f t="shared" ref="N47" si="88">_xlfn.STDEV.S(F46:F85)</f>
        <v>0.24218225283811332</v>
      </c>
    </row>
    <row r="48" spans="1:14">
      <c r="A48" s="13">
        <f t="shared" ca="1" si="0"/>
        <v>9.8115953546856205E-2</v>
      </c>
      <c r="B48" s="1">
        <v>43059</v>
      </c>
      <c r="C48" s="1" t="str">
        <f t="shared" si="1"/>
        <v>November</v>
      </c>
      <c r="D48" t="s">
        <v>12</v>
      </c>
      <c r="E48">
        <v>55.6</v>
      </c>
      <c r="F48">
        <v>0.87</v>
      </c>
      <c r="G48">
        <v>41</v>
      </c>
      <c r="H48">
        <v>0.3</v>
      </c>
      <c r="I48">
        <v>22</v>
      </c>
      <c r="J48" s="2">
        <f t="shared" si="2"/>
        <v>6.6</v>
      </c>
      <c r="L48" t="s">
        <v>99</v>
      </c>
      <c r="M48">
        <f t="shared" ref="M48" si="89">AVERAGE(F79:F118)</f>
        <v>0.81399999999999983</v>
      </c>
      <c r="N48">
        <f t="shared" ref="N48" si="90">_xlfn.STDEV.S(F79:F118)</f>
        <v>0.34301678212663728</v>
      </c>
    </row>
    <row r="49" spans="1:14">
      <c r="A49" s="13">
        <f t="shared" ca="1" si="0"/>
        <v>0.14261691459195758</v>
      </c>
      <c r="B49" s="1">
        <v>42884</v>
      </c>
      <c r="C49" s="1" t="str">
        <f t="shared" si="1"/>
        <v>May</v>
      </c>
      <c r="D49" t="s">
        <v>12</v>
      </c>
      <c r="E49">
        <v>66.7</v>
      </c>
      <c r="F49">
        <v>0.65</v>
      </c>
      <c r="G49">
        <v>32</v>
      </c>
      <c r="H49">
        <v>0.3</v>
      </c>
      <c r="I49">
        <v>29</v>
      </c>
      <c r="J49" s="2">
        <f t="shared" si="2"/>
        <v>8.6999999999999993</v>
      </c>
      <c r="L49" t="s">
        <v>100</v>
      </c>
      <c r="M49">
        <f t="shared" ref="M49" si="91">AVERAGE(F48:F87)</f>
        <v>0.79949999999999988</v>
      </c>
      <c r="N49">
        <f t="shared" ref="N49" si="92">_xlfn.STDEV.S(F48:F87)</f>
        <v>0.22086020639588078</v>
      </c>
    </row>
    <row r="50" spans="1:14">
      <c r="A50" s="13">
        <f t="shared" ca="1" si="0"/>
        <v>6.6987540074804341E-2</v>
      </c>
      <c r="B50" s="1">
        <v>43070</v>
      </c>
      <c r="C50" s="1" t="str">
        <f t="shared" si="1"/>
        <v>December</v>
      </c>
      <c r="D50" t="s">
        <v>20</v>
      </c>
      <c r="E50">
        <v>48.7</v>
      </c>
      <c r="F50">
        <v>1</v>
      </c>
      <c r="G50">
        <v>34</v>
      </c>
      <c r="H50">
        <v>0.3</v>
      </c>
      <c r="I50">
        <v>19</v>
      </c>
      <c r="J50" s="2">
        <f t="shared" si="2"/>
        <v>5.7</v>
      </c>
      <c r="L50" t="s">
        <v>101</v>
      </c>
      <c r="M50">
        <f t="shared" ref="M50" si="93">AVERAGE(F81:F120)</f>
        <v>0.81474999999999986</v>
      </c>
      <c r="N50">
        <f t="shared" ref="N50" si="94">_xlfn.STDEV.S(F81:F120)</f>
        <v>0.34281629602530977</v>
      </c>
    </row>
    <row r="51" spans="1:14">
      <c r="A51" s="13">
        <f t="shared" ca="1" si="0"/>
        <v>0.96296716207068112</v>
      </c>
      <c r="B51" s="1">
        <v>42932</v>
      </c>
      <c r="C51" s="1" t="str">
        <f t="shared" si="1"/>
        <v>July</v>
      </c>
      <c r="D51" t="s">
        <v>10</v>
      </c>
      <c r="E51">
        <v>79.2</v>
      </c>
      <c r="F51">
        <v>0.59</v>
      </c>
      <c r="G51">
        <v>50</v>
      </c>
      <c r="H51">
        <v>0.5</v>
      </c>
      <c r="I51">
        <v>34</v>
      </c>
      <c r="J51" s="2">
        <f t="shared" si="2"/>
        <v>17</v>
      </c>
      <c r="L51" t="s">
        <v>102</v>
      </c>
      <c r="M51">
        <f t="shared" ref="M51" si="95">AVERAGE(F50:F89)</f>
        <v>0.79399999999999982</v>
      </c>
      <c r="N51">
        <f t="shared" ref="N51" si="96">_xlfn.STDEV.S(F50:F89)</f>
        <v>0.22179685785386255</v>
      </c>
    </row>
    <row r="52" spans="1:14">
      <c r="A52" s="13">
        <f t="shared" ca="1" si="0"/>
        <v>0.32372716798969325</v>
      </c>
      <c r="B52" s="1">
        <v>42980</v>
      </c>
      <c r="C52" s="1" t="str">
        <f t="shared" si="1"/>
        <v>September</v>
      </c>
      <c r="D52" t="s">
        <v>21</v>
      </c>
      <c r="E52">
        <v>67.400000000000006</v>
      </c>
      <c r="F52">
        <v>0.69</v>
      </c>
      <c r="G52">
        <v>53</v>
      </c>
      <c r="H52">
        <v>0.3</v>
      </c>
      <c r="I52">
        <v>28</v>
      </c>
      <c r="J52" s="2">
        <f t="shared" si="2"/>
        <v>8.4</v>
      </c>
      <c r="L52" t="s">
        <v>103</v>
      </c>
      <c r="M52">
        <f t="shared" ref="M52" si="97">AVERAGE(F83:F122)</f>
        <v>0.83124999999999982</v>
      </c>
      <c r="N52">
        <f t="shared" ref="N52" si="98">_xlfn.STDEV.S(F83:F122)</f>
        <v>0.34768971947073884</v>
      </c>
    </row>
    <row r="53" spans="1:14">
      <c r="A53" s="13">
        <f t="shared" ca="1" si="0"/>
        <v>0.71560914322329539</v>
      </c>
      <c r="B53" s="1">
        <v>42795</v>
      </c>
      <c r="C53" s="1" t="str">
        <f t="shared" si="1"/>
        <v>March</v>
      </c>
      <c r="D53" t="s">
        <v>16</v>
      </c>
      <c r="E53">
        <v>57.9</v>
      </c>
      <c r="F53">
        <v>0.87</v>
      </c>
      <c r="G53">
        <v>46</v>
      </c>
      <c r="H53">
        <v>0.3</v>
      </c>
      <c r="I53">
        <v>23</v>
      </c>
      <c r="J53" s="2">
        <f t="shared" si="2"/>
        <v>6.8999999999999995</v>
      </c>
      <c r="L53" t="s">
        <v>104</v>
      </c>
      <c r="M53">
        <f t="shared" ref="M53" si="99">AVERAGE(F52:F91)</f>
        <v>0.81174999999999997</v>
      </c>
      <c r="N53">
        <f t="shared" ref="N53" si="100">_xlfn.STDEV.S(F52:F91)</f>
        <v>0.23923904470805049</v>
      </c>
    </row>
    <row r="54" spans="1:14">
      <c r="A54" s="13">
        <f t="shared" ca="1" si="0"/>
        <v>0.68723116882925672</v>
      </c>
      <c r="B54" s="1">
        <v>43006</v>
      </c>
      <c r="C54" s="1" t="str">
        <f t="shared" si="1"/>
        <v>September</v>
      </c>
      <c r="D54" t="s">
        <v>18</v>
      </c>
      <c r="E54">
        <v>67.400000000000006</v>
      </c>
      <c r="F54">
        <v>0.69</v>
      </c>
      <c r="G54">
        <v>38</v>
      </c>
      <c r="H54">
        <v>0.3</v>
      </c>
      <c r="I54">
        <v>28</v>
      </c>
      <c r="J54" s="2">
        <f t="shared" si="2"/>
        <v>8.4</v>
      </c>
      <c r="L54" t="s">
        <v>105</v>
      </c>
      <c r="M54">
        <f t="shared" ref="M54" si="101">AVERAGE(F85:F124)</f>
        <v>0.83974999999999989</v>
      </c>
      <c r="N54">
        <f t="shared" ref="N54" si="102">_xlfn.STDEV.S(F85:F124)</f>
        <v>0.34286490948162962</v>
      </c>
    </row>
    <row r="55" spans="1:14">
      <c r="A55" s="13">
        <f t="shared" ca="1" si="0"/>
        <v>0.4130139907603898</v>
      </c>
      <c r="B55" s="1">
        <v>43063</v>
      </c>
      <c r="C55" s="1" t="str">
        <f t="shared" si="1"/>
        <v>November</v>
      </c>
      <c r="D55" t="s">
        <v>20</v>
      </c>
      <c r="E55">
        <v>53.6</v>
      </c>
      <c r="F55">
        <v>0.83</v>
      </c>
      <c r="G55">
        <v>46</v>
      </c>
      <c r="H55">
        <v>0.3</v>
      </c>
      <c r="I55">
        <v>22</v>
      </c>
      <c r="J55" s="2">
        <f t="shared" si="2"/>
        <v>6.6</v>
      </c>
      <c r="L55" t="s">
        <v>106</v>
      </c>
      <c r="M55">
        <f t="shared" ref="M55" si="103">AVERAGE(F54:F93)</f>
        <v>0.81675000000000009</v>
      </c>
      <c r="N55">
        <f t="shared" ref="N55" si="104">_xlfn.STDEV.S(F54:F93)</f>
        <v>0.24179231923496947</v>
      </c>
    </row>
    <row r="56" spans="1:14">
      <c r="A56" s="13">
        <f t="shared" ca="1" si="0"/>
        <v>0.79942930994488426</v>
      </c>
      <c r="B56" s="1">
        <v>42847</v>
      </c>
      <c r="C56" s="1" t="str">
        <f t="shared" si="1"/>
        <v>April</v>
      </c>
      <c r="D56" t="s">
        <v>21</v>
      </c>
      <c r="E56">
        <v>57.5</v>
      </c>
      <c r="F56">
        <v>0.77</v>
      </c>
      <c r="G56">
        <v>47</v>
      </c>
      <c r="H56">
        <v>0.3</v>
      </c>
      <c r="I56">
        <v>25</v>
      </c>
      <c r="J56" s="2">
        <f t="shared" si="2"/>
        <v>7.5</v>
      </c>
      <c r="L56" t="s">
        <v>107</v>
      </c>
      <c r="M56">
        <f t="shared" ref="M56" si="105">AVERAGE(F87:F126)</f>
        <v>0.84274999999999967</v>
      </c>
      <c r="N56">
        <f t="shared" ref="N56" si="106">_xlfn.STDEV.S(F87:F126)</f>
        <v>0.34351865175353208</v>
      </c>
    </row>
    <row r="57" spans="1:14">
      <c r="A57" s="13">
        <f t="shared" ca="1" si="0"/>
        <v>0.55452987876911441</v>
      </c>
      <c r="B57" s="1">
        <v>43094</v>
      </c>
      <c r="C57" s="1" t="str">
        <f t="shared" si="1"/>
        <v>December</v>
      </c>
      <c r="D57" t="s">
        <v>12</v>
      </c>
      <c r="E57">
        <v>35.5</v>
      </c>
      <c r="F57">
        <v>1.25</v>
      </c>
      <c r="G57">
        <v>19</v>
      </c>
      <c r="H57">
        <v>0.3</v>
      </c>
      <c r="I57">
        <v>15</v>
      </c>
      <c r="J57" s="2">
        <f t="shared" si="2"/>
        <v>4.5</v>
      </c>
      <c r="L57" t="s">
        <v>108</v>
      </c>
      <c r="M57">
        <f t="shared" ref="M57" si="107">AVERAGE(F56:F95)</f>
        <v>0.81675000000000009</v>
      </c>
      <c r="N57">
        <f t="shared" ref="N57" si="108">_xlfn.STDEV.S(F56:F95)</f>
        <v>0.25005012318046127</v>
      </c>
    </row>
    <row r="58" spans="1:14">
      <c r="A58" s="13">
        <f t="shared" ca="1" si="0"/>
        <v>0.84034954149439622</v>
      </c>
      <c r="B58" s="1">
        <v>42916</v>
      </c>
      <c r="C58" s="1" t="str">
        <f t="shared" si="1"/>
        <v>June</v>
      </c>
      <c r="D58" t="s">
        <v>20</v>
      </c>
      <c r="E58">
        <v>89.4</v>
      </c>
      <c r="F58">
        <v>0.53</v>
      </c>
      <c r="G58">
        <v>47</v>
      </c>
      <c r="H58">
        <v>0.3</v>
      </c>
      <c r="I58">
        <v>38</v>
      </c>
      <c r="J58" s="2">
        <f t="shared" si="2"/>
        <v>11.4</v>
      </c>
      <c r="L58" t="s">
        <v>109</v>
      </c>
      <c r="M58">
        <f t="shared" ref="M58" si="109">AVERAGE(F89:F128)</f>
        <v>0.84275</v>
      </c>
      <c r="N58">
        <f t="shared" ref="N58" si="110">_xlfn.STDEV.S(F89:F128)</f>
        <v>0.3434290693011085</v>
      </c>
    </row>
    <row r="59" spans="1:14">
      <c r="A59" s="13">
        <f t="shared" ca="1" si="0"/>
        <v>0.87680062806366021</v>
      </c>
      <c r="B59" s="1">
        <v>42762</v>
      </c>
      <c r="C59" s="1" t="str">
        <f t="shared" si="1"/>
        <v>January</v>
      </c>
      <c r="D59" t="s">
        <v>20</v>
      </c>
      <c r="E59">
        <v>42.1</v>
      </c>
      <c r="F59">
        <v>1.05</v>
      </c>
      <c r="G59">
        <v>22</v>
      </c>
      <c r="H59">
        <v>0.3</v>
      </c>
      <c r="I59">
        <v>17</v>
      </c>
      <c r="J59" s="2">
        <f t="shared" si="2"/>
        <v>5.0999999999999996</v>
      </c>
      <c r="L59" t="s">
        <v>110</v>
      </c>
      <c r="M59">
        <f t="shared" ref="M59" si="111">AVERAGE(F58:F97)</f>
        <v>0.80250000000000021</v>
      </c>
      <c r="N59">
        <f t="shared" ref="N59" si="112">_xlfn.STDEV.S(F58:F97)</f>
        <v>0.24060553950610786</v>
      </c>
    </row>
    <row r="60" spans="1:14">
      <c r="A60" s="13">
        <f t="shared" ca="1" si="0"/>
        <v>1.4755637255645437E-2</v>
      </c>
      <c r="B60" s="1">
        <v>42757</v>
      </c>
      <c r="C60" s="1" t="str">
        <f t="shared" si="1"/>
        <v>January</v>
      </c>
      <c r="D60" t="s">
        <v>10</v>
      </c>
      <c r="E60">
        <v>40.799999999999997</v>
      </c>
      <c r="F60">
        <v>1.1100000000000001</v>
      </c>
      <c r="G60">
        <v>19</v>
      </c>
      <c r="H60">
        <v>0.3</v>
      </c>
      <c r="I60">
        <v>16</v>
      </c>
      <c r="J60" s="2">
        <f t="shared" si="2"/>
        <v>4.8</v>
      </c>
      <c r="L60" t="s">
        <v>111</v>
      </c>
      <c r="M60">
        <f t="shared" ref="M60" si="113">AVERAGE(F91:F130)</f>
        <v>0.87399999999999989</v>
      </c>
      <c r="N60">
        <f t="shared" ref="N60" si="114">_xlfn.STDEV.S(F91:F130)</f>
        <v>0.38415274739787197</v>
      </c>
    </row>
    <row r="61" spans="1:14">
      <c r="A61" s="13">
        <f t="shared" ca="1" si="0"/>
        <v>0.45644429198315239</v>
      </c>
      <c r="B61" s="1">
        <v>42981</v>
      </c>
      <c r="C61" s="1" t="str">
        <f t="shared" si="1"/>
        <v>September</v>
      </c>
      <c r="D61" t="s">
        <v>10</v>
      </c>
      <c r="E61">
        <v>61.1</v>
      </c>
      <c r="F61">
        <v>0.69</v>
      </c>
      <c r="G61">
        <v>50</v>
      </c>
      <c r="H61">
        <v>0.3</v>
      </c>
      <c r="I61">
        <v>27</v>
      </c>
      <c r="J61" s="2">
        <f t="shared" si="2"/>
        <v>8.1</v>
      </c>
      <c r="L61" t="s">
        <v>112</v>
      </c>
      <c r="M61">
        <f t="shared" ref="M61" si="115">AVERAGE(F60:F99)</f>
        <v>0.79375000000000007</v>
      </c>
      <c r="N61">
        <f t="shared" ref="N61" si="116">_xlfn.STDEV.S(F60:F99)</f>
        <v>0.23754824071473643</v>
      </c>
    </row>
    <row r="62" spans="1:14">
      <c r="A62" s="13">
        <f t="shared" ca="1" si="0"/>
        <v>0.53207110280482228</v>
      </c>
      <c r="B62" s="1">
        <v>42825</v>
      </c>
      <c r="C62" s="1" t="str">
        <f t="shared" si="1"/>
        <v>March</v>
      </c>
      <c r="D62" t="s">
        <v>20</v>
      </c>
      <c r="E62">
        <v>58.5</v>
      </c>
      <c r="F62">
        <v>0.77</v>
      </c>
      <c r="G62">
        <v>48</v>
      </c>
      <c r="H62">
        <v>0.3</v>
      </c>
      <c r="I62">
        <v>25</v>
      </c>
      <c r="J62" s="2">
        <f t="shared" si="2"/>
        <v>7.5</v>
      </c>
      <c r="L62" t="s">
        <v>113</v>
      </c>
      <c r="M62">
        <f t="shared" ref="M62" si="117">AVERAGE(F93:F132)</f>
        <v>0.85899999999999976</v>
      </c>
      <c r="N62">
        <f t="shared" ref="N62" si="118">_xlfn.STDEV.S(F93:F132)</f>
        <v>0.38587762109448459</v>
      </c>
    </row>
    <row r="63" spans="1:14">
      <c r="A63" s="13">
        <f t="shared" ca="1" si="0"/>
        <v>0.85997449668293247</v>
      </c>
      <c r="B63" s="1">
        <v>42978</v>
      </c>
      <c r="C63" s="1" t="str">
        <f t="shared" si="1"/>
        <v>August</v>
      </c>
      <c r="D63" t="s">
        <v>18</v>
      </c>
      <c r="E63">
        <v>67.7</v>
      </c>
      <c r="F63">
        <v>0.69</v>
      </c>
      <c r="G63">
        <v>58</v>
      </c>
      <c r="H63">
        <v>0.5</v>
      </c>
      <c r="I63">
        <v>29</v>
      </c>
      <c r="J63" s="2">
        <f t="shared" si="2"/>
        <v>14.5</v>
      </c>
      <c r="L63" t="s">
        <v>114</v>
      </c>
      <c r="M63">
        <f t="shared" ref="M63" si="119">AVERAGE(F62:F101)</f>
        <v>0.78525000000000011</v>
      </c>
      <c r="N63">
        <f t="shared" ref="N63" si="120">_xlfn.STDEV.S(F62:F101)</f>
        <v>0.23195918628621665</v>
      </c>
    </row>
    <row r="64" spans="1:14">
      <c r="A64" s="13">
        <f t="shared" ca="1" si="0"/>
        <v>0.94967188724290441</v>
      </c>
      <c r="B64" s="1">
        <v>42890</v>
      </c>
      <c r="C64" s="1" t="str">
        <f t="shared" si="1"/>
        <v>June</v>
      </c>
      <c r="D64" t="s">
        <v>10</v>
      </c>
      <c r="E64">
        <v>90.4</v>
      </c>
      <c r="F64">
        <v>0.51</v>
      </c>
      <c r="G64">
        <v>43</v>
      </c>
      <c r="H64">
        <v>0.3</v>
      </c>
      <c r="I64">
        <v>38</v>
      </c>
      <c r="J64" s="2">
        <f t="shared" si="2"/>
        <v>11.4</v>
      </c>
      <c r="L64" t="s">
        <v>115</v>
      </c>
      <c r="M64">
        <f t="shared" ref="M64" si="121">AVERAGE(F95:F134)</f>
        <v>0.85749999999999971</v>
      </c>
      <c r="N64">
        <f t="shared" ref="N64" si="122">_xlfn.STDEV.S(F95:F134)</f>
        <v>0.38658763560155446</v>
      </c>
    </row>
    <row r="65" spans="1:14">
      <c r="A65" s="13">
        <f t="shared" ca="1" si="0"/>
        <v>0.42540618312004708</v>
      </c>
      <c r="B65" s="1">
        <v>42803</v>
      </c>
      <c r="C65" s="1" t="str">
        <f t="shared" si="1"/>
        <v>March</v>
      </c>
      <c r="D65" t="s">
        <v>18</v>
      </c>
      <c r="E65">
        <v>52.9</v>
      </c>
      <c r="F65">
        <v>0.8</v>
      </c>
      <c r="G65">
        <v>29</v>
      </c>
      <c r="H65">
        <v>0.3</v>
      </c>
      <c r="I65">
        <v>23</v>
      </c>
      <c r="J65" s="2">
        <f t="shared" si="2"/>
        <v>6.8999999999999995</v>
      </c>
      <c r="L65" t="s">
        <v>116</v>
      </c>
      <c r="M65">
        <f t="shared" ref="M65" si="123">AVERAGE(F64:F103)</f>
        <v>0.77950000000000008</v>
      </c>
      <c r="N65">
        <f t="shared" ref="N65" si="124">_xlfn.STDEV.S(F64:F103)</f>
        <v>0.23489168262010099</v>
      </c>
    </row>
    <row r="66" spans="1:14">
      <c r="A66" s="13">
        <f t="shared" ref="A66:A129" ca="1" si="125">RAND()</f>
        <v>0.84743762359904629</v>
      </c>
      <c r="B66" s="1">
        <v>42761</v>
      </c>
      <c r="C66" s="1" t="str">
        <f t="shared" ref="C66:C129" si="126">TEXT(B66, "mmmm")</f>
        <v>January</v>
      </c>
      <c r="D66" t="s">
        <v>18</v>
      </c>
      <c r="E66">
        <v>35.799999999999997</v>
      </c>
      <c r="F66">
        <v>1.25</v>
      </c>
      <c r="G66">
        <v>18</v>
      </c>
      <c r="H66">
        <v>0.3</v>
      </c>
      <c r="I66">
        <v>16</v>
      </c>
      <c r="J66" s="2">
        <f t="shared" ref="J66:J129" si="127">H66*I66</f>
        <v>4.8</v>
      </c>
      <c r="L66" t="s">
        <v>117</v>
      </c>
      <c r="M66">
        <f t="shared" ref="M66" si="128">AVERAGE(F97:F136)</f>
        <v>0.86974999999999958</v>
      </c>
      <c r="N66">
        <f t="shared" ref="N66" si="129">_xlfn.STDEV.S(F97:F136)</f>
        <v>0.38075826842546634</v>
      </c>
    </row>
    <row r="67" spans="1:14">
      <c r="A67" s="13">
        <f t="shared" ca="1" si="125"/>
        <v>0.85104321143444872</v>
      </c>
      <c r="B67" s="1">
        <v>42962</v>
      </c>
      <c r="C67" s="1" t="str">
        <f t="shared" si="126"/>
        <v>August</v>
      </c>
      <c r="D67" t="s">
        <v>14</v>
      </c>
      <c r="E67">
        <v>74.3</v>
      </c>
      <c r="F67">
        <v>0.63</v>
      </c>
      <c r="G67">
        <v>44</v>
      </c>
      <c r="H67">
        <v>0.5</v>
      </c>
      <c r="I67">
        <v>31</v>
      </c>
      <c r="J67" s="2">
        <f t="shared" si="127"/>
        <v>15.5</v>
      </c>
      <c r="L67" t="s">
        <v>118</v>
      </c>
      <c r="M67">
        <f t="shared" ref="M67" si="130">AVERAGE(F66:F105)</f>
        <v>0.8234999999999999</v>
      </c>
      <c r="N67">
        <f t="shared" ref="N67" si="131">_xlfn.STDEV.S(F66:F105)</f>
        <v>0.3582475150664442</v>
      </c>
    </row>
    <row r="68" spans="1:14">
      <c r="A68" s="13">
        <f t="shared" ca="1" si="125"/>
        <v>0.18151497113668635</v>
      </c>
      <c r="B68" s="1">
        <v>43089</v>
      </c>
      <c r="C68" s="1" t="str">
        <f t="shared" si="126"/>
        <v>December</v>
      </c>
      <c r="D68" t="s">
        <v>16</v>
      </c>
      <c r="E68">
        <v>36.799999999999997</v>
      </c>
      <c r="F68">
        <v>1.25</v>
      </c>
      <c r="G68">
        <v>20</v>
      </c>
      <c r="H68">
        <v>0.3</v>
      </c>
      <c r="I68">
        <v>16</v>
      </c>
      <c r="J68" s="2">
        <f t="shared" si="127"/>
        <v>4.8</v>
      </c>
      <c r="L68" t="s">
        <v>119</v>
      </c>
      <c r="M68">
        <f t="shared" ref="M68" si="132">AVERAGE(F99:F138)</f>
        <v>0.8757499999999997</v>
      </c>
      <c r="N68">
        <f t="shared" ref="N68" si="133">_xlfn.STDEV.S(F99:F138)</f>
        <v>0.37921570547915301</v>
      </c>
    </row>
    <row r="69" spans="1:14">
      <c r="A69" s="13">
        <f t="shared" ca="1" si="125"/>
        <v>0.20705928642836757</v>
      </c>
      <c r="B69" s="1">
        <v>42869</v>
      </c>
      <c r="C69" s="1" t="str">
        <f t="shared" si="126"/>
        <v>May</v>
      </c>
      <c r="D69" t="s">
        <v>10</v>
      </c>
      <c r="E69">
        <v>77.3</v>
      </c>
      <c r="F69">
        <v>0.63</v>
      </c>
      <c r="G69">
        <v>58</v>
      </c>
      <c r="H69">
        <v>0.3</v>
      </c>
      <c r="I69">
        <v>31</v>
      </c>
      <c r="J69" s="2">
        <f t="shared" si="127"/>
        <v>9.2999999999999989</v>
      </c>
      <c r="L69" t="s">
        <v>120</v>
      </c>
      <c r="M69">
        <f t="shared" ref="M69" si="134">AVERAGE(F68:F107)</f>
        <v>0.83250000000000013</v>
      </c>
      <c r="N69">
        <f t="shared" ref="N69" si="135">_xlfn.STDEV.S(F68:F107)</f>
        <v>0.35972746093931424</v>
      </c>
    </row>
    <row r="70" spans="1:14">
      <c r="A70" s="13">
        <f t="shared" ca="1" si="125"/>
        <v>0.96679350296333821</v>
      </c>
      <c r="B70" s="1">
        <v>42902</v>
      </c>
      <c r="C70" s="1" t="str">
        <f t="shared" si="126"/>
        <v>June</v>
      </c>
      <c r="D70" t="s">
        <v>20</v>
      </c>
      <c r="E70">
        <v>99.3</v>
      </c>
      <c r="F70">
        <v>0.47</v>
      </c>
      <c r="G70">
        <v>77</v>
      </c>
      <c r="H70">
        <v>0.3</v>
      </c>
      <c r="I70">
        <v>41</v>
      </c>
      <c r="J70" s="2">
        <f t="shared" si="127"/>
        <v>12.299999999999999</v>
      </c>
      <c r="L70" t="s">
        <v>121</v>
      </c>
      <c r="M70">
        <f t="shared" ref="M70" si="136">AVERAGE(F101:F140)</f>
        <v>0.87499999999999978</v>
      </c>
      <c r="N70">
        <f t="shared" ref="N70" si="137">_xlfn.STDEV.S(F101:F140)</f>
        <v>0.37884439671595671</v>
      </c>
    </row>
    <row r="71" spans="1:14">
      <c r="A71" s="13">
        <f t="shared" ca="1" si="125"/>
        <v>3.2536260418529639E-2</v>
      </c>
      <c r="B71" s="1">
        <v>42853</v>
      </c>
      <c r="C71" s="1" t="str">
        <f t="shared" si="126"/>
        <v>April</v>
      </c>
      <c r="D71" t="s">
        <v>20</v>
      </c>
      <c r="E71">
        <v>58.8</v>
      </c>
      <c r="F71">
        <v>0.74</v>
      </c>
      <c r="G71">
        <v>32</v>
      </c>
      <c r="H71">
        <v>0.3</v>
      </c>
      <c r="I71">
        <v>26</v>
      </c>
      <c r="J71" s="2">
        <f t="shared" si="127"/>
        <v>7.8</v>
      </c>
      <c r="L71" t="s">
        <v>122</v>
      </c>
      <c r="M71">
        <f t="shared" ref="M71" si="138">AVERAGE(F70:F109)</f>
        <v>0.82925000000000026</v>
      </c>
      <c r="N71">
        <f t="shared" ref="N71" si="139">_xlfn.STDEV.S(F70:F109)</f>
        <v>0.35249577193318032</v>
      </c>
    </row>
    <row r="72" spans="1:14">
      <c r="A72" s="13">
        <f t="shared" ca="1" si="125"/>
        <v>0.80864447409653972</v>
      </c>
      <c r="B72" s="1">
        <v>42794</v>
      </c>
      <c r="C72" s="1" t="str">
        <f t="shared" si="126"/>
        <v>February</v>
      </c>
      <c r="D72" t="s">
        <v>14</v>
      </c>
      <c r="E72">
        <v>49.6</v>
      </c>
      <c r="F72">
        <v>0.91</v>
      </c>
      <c r="G72">
        <v>45</v>
      </c>
      <c r="H72">
        <v>0.3</v>
      </c>
      <c r="I72">
        <v>22</v>
      </c>
      <c r="J72" s="2">
        <f t="shared" si="127"/>
        <v>6.6</v>
      </c>
      <c r="L72" t="s">
        <v>123</v>
      </c>
      <c r="M72">
        <f t="shared" ref="M72" si="140">AVERAGE(F103:F142)</f>
        <v>0.89</v>
      </c>
      <c r="N72">
        <f t="shared" ref="N72" si="141">_xlfn.STDEV.S(F103:F142)</f>
        <v>0.38162943497721119</v>
      </c>
    </row>
    <row r="73" spans="1:14">
      <c r="A73" s="13">
        <f t="shared" ca="1" si="125"/>
        <v>0.32221160588331499</v>
      </c>
      <c r="B73" s="1">
        <v>42933</v>
      </c>
      <c r="C73" s="1" t="str">
        <f t="shared" si="126"/>
        <v>July</v>
      </c>
      <c r="D73" t="s">
        <v>12</v>
      </c>
      <c r="E73">
        <v>80.900000000000006</v>
      </c>
      <c r="F73">
        <v>0.56999999999999995</v>
      </c>
      <c r="G73">
        <v>64</v>
      </c>
      <c r="H73">
        <v>0.5</v>
      </c>
      <c r="I73">
        <v>33</v>
      </c>
      <c r="J73" s="2">
        <f t="shared" si="127"/>
        <v>16.5</v>
      </c>
      <c r="L73" t="s">
        <v>124</v>
      </c>
      <c r="M73">
        <f t="shared" ref="M73" si="142">AVERAGE(F72:F111)</f>
        <v>0.83399999999999996</v>
      </c>
      <c r="N73">
        <f t="shared" ref="N73" si="143">_xlfn.STDEV.S(F72:F111)</f>
        <v>0.34868103122834421</v>
      </c>
    </row>
    <row r="74" spans="1:14">
      <c r="A74" s="13">
        <f t="shared" ca="1" si="125"/>
        <v>0.47457504213683932</v>
      </c>
      <c r="B74" s="1">
        <v>42836</v>
      </c>
      <c r="C74" s="1" t="str">
        <f t="shared" si="126"/>
        <v>April</v>
      </c>
      <c r="D74" t="s">
        <v>14</v>
      </c>
      <c r="E74">
        <v>60.8</v>
      </c>
      <c r="F74">
        <v>0.74</v>
      </c>
      <c r="G74">
        <v>34</v>
      </c>
      <c r="H74">
        <v>0.3</v>
      </c>
      <c r="I74">
        <v>26</v>
      </c>
      <c r="J74" s="2">
        <f t="shared" si="127"/>
        <v>7.8</v>
      </c>
      <c r="L74" t="s">
        <v>125</v>
      </c>
      <c r="M74">
        <f t="shared" ref="M74" si="144">AVERAGE(F105:F144)</f>
        <v>0.92025000000000001</v>
      </c>
      <c r="N74">
        <f t="shared" ref="N74" si="145">_xlfn.STDEV.S(F105:F144)</f>
        <v>0.38771842479185437</v>
      </c>
    </row>
    <row r="75" spans="1:14">
      <c r="A75" s="13">
        <f t="shared" ca="1" si="125"/>
        <v>0.63147959713145252</v>
      </c>
      <c r="B75" s="1">
        <v>42823</v>
      </c>
      <c r="C75" s="1" t="str">
        <f t="shared" si="126"/>
        <v>March</v>
      </c>
      <c r="D75" t="s">
        <v>16</v>
      </c>
      <c r="E75">
        <v>57.2</v>
      </c>
      <c r="F75">
        <v>0.83</v>
      </c>
      <c r="G75">
        <v>39</v>
      </c>
      <c r="H75">
        <v>0.3</v>
      </c>
      <c r="I75">
        <v>24</v>
      </c>
      <c r="J75" s="2">
        <f t="shared" si="127"/>
        <v>7.1999999999999993</v>
      </c>
      <c r="L75" t="s">
        <v>126</v>
      </c>
      <c r="M75">
        <f t="shared" ref="M75" si="146">AVERAGE(F74:F113)</f>
        <v>0.83925000000000016</v>
      </c>
      <c r="N75">
        <f t="shared" ref="N75" si="147">_xlfn.STDEV.S(F74:F113)</f>
        <v>0.34667939449021529</v>
      </c>
    </row>
    <row r="76" spans="1:14">
      <c r="A76" s="13">
        <f t="shared" ca="1" si="125"/>
        <v>1.3649644037019293E-2</v>
      </c>
      <c r="B76" s="1">
        <v>42793</v>
      </c>
      <c r="C76" s="1" t="str">
        <f t="shared" si="126"/>
        <v>February</v>
      </c>
      <c r="D76" t="s">
        <v>12</v>
      </c>
      <c r="E76">
        <v>45</v>
      </c>
      <c r="F76">
        <v>1</v>
      </c>
      <c r="G76">
        <v>34</v>
      </c>
      <c r="H76">
        <v>0.3</v>
      </c>
      <c r="I76">
        <v>20</v>
      </c>
      <c r="J76" s="2">
        <f t="shared" si="127"/>
        <v>6</v>
      </c>
      <c r="L76" t="s">
        <v>127</v>
      </c>
      <c r="M76">
        <f t="shared" ref="M76" si="148">AVERAGE(F107:F146)</f>
        <v>0.87350000000000017</v>
      </c>
      <c r="N76">
        <f t="shared" ref="N76" si="149">_xlfn.STDEV.S(F107:F146)</f>
        <v>0.29205329685714559</v>
      </c>
    </row>
    <row r="77" spans="1:14">
      <c r="A77" s="13">
        <f t="shared" ca="1" si="125"/>
        <v>0.65520063860444167</v>
      </c>
      <c r="B77" s="1">
        <v>43016</v>
      </c>
      <c r="C77" s="1" t="str">
        <f t="shared" si="126"/>
        <v>October</v>
      </c>
      <c r="D77" t="s">
        <v>10</v>
      </c>
      <c r="E77">
        <v>60.2</v>
      </c>
      <c r="F77">
        <v>0.8</v>
      </c>
      <c r="G77">
        <v>47</v>
      </c>
      <c r="H77">
        <v>0.3</v>
      </c>
      <c r="I77">
        <v>24</v>
      </c>
      <c r="J77" s="2">
        <f t="shared" si="127"/>
        <v>7.1999999999999993</v>
      </c>
      <c r="L77" t="s">
        <v>128</v>
      </c>
      <c r="M77">
        <f t="shared" ref="M77" si="150">AVERAGE(F76:F115)</f>
        <v>0.83475000000000021</v>
      </c>
      <c r="N77">
        <f t="shared" ref="N77" si="151">_xlfn.STDEV.S(F76:F115)</f>
        <v>0.34796837094696814</v>
      </c>
    </row>
    <row r="78" spans="1:14">
      <c r="A78" s="13">
        <f t="shared" ca="1" si="125"/>
        <v>0.21502429911154197</v>
      </c>
      <c r="B78" s="1">
        <v>42760</v>
      </c>
      <c r="C78" s="1" t="str">
        <f t="shared" si="126"/>
        <v>January</v>
      </c>
      <c r="D78" t="s">
        <v>16</v>
      </c>
      <c r="E78">
        <v>32.200000000000003</v>
      </c>
      <c r="F78">
        <v>1.25</v>
      </c>
      <c r="G78">
        <v>24</v>
      </c>
      <c r="H78">
        <v>0.3</v>
      </c>
      <c r="I78">
        <v>14</v>
      </c>
      <c r="J78" s="2">
        <f t="shared" si="127"/>
        <v>4.2</v>
      </c>
      <c r="L78" t="s">
        <v>129</v>
      </c>
      <c r="M78">
        <f t="shared" ref="M78" si="152">AVERAGE(F109:F148)</f>
        <v>0.88625000000000009</v>
      </c>
      <c r="N78">
        <f t="shared" ref="N78" si="153">_xlfn.STDEV.S(F109:F148)</f>
        <v>0.30766854876219596</v>
      </c>
    </row>
    <row r="79" spans="1:14">
      <c r="A79" s="13">
        <f t="shared" ca="1" si="125"/>
        <v>0.92187908064588164</v>
      </c>
      <c r="B79" s="1">
        <v>43084</v>
      </c>
      <c r="C79" s="1" t="str">
        <f t="shared" si="126"/>
        <v>December</v>
      </c>
      <c r="D79" t="s">
        <v>20</v>
      </c>
      <c r="E79">
        <v>42.1</v>
      </c>
      <c r="F79">
        <v>1.05</v>
      </c>
      <c r="G79">
        <v>30</v>
      </c>
      <c r="H79">
        <v>0.3</v>
      </c>
      <c r="I79">
        <v>17</v>
      </c>
      <c r="J79" s="2">
        <f t="shared" si="127"/>
        <v>5.0999999999999996</v>
      </c>
      <c r="L79" t="s">
        <v>130</v>
      </c>
      <c r="M79">
        <f t="shared" ref="M79" si="154">AVERAGE(F78:F117)</f>
        <v>0.82250000000000001</v>
      </c>
      <c r="N79">
        <f t="shared" ref="N79" si="155">_xlfn.STDEV.S(F78:F117)</f>
        <v>0.34960600534653141</v>
      </c>
    </row>
    <row r="80" spans="1:14">
      <c r="A80" s="13">
        <f t="shared" ca="1" si="125"/>
        <v>0.77052185172529553</v>
      </c>
      <c r="B80" s="1">
        <v>42850</v>
      </c>
      <c r="C80" s="1" t="str">
        <f t="shared" si="126"/>
        <v>April</v>
      </c>
      <c r="D80" t="s">
        <v>14</v>
      </c>
      <c r="E80">
        <v>65.099999999999994</v>
      </c>
      <c r="F80">
        <v>0.71</v>
      </c>
      <c r="G80">
        <v>37</v>
      </c>
      <c r="H80">
        <v>0.3</v>
      </c>
      <c r="I80">
        <v>27</v>
      </c>
      <c r="J80" s="2">
        <f t="shared" si="127"/>
        <v>8.1</v>
      </c>
      <c r="L80" t="s">
        <v>131</v>
      </c>
      <c r="M80">
        <f t="shared" ref="M80" si="156">AVERAGE(F111:F150)</f>
        <v>0.87900000000000023</v>
      </c>
      <c r="N80">
        <f t="shared" ref="N80" si="157">_xlfn.STDEV.S(F111:F150)</f>
        <v>0.31233446897968231</v>
      </c>
    </row>
    <row r="81" spans="1:14">
      <c r="A81" s="13">
        <f t="shared" ca="1" si="125"/>
        <v>0.66271244611644697</v>
      </c>
      <c r="B81" s="1">
        <v>42863</v>
      </c>
      <c r="C81" s="1" t="str">
        <f t="shared" si="126"/>
        <v>May</v>
      </c>
      <c r="D81" t="s">
        <v>12</v>
      </c>
      <c r="E81">
        <v>75</v>
      </c>
      <c r="F81">
        <v>0.67</v>
      </c>
      <c r="G81">
        <v>56</v>
      </c>
      <c r="H81">
        <v>0.3</v>
      </c>
      <c r="I81">
        <v>30</v>
      </c>
      <c r="J81" s="2">
        <f t="shared" si="127"/>
        <v>9</v>
      </c>
      <c r="L81" t="s">
        <v>132</v>
      </c>
      <c r="M81">
        <f t="shared" ref="M81" si="158">AVERAGE(F80:F119)</f>
        <v>0.80625000000000002</v>
      </c>
      <c r="N81">
        <f t="shared" ref="N81" si="159">_xlfn.STDEV.S(F80:F119)</f>
        <v>0.34104430496449845</v>
      </c>
    </row>
    <row r="82" spans="1:14">
      <c r="A82" s="13">
        <f t="shared" ca="1" si="125"/>
        <v>0.66896219131504986</v>
      </c>
      <c r="B82" s="1">
        <v>42909</v>
      </c>
      <c r="C82" s="1" t="str">
        <f t="shared" si="126"/>
        <v>June</v>
      </c>
      <c r="D82" t="s">
        <v>20</v>
      </c>
      <c r="E82">
        <v>79.900000000000006</v>
      </c>
      <c r="F82">
        <v>0.61</v>
      </c>
      <c r="G82">
        <v>39</v>
      </c>
      <c r="H82">
        <v>0.3</v>
      </c>
      <c r="I82">
        <v>33</v>
      </c>
      <c r="J82" s="2">
        <f t="shared" si="127"/>
        <v>9.9</v>
      </c>
      <c r="L82" t="s">
        <v>133</v>
      </c>
      <c r="M82">
        <f t="shared" ref="M82" si="160">AVERAGE(F113:F152)</f>
        <v>0.88050000000000028</v>
      </c>
      <c r="N82">
        <f t="shared" ref="N82" si="161">_xlfn.STDEV.S(F113:F152)</f>
        <v>0.31498433009457472</v>
      </c>
    </row>
    <row r="83" spans="1:14">
      <c r="A83" s="13">
        <f t="shared" ca="1" si="125"/>
        <v>0.14794115957885712</v>
      </c>
      <c r="B83" s="1">
        <v>42973</v>
      </c>
      <c r="C83" s="1" t="str">
        <f t="shared" si="126"/>
        <v>August</v>
      </c>
      <c r="D83" t="s">
        <v>21</v>
      </c>
      <c r="E83">
        <v>70</v>
      </c>
      <c r="F83">
        <v>0.63</v>
      </c>
      <c r="G83">
        <v>46</v>
      </c>
      <c r="H83">
        <v>0.5</v>
      </c>
      <c r="I83">
        <v>30</v>
      </c>
      <c r="J83" s="2">
        <f t="shared" si="127"/>
        <v>15</v>
      </c>
      <c r="L83" t="s">
        <v>134</v>
      </c>
      <c r="M83">
        <f t="shared" ref="M83" si="162">AVERAGE(F82:F121)</f>
        <v>0.82924999999999982</v>
      </c>
      <c r="N83">
        <f t="shared" ref="N83" si="163">_xlfn.STDEV.S(F82:F121)</f>
        <v>0.34875152788931008</v>
      </c>
    </row>
    <row r="84" spans="1:14">
      <c r="A84" s="13">
        <f t="shared" ca="1" si="125"/>
        <v>0.81954892957235448</v>
      </c>
      <c r="B84" s="1">
        <v>42911</v>
      </c>
      <c r="C84" s="1" t="str">
        <f t="shared" si="126"/>
        <v>June</v>
      </c>
      <c r="D84" t="s">
        <v>10</v>
      </c>
      <c r="E84">
        <v>85.1</v>
      </c>
      <c r="F84">
        <v>0.51</v>
      </c>
      <c r="G84">
        <v>58</v>
      </c>
      <c r="H84">
        <v>0.3</v>
      </c>
      <c r="I84">
        <v>37</v>
      </c>
      <c r="J84" s="2">
        <f t="shared" si="127"/>
        <v>11.1</v>
      </c>
      <c r="L84" t="s">
        <v>135</v>
      </c>
      <c r="M84">
        <f t="shared" ref="M84" si="164">AVERAGE(F115:F154)</f>
        <v>0.87700000000000011</v>
      </c>
      <c r="N84">
        <f t="shared" ref="N84" si="165">_xlfn.STDEV.S(F115:F154)</f>
        <v>0.31526301595773853</v>
      </c>
    </row>
    <row r="85" spans="1:14">
      <c r="A85" s="13">
        <f t="shared" ca="1" si="125"/>
        <v>0.37534128626587249</v>
      </c>
      <c r="B85" s="1">
        <v>43015</v>
      </c>
      <c r="C85" s="1" t="str">
        <f t="shared" si="126"/>
        <v>October</v>
      </c>
      <c r="D85" t="s">
        <v>21</v>
      </c>
      <c r="E85">
        <v>63.5</v>
      </c>
      <c r="F85">
        <v>0.8</v>
      </c>
      <c r="G85">
        <v>31</v>
      </c>
      <c r="H85">
        <v>0.3</v>
      </c>
      <c r="I85">
        <v>25</v>
      </c>
      <c r="J85" s="2">
        <f t="shared" si="127"/>
        <v>7.5</v>
      </c>
      <c r="L85" t="s">
        <v>136</v>
      </c>
      <c r="M85">
        <f t="shared" ref="M85" si="166">AVERAGE(F84:F123)</f>
        <v>0.83399999999999985</v>
      </c>
      <c r="N85">
        <f t="shared" ref="N85" si="167">_xlfn.STDEV.S(F84:F123)</f>
        <v>0.34649009309846757</v>
      </c>
    </row>
    <row r="86" spans="1:14">
      <c r="A86" s="13">
        <f t="shared" ca="1" si="125"/>
        <v>0.97944106829950972</v>
      </c>
      <c r="B86" s="1">
        <v>42783</v>
      </c>
      <c r="C86" s="1" t="str">
        <f t="shared" si="126"/>
        <v>February</v>
      </c>
      <c r="D86" t="s">
        <v>20</v>
      </c>
      <c r="E86">
        <v>40.4</v>
      </c>
      <c r="F86">
        <v>1</v>
      </c>
      <c r="G86">
        <v>29</v>
      </c>
      <c r="H86">
        <v>0.3</v>
      </c>
      <c r="I86">
        <v>18</v>
      </c>
      <c r="J86" s="2">
        <f t="shared" si="127"/>
        <v>5.3999999999999995</v>
      </c>
      <c r="L86" t="s">
        <v>137</v>
      </c>
      <c r="M86">
        <f t="shared" ref="M86" si="168">AVERAGE(F117:F156)</f>
        <v>0.88024999999999998</v>
      </c>
      <c r="N86">
        <f t="shared" ref="N86" si="169">_xlfn.STDEV.S(F117:F156)</f>
        <v>0.31363450474095284</v>
      </c>
    </row>
    <row r="87" spans="1:14">
      <c r="A87" s="13">
        <f t="shared" ca="1" si="125"/>
        <v>0.96109429965083004</v>
      </c>
      <c r="B87" s="1">
        <v>42945</v>
      </c>
      <c r="C87" s="1" t="str">
        <f t="shared" si="126"/>
        <v>July</v>
      </c>
      <c r="D87" t="s">
        <v>21</v>
      </c>
      <c r="E87">
        <v>85.5</v>
      </c>
      <c r="F87">
        <v>0.56999999999999995</v>
      </c>
      <c r="G87">
        <v>50</v>
      </c>
      <c r="H87">
        <v>0.5</v>
      </c>
      <c r="I87">
        <v>35</v>
      </c>
      <c r="J87" s="2">
        <f t="shared" si="127"/>
        <v>17.5</v>
      </c>
      <c r="L87" t="s">
        <v>138</v>
      </c>
      <c r="M87">
        <f t="shared" ref="M87" si="170">AVERAGE(F86:F125)</f>
        <v>0.84149999999999991</v>
      </c>
      <c r="N87">
        <f t="shared" ref="N87" si="171">_xlfn.STDEV.S(F86:F125)</f>
        <v>0.34283546176869428</v>
      </c>
    </row>
    <row r="88" spans="1:14">
      <c r="A88" s="13">
        <f t="shared" ca="1" si="125"/>
        <v>8.6335909254310894E-2</v>
      </c>
      <c r="B88" s="1">
        <v>42856</v>
      </c>
      <c r="C88" s="1" t="str">
        <f t="shared" si="126"/>
        <v>May</v>
      </c>
      <c r="D88" t="s">
        <v>12</v>
      </c>
      <c r="E88">
        <v>66.7</v>
      </c>
      <c r="F88">
        <v>0.65</v>
      </c>
      <c r="G88">
        <v>56</v>
      </c>
      <c r="H88">
        <v>0.3</v>
      </c>
      <c r="I88">
        <v>29</v>
      </c>
      <c r="J88" s="2">
        <f t="shared" si="127"/>
        <v>8.6999999999999993</v>
      </c>
      <c r="L88" t="s">
        <v>139</v>
      </c>
      <c r="M88">
        <f t="shared" ref="M88" si="172">AVERAGE(F119:F158)</f>
        <v>0.86599999999999988</v>
      </c>
      <c r="N88">
        <f t="shared" ref="N88" si="173">_xlfn.STDEV.S(F119:F158)</f>
        <v>0.32189184359713041</v>
      </c>
    </row>
    <row r="89" spans="1:14">
      <c r="A89" s="13">
        <f t="shared" ca="1" si="125"/>
        <v>8.8142075165468792E-2</v>
      </c>
      <c r="B89" s="1">
        <v>42974</v>
      </c>
      <c r="C89" s="1" t="str">
        <f t="shared" si="126"/>
        <v>August</v>
      </c>
      <c r="D89" t="s">
        <v>10</v>
      </c>
      <c r="E89">
        <v>65.7</v>
      </c>
      <c r="F89">
        <v>0.65</v>
      </c>
      <c r="G89">
        <v>45</v>
      </c>
      <c r="H89">
        <v>0.5</v>
      </c>
      <c r="I89">
        <v>29</v>
      </c>
      <c r="J89" s="2">
        <f t="shared" si="127"/>
        <v>14.5</v>
      </c>
      <c r="L89" t="s">
        <v>140</v>
      </c>
      <c r="M89">
        <f t="shared" ref="M89" si="174">AVERAGE(F88:F127)</f>
        <v>0.84424999999999972</v>
      </c>
      <c r="N89">
        <f t="shared" ref="N89" si="175">_xlfn.STDEV.S(F88:F127)</f>
        <v>0.34242639111688461</v>
      </c>
    </row>
    <row r="90" spans="1:14">
      <c r="A90" s="13">
        <f t="shared" ca="1" si="125"/>
        <v>0.13092105905676843</v>
      </c>
      <c r="B90" s="1">
        <v>43082</v>
      </c>
      <c r="C90" s="1" t="str">
        <f t="shared" si="126"/>
        <v>December</v>
      </c>
      <c r="D90" t="s">
        <v>16</v>
      </c>
      <c r="E90">
        <v>32.200000000000003</v>
      </c>
      <c r="F90">
        <v>1.43</v>
      </c>
      <c r="G90">
        <v>26</v>
      </c>
      <c r="H90">
        <v>0.3</v>
      </c>
      <c r="I90">
        <v>14</v>
      </c>
      <c r="J90" s="2">
        <f t="shared" si="127"/>
        <v>4.2</v>
      </c>
      <c r="L90" t="s">
        <v>141</v>
      </c>
      <c r="M90">
        <f t="shared" ref="M90" si="176">AVERAGE(F121:F160)</f>
        <v>0.85699999999999987</v>
      </c>
      <c r="N90">
        <f t="shared" ref="N90" si="177">_xlfn.STDEV.S(F121:F160)</f>
        <v>0.32164799998979637</v>
      </c>
    </row>
    <row r="91" spans="1:14">
      <c r="A91" s="13">
        <f t="shared" ca="1" si="125"/>
        <v>0.32445765798971504</v>
      </c>
      <c r="B91" s="1">
        <v>42799</v>
      </c>
      <c r="C91" s="1" t="str">
        <f t="shared" si="126"/>
        <v>March</v>
      </c>
      <c r="D91" t="s">
        <v>10</v>
      </c>
      <c r="E91">
        <v>55.9</v>
      </c>
      <c r="F91">
        <v>0.87</v>
      </c>
      <c r="G91">
        <v>32</v>
      </c>
      <c r="H91">
        <v>0.3</v>
      </c>
      <c r="I91">
        <v>23</v>
      </c>
      <c r="J91" s="2">
        <f t="shared" si="127"/>
        <v>6.8999999999999995</v>
      </c>
      <c r="L91" t="s">
        <v>142</v>
      </c>
      <c r="M91">
        <f t="shared" ref="M91" si="178">AVERAGE(F90:F129)</f>
        <v>0.87649999999999983</v>
      </c>
      <c r="N91">
        <f t="shared" ref="N91" si="179">_xlfn.STDEV.S(F90:F129)</f>
        <v>0.38750715460723417</v>
      </c>
    </row>
    <row r="92" spans="1:14">
      <c r="A92" s="13">
        <f t="shared" ca="1" si="125"/>
        <v>0.4103675836244477</v>
      </c>
      <c r="B92" s="1">
        <v>43051</v>
      </c>
      <c r="C92" s="1" t="str">
        <f t="shared" si="126"/>
        <v>November</v>
      </c>
      <c r="D92" t="s">
        <v>10</v>
      </c>
      <c r="E92">
        <v>49.7</v>
      </c>
      <c r="F92">
        <v>1.05</v>
      </c>
      <c r="G92">
        <v>38</v>
      </c>
      <c r="H92">
        <v>0.3</v>
      </c>
      <c r="I92">
        <v>19</v>
      </c>
      <c r="J92" s="2">
        <f t="shared" si="127"/>
        <v>5.7</v>
      </c>
      <c r="L92" t="s">
        <v>143</v>
      </c>
      <c r="M92">
        <f t="shared" ref="M92" si="180">AVERAGE(F123:F162)</f>
        <v>0.85549999999999993</v>
      </c>
      <c r="N92">
        <f t="shared" ref="N92" si="181">_xlfn.STDEV.S(F123:F162)</f>
        <v>0.32258530972640714</v>
      </c>
    </row>
    <row r="93" spans="1:14">
      <c r="A93" s="13">
        <f t="shared" ca="1" si="125"/>
        <v>0.57877063271974094</v>
      </c>
      <c r="B93" s="1">
        <v>43001</v>
      </c>
      <c r="C93" s="1" t="str">
        <f t="shared" si="126"/>
        <v>September</v>
      </c>
      <c r="D93" t="s">
        <v>21</v>
      </c>
      <c r="E93">
        <v>63.4</v>
      </c>
      <c r="F93">
        <v>0.71</v>
      </c>
      <c r="G93">
        <v>39</v>
      </c>
      <c r="H93">
        <v>0.3</v>
      </c>
      <c r="I93">
        <v>28</v>
      </c>
      <c r="J93" s="2">
        <f t="shared" si="127"/>
        <v>8.4</v>
      </c>
      <c r="L93" t="s">
        <v>144</v>
      </c>
      <c r="M93">
        <f t="shared" ref="M93" si="182">AVERAGE(F92:F131)</f>
        <v>0.86899999999999977</v>
      </c>
      <c r="N93">
        <f t="shared" ref="N93" si="183">_xlfn.STDEV.S(F92:F131)</f>
        <v>0.38550532937218801</v>
      </c>
    </row>
    <row r="94" spans="1:14">
      <c r="A94" s="13">
        <f t="shared" ca="1" si="125"/>
        <v>0.5022628521323047</v>
      </c>
      <c r="B94" s="1">
        <v>43052</v>
      </c>
      <c r="C94" s="1" t="str">
        <f t="shared" si="126"/>
        <v>November</v>
      </c>
      <c r="D94" t="s">
        <v>12</v>
      </c>
      <c r="E94">
        <v>44.7</v>
      </c>
      <c r="F94">
        <v>1.05</v>
      </c>
      <c r="G94">
        <v>26</v>
      </c>
      <c r="H94">
        <v>0.3</v>
      </c>
      <c r="I94">
        <v>19</v>
      </c>
      <c r="J94" s="2">
        <f t="shared" si="127"/>
        <v>5.7</v>
      </c>
      <c r="L94" t="s">
        <v>145</v>
      </c>
      <c r="M94">
        <f t="shared" ref="M94" si="184">AVERAGE(F125:F164)</f>
        <v>0.88299999999999979</v>
      </c>
      <c r="N94">
        <f t="shared" ref="N94" si="185">_xlfn.STDEV.S(F125:F164)</f>
        <v>0.33520908132854704</v>
      </c>
    </row>
    <row r="95" spans="1:14">
      <c r="A95" s="13">
        <f t="shared" ca="1" si="125"/>
        <v>0.63117480315560237</v>
      </c>
      <c r="B95" s="1">
        <v>42907</v>
      </c>
      <c r="C95" s="1" t="str">
        <f t="shared" si="126"/>
        <v>June</v>
      </c>
      <c r="D95" t="s">
        <v>16</v>
      </c>
      <c r="E95">
        <v>94.3</v>
      </c>
      <c r="F95">
        <v>0.47</v>
      </c>
      <c r="G95">
        <v>76</v>
      </c>
      <c r="H95">
        <v>0.3</v>
      </c>
      <c r="I95">
        <v>41</v>
      </c>
      <c r="J95" s="2">
        <f t="shared" si="127"/>
        <v>12.299999999999999</v>
      </c>
      <c r="L95" t="s">
        <v>146</v>
      </c>
      <c r="M95">
        <f t="shared" ref="M95" si="186">AVERAGE(F94:F133)</f>
        <v>0.86749999999999972</v>
      </c>
      <c r="N95">
        <f t="shared" ref="N95" si="187">_xlfn.STDEV.S(F94:F133)</f>
        <v>0.38625586046504184</v>
      </c>
    </row>
    <row r="96" spans="1:14">
      <c r="A96" s="13">
        <f t="shared" ca="1" si="125"/>
        <v>0.79356253694704371</v>
      </c>
      <c r="B96" s="1">
        <v>43002</v>
      </c>
      <c r="C96" s="1" t="str">
        <f t="shared" si="126"/>
        <v>September</v>
      </c>
      <c r="D96" t="s">
        <v>10</v>
      </c>
      <c r="E96">
        <v>63.4</v>
      </c>
      <c r="F96">
        <v>0.71</v>
      </c>
      <c r="G96">
        <v>43</v>
      </c>
      <c r="H96">
        <v>0.3</v>
      </c>
      <c r="I96">
        <v>28</v>
      </c>
      <c r="J96" s="2">
        <f t="shared" si="127"/>
        <v>8.4</v>
      </c>
      <c r="L96" t="s">
        <v>147</v>
      </c>
      <c r="M96">
        <f t="shared" ref="M96" si="188">AVERAGE(F127:F166)</f>
        <v>0.87124999999999986</v>
      </c>
      <c r="N96">
        <f t="shared" ref="N96" si="189">_xlfn.STDEV.S(F127:F166)</f>
        <v>0.33585090938291873</v>
      </c>
    </row>
    <row r="97" spans="1:14">
      <c r="A97" s="13">
        <f t="shared" ca="1" si="125"/>
        <v>0.40475361624576478</v>
      </c>
      <c r="B97" s="1">
        <v>43017</v>
      </c>
      <c r="C97" s="1" t="str">
        <f t="shared" si="126"/>
        <v>October</v>
      </c>
      <c r="D97" t="s">
        <v>12</v>
      </c>
      <c r="E97">
        <v>63.5</v>
      </c>
      <c r="F97">
        <v>0.74</v>
      </c>
      <c r="G97">
        <v>47</v>
      </c>
      <c r="H97">
        <v>0.3</v>
      </c>
      <c r="I97">
        <v>25</v>
      </c>
      <c r="J97" s="2">
        <f t="shared" si="127"/>
        <v>7.5</v>
      </c>
      <c r="L97" t="s">
        <v>148</v>
      </c>
      <c r="M97">
        <f t="shared" ref="M97" si="190">AVERAGE(F96:F135)</f>
        <v>0.86749999999999972</v>
      </c>
      <c r="N97">
        <f t="shared" ref="N97" si="191">_xlfn.STDEV.S(F96:F135)</f>
        <v>0.38144630297236126</v>
      </c>
    </row>
    <row r="98" spans="1:14">
      <c r="A98" s="13">
        <f t="shared" ca="1" si="125"/>
        <v>0.58561655772198196</v>
      </c>
      <c r="B98" s="1">
        <v>42965</v>
      </c>
      <c r="C98" s="1" t="str">
        <f t="shared" si="126"/>
        <v>August</v>
      </c>
      <c r="D98" t="s">
        <v>20</v>
      </c>
      <c r="E98">
        <v>65.7</v>
      </c>
      <c r="F98">
        <v>0.69</v>
      </c>
      <c r="G98">
        <v>45</v>
      </c>
      <c r="H98">
        <v>0.5</v>
      </c>
      <c r="I98">
        <v>29</v>
      </c>
      <c r="J98" s="2">
        <f t="shared" si="127"/>
        <v>14.5</v>
      </c>
      <c r="L98" t="s">
        <v>149</v>
      </c>
      <c r="M98">
        <f t="shared" ref="M98" si="192">AVERAGE(F129:F168)</f>
        <v>0.89399999999999991</v>
      </c>
      <c r="N98">
        <f t="shared" ref="N98" si="193">_xlfn.STDEV.S(F129:F168)</f>
        <v>0.34962837413459436</v>
      </c>
    </row>
    <row r="99" spans="1:14">
      <c r="A99" s="13">
        <f t="shared" ca="1" si="125"/>
        <v>0.39858278238025913</v>
      </c>
      <c r="B99" s="1">
        <v>42906</v>
      </c>
      <c r="C99" s="1" t="str">
        <f t="shared" si="126"/>
        <v>June</v>
      </c>
      <c r="D99" t="s">
        <v>14</v>
      </c>
      <c r="E99">
        <v>85.1</v>
      </c>
      <c r="F99">
        <v>0.54</v>
      </c>
      <c r="G99">
        <v>70</v>
      </c>
      <c r="H99">
        <v>0.3</v>
      </c>
      <c r="I99">
        <v>37</v>
      </c>
      <c r="J99" s="2">
        <f t="shared" si="127"/>
        <v>11.1</v>
      </c>
      <c r="L99" t="s">
        <v>150</v>
      </c>
      <c r="M99">
        <f t="shared" ref="M99" si="194">AVERAGE(F98:F137)</f>
        <v>0.87299999999999989</v>
      </c>
      <c r="N99">
        <f t="shared" ref="N99" si="195">_xlfn.STDEV.S(F98:F137)</f>
        <v>0.38017674701953963</v>
      </c>
    </row>
    <row r="100" spans="1:14">
      <c r="A100" s="13">
        <f t="shared" ca="1" si="125"/>
        <v>0.4384804980546203</v>
      </c>
      <c r="B100" s="1">
        <v>42797</v>
      </c>
      <c r="C100" s="1" t="str">
        <f t="shared" si="126"/>
        <v>March</v>
      </c>
      <c r="D100" t="s">
        <v>20</v>
      </c>
      <c r="E100">
        <v>60.2</v>
      </c>
      <c r="F100">
        <v>0.77</v>
      </c>
      <c r="G100">
        <v>28</v>
      </c>
      <c r="H100">
        <v>0.3</v>
      </c>
      <c r="I100">
        <v>24</v>
      </c>
      <c r="J100" s="2">
        <f t="shared" si="127"/>
        <v>7.1999999999999993</v>
      </c>
      <c r="L100" t="s">
        <v>151</v>
      </c>
      <c r="M100">
        <f t="shared" ref="M100" si="196">AVERAGE(F131:F170)</f>
        <v>0.84674999999999989</v>
      </c>
      <c r="N100">
        <f t="shared" ref="N100" si="197">_xlfn.STDEV.S(F131:F170)</f>
        <v>0.29221863521895847</v>
      </c>
    </row>
    <row r="101" spans="1:14">
      <c r="A101" s="13">
        <f t="shared" ca="1" si="125"/>
        <v>0.31880688053047879</v>
      </c>
      <c r="B101" s="1">
        <v>42989</v>
      </c>
      <c r="C101" s="1" t="str">
        <f t="shared" si="126"/>
        <v>September</v>
      </c>
      <c r="D101" t="s">
        <v>12</v>
      </c>
      <c r="E101">
        <v>68.400000000000006</v>
      </c>
      <c r="F101">
        <v>0.69</v>
      </c>
      <c r="G101">
        <v>38</v>
      </c>
      <c r="H101">
        <v>0.3</v>
      </c>
      <c r="I101">
        <v>28</v>
      </c>
      <c r="J101" s="2">
        <f t="shared" si="127"/>
        <v>8.4</v>
      </c>
      <c r="L101" t="s">
        <v>152</v>
      </c>
      <c r="M101">
        <f t="shared" ref="M101" si="198">AVERAGE(F100:F139)</f>
        <v>0.87749999999999972</v>
      </c>
      <c r="N101">
        <f t="shared" ref="N101" si="199">_xlfn.STDEV.S(F100:F139)</f>
        <v>0.37778538202502676</v>
      </c>
    </row>
    <row r="102" spans="1:14">
      <c r="A102" s="13">
        <f t="shared" ca="1" si="125"/>
        <v>0.60198104627321991</v>
      </c>
      <c r="B102" s="1">
        <v>43005</v>
      </c>
      <c r="C102" s="1" t="str">
        <f t="shared" si="126"/>
        <v>September</v>
      </c>
      <c r="D102" t="s">
        <v>16</v>
      </c>
      <c r="E102">
        <v>70.7</v>
      </c>
      <c r="F102">
        <v>0.67</v>
      </c>
      <c r="G102">
        <v>51</v>
      </c>
      <c r="H102">
        <v>0.3</v>
      </c>
      <c r="I102">
        <v>29</v>
      </c>
      <c r="J102" s="2">
        <f t="shared" si="127"/>
        <v>8.6999999999999993</v>
      </c>
      <c r="L102" t="s">
        <v>153</v>
      </c>
      <c r="M102">
        <f t="shared" ref="M102" si="200">AVERAGE(F133:F172)</f>
        <v>0.84574999999999978</v>
      </c>
      <c r="N102">
        <f t="shared" ref="N102" si="201">_xlfn.STDEV.S(F133:F172)</f>
        <v>0.29290663166236958</v>
      </c>
    </row>
    <row r="103" spans="1:14">
      <c r="A103" s="13">
        <f t="shared" ca="1" si="125"/>
        <v>0.61775791137855018</v>
      </c>
      <c r="B103" s="1">
        <v>42935</v>
      </c>
      <c r="C103" s="1" t="str">
        <f t="shared" si="126"/>
        <v>July</v>
      </c>
      <c r="D103" t="s">
        <v>16</v>
      </c>
      <c r="E103">
        <v>83.8</v>
      </c>
      <c r="F103">
        <v>0.56000000000000005</v>
      </c>
      <c r="G103">
        <v>44</v>
      </c>
      <c r="H103">
        <v>0.5</v>
      </c>
      <c r="I103">
        <v>36</v>
      </c>
      <c r="J103" s="2">
        <f t="shared" si="127"/>
        <v>18</v>
      </c>
      <c r="L103" t="s">
        <v>154</v>
      </c>
      <c r="M103">
        <f t="shared" ref="M103" si="202">AVERAGE(F102:F141)</f>
        <v>0.87550000000000006</v>
      </c>
      <c r="N103">
        <f t="shared" ref="N103" si="203">_xlfn.STDEV.S(F102:F141)</f>
        <v>0.37860709625327038</v>
      </c>
    </row>
    <row r="104" spans="1:14">
      <c r="A104" s="13">
        <f t="shared" ca="1" si="125"/>
        <v>0.6160716411706626</v>
      </c>
      <c r="B104" s="1">
        <v>42941</v>
      </c>
      <c r="C104" s="1" t="str">
        <f t="shared" si="126"/>
        <v>July</v>
      </c>
      <c r="D104" t="s">
        <v>14</v>
      </c>
      <c r="E104">
        <v>79.900000000000006</v>
      </c>
      <c r="F104">
        <v>0.56999999999999995</v>
      </c>
      <c r="G104">
        <v>64</v>
      </c>
      <c r="H104">
        <v>0.5</v>
      </c>
      <c r="I104">
        <v>33</v>
      </c>
      <c r="J104" s="2">
        <f t="shared" si="127"/>
        <v>16.5</v>
      </c>
      <c r="L104" t="s">
        <v>155</v>
      </c>
      <c r="M104">
        <f t="shared" ref="M104" si="204">AVERAGE(F135:F174)</f>
        <v>0.84550000000000003</v>
      </c>
      <c r="N104">
        <f t="shared" ref="N104" si="205">_xlfn.STDEV.S(F135:F174)</f>
        <v>0.29035742783237978</v>
      </c>
    </row>
    <row r="105" spans="1:14">
      <c r="A105" s="13">
        <f t="shared" ca="1" si="125"/>
        <v>0.31998450300942094</v>
      </c>
      <c r="B105" s="1">
        <v>43100</v>
      </c>
      <c r="C105" s="1" t="str">
        <f t="shared" si="126"/>
        <v>December</v>
      </c>
      <c r="D105" t="s">
        <v>10</v>
      </c>
      <c r="E105">
        <v>15.1</v>
      </c>
      <c r="F105">
        <v>2.5</v>
      </c>
      <c r="G105">
        <v>9</v>
      </c>
      <c r="H105">
        <v>0.3</v>
      </c>
      <c r="I105">
        <v>7</v>
      </c>
      <c r="J105" s="2">
        <f t="shared" si="127"/>
        <v>2.1</v>
      </c>
      <c r="L105" t="s">
        <v>156</v>
      </c>
      <c r="M105">
        <f t="shared" ref="M105" si="206">AVERAGE(F104:F143)</f>
        <v>0.89600000000000024</v>
      </c>
      <c r="N105">
        <f t="shared" ref="N105" si="207">_xlfn.STDEV.S(F104:F143)</f>
        <v>0.37817917338146312</v>
      </c>
    </row>
    <row r="106" spans="1:14">
      <c r="A106" s="13">
        <f t="shared" ca="1" si="125"/>
        <v>7.0564330222571248E-2</v>
      </c>
      <c r="B106" s="1">
        <v>43041</v>
      </c>
      <c r="C106" s="1" t="str">
        <f t="shared" si="126"/>
        <v>November</v>
      </c>
      <c r="D106" t="s">
        <v>18</v>
      </c>
      <c r="E106">
        <v>53.6</v>
      </c>
      <c r="F106">
        <v>0.91</v>
      </c>
      <c r="G106">
        <v>46</v>
      </c>
      <c r="H106">
        <v>0.3</v>
      </c>
      <c r="I106">
        <v>22</v>
      </c>
      <c r="J106" s="2">
        <f t="shared" si="127"/>
        <v>6.6</v>
      </c>
      <c r="L106" t="s">
        <v>157</v>
      </c>
      <c r="M106">
        <f t="shared" ref="M106" si="208">AVERAGE(F137:F176)</f>
        <v>0.86024999999999996</v>
      </c>
      <c r="N106">
        <f t="shared" ref="N106" si="209">_xlfn.STDEV.S(F137:F176)</f>
        <v>0.30460135780965797</v>
      </c>
    </row>
    <row r="107" spans="1:14">
      <c r="A107" s="13">
        <f t="shared" ca="1" si="125"/>
        <v>0.80105635128640484</v>
      </c>
      <c r="B107" s="1">
        <v>43090</v>
      </c>
      <c r="C107" s="1" t="str">
        <f t="shared" si="126"/>
        <v>December</v>
      </c>
      <c r="D107" t="s">
        <v>18</v>
      </c>
      <c r="E107">
        <v>40.5</v>
      </c>
      <c r="F107">
        <v>1.33</v>
      </c>
      <c r="G107">
        <v>23</v>
      </c>
      <c r="H107">
        <v>0.3</v>
      </c>
      <c r="I107">
        <v>15</v>
      </c>
      <c r="J107" s="2">
        <f t="shared" si="127"/>
        <v>4.5</v>
      </c>
      <c r="L107" t="s">
        <v>158</v>
      </c>
      <c r="M107">
        <f t="shared" ref="M107" si="210">AVERAGE(F106:F145)</f>
        <v>0.87625000000000031</v>
      </c>
      <c r="N107">
        <f t="shared" ref="N107" si="211">_xlfn.STDEV.S(F106:F145)</f>
        <v>0.29186129037697406</v>
      </c>
    </row>
    <row r="108" spans="1:14">
      <c r="A108" s="13">
        <f t="shared" ca="1" si="125"/>
        <v>0.38297009681952876</v>
      </c>
      <c r="B108" s="1">
        <v>43043</v>
      </c>
      <c r="C108" s="1" t="str">
        <f t="shared" si="126"/>
        <v>November</v>
      </c>
      <c r="D108" t="s">
        <v>21</v>
      </c>
      <c r="E108">
        <v>48.7</v>
      </c>
      <c r="F108">
        <v>0.95</v>
      </c>
      <c r="G108">
        <v>39</v>
      </c>
      <c r="H108">
        <v>0.3</v>
      </c>
      <c r="I108">
        <v>19</v>
      </c>
      <c r="J108" s="2">
        <f t="shared" si="127"/>
        <v>5.7</v>
      </c>
      <c r="L108" t="s">
        <v>159</v>
      </c>
      <c r="M108">
        <f t="shared" ref="M108" si="212">AVERAGE(F139:F178)</f>
        <v>0.8587499999999999</v>
      </c>
      <c r="N108">
        <f t="shared" ref="N108" si="213">_xlfn.STDEV.S(F139:F178)</f>
        <v>0.30788099182672068</v>
      </c>
    </row>
    <row r="109" spans="1:14">
      <c r="A109" s="13">
        <f t="shared" ca="1" si="125"/>
        <v>0.39273273763766392</v>
      </c>
      <c r="B109" s="1">
        <v>43024</v>
      </c>
      <c r="C109" s="1" t="str">
        <f t="shared" si="126"/>
        <v>October</v>
      </c>
      <c r="D109" t="s">
        <v>12</v>
      </c>
      <c r="E109">
        <v>58.2</v>
      </c>
      <c r="F109">
        <v>0.8</v>
      </c>
      <c r="G109">
        <v>28</v>
      </c>
      <c r="H109">
        <v>0.3</v>
      </c>
      <c r="I109">
        <v>24</v>
      </c>
      <c r="J109" s="2">
        <f t="shared" si="127"/>
        <v>7.1999999999999993</v>
      </c>
      <c r="L109" t="s">
        <v>160</v>
      </c>
      <c r="M109">
        <f t="shared" ref="M109" si="214">AVERAGE(F108:F147)</f>
        <v>0.87875000000000014</v>
      </c>
      <c r="N109">
        <f t="shared" ref="N109" si="215">_xlfn.STDEV.S(F108:F147)</f>
        <v>0.30218170370040903</v>
      </c>
    </row>
    <row r="110" spans="1:14">
      <c r="A110" s="13">
        <f t="shared" ca="1" si="125"/>
        <v>0.21045637388032801</v>
      </c>
      <c r="B110" s="1">
        <v>42983</v>
      </c>
      <c r="C110" s="1" t="str">
        <f t="shared" si="126"/>
        <v>September</v>
      </c>
      <c r="D110" t="s">
        <v>14</v>
      </c>
      <c r="E110">
        <v>61.8</v>
      </c>
      <c r="F110">
        <v>0.71</v>
      </c>
      <c r="G110">
        <v>39</v>
      </c>
      <c r="H110">
        <v>0.3</v>
      </c>
      <c r="I110">
        <v>26</v>
      </c>
      <c r="J110" s="2">
        <f t="shared" si="127"/>
        <v>7.8</v>
      </c>
      <c r="L110" t="s">
        <v>161</v>
      </c>
      <c r="M110">
        <f t="shared" ref="M110" si="216">AVERAGE(F141:F180)</f>
        <v>0.86324999999999985</v>
      </c>
      <c r="N110">
        <f t="shared" ref="N110" si="217">_xlfn.STDEV.S(F141:F180)</f>
        <v>0.30679808360314859</v>
      </c>
    </row>
    <row r="111" spans="1:14">
      <c r="A111" s="13">
        <f t="shared" ca="1" si="125"/>
        <v>0.10101076808526566</v>
      </c>
      <c r="B111" s="1">
        <v>42876</v>
      </c>
      <c r="C111" s="1" t="str">
        <f t="shared" si="126"/>
        <v>May</v>
      </c>
      <c r="D111" t="s">
        <v>10</v>
      </c>
      <c r="E111">
        <v>71.7</v>
      </c>
      <c r="F111">
        <v>0.69</v>
      </c>
      <c r="G111">
        <v>47</v>
      </c>
      <c r="H111">
        <v>0.3</v>
      </c>
      <c r="I111">
        <v>29</v>
      </c>
      <c r="J111" s="2">
        <f t="shared" si="127"/>
        <v>8.6999999999999993</v>
      </c>
      <c r="L111" t="s">
        <v>162</v>
      </c>
      <c r="M111">
        <f t="shared" ref="M111" si="218">AVERAGE(F110:F149)</f>
        <v>0.88100000000000023</v>
      </c>
      <c r="N111">
        <f t="shared" ref="N111" si="219">_xlfn.STDEV.S(F110:F149)</f>
        <v>0.31095221827683039</v>
      </c>
    </row>
    <row r="112" spans="1:14">
      <c r="A112" s="13">
        <f t="shared" ca="1" si="125"/>
        <v>0.48843911088601211</v>
      </c>
      <c r="B112" s="1">
        <v>43000</v>
      </c>
      <c r="C112" s="1" t="str">
        <f t="shared" si="126"/>
        <v>September</v>
      </c>
      <c r="D112" t="s">
        <v>20</v>
      </c>
      <c r="E112">
        <v>64.8</v>
      </c>
      <c r="F112">
        <v>0.74</v>
      </c>
      <c r="G112">
        <v>34</v>
      </c>
      <c r="H112">
        <v>0.3</v>
      </c>
      <c r="I112">
        <v>26</v>
      </c>
      <c r="J112" s="2">
        <f t="shared" si="127"/>
        <v>7.8</v>
      </c>
      <c r="L112" t="s">
        <v>163</v>
      </c>
      <c r="M112">
        <f t="shared" ref="M112" si="220">AVERAGE(F143:F182)</f>
        <v>0.85124999999999973</v>
      </c>
      <c r="N112">
        <f t="shared" ref="N112" si="221">_xlfn.STDEV.S(F143:F182)</f>
        <v>0.30122133867273604</v>
      </c>
    </row>
    <row r="113" spans="1:14">
      <c r="A113" s="13">
        <f t="shared" ca="1" si="125"/>
        <v>0.37503799800073701</v>
      </c>
      <c r="B113" s="1">
        <v>43060</v>
      </c>
      <c r="C113" s="1" t="str">
        <f t="shared" si="126"/>
        <v>November</v>
      </c>
      <c r="D113" t="s">
        <v>14</v>
      </c>
      <c r="E113">
        <v>47</v>
      </c>
      <c r="F113">
        <v>0.95</v>
      </c>
      <c r="G113">
        <v>28</v>
      </c>
      <c r="H113">
        <v>0.3</v>
      </c>
      <c r="I113">
        <v>20</v>
      </c>
      <c r="J113" s="2">
        <f t="shared" si="127"/>
        <v>6</v>
      </c>
      <c r="L113" t="s">
        <v>164</v>
      </c>
      <c r="M113">
        <f t="shared" ref="M113" si="222">AVERAGE(F112:F151)</f>
        <v>0.87525000000000031</v>
      </c>
      <c r="N113">
        <f t="shared" ref="N113" si="223">_xlfn.STDEV.S(F112:F151)</f>
        <v>0.31554582340234899</v>
      </c>
    </row>
    <row r="114" spans="1:14">
      <c r="A114" s="13">
        <f t="shared" ca="1" si="125"/>
        <v>0.90163325165851249</v>
      </c>
      <c r="B114" s="1">
        <v>42903</v>
      </c>
      <c r="C114" s="1" t="str">
        <f t="shared" si="126"/>
        <v>June</v>
      </c>
      <c r="D114" t="s">
        <v>21</v>
      </c>
      <c r="E114">
        <v>76.3</v>
      </c>
      <c r="F114">
        <v>0.65</v>
      </c>
      <c r="G114">
        <v>47</v>
      </c>
      <c r="H114">
        <v>0.3</v>
      </c>
      <c r="I114">
        <v>31</v>
      </c>
      <c r="J114" s="2">
        <f t="shared" si="127"/>
        <v>9.2999999999999989</v>
      </c>
      <c r="L114" t="s">
        <v>165</v>
      </c>
      <c r="M114">
        <f t="shared" ref="M114" si="224">AVERAGE(F145:F184)</f>
        <v>0.82399999999999962</v>
      </c>
      <c r="N114">
        <f t="shared" ref="N114" si="225">_xlfn.STDEV.S(F145:F184)</f>
        <v>0.28387248852889951</v>
      </c>
    </row>
    <row r="115" spans="1:14">
      <c r="A115" s="13">
        <f t="shared" ca="1" si="125"/>
        <v>1.0993835034842525E-2</v>
      </c>
      <c r="B115" s="1">
        <v>43008</v>
      </c>
      <c r="C115" s="1" t="str">
        <f t="shared" si="126"/>
        <v>September</v>
      </c>
      <c r="D115" t="s">
        <v>21</v>
      </c>
      <c r="E115">
        <v>64.8</v>
      </c>
      <c r="F115">
        <v>0.74</v>
      </c>
      <c r="G115">
        <v>29</v>
      </c>
      <c r="H115">
        <v>0.3</v>
      </c>
      <c r="I115">
        <v>26</v>
      </c>
      <c r="J115" s="2">
        <f t="shared" si="127"/>
        <v>7.8</v>
      </c>
      <c r="L115" t="s">
        <v>166</v>
      </c>
      <c r="M115">
        <f t="shared" ref="M115" si="226">AVERAGE(F114:F153)</f>
        <v>0.87750000000000017</v>
      </c>
      <c r="N115">
        <f t="shared" ref="N115" si="227">_xlfn.STDEV.S(F114:F153)</f>
        <v>0.31487685830723683</v>
      </c>
    </row>
    <row r="116" spans="1:14">
      <c r="A116" s="13">
        <f t="shared" ca="1" si="125"/>
        <v>0.33080898862467312</v>
      </c>
      <c r="B116" s="1">
        <v>42936</v>
      </c>
      <c r="C116" s="1" t="str">
        <f t="shared" si="126"/>
        <v>July</v>
      </c>
      <c r="D116" t="s">
        <v>18</v>
      </c>
      <c r="E116">
        <v>86.5</v>
      </c>
      <c r="F116">
        <v>0.56999999999999995</v>
      </c>
      <c r="G116">
        <v>44</v>
      </c>
      <c r="H116">
        <v>0.5</v>
      </c>
      <c r="I116">
        <v>35</v>
      </c>
      <c r="J116" s="2">
        <f t="shared" si="127"/>
        <v>17.5</v>
      </c>
      <c r="L116" t="s">
        <v>167</v>
      </c>
      <c r="M116">
        <f t="shared" ref="M116" si="228">AVERAGE(F147:F186)</f>
        <v>0.82474999999999987</v>
      </c>
      <c r="N116">
        <f t="shared" ref="N116" si="229">_xlfn.STDEV.S(F147:F186)</f>
        <v>0.28384708324495217</v>
      </c>
    </row>
    <row r="117" spans="1:14">
      <c r="A117" s="13">
        <f t="shared" ca="1" si="125"/>
        <v>0.4258146509189743</v>
      </c>
      <c r="B117" s="1">
        <v>42816</v>
      </c>
      <c r="C117" s="1" t="str">
        <f t="shared" si="126"/>
        <v>March</v>
      </c>
      <c r="D117" t="s">
        <v>16</v>
      </c>
      <c r="E117">
        <v>56.5</v>
      </c>
      <c r="F117">
        <v>0.74</v>
      </c>
      <c r="G117">
        <v>38</v>
      </c>
      <c r="H117">
        <v>0.3</v>
      </c>
      <c r="I117">
        <v>25</v>
      </c>
      <c r="J117" s="2">
        <f t="shared" si="127"/>
        <v>7.5</v>
      </c>
      <c r="L117" t="s">
        <v>168</v>
      </c>
      <c r="M117">
        <f t="shared" ref="M117" si="230">AVERAGE(F116:F155)</f>
        <v>0.87375000000000003</v>
      </c>
      <c r="N117">
        <f t="shared" ref="N117" si="231">_xlfn.STDEV.S(F116:F155)</f>
        <v>0.31737454618179872</v>
      </c>
    </row>
    <row r="118" spans="1:14">
      <c r="A118" s="13">
        <f t="shared" ca="1" si="125"/>
        <v>0.40011939964223442</v>
      </c>
      <c r="B118" s="1">
        <v>42776</v>
      </c>
      <c r="C118" s="1" t="str">
        <f t="shared" si="126"/>
        <v>February</v>
      </c>
      <c r="D118" t="s">
        <v>20</v>
      </c>
      <c r="E118">
        <v>50</v>
      </c>
      <c r="F118">
        <v>0.91</v>
      </c>
      <c r="G118">
        <v>40</v>
      </c>
      <c r="H118">
        <v>0.3</v>
      </c>
      <c r="I118">
        <v>20</v>
      </c>
      <c r="J118" s="2">
        <f t="shared" si="127"/>
        <v>6</v>
      </c>
      <c r="L118" t="s">
        <v>169</v>
      </c>
      <c r="M118">
        <f t="shared" ref="M118" si="232">AVERAGE(F149:F188)</f>
        <v>0.78624999999999978</v>
      </c>
      <c r="N118">
        <f t="shared" ref="N118" si="233">_xlfn.STDEV.S(F149:F188)</f>
        <v>0.25210587417763991</v>
      </c>
    </row>
    <row r="119" spans="1:14">
      <c r="A119" s="13">
        <f t="shared" ca="1" si="125"/>
        <v>0.5259972792019757</v>
      </c>
      <c r="B119" s="1">
        <v>42828</v>
      </c>
      <c r="C119" s="1" t="str">
        <f t="shared" si="126"/>
        <v>April</v>
      </c>
      <c r="D119" t="s">
        <v>12</v>
      </c>
      <c r="E119">
        <v>60.8</v>
      </c>
      <c r="F119">
        <v>0.74</v>
      </c>
      <c r="G119">
        <v>51</v>
      </c>
      <c r="H119">
        <v>0.3</v>
      </c>
      <c r="I119">
        <v>26</v>
      </c>
      <c r="J119" s="2">
        <f t="shared" si="127"/>
        <v>7.8</v>
      </c>
      <c r="L119" t="s">
        <v>170</v>
      </c>
      <c r="M119">
        <f t="shared" ref="M119" si="234">AVERAGE(F118:F157)</f>
        <v>0.87450000000000006</v>
      </c>
      <c r="N119">
        <f t="shared" ref="N119" si="235">_xlfn.STDEV.S(F118:F157)</f>
        <v>0.31834467693575996</v>
      </c>
    </row>
    <row r="120" spans="1:14">
      <c r="A120" s="13">
        <f t="shared" ca="1" si="125"/>
        <v>0.22724627803411868</v>
      </c>
      <c r="B120" s="1">
        <v>42758</v>
      </c>
      <c r="C120" s="1" t="str">
        <f t="shared" si="126"/>
        <v>January</v>
      </c>
      <c r="D120" t="s">
        <v>12</v>
      </c>
      <c r="E120">
        <v>38.1</v>
      </c>
      <c r="F120">
        <v>1.05</v>
      </c>
      <c r="G120">
        <v>21</v>
      </c>
      <c r="H120">
        <v>0.3</v>
      </c>
      <c r="I120">
        <v>17</v>
      </c>
      <c r="J120" s="2">
        <f t="shared" si="127"/>
        <v>5.0999999999999996</v>
      </c>
      <c r="L120" t="s">
        <v>171</v>
      </c>
      <c r="M120">
        <f t="shared" ref="M120" si="236">AVERAGE(F151:F190)</f>
        <v>0.79674999999999974</v>
      </c>
      <c r="N120">
        <f t="shared" ref="N120" si="237">_xlfn.STDEV.S(F151:F190)</f>
        <v>0.24903287292016729</v>
      </c>
    </row>
    <row r="121" spans="1:14">
      <c r="A121" s="13">
        <f t="shared" ca="1" si="125"/>
        <v>0.37191333812355321</v>
      </c>
      <c r="B121" s="1">
        <v>43098</v>
      </c>
      <c r="C121" s="1" t="str">
        <f t="shared" si="126"/>
        <v>December</v>
      </c>
      <c r="D121" t="s">
        <v>20</v>
      </c>
      <c r="E121">
        <v>39.5</v>
      </c>
      <c r="F121">
        <v>1.25</v>
      </c>
      <c r="G121">
        <v>17</v>
      </c>
      <c r="H121">
        <v>0.3</v>
      </c>
      <c r="I121">
        <v>15</v>
      </c>
      <c r="J121" s="2">
        <f t="shared" si="127"/>
        <v>4.5</v>
      </c>
      <c r="L121" t="s">
        <v>172</v>
      </c>
      <c r="M121">
        <f t="shared" ref="M121" si="238">AVERAGE(F120:F159)</f>
        <v>0.86474999999999969</v>
      </c>
      <c r="N121">
        <f t="shared" ref="N121" si="239">_xlfn.STDEV.S(F120:F159)</f>
        <v>0.32249021054512067</v>
      </c>
    </row>
    <row r="122" spans="1:14">
      <c r="A122" s="13">
        <f t="shared" ca="1" si="125"/>
        <v>0.80299972894494953</v>
      </c>
      <c r="B122" s="1">
        <v>42994</v>
      </c>
      <c r="C122" s="1" t="str">
        <f t="shared" si="126"/>
        <v>September</v>
      </c>
      <c r="D122" t="s">
        <v>21</v>
      </c>
      <c r="E122">
        <v>68.099999999999994</v>
      </c>
      <c r="F122">
        <v>0.69</v>
      </c>
      <c r="G122">
        <v>37</v>
      </c>
      <c r="H122">
        <v>0.3</v>
      </c>
      <c r="I122">
        <v>27</v>
      </c>
      <c r="J122" s="2">
        <f t="shared" si="127"/>
        <v>8.1</v>
      </c>
      <c r="L122" t="s">
        <v>173</v>
      </c>
      <c r="M122">
        <f t="shared" ref="M122" si="240">AVERAGE(F153:F192)</f>
        <v>0.79649999999999976</v>
      </c>
      <c r="N122">
        <f t="shared" ref="N122" si="241">_xlfn.STDEV.S(F153:F192)</f>
        <v>0.24481861417415582</v>
      </c>
    </row>
    <row r="123" spans="1:14">
      <c r="A123" s="13">
        <f t="shared" ca="1" si="125"/>
        <v>0.48059163520696546</v>
      </c>
      <c r="B123" s="1">
        <v>42833</v>
      </c>
      <c r="C123" s="1" t="str">
        <f t="shared" si="126"/>
        <v>April</v>
      </c>
      <c r="D123" t="s">
        <v>21</v>
      </c>
      <c r="E123">
        <v>63.8</v>
      </c>
      <c r="F123">
        <v>0.74</v>
      </c>
      <c r="G123">
        <v>37</v>
      </c>
      <c r="H123">
        <v>0.3</v>
      </c>
      <c r="I123">
        <v>26</v>
      </c>
      <c r="J123" s="2">
        <f t="shared" si="127"/>
        <v>7.8</v>
      </c>
      <c r="L123" t="s">
        <v>174</v>
      </c>
      <c r="M123">
        <f t="shared" ref="M123" si="242">AVERAGE(F122:F161)</f>
        <v>0.85699999999999987</v>
      </c>
      <c r="N123">
        <f t="shared" ref="N123" si="243">_xlfn.STDEV.S(F122:F161)</f>
        <v>0.3216479999897961</v>
      </c>
    </row>
    <row r="124" spans="1:14">
      <c r="A124" s="13">
        <f t="shared" ca="1" si="125"/>
        <v>0.7028414400402988</v>
      </c>
      <c r="B124" s="1">
        <v>42982</v>
      </c>
      <c r="C124" s="1" t="str">
        <f t="shared" si="126"/>
        <v>September</v>
      </c>
      <c r="D124" t="s">
        <v>12</v>
      </c>
      <c r="E124">
        <v>59.8</v>
      </c>
      <c r="F124">
        <v>0.74</v>
      </c>
      <c r="G124">
        <v>54</v>
      </c>
      <c r="H124">
        <v>0.3</v>
      </c>
      <c r="I124">
        <v>26</v>
      </c>
      <c r="J124" s="2">
        <f t="shared" si="127"/>
        <v>7.8</v>
      </c>
      <c r="L124" t="s">
        <v>175</v>
      </c>
      <c r="M124">
        <f t="shared" ref="M124" si="244">AVERAGE(F155:F194)</f>
        <v>0.79199999999999993</v>
      </c>
      <c r="N124">
        <f t="shared" ref="N124" si="245">_xlfn.STDEV.S(F155:F194)</f>
        <v>0.24633935317581135</v>
      </c>
    </row>
    <row r="125" spans="1:14">
      <c r="A125" s="13">
        <f t="shared" ca="1" si="125"/>
        <v>0.24665053086535782</v>
      </c>
      <c r="B125" s="1">
        <v>42769</v>
      </c>
      <c r="C125" s="1" t="str">
        <f t="shared" si="126"/>
        <v>February</v>
      </c>
      <c r="D125" t="s">
        <v>20</v>
      </c>
      <c r="E125">
        <v>50.3</v>
      </c>
      <c r="F125">
        <v>0.87</v>
      </c>
      <c r="G125">
        <v>25</v>
      </c>
      <c r="H125">
        <v>0.3</v>
      </c>
      <c r="I125">
        <v>21</v>
      </c>
      <c r="J125" s="2">
        <f t="shared" si="127"/>
        <v>6.3</v>
      </c>
      <c r="L125" t="s">
        <v>176</v>
      </c>
      <c r="M125">
        <f t="shared" ref="M125" si="246">AVERAGE(F124:F163)</f>
        <v>0.87024999999999986</v>
      </c>
      <c r="N125">
        <f t="shared" ref="N125" si="247">_xlfn.STDEV.S(F124:F163)</f>
        <v>0.33055887019813424</v>
      </c>
    </row>
    <row r="126" spans="1:14">
      <c r="A126" s="13">
        <f t="shared" ca="1" si="125"/>
        <v>0.88327778270372781</v>
      </c>
      <c r="B126" s="1">
        <v>42792</v>
      </c>
      <c r="C126" s="1" t="str">
        <f t="shared" si="126"/>
        <v>February</v>
      </c>
      <c r="D126" t="s">
        <v>10</v>
      </c>
      <c r="E126">
        <v>48.7</v>
      </c>
      <c r="F126">
        <v>1.05</v>
      </c>
      <c r="G126">
        <v>32</v>
      </c>
      <c r="H126">
        <v>0.3</v>
      </c>
      <c r="I126">
        <v>19</v>
      </c>
      <c r="J126" s="2">
        <f t="shared" si="127"/>
        <v>5.7</v>
      </c>
      <c r="L126" t="s">
        <v>177</v>
      </c>
      <c r="M126">
        <f t="shared" ref="M126" si="248">AVERAGE(F157:F196)</f>
        <v>0.79374999999999996</v>
      </c>
      <c r="N126">
        <f t="shared" ref="N126" si="249">_xlfn.STDEV.S(F157:F196)</f>
        <v>0.24488288671348232</v>
      </c>
    </row>
    <row r="127" spans="1:14">
      <c r="A127" s="13">
        <f t="shared" ca="1" si="125"/>
        <v>0.10990213003191251</v>
      </c>
      <c r="B127" s="1">
        <v>42913</v>
      </c>
      <c r="C127" s="1" t="str">
        <f t="shared" si="126"/>
        <v>June</v>
      </c>
      <c r="D127" t="s">
        <v>14</v>
      </c>
      <c r="E127">
        <v>75.3</v>
      </c>
      <c r="F127">
        <v>0.63</v>
      </c>
      <c r="G127">
        <v>62</v>
      </c>
      <c r="H127">
        <v>0.3</v>
      </c>
      <c r="I127">
        <v>31</v>
      </c>
      <c r="J127" s="2">
        <f t="shared" si="127"/>
        <v>9.2999999999999989</v>
      </c>
      <c r="L127" t="s">
        <v>178</v>
      </c>
      <c r="M127">
        <f t="shared" ref="M127" si="250">AVERAGE(F126:F165)</f>
        <v>0.87899999999999978</v>
      </c>
      <c r="N127">
        <f t="shared" ref="N127" si="251">_xlfn.STDEV.S(F126:F165)</f>
        <v>0.33632097001494732</v>
      </c>
    </row>
    <row r="128" spans="1:14">
      <c r="A128" s="13">
        <f t="shared" ca="1" si="125"/>
        <v>0.76935276142302167</v>
      </c>
      <c r="B128" s="1">
        <v>42920</v>
      </c>
      <c r="C128" s="1" t="str">
        <f t="shared" si="126"/>
        <v>July</v>
      </c>
      <c r="D128" t="s">
        <v>14</v>
      </c>
      <c r="E128">
        <v>84.2</v>
      </c>
      <c r="F128">
        <v>0.59</v>
      </c>
      <c r="G128">
        <v>49</v>
      </c>
      <c r="H128">
        <v>0.5</v>
      </c>
      <c r="I128">
        <v>34</v>
      </c>
      <c r="J128" s="2">
        <f t="shared" si="127"/>
        <v>17</v>
      </c>
      <c r="L128" t="s">
        <v>179</v>
      </c>
      <c r="M128">
        <f t="shared" ref="M128" si="252">AVERAGE(F159:F198)</f>
        <v>0.81950000000000001</v>
      </c>
      <c r="N128">
        <f t="shared" ref="N128" si="253">_xlfn.STDEV.S(F159:F198)</f>
        <v>0.24412008394356932</v>
      </c>
    </row>
    <row r="129" spans="1:14">
      <c r="A129" s="13">
        <f t="shared" ca="1" si="125"/>
        <v>0.14901144214142203</v>
      </c>
      <c r="B129" s="1">
        <v>42736</v>
      </c>
      <c r="C129" s="1" t="str">
        <f t="shared" si="126"/>
        <v>January</v>
      </c>
      <c r="D129" t="s">
        <v>10</v>
      </c>
      <c r="E129">
        <v>27</v>
      </c>
      <c r="F129">
        <v>2</v>
      </c>
      <c r="G129">
        <v>15</v>
      </c>
      <c r="H129">
        <v>0.3</v>
      </c>
      <c r="I129">
        <v>10</v>
      </c>
      <c r="J129" s="2">
        <f t="shared" si="127"/>
        <v>3</v>
      </c>
      <c r="L129" t="s">
        <v>180</v>
      </c>
      <c r="M129">
        <f t="shared" ref="M129" si="254">AVERAGE(F128:F167)</f>
        <v>0.87024999999999986</v>
      </c>
      <c r="N129">
        <f t="shared" ref="N129" si="255">_xlfn.STDEV.S(F128:F167)</f>
        <v>0.33664626112316359</v>
      </c>
    </row>
    <row r="130" spans="1:14">
      <c r="A130" s="13">
        <f t="shared" ref="A130:A193" ca="1" si="256">RAND()</f>
        <v>0.54362796632964339</v>
      </c>
      <c r="B130" s="1">
        <v>42738</v>
      </c>
      <c r="C130" s="1" t="str">
        <f t="shared" ref="C130:C193" si="257">TEXT(B130, "mmmm")</f>
        <v>January</v>
      </c>
      <c r="D130" t="s">
        <v>14</v>
      </c>
      <c r="E130">
        <v>34.5</v>
      </c>
      <c r="F130">
        <v>1.33</v>
      </c>
      <c r="G130">
        <v>27</v>
      </c>
      <c r="H130">
        <v>0.3</v>
      </c>
      <c r="I130">
        <v>15</v>
      </c>
      <c r="J130" s="2">
        <f t="shared" ref="J130:J193" si="258">H130*I130</f>
        <v>4.5</v>
      </c>
      <c r="L130" t="s">
        <v>181</v>
      </c>
      <c r="M130">
        <f t="shared" ref="M130" si="259">AVERAGE(F161:F200)</f>
        <v>0.82025000000000003</v>
      </c>
      <c r="N130">
        <f t="shared" ref="N130" si="260">_xlfn.STDEV.S(F161:F200)</f>
        <v>0.2439155749276945</v>
      </c>
    </row>
    <row r="131" spans="1:14">
      <c r="A131" s="13">
        <f t="shared" ca="1" si="256"/>
        <v>0.87220829798899446</v>
      </c>
      <c r="B131" s="1">
        <v>42873</v>
      </c>
      <c r="C131" s="1" t="str">
        <f t="shared" si="257"/>
        <v>May</v>
      </c>
      <c r="D131" t="s">
        <v>18</v>
      </c>
      <c r="E131">
        <v>72</v>
      </c>
      <c r="F131">
        <v>0.67</v>
      </c>
      <c r="G131">
        <v>53</v>
      </c>
      <c r="H131">
        <v>0.3</v>
      </c>
      <c r="I131">
        <v>30</v>
      </c>
      <c r="J131" s="2">
        <f t="shared" si="258"/>
        <v>9</v>
      </c>
      <c r="L131" t="s">
        <v>182</v>
      </c>
      <c r="M131">
        <f t="shared" ref="M131" si="261">AVERAGE(F130:F169)</f>
        <v>0.86324999999999985</v>
      </c>
      <c r="N131">
        <f t="shared" ref="N131" si="262">_xlfn.STDEV.S(F130:F169)</f>
        <v>0.30049862408490852</v>
      </c>
    </row>
    <row r="132" spans="1:14">
      <c r="A132" s="13">
        <f t="shared" ca="1" si="256"/>
        <v>0.11869822738303482</v>
      </c>
      <c r="B132" s="1">
        <v>42976</v>
      </c>
      <c r="C132" s="1" t="str">
        <f t="shared" si="257"/>
        <v>August</v>
      </c>
      <c r="D132" t="s">
        <v>14</v>
      </c>
      <c r="E132">
        <v>75</v>
      </c>
      <c r="F132">
        <v>0.65</v>
      </c>
      <c r="G132">
        <v>40</v>
      </c>
      <c r="H132">
        <v>0.5</v>
      </c>
      <c r="I132">
        <v>30</v>
      </c>
      <c r="J132" s="2">
        <f t="shared" si="258"/>
        <v>15</v>
      </c>
      <c r="L132" t="s">
        <v>183</v>
      </c>
      <c r="M132">
        <f t="shared" ref="M132" si="263">AVERAGE(F163:F202)</f>
        <v>0.82</v>
      </c>
      <c r="N132">
        <f t="shared" ref="N132" si="264">_xlfn.STDEV.S(F163:F202)</f>
        <v>0.23392964096727267</v>
      </c>
    </row>
    <row r="133" spans="1:14">
      <c r="A133" s="13">
        <f t="shared" ca="1" si="256"/>
        <v>2.4551565290533706E-2</v>
      </c>
      <c r="B133" s="1">
        <v>42765</v>
      </c>
      <c r="C133" s="1" t="str">
        <f t="shared" si="257"/>
        <v>January</v>
      </c>
      <c r="D133" t="s">
        <v>12</v>
      </c>
      <c r="E133">
        <v>41.1</v>
      </c>
      <c r="F133">
        <v>1.05</v>
      </c>
      <c r="G133">
        <v>20</v>
      </c>
      <c r="H133">
        <v>0.3</v>
      </c>
      <c r="I133">
        <v>17</v>
      </c>
      <c r="J133" s="2">
        <f t="shared" si="258"/>
        <v>5.0999999999999996</v>
      </c>
      <c r="L133" t="s">
        <v>184</v>
      </c>
      <c r="M133">
        <f t="shared" ref="M133" si="265">AVERAGE(F132:F171)</f>
        <v>0.84575</v>
      </c>
      <c r="N133">
        <f t="shared" ref="N133" si="266">_xlfn.STDEV.S(F132:F171)</f>
        <v>0.29290663166236913</v>
      </c>
    </row>
    <row r="134" spans="1:14">
      <c r="A134" s="13">
        <f t="shared" ca="1" si="256"/>
        <v>0.8027901167209277</v>
      </c>
      <c r="B134" s="1">
        <v>42862</v>
      </c>
      <c r="C134" s="1" t="str">
        <f t="shared" si="257"/>
        <v>May</v>
      </c>
      <c r="D134" t="s">
        <v>10</v>
      </c>
      <c r="E134">
        <v>69.7</v>
      </c>
      <c r="F134">
        <v>0.65</v>
      </c>
      <c r="G134">
        <v>49</v>
      </c>
      <c r="H134">
        <v>0.3</v>
      </c>
      <c r="I134">
        <v>29</v>
      </c>
      <c r="J134" s="2">
        <f t="shared" si="258"/>
        <v>8.6999999999999993</v>
      </c>
      <c r="L134" t="s">
        <v>185</v>
      </c>
      <c r="M134">
        <f t="shared" ref="M134" si="267">AVERAGE(F165:F204)</f>
        <v>0.79325000000000001</v>
      </c>
      <c r="N134">
        <f t="shared" ref="N134" si="268">_xlfn.STDEV.S(F165:F204)</f>
        <v>0.20689880469595628</v>
      </c>
    </row>
    <row r="135" spans="1:14">
      <c r="A135" s="13">
        <f t="shared" ca="1" si="256"/>
        <v>0.1610758818351693</v>
      </c>
      <c r="B135" s="1">
        <v>43058</v>
      </c>
      <c r="C135" s="1" t="str">
        <f t="shared" si="257"/>
        <v>November</v>
      </c>
      <c r="D135" t="s">
        <v>10</v>
      </c>
      <c r="E135">
        <v>55.9</v>
      </c>
      <c r="F135">
        <v>0.87</v>
      </c>
      <c r="G135">
        <v>34</v>
      </c>
      <c r="H135">
        <v>0.3</v>
      </c>
      <c r="I135">
        <v>23</v>
      </c>
      <c r="J135" s="2">
        <f t="shared" si="258"/>
        <v>6.8999999999999995</v>
      </c>
      <c r="L135" t="s">
        <v>186</v>
      </c>
      <c r="M135">
        <f t="shared" ref="M135" si="269">AVERAGE(F134:F173)</f>
        <v>0.83799999999999986</v>
      </c>
      <c r="N135">
        <f t="shared" ref="N135" si="270">_xlfn.STDEV.S(F134:F173)</f>
        <v>0.29146139296610746</v>
      </c>
    </row>
    <row r="136" spans="1:14">
      <c r="A136" s="13">
        <f t="shared" ca="1" si="256"/>
        <v>0.44113964816551476</v>
      </c>
      <c r="B136" s="1">
        <v>42851</v>
      </c>
      <c r="C136" s="1" t="str">
        <f t="shared" si="257"/>
        <v>April</v>
      </c>
      <c r="D136" t="s">
        <v>16</v>
      </c>
      <c r="E136">
        <v>62.5</v>
      </c>
      <c r="F136">
        <v>0.8</v>
      </c>
      <c r="G136">
        <v>48</v>
      </c>
      <c r="H136">
        <v>0.3</v>
      </c>
      <c r="I136">
        <v>25</v>
      </c>
      <c r="J136" s="2">
        <f t="shared" si="258"/>
        <v>7.5</v>
      </c>
      <c r="L136" t="s">
        <v>187</v>
      </c>
      <c r="M136">
        <f t="shared" ref="M136" si="271">AVERAGE(F167:F206)</f>
        <v>0.81025000000000014</v>
      </c>
      <c r="N136">
        <f t="shared" ref="N136" si="272">_xlfn.STDEV.S(F167:F206)</f>
        <v>0.21616099769171285</v>
      </c>
    </row>
    <row r="137" spans="1:14">
      <c r="A137" s="13">
        <f t="shared" ca="1" si="256"/>
        <v>0.32705963682746708</v>
      </c>
      <c r="B137" s="1">
        <v>43062</v>
      </c>
      <c r="C137" s="1" t="str">
        <f t="shared" si="257"/>
        <v>November</v>
      </c>
      <c r="D137" t="s">
        <v>18</v>
      </c>
      <c r="E137">
        <v>51.9</v>
      </c>
      <c r="F137">
        <v>0.87</v>
      </c>
      <c r="G137">
        <v>47</v>
      </c>
      <c r="H137">
        <v>0.3</v>
      </c>
      <c r="I137">
        <v>23</v>
      </c>
      <c r="J137" s="2">
        <f t="shared" si="258"/>
        <v>6.8999999999999995</v>
      </c>
      <c r="L137" t="s">
        <v>188</v>
      </c>
      <c r="M137">
        <f t="shared" ref="M137" si="273">AVERAGE(F136:F175)</f>
        <v>0.84449999999999981</v>
      </c>
      <c r="N137">
        <f t="shared" ref="N137" si="274">_xlfn.STDEV.S(F136:F175)</f>
        <v>0.29033976559744568</v>
      </c>
    </row>
    <row r="138" spans="1:14">
      <c r="A138" s="13">
        <f t="shared" ca="1" si="256"/>
        <v>0.36818478407919253</v>
      </c>
      <c r="B138" s="1">
        <v>42819</v>
      </c>
      <c r="C138" s="1" t="str">
        <f t="shared" si="257"/>
        <v>March</v>
      </c>
      <c r="D138" t="s">
        <v>21</v>
      </c>
      <c r="E138">
        <v>58.2</v>
      </c>
      <c r="F138">
        <v>0.8</v>
      </c>
      <c r="G138">
        <v>50</v>
      </c>
      <c r="H138">
        <v>0.3</v>
      </c>
      <c r="I138">
        <v>24</v>
      </c>
      <c r="J138" s="2">
        <f t="shared" si="258"/>
        <v>7.1999999999999993</v>
      </c>
      <c r="L138" t="s">
        <v>189</v>
      </c>
      <c r="M138">
        <f t="shared" ref="M138" si="275">AVERAGE(F169:F208)</f>
        <v>0.79300000000000004</v>
      </c>
      <c r="N138">
        <f t="shared" ref="N138" si="276">_xlfn.STDEV.S(F169:F208)</f>
        <v>0.18191573140697082</v>
      </c>
    </row>
    <row r="139" spans="1:14">
      <c r="A139" s="13">
        <f t="shared" ca="1" si="256"/>
        <v>0.15551679925987238</v>
      </c>
      <c r="B139" s="1">
        <v>42895</v>
      </c>
      <c r="C139" s="1" t="str">
        <f t="shared" si="257"/>
        <v>June</v>
      </c>
      <c r="D139" t="s">
        <v>20</v>
      </c>
      <c r="E139">
        <v>77.599999999999994</v>
      </c>
      <c r="F139">
        <v>0.61</v>
      </c>
      <c r="G139">
        <v>44</v>
      </c>
      <c r="H139">
        <v>0.3</v>
      </c>
      <c r="I139">
        <v>32</v>
      </c>
      <c r="J139" s="2">
        <f t="shared" si="258"/>
        <v>9.6</v>
      </c>
      <c r="L139" t="s">
        <v>190</v>
      </c>
      <c r="M139">
        <f t="shared" ref="M139" si="277">AVERAGE(F138:F177)</f>
        <v>0.86349999999999982</v>
      </c>
      <c r="N139">
        <f t="shared" ref="N139" si="278">_xlfn.STDEV.S(F138:F177)</f>
        <v>0.30540053565684427</v>
      </c>
    </row>
    <row r="140" spans="1:14">
      <c r="A140" s="13">
        <f t="shared" ca="1" si="256"/>
        <v>0.39457483472423815</v>
      </c>
      <c r="B140" s="1">
        <v>42954</v>
      </c>
      <c r="C140" s="1" t="str">
        <f t="shared" si="257"/>
        <v>August</v>
      </c>
      <c r="D140" t="s">
        <v>12</v>
      </c>
      <c r="E140">
        <v>75</v>
      </c>
      <c r="F140">
        <v>0.67</v>
      </c>
      <c r="G140">
        <v>38</v>
      </c>
      <c r="H140">
        <v>0.5</v>
      </c>
      <c r="I140">
        <v>30</v>
      </c>
      <c r="J140" s="2">
        <f t="shared" si="258"/>
        <v>15</v>
      </c>
      <c r="L140" t="s">
        <v>191</v>
      </c>
      <c r="M140">
        <f t="shared" ref="M140" si="279">AVERAGE(F171:F210)</f>
        <v>0.78950000000000009</v>
      </c>
      <c r="N140">
        <f t="shared" ref="N140" si="280">_xlfn.STDEV.S(F171:F210)</f>
        <v>0.1856513136404106</v>
      </c>
    </row>
    <row r="141" spans="1:14">
      <c r="A141" s="13">
        <f t="shared" ca="1" si="256"/>
        <v>0.40989576629579472</v>
      </c>
      <c r="B141" s="1">
        <v>43035</v>
      </c>
      <c r="C141" s="1" t="str">
        <f t="shared" si="257"/>
        <v>October</v>
      </c>
      <c r="D141" t="s">
        <v>20</v>
      </c>
      <c r="E141">
        <v>62.8</v>
      </c>
      <c r="F141">
        <v>0.71</v>
      </c>
      <c r="G141">
        <v>52</v>
      </c>
      <c r="H141">
        <v>0.3</v>
      </c>
      <c r="I141">
        <v>26</v>
      </c>
      <c r="J141" s="2">
        <f t="shared" si="258"/>
        <v>7.8</v>
      </c>
      <c r="L141" t="s">
        <v>192</v>
      </c>
      <c r="M141">
        <f t="shared" ref="M141" si="281">AVERAGE(F140:F179)</f>
        <v>0.85824999999999996</v>
      </c>
      <c r="N141">
        <f t="shared" ref="N141" si="282">_xlfn.STDEV.S(F140:F179)</f>
        <v>0.30831126047118929</v>
      </c>
    </row>
    <row r="142" spans="1:14">
      <c r="A142" s="13">
        <f t="shared" ca="1" si="256"/>
        <v>0.3721279234247773</v>
      </c>
      <c r="B142" s="1">
        <v>42756</v>
      </c>
      <c r="C142" s="1" t="str">
        <f t="shared" si="257"/>
        <v>January</v>
      </c>
      <c r="D142" t="s">
        <v>21</v>
      </c>
      <c r="E142">
        <v>36.200000000000003</v>
      </c>
      <c r="F142">
        <v>1.25</v>
      </c>
      <c r="G142">
        <v>16</v>
      </c>
      <c r="H142">
        <v>0.3</v>
      </c>
      <c r="I142">
        <v>14</v>
      </c>
      <c r="J142" s="2">
        <f t="shared" si="258"/>
        <v>4.2</v>
      </c>
      <c r="L142" t="s">
        <v>193</v>
      </c>
      <c r="M142">
        <f t="shared" ref="M142" si="283">AVERAGE(F173:F212)</f>
        <v>0.80999999999999994</v>
      </c>
      <c r="N142">
        <f t="shared" ref="N142" si="284">_xlfn.STDEV.S(F173:F212)</f>
        <v>0.20095923811712482</v>
      </c>
    </row>
    <row r="143" spans="1:14">
      <c r="A143" s="13">
        <f t="shared" ca="1" si="256"/>
        <v>0.36334189445471587</v>
      </c>
      <c r="B143" s="1">
        <v>43013</v>
      </c>
      <c r="C143" s="1" t="str">
        <f t="shared" si="257"/>
        <v>October</v>
      </c>
      <c r="D143" t="s">
        <v>18</v>
      </c>
      <c r="E143">
        <v>60.5</v>
      </c>
      <c r="F143">
        <v>0.8</v>
      </c>
      <c r="G143">
        <v>33</v>
      </c>
      <c r="H143">
        <v>0.3</v>
      </c>
      <c r="I143">
        <v>25</v>
      </c>
      <c r="J143" s="2">
        <f t="shared" si="258"/>
        <v>7.5</v>
      </c>
      <c r="L143" t="s">
        <v>194</v>
      </c>
      <c r="M143">
        <f t="shared" ref="M143" si="285">AVERAGE(F142:F181)</f>
        <v>0.86624999999999974</v>
      </c>
      <c r="N143">
        <f t="shared" ref="N143" si="286">_xlfn.STDEV.S(F142:F181)</f>
        <v>0.30584634570235963</v>
      </c>
    </row>
    <row r="144" spans="1:14">
      <c r="A144" s="13">
        <f t="shared" ca="1" si="256"/>
        <v>0.16061230423347483</v>
      </c>
      <c r="B144" s="1">
        <v>42742</v>
      </c>
      <c r="C144" s="1" t="str">
        <f t="shared" si="257"/>
        <v>January</v>
      </c>
      <c r="D144" t="s">
        <v>21</v>
      </c>
      <c r="E144">
        <v>32.9</v>
      </c>
      <c r="F144">
        <v>1.54</v>
      </c>
      <c r="G144">
        <v>19</v>
      </c>
      <c r="H144">
        <v>0.3</v>
      </c>
      <c r="I144">
        <v>13</v>
      </c>
      <c r="J144" s="2">
        <f t="shared" si="258"/>
        <v>3.9</v>
      </c>
      <c r="L144" t="s">
        <v>195</v>
      </c>
      <c r="M144">
        <f t="shared" ref="M144" si="287">AVERAGE(F175:F214)</f>
        <v>0.79675000000000007</v>
      </c>
      <c r="N144">
        <f t="shared" ref="N144" si="288">_xlfn.STDEV.S(F175:F214)</f>
        <v>0.20714651695642705</v>
      </c>
    </row>
    <row r="145" spans="1:14">
      <c r="A145" s="13">
        <f t="shared" ca="1" si="256"/>
        <v>5.4168560117451414E-2</v>
      </c>
      <c r="B145" s="1">
        <v>42855</v>
      </c>
      <c r="C145" s="1" t="str">
        <f t="shared" si="257"/>
        <v>April</v>
      </c>
      <c r="D145" t="s">
        <v>10</v>
      </c>
      <c r="E145">
        <v>67.099999999999994</v>
      </c>
      <c r="F145">
        <v>0.74</v>
      </c>
      <c r="G145">
        <v>35</v>
      </c>
      <c r="H145">
        <v>0.3</v>
      </c>
      <c r="I145">
        <v>27</v>
      </c>
      <c r="J145" s="2">
        <f t="shared" si="258"/>
        <v>8.1</v>
      </c>
      <c r="L145" t="s">
        <v>196</v>
      </c>
      <c r="M145">
        <f t="shared" ref="M145" si="289">AVERAGE(F144:F183)</f>
        <v>0.84524999999999983</v>
      </c>
      <c r="N145">
        <f t="shared" ref="N145" si="290">_xlfn.STDEV.S(F144:F183)</f>
        <v>0.30463923598670617</v>
      </c>
    </row>
    <row r="146" spans="1:14">
      <c r="A146" s="13">
        <f t="shared" ca="1" si="256"/>
        <v>0.35786888857675503</v>
      </c>
      <c r="B146" s="1">
        <v>42831</v>
      </c>
      <c r="C146" s="1" t="str">
        <f t="shared" si="257"/>
        <v>April</v>
      </c>
      <c r="D146" t="s">
        <v>18</v>
      </c>
      <c r="E146">
        <v>57.5</v>
      </c>
      <c r="F146">
        <v>0.8</v>
      </c>
      <c r="G146">
        <v>31</v>
      </c>
      <c r="H146">
        <v>0.3</v>
      </c>
      <c r="I146">
        <v>25</v>
      </c>
      <c r="J146" s="2">
        <f t="shared" si="258"/>
        <v>7.5</v>
      </c>
      <c r="L146" t="s">
        <v>197</v>
      </c>
      <c r="M146">
        <f t="shared" ref="M146" si="291">AVERAGE(F177:F216)</f>
        <v>0.78100000000000003</v>
      </c>
      <c r="N146">
        <f t="shared" ref="N146" si="292">_xlfn.STDEV.S(F177:F216)</f>
        <v>0.18470766924229989</v>
      </c>
    </row>
    <row r="147" spans="1:14">
      <c r="A147" s="13">
        <f t="shared" ca="1" si="256"/>
        <v>0.4444235793990533</v>
      </c>
      <c r="B147" s="1">
        <v>43083</v>
      </c>
      <c r="C147" s="1" t="str">
        <f t="shared" si="257"/>
        <v>December</v>
      </c>
      <c r="D147" t="s">
        <v>18</v>
      </c>
      <c r="E147">
        <v>31.9</v>
      </c>
      <c r="F147">
        <v>1.54</v>
      </c>
      <c r="G147">
        <v>24</v>
      </c>
      <c r="H147">
        <v>0.3</v>
      </c>
      <c r="I147">
        <v>13</v>
      </c>
      <c r="J147" s="2">
        <f t="shared" si="258"/>
        <v>3.9</v>
      </c>
      <c r="L147" t="s">
        <v>198</v>
      </c>
      <c r="M147">
        <f t="shared" ref="M147" si="293">AVERAGE(F146:F185)</f>
        <v>0.82624999999999971</v>
      </c>
      <c r="N147">
        <f t="shared" ref="N147" si="294">_xlfn.STDEV.S(F146:F185)</f>
        <v>0.28354611165716531</v>
      </c>
    </row>
    <row r="148" spans="1:14">
      <c r="A148" s="13">
        <f t="shared" ca="1" si="256"/>
        <v>0.45327320698619855</v>
      </c>
      <c r="B148" s="1">
        <v>43097</v>
      </c>
      <c r="C148" s="1" t="str">
        <f t="shared" si="257"/>
        <v>December</v>
      </c>
      <c r="D148" t="s">
        <v>18</v>
      </c>
      <c r="E148">
        <v>37.799999999999997</v>
      </c>
      <c r="F148">
        <v>1.25</v>
      </c>
      <c r="G148">
        <v>32</v>
      </c>
      <c r="H148">
        <v>0.3</v>
      </c>
      <c r="I148">
        <v>16</v>
      </c>
      <c r="J148" s="2">
        <f t="shared" si="258"/>
        <v>4.8</v>
      </c>
      <c r="L148" t="s">
        <v>199</v>
      </c>
      <c r="M148">
        <f t="shared" ref="M148" si="295">AVERAGE(F179:F218)</f>
        <v>0.8055000000000001</v>
      </c>
      <c r="N148">
        <f t="shared" ref="N148" si="296">_xlfn.STDEV.S(F179:F218)</f>
        <v>0.2433205124827571</v>
      </c>
    </row>
    <row r="149" spans="1:14">
      <c r="A149" s="13">
        <f t="shared" ca="1" si="256"/>
        <v>0.46887500215494993</v>
      </c>
      <c r="B149" s="1">
        <v>42961</v>
      </c>
      <c r="C149" s="1" t="str">
        <f t="shared" si="257"/>
        <v>August</v>
      </c>
      <c r="D149" t="s">
        <v>12</v>
      </c>
      <c r="E149">
        <v>72.599999999999994</v>
      </c>
      <c r="F149">
        <v>0.59</v>
      </c>
      <c r="G149">
        <v>43</v>
      </c>
      <c r="H149">
        <v>0.5</v>
      </c>
      <c r="I149">
        <v>32</v>
      </c>
      <c r="J149" s="2">
        <f t="shared" si="258"/>
        <v>16</v>
      </c>
      <c r="L149" t="s">
        <v>200</v>
      </c>
      <c r="M149">
        <f t="shared" ref="M149" si="297">AVERAGE(F148:F187)</f>
        <v>0.80024999999999979</v>
      </c>
      <c r="N149">
        <f t="shared" ref="N149" si="298">_xlfn.STDEV.S(F148:F187)</f>
        <v>0.26197952063237595</v>
      </c>
    </row>
    <row r="150" spans="1:14">
      <c r="A150" s="13">
        <f t="shared" ca="1" si="256"/>
        <v>0.62508929168999161</v>
      </c>
      <c r="B150" s="1">
        <v>42969</v>
      </c>
      <c r="C150" s="1" t="str">
        <f t="shared" si="257"/>
        <v>August</v>
      </c>
      <c r="D150" t="s">
        <v>14</v>
      </c>
      <c r="E150">
        <v>69</v>
      </c>
      <c r="F150">
        <v>0.63</v>
      </c>
      <c r="G150">
        <v>55</v>
      </c>
      <c r="H150">
        <v>0.5</v>
      </c>
      <c r="I150">
        <v>30</v>
      </c>
      <c r="J150" s="2">
        <f t="shared" si="258"/>
        <v>15</v>
      </c>
      <c r="L150" t="s">
        <v>201</v>
      </c>
      <c r="M150">
        <f t="shared" ref="M150" si="299">AVERAGE(F181:F220)</f>
        <v>0.80374999999999996</v>
      </c>
      <c r="N150">
        <f t="shared" ref="N150" si="300">_xlfn.STDEV.S(F181:F220)</f>
        <v>0.24309634578358716</v>
      </c>
    </row>
    <row r="151" spans="1:14">
      <c r="A151" s="13">
        <f t="shared" ca="1" si="256"/>
        <v>0.7776010892524583</v>
      </c>
      <c r="B151" s="1">
        <v>42915</v>
      </c>
      <c r="C151" s="1" t="str">
        <f t="shared" si="257"/>
        <v>June</v>
      </c>
      <c r="D151" t="s">
        <v>18</v>
      </c>
      <c r="E151">
        <v>86.5</v>
      </c>
      <c r="F151">
        <v>0.54</v>
      </c>
      <c r="G151">
        <v>64</v>
      </c>
      <c r="H151">
        <v>0.3</v>
      </c>
      <c r="I151">
        <v>35</v>
      </c>
      <c r="J151" s="2">
        <f t="shared" si="258"/>
        <v>10.5</v>
      </c>
      <c r="L151" t="s">
        <v>202</v>
      </c>
      <c r="M151">
        <f t="shared" ref="M151" si="301">AVERAGE(F150:F189)</f>
        <v>0.79324999999999979</v>
      </c>
      <c r="N151">
        <f t="shared" ref="N151" si="302">_xlfn.STDEV.S(F150:F189)</f>
        <v>0.25039852850390981</v>
      </c>
    </row>
    <row r="152" spans="1:14">
      <c r="A152" s="13">
        <f t="shared" ca="1" si="256"/>
        <v>0.12393756791084842</v>
      </c>
      <c r="B152" s="1">
        <v>42788</v>
      </c>
      <c r="C152" s="1" t="str">
        <f t="shared" si="257"/>
        <v>February</v>
      </c>
      <c r="D152" t="s">
        <v>16</v>
      </c>
      <c r="E152">
        <v>47.7</v>
      </c>
      <c r="F152">
        <v>0.95</v>
      </c>
      <c r="G152">
        <v>36</v>
      </c>
      <c r="H152">
        <v>0.3</v>
      </c>
      <c r="I152">
        <v>19</v>
      </c>
      <c r="J152" s="2">
        <f t="shared" si="258"/>
        <v>5.7</v>
      </c>
      <c r="L152" t="s">
        <v>203</v>
      </c>
      <c r="M152">
        <f t="shared" ref="M152" si="303">AVERAGE(F183:F222)</f>
        <v>0.80774999999999986</v>
      </c>
      <c r="N152">
        <f t="shared" ref="N152" si="304">_xlfn.STDEV.S(F183:F222)</f>
        <v>0.24206894016967984</v>
      </c>
    </row>
    <row r="153" spans="1:14">
      <c r="A153" s="13">
        <f t="shared" ca="1" si="256"/>
        <v>0.718381873266011</v>
      </c>
      <c r="B153" s="1">
        <v>42812</v>
      </c>
      <c r="C153" s="1" t="str">
        <f t="shared" si="257"/>
        <v>March</v>
      </c>
      <c r="D153" t="s">
        <v>21</v>
      </c>
      <c r="E153">
        <v>53.9</v>
      </c>
      <c r="F153">
        <v>0.83</v>
      </c>
      <c r="G153">
        <v>32</v>
      </c>
      <c r="H153">
        <v>0.3</v>
      </c>
      <c r="I153">
        <v>23</v>
      </c>
      <c r="J153" s="2">
        <f t="shared" si="258"/>
        <v>6.8999999999999995</v>
      </c>
      <c r="L153" t="s">
        <v>204</v>
      </c>
      <c r="M153">
        <f t="shared" ref="M153" si="305">AVERAGE(F152:F191)</f>
        <v>0.80249999999999988</v>
      </c>
      <c r="N153">
        <f t="shared" ref="N153" si="306">_xlfn.STDEV.S(F152:F191)</f>
        <v>0.2455840761562903</v>
      </c>
    </row>
    <row r="154" spans="1:14">
      <c r="A154" s="13">
        <f t="shared" ca="1" si="256"/>
        <v>8.1989621630749188E-3</v>
      </c>
      <c r="B154" s="1">
        <v>42859</v>
      </c>
      <c r="C154" s="1" t="str">
        <f t="shared" si="257"/>
        <v>May</v>
      </c>
      <c r="D154" t="s">
        <v>18</v>
      </c>
      <c r="E154">
        <v>71.3</v>
      </c>
      <c r="F154">
        <v>0.63</v>
      </c>
      <c r="G154">
        <v>64</v>
      </c>
      <c r="H154">
        <v>0.3</v>
      </c>
      <c r="I154">
        <v>31</v>
      </c>
      <c r="J154" s="2">
        <f t="shared" si="258"/>
        <v>9.2999999999999989</v>
      </c>
      <c r="L154" t="s">
        <v>205</v>
      </c>
      <c r="M154">
        <f t="shared" ref="M154" si="307">AVERAGE(F185:F224)</f>
        <v>0.81600000000000006</v>
      </c>
      <c r="N154">
        <f t="shared" ref="N154" si="308">_xlfn.STDEV.S(F185:F224)</f>
        <v>0.23862641115887434</v>
      </c>
    </row>
    <row r="155" spans="1:14">
      <c r="A155" s="13">
        <f t="shared" ca="1" si="256"/>
        <v>0.80954065234157868</v>
      </c>
      <c r="B155" s="1">
        <v>42947</v>
      </c>
      <c r="C155" s="1" t="str">
        <f t="shared" si="257"/>
        <v>July</v>
      </c>
      <c r="D155" t="s">
        <v>12</v>
      </c>
      <c r="E155">
        <v>74.599999999999994</v>
      </c>
      <c r="F155">
        <v>0.61</v>
      </c>
      <c r="G155">
        <v>38</v>
      </c>
      <c r="H155">
        <v>0.5</v>
      </c>
      <c r="I155">
        <v>32</v>
      </c>
      <c r="J155" s="2">
        <f t="shared" si="258"/>
        <v>16</v>
      </c>
      <c r="L155" t="s">
        <v>206</v>
      </c>
      <c r="M155">
        <f t="shared" ref="M155" si="309">AVERAGE(F154:F193)</f>
        <v>0.78999999999999981</v>
      </c>
      <c r="N155">
        <f t="shared" ref="N155" si="310">_xlfn.STDEV.S(F154:F193)</f>
        <v>0.24734487498124424</v>
      </c>
    </row>
    <row r="156" spans="1:14">
      <c r="A156" s="13">
        <f t="shared" ca="1" si="256"/>
        <v>0.59895264900484735</v>
      </c>
      <c r="B156" s="1">
        <v>42813</v>
      </c>
      <c r="C156" s="1" t="str">
        <f t="shared" si="257"/>
        <v>March</v>
      </c>
      <c r="D156" t="s">
        <v>10</v>
      </c>
      <c r="E156">
        <v>56.9</v>
      </c>
      <c r="F156">
        <v>0.83</v>
      </c>
      <c r="G156">
        <v>38</v>
      </c>
      <c r="H156">
        <v>0.3</v>
      </c>
      <c r="I156">
        <v>23</v>
      </c>
      <c r="J156" s="2">
        <f t="shared" si="258"/>
        <v>6.8999999999999995</v>
      </c>
      <c r="L156" t="s">
        <v>207</v>
      </c>
      <c r="M156">
        <f t="shared" ref="M156" si="311">AVERAGE(F187:F226)</f>
        <v>0.81600000000000006</v>
      </c>
      <c r="N156">
        <f t="shared" ref="N156" si="312">_xlfn.STDEV.S(F187:F226)</f>
        <v>0.23862641115887434</v>
      </c>
    </row>
    <row r="157" spans="1:14">
      <c r="A157" s="13">
        <f t="shared" ca="1" si="256"/>
        <v>0.58250925145276511</v>
      </c>
      <c r="B157" s="1">
        <v>42944</v>
      </c>
      <c r="C157" s="1" t="str">
        <f t="shared" si="257"/>
        <v>July</v>
      </c>
      <c r="D157" t="s">
        <v>20</v>
      </c>
      <c r="E157">
        <v>87.4</v>
      </c>
      <c r="F157">
        <v>0.51</v>
      </c>
      <c r="G157">
        <v>58</v>
      </c>
      <c r="H157">
        <v>0.5</v>
      </c>
      <c r="I157">
        <v>38</v>
      </c>
      <c r="J157" s="2">
        <f t="shared" si="258"/>
        <v>19</v>
      </c>
      <c r="L157" t="s">
        <v>208</v>
      </c>
      <c r="M157">
        <f t="shared" ref="M157" si="313">AVERAGE(F156:F195)</f>
        <v>0.79449999999999987</v>
      </c>
      <c r="N157">
        <f t="shared" ref="N157" si="314">_xlfn.STDEV.S(F156:F195)</f>
        <v>0.24494845088251502</v>
      </c>
    </row>
    <row r="158" spans="1:14">
      <c r="A158" s="13">
        <f t="shared" ca="1" si="256"/>
        <v>0.78992455851079857</v>
      </c>
      <c r="B158" s="1">
        <v>42923</v>
      </c>
      <c r="C158" s="1" t="str">
        <f t="shared" si="257"/>
        <v>July</v>
      </c>
      <c r="D158" t="s">
        <v>20</v>
      </c>
      <c r="E158">
        <v>82.5</v>
      </c>
      <c r="F158">
        <v>0.56999999999999995</v>
      </c>
      <c r="G158">
        <v>41</v>
      </c>
      <c r="H158">
        <v>0.5</v>
      </c>
      <c r="I158">
        <v>35</v>
      </c>
      <c r="J158" s="2">
        <f t="shared" si="258"/>
        <v>17.5</v>
      </c>
      <c r="L158" t="s">
        <v>209</v>
      </c>
      <c r="M158">
        <f t="shared" ref="M158" si="315">AVERAGE(F189:F228)</f>
        <v>0.82399999999999984</v>
      </c>
      <c r="N158">
        <f t="shared" ref="N158" si="316">_xlfn.STDEV.S(F189:F228)</f>
        <v>0.23439830226041408</v>
      </c>
    </row>
    <row r="159" spans="1:14">
      <c r="A159" s="13">
        <f t="shared" ca="1" si="256"/>
        <v>0.72929993946926119</v>
      </c>
      <c r="B159" s="1">
        <v>42984</v>
      </c>
      <c r="C159" s="1" t="str">
        <f t="shared" si="257"/>
        <v>September</v>
      </c>
      <c r="D159" t="s">
        <v>16</v>
      </c>
      <c r="E159">
        <v>71.7</v>
      </c>
      <c r="F159">
        <v>0.69</v>
      </c>
      <c r="G159">
        <v>60</v>
      </c>
      <c r="H159">
        <v>0.3</v>
      </c>
      <c r="I159">
        <v>29</v>
      </c>
      <c r="J159" s="2">
        <f t="shared" si="258"/>
        <v>8.6999999999999993</v>
      </c>
      <c r="L159" t="s">
        <v>210</v>
      </c>
      <c r="M159">
        <f t="shared" ref="M159" si="317">AVERAGE(F158:F197)</f>
        <v>0.80875000000000008</v>
      </c>
      <c r="N159">
        <f t="shared" ref="N159" si="318">_xlfn.STDEV.S(F158:F197)</f>
        <v>0.24543198441596606</v>
      </c>
    </row>
    <row r="160" spans="1:14">
      <c r="A160" s="13">
        <f t="shared" ca="1" si="256"/>
        <v>8.1474372027087405E-2</v>
      </c>
      <c r="B160" s="1">
        <v>42835</v>
      </c>
      <c r="C160" s="1" t="str">
        <f t="shared" si="257"/>
        <v>April</v>
      </c>
      <c r="D160" t="s">
        <v>12</v>
      </c>
      <c r="E160">
        <v>58.5</v>
      </c>
      <c r="F160">
        <v>0.74</v>
      </c>
      <c r="G160">
        <v>48</v>
      </c>
      <c r="H160">
        <v>0.3</v>
      </c>
      <c r="I160">
        <v>25</v>
      </c>
      <c r="J160" s="2">
        <f t="shared" si="258"/>
        <v>7.5</v>
      </c>
      <c r="L160" t="s">
        <v>211</v>
      </c>
      <c r="M160">
        <f t="shared" ref="M160" si="319">AVERAGE(F191:F230)</f>
        <v>0.82074999999999998</v>
      </c>
      <c r="N160">
        <f t="shared" ref="N160" si="320">_xlfn.STDEV.S(F191:F230)</f>
        <v>0.23464525871173589</v>
      </c>
    </row>
    <row r="161" spans="1:14">
      <c r="A161" s="13">
        <f t="shared" ca="1" si="256"/>
        <v>9.0072710468702355E-2</v>
      </c>
      <c r="B161" s="1">
        <v>43093</v>
      </c>
      <c r="C161" s="1" t="str">
        <f t="shared" si="257"/>
        <v>December</v>
      </c>
      <c r="D161" t="s">
        <v>10</v>
      </c>
      <c r="E161">
        <v>35.799999999999997</v>
      </c>
      <c r="F161">
        <v>1.25</v>
      </c>
      <c r="G161">
        <v>26</v>
      </c>
      <c r="H161">
        <v>0.3</v>
      </c>
      <c r="I161">
        <v>16</v>
      </c>
      <c r="J161" s="2">
        <f t="shared" si="258"/>
        <v>4.8</v>
      </c>
      <c r="L161" t="s">
        <v>212</v>
      </c>
      <c r="M161">
        <f t="shared" ref="M161" si="321">AVERAGE(F160:F199)</f>
        <v>0.81950000000000001</v>
      </c>
      <c r="N161">
        <f t="shared" ref="N161" si="322">_xlfn.STDEV.S(F160:F199)</f>
        <v>0.24412008394356932</v>
      </c>
    </row>
    <row r="162" spans="1:14">
      <c r="A162" s="13">
        <f t="shared" ca="1" si="256"/>
        <v>6.1468964617770183E-2</v>
      </c>
      <c r="B162" s="1">
        <v>42977</v>
      </c>
      <c r="C162" s="1" t="str">
        <f t="shared" si="257"/>
        <v>August</v>
      </c>
      <c r="D162" t="s">
        <v>16</v>
      </c>
      <c r="E162">
        <v>72</v>
      </c>
      <c r="F162">
        <v>0.63</v>
      </c>
      <c r="G162">
        <v>51</v>
      </c>
      <c r="H162">
        <v>0.5</v>
      </c>
      <c r="I162">
        <v>30</v>
      </c>
      <c r="J162" s="2">
        <f t="shared" si="258"/>
        <v>15</v>
      </c>
      <c r="L162" t="s">
        <v>213</v>
      </c>
      <c r="M162">
        <f t="shared" ref="M162" si="323">AVERAGE(F193:F232)</f>
        <v>0.82649999999999957</v>
      </c>
      <c r="N162">
        <f t="shared" ref="N162" si="324">_xlfn.STDEV.S(F193:F232)</f>
        <v>0.23422047470114929</v>
      </c>
    </row>
    <row r="163" spans="1:14">
      <c r="A163" s="13">
        <f t="shared" ca="1" si="256"/>
        <v>0.16567164000181633</v>
      </c>
      <c r="B163" s="1">
        <v>43081</v>
      </c>
      <c r="C163" s="1" t="str">
        <f t="shared" si="257"/>
        <v>December</v>
      </c>
      <c r="D163" t="s">
        <v>14</v>
      </c>
      <c r="E163">
        <v>33.5</v>
      </c>
      <c r="F163">
        <v>1.33</v>
      </c>
      <c r="G163">
        <v>22</v>
      </c>
      <c r="H163">
        <v>0.3</v>
      </c>
      <c r="I163">
        <v>15</v>
      </c>
      <c r="J163" s="2">
        <f t="shared" si="258"/>
        <v>4.5</v>
      </c>
      <c r="L163" t="s">
        <v>214</v>
      </c>
      <c r="M163">
        <f t="shared" ref="M163" si="325">AVERAGE(F162:F201)</f>
        <v>0.81400000000000006</v>
      </c>
      <c r="N163">
        <f t="shared" ref="N163" si="326">_xlfn.STDEV.S(F162:F201)</f>
        <v>0.23568557933758325</v>
      </c>
    </row>
    <row r="164" spans="1:14">
      <c r="A164" s="13">
        <f t="shared" ca="1" si="256"/>
        <v>0.89158785453203082</v>
      </c>
      <c r="B164" s="1">
        <v>43077</v>
      </c>
      <c r="C164" s="1" t="str">
        <f t="shared" si="257"/>
        <v>December</v>
      </c>
      <c r="D164" t="s">
        <v>20</v>
      </c>
      <c r="E164">
        <v>40.5</v>
      </c>
      <c r="F164">
        <v>1.25</v>
      </c>
      <c r="G164">
        <v>30</v>
      </c>
      <c r="H164">
        <v>0.3</v>
      </c>
      <c r="I164">
        <v>15</v>
      </c>
      <c r="J164" s="2">
        <f t="shared" si="258"/>
        <v>4.5</v>
      </c>
      <c r="L164" t="s">
        <v>215</v>
      </c>
      <c r="M164">
        <f t="shared" ref="M164" si="327">AVERAGE(F195:F234)</f>
        <v>0.83874999999999977</v>
      </c>
      <c r="N164">
        <f t="shared" ref="N164" si="328">_xlfn.STDEV.S(F195:F234)</f>
        <v>0.23135262795468545</v>
      </c>
    </row>
    <row r="165" spans="1:14">
      <c r="A165" s="13">
        <f t="shared" ca="1" si="256"/>
        <v>0.55258567015053128</v>
      </c>
      <c r="B165" s="1">
        <v>42830</v>
      </c>
      <c r="C165" s="1" t="str">
        <f t="shared" si="257"/>
        <v>April</v>
      </c>
      <c r="D165" t="s">
        <v>16</v>
      </c>
      <c r="E165">
        <v>64.400000000000006</v>
      </c>
      <c r="F165">
        <v>0.71</v>
      </c>
      <c r="G165">
        <v>33</v>
      </c>
      <c r="H165">
        <v>0.3</v>
      </c>
      <c r="I165">
        <v>28</v>
      </c>
      <c r="J165" s="2">
        <f t="shared" si="258"/>
        <v>8.4</v>
      </c>
      <c r="L165" t="s">
        <v>216</v>
      </c>
      <c r="M165">
        <f t="shared" ref="M165" si="329">AVERAGE(F164:F203)</f>
        <v>0.80600000000000005</v>
      </c>
      <c r="N165">
        <f t="shared" ref="N165" si="330">_xlfn.STDEV.S(F164:F203)</f>
        <v>0.21889934462424304</v>
      </c>
    </row>
    <row r="166" spans="1:14">
      <c r="A166" s="13">
        <f t="shared" ca="1" si="256"/>
        <v>0.65153800032562126</v>
      </c>
      <c r="B166" s="1">
        <v>43018</v>
      </c>
      <c r="C166" s="1" t="str">
        <f t="shared" si="257"/>
        <v>October</v>
      </c>
      <c r="D166" t="s">
        <v>14</v>
      </c>
      <c r="E166">
        <v>58.5</v>
      </c>
      <c r="F166">
        <v>0.74</v>
      </c>
      <c r="G166">
        <v>51</v>
      </c>
      <c r="H166">
        <v>0.3</v>
      </c>
      <c r="I166">
        <v>25</v>
      </c>
      <c r="J166" s="2">
        <f t="shared" si="258"/>
        <v>7.5</v>
      </c>
      <c r="L166" t="s">
        <v>217</v>
      </c>
      <c r="M166">
        <f t="shared" ref="M166" si="331">AVERAGE(F197:F236)</f>
        <v>0.83700000000000008</v>
      </c>
      <c r="N166">
        <f t="shared" ref="N166" si="332">_xlfn.STDEV.S(F197:F236)</f>
        <v>0.23218250999745435</v>
      </c>
    </row>
    <row r="167" spans="1:14">
      <c r="A167" s="13">
        <f t="shared" ca="1" si="256"/>
        <v>0.26443553488533067</v>
      </c>
      <c r="B167" s="1">
        <v>42942</v>
      </c>
      <c r="C167" s="1" t="str">
        <f t="shared" si="257"/>
        <v>July</v>
      </c>
      <c r="D167" t="s">
        <v>16</v>
      </c>
      <c r="E167">
        <v>76.599999999999994</v>
      </c>
      <c r="F167">
        <v>0.59</v>
      </c>
      <c r="G167">
        <v>37</v>
      </c>
      <c r="H167">
        <v>0.5</v>
      </c>
      <c r="I167">
        <v>32</v>
      </c>
      <c r="J167" s="2">
        <f t="shared" si="258"/>
        <v>16</v>
      </c>
      <c r="L167" t="s">
        <v>218</v>
      </c>
      <c r="M167">
        <f t="shared" ref="M167" si="333">AVERAGE(F166:F205)</f>
        <v>0.79925000000000002</v>
      </c>
      <c r="N167">
        <f t="shared" ref="N167" si="334">_xlfn.STDEV.S(F166:F205)</f>
        <v>0.20790021645010404</v>
      </c>
    </row>
    <row r="168" spans="1:14">
      <c r="A168" s="13">
        <f t="shared" ca="1" si="256"/>
        <v>3.4418787250024563E-3</v>
      </c>
      <c r="B168" s="1">
        <v>43091</v>
      </c>
      <c r="C168" s="1" t="str">
        <f t="shared" si="257"/>
        <v>December</v>
      </c>
      <c r="D168" t="s">
        <v>20</v>
      </c>
      <c r="E168">
        <v>30.9</v>
      </c>
      <c r="F168">
        <v>1.54</v>
      </c>
      <c r="G168">
        <v>17</v>
      </c>
      <c r="H168">
        <v>0.3</v>
      </c>
      <c r="I168">
        <v>13</v>
      </c>
      <c r="J168" s="2">
        <f t="shared" si="258"/>
        <v>3.9</v>
      </c>
      <c r="L168" t="s">
        <v>219</v>
      </c>
      <c r="M168">
        <f t="shared" ref="M168" si="335">AVERAGE(F199:F238)</f>
        <v>0.81924999999999992</v>
      </c>
      <c r="N168">
        <f t="shared" ref="N168" si="336">_xlfn.STDEV.S(F199:F238)</f>
        <v>0.22848876424151712</v>
      </c>
    </row>
    <row r="169" spans="1:14">
      <c r="A169" s="13">
        <f t="shared" ca="1" si="256"/>
        <v>0.31411821033609411</v>
      </c>
      <c r="B169" s="1">
        <v>42848</v>
      </c>
      <c r="C169" s="1" t="str">
        <f t="shared" si="257"/>
        <v>April</v>
      </c>
      <c r="D169" t="s">
        <v>10</v>
      </c>
      <c r="E169">
        <v>60.8</v>
      </c>
      <c r="F169">
        <v>0.77</v>
      </c>
      <c r="G169">
        <v>50</v>
      </c>
      <c r="H169">
        <v>0.3</v>
      </c>
      <c r="I169">
        <v>26</v>
      </c>
      <c r="J169" s="2">
        <f t="shared" si="258"/>
        <v>7.8</v>
      </c>
      <c r="L169" t="s">
        <v>220</v>
      </c>
      <c r="M169">
        <f t="shared" ref="M169" si="337">AVERAGE(F168:F207)</f>
        <v>0.81725000000000014</v>
      </c>
      <c r="N169">
        <f t="shared" ref="N169" si="338">_xlfn.STDEV.S(F168:F207)</f>
        <v>0.21336122614128519</v>
      </c>
    </row>
    <row r="170" spans="1:14">
      <c r="A170" s="13">
        <f t="shared" ca="1" si="256"/>
        <v>8.3673652027567491E-2</v>
      </c>
      <c r="B170" s="1">
        <v>42871</v>
      </c>
      <c r="C170" s="1" t="str">
        <f t="shared" si="257"/>
        <v>May</v>
      </c>
      <c r="D170" t="s">
        <v>14</v>
      </c>
      <c r="E170">
        <v>65.7</v>
      </c>
      <c r="F170">
        <v>0.67</v>
      </c>
      <c r="G170">
        <v>55</v>
      </c>
      <c r="H170">
        <v>0.3</v>
      </c>
      <c r="I170">
        <v>29</v>
      </c>
      <c r="J170" s="2">
        <f t="shared" si="258"/>
        <v>8.6999999999999993</v>
      </c>
      <c r="L170" t="s">
        <v>221</v>
      </c>
      <c r="M170">
        <f t="shared" ref="M170" si="339">AVERAGE(F201:F240)</f>
        <v>0.83424999999999994</v>
      </c>
      <c r="N170">
        <f t="shared" ref="N170" si="340">_xlfn.STDEV.S(F201:F240)</f>
        <v>0.2489350394101921</v>
      </c>
    </row>
    <row r="171" spans="1:14">
      <c r="A171" s="13">
        <f t="shared" ca="1" si="256"/>
        <v>0.75135619580512902</v>
      </c>
      <c r="B171" s="1">
        <v>42858</v>
      </c>
      <c r="C171" s="1" t="str">
        <f t="shared" si="257"/>
        <v>May</v>
      </c>
      <c r="D171" t="s">
        <v>16</v>
      </c>
      <c r="E171">
        <v>71</v>
      </c>
      <c r="F171">
        <v>0.63</v>
      </c>
      <c r="G171">
        <v>55</v>
      </c>
      <c r="H171">
        <v>0.3</v>
      </c>
      <c r="I171">
        <v>30</v>
      </c>
      <c r="J171" s="2">
        <f t="shared" si="258"/>
        <v>9</v>
      </c>
      <c r="L171" t="s">
        <v>222</v>
      </c>
      <c r="M171">
        <f t="shared" ref="M171" si="341">AVERAGE(F170:F209)</f>
        <v>0.79300000000000004</v>
      </c>
      <c r="N171">
        <f t="shared" ref="N171" si="342">_xlfn.STDEV.S(F170:F209)</f>
        <v>0.18191573140697054</v>
      </c>
    </row>
    <row r="172" spans="1:14">
      <c r="A172" s="13">
        <f t="shared" ca="1" si="256"/>
        <v>0.67846497863961963</v>
      </c>
      <c r="B172" s="1">
        <v>42868</v>
      </c>
      <c r="C172" s="1" t="str">
        <f t="shared" si="257"/>
        <v>May</v>
      </c>
      <c r="D172" t="s">
        <v>21</v>
      </c>
      <c r="E172">
        <v>70</v>
      </c>
      <c r="F172">
        <v>0.65</v>
      </c>
      <c r="G172">
        <v>34</v>
      </c>
      <c r="H172">
        <v>0.3</v>
      </c>
      <c r="I172">
        <v>30</v>
      </c>
      <c r="J172" s="2">
        <f t="shared" si="258"/>
        <v>9</v>
      </c>
      <c r="L172" t="s">
        <v>223</v>
      </c>
      <c r="M172">
        <f t="shared" ref="M172" si="343">AVERAGE(F203:F242)</f>
        <v>0.82150000000000001</v>
      </c>
      <c r="N172">
        <f t="shared" ref="N172" si="344">_xlfn.STDEV.S(F203:F242)</f>
        <v>0.24966182255408145</v>
      </c>
    </row>
    <row r="173" spans="1:14">
      <c r="A173" s="13">
        <f t="shared" ca="1" si="256"/>
        <v>0.33709410569681431</v>
      </c>
      <c r="B173" s="1">
        <v>42840</v>
      </c>
      <c r="C173" s="1" t="str">
        <f t="shared" si="257"/>
        <v>April</v>
      </c>
      <c r="D173" t="s">
        <v>21</v>
      </c>
      <c r="E173">
        <v>65.8</v>
      </c>
      <c r="F173">
        <v>0.74</v>
      </c>
      <c r="G173">
        <v>41</v>
      </c>
      <c r="H173">
        <v>0.3</v>
      </c>
      <c r="I173">
        <v>26</v>
      </c>
      <c r="J173" s="2">
        <f t="shared" si="258"/>
        <v>7.8</v>
      </c>
      <c r="L173" t="s">
        <v>224</v>
      </c>
      <c r="M173">
        <f t="shared" ref="M173" si="345">AVERAGE(F172:F211)</f>
        <v>0.79300000000000004</v>
      </c>
      <c r="N173">
        <f t="shared" ref="N173" si="346">_xlfn.STDEV.S(F172:F211)</f>
        <v>0.18387844368299899</v>
      </c>
    </row>
    <row r="174" spans="1:14">
      <c r="A174" s="13">
        <f t="shared" ca="1" si="256"/>
        <v>0.9372190926170969</v>
      </c>
      <c r="B174" s="1">
        <v>43047</v>
      </c>
      <c r="C174" s="1" t="str">
        <f t="shared" si="257"/>
        <v>November</v>
      </c>
      <c r="D174" t="s">
        <v>16</v>
      </c>
      <c r="E174">
        <v>44.7</v>
      </c>
      <c r="F174">
        <v>0.95</v>
      </c>
      <c r="G174">
        <v>37</v>
      </c>
      <c r="H174">
        <v>0.3</v>
      </c>
      <c r="I174">
        <v>19</v>
      </c>
      <c r="J174" s="2">
        <f t="shared" si="258"/>
        <v>5.7</v>
      </c>
      <c r="L174" t="s">
        <v>225</v>
      </c>
      <c r="M174">
        <f t="shared" ref="M174" si="347">AVERAGE(F205:F244)</f>
        <v>0.81274999999999975</v>
      </c>
      <c r="N174">
        <f t="shared" ref="N174" si="348">_xlfn.STDEV.S(F205:F244)</f>
        <v>0.25617489518506154</v>
      </c>
    </row>
    <row r="175" spans="1:14">
      <c r="A175" s="13">
        <f t="shared" ca="1" si="256"/>
        <v>0.47312960184102559</v>
      </c>
      <c r="B175" s="1">
        <v>42804</v>
      </c>
      <c r="C175" s="1" t="str">
        <f t="shared" si="257"/>
        <v>March</v>
      </c>
      <c r="D175" t="s">
        <v>20</v>
      </c>
      <c r="E175">
        <v>59.2</v>
      </c>
      <c r="F175">
        <v>0.83</v>
      </c>
      <c r="G175">
        <v>31</v>
      </c>
      <c r="H175">
        <v>0.3</v>
      </c>
      <c r="I175">
        <v>24</v>
      </c>
      <c r="J175" s="2">
        <f t="shared" si="258"/>
        <v>7.1999999999999993</v>
      </c>
      <c r="L175" t="s">
        <v>226</v>
      </c>
      <c r="M175">
        <f t="shared" ref="M175" si="349">AVERAGE(F174:F213)</f>
        <v>0.80875000000000008</v>
      </c>
      <c r="N175">
        <f t="shared" ref="N175" si="350">_xlfn.STDEV.S(F174:F213)</f>
        <v>0.2015604191405207</v>
      </c>
    </row>
    <row r="176" spans="1:14">
      <c r="A176" s="13">
        <f t="shared" ca="1" si="256"/>
        <v>0.83822908379205119</v>
      </c>
      <c r="B176" s="1">
        <v>43078</v>
      </c>
      <c r="C176" s="1" t="str">
        <f t="shared" si="257"/>
        <v>December</v>
      </c>
      <c r="D176" t="s">
        <v>21</v>
      </c>
      <c r="E176">
        <v>31.2</v>
      </c>
      <c r="F176">
        <v>1.43</v>
      </c>
      <c r="G176">
        <v>19</v>
      </c>
      <c r="H176">
        <v>0.3</v>
      </c>
      <c r="I176">
        <v>14</v>
      </c>
      <c r="J176" s="2">
        <f t="shared" si="258"/>
        <v>4.2</v>
      </c>
      <c r="L176" t="s">
        <v>227</v>
      </c>
      <c r="M176">
        <f t="shared" ref="M176" si="351">AVERAGE(F207:F246)</f>
        <v>0.79799999999999971</v>
      </c>
      <c r="N176">
        <f t="shared" ref="N176" si="352">_xlfn.STDEV.S(F207:F246)</f>
        <v>0.25607691152344242</v>
      </c>
    </row>
    <row r="177" spans="1:14">
      <c r="A177" s="13">
        <f t="shared" ca="1" si="256"/>
        <v>0.62260445659011621</v>
      </c>
      <c r="B177" s="1">
        <v>42768</v>
      </c>
      <c r="C177" s="1" t="str">
        <f t="shared" si="257"/>
        <v>February</v>
      </c>
      <c r="D177" t="s">
        <v>18</v>
      </c>
      <c r="E177">
        <v>52</v>
      </c>
      <c r="F177">
        <v>1</v>
      </c>
      <c r="G177">
        <v>22</v>
      </c>
      <c r="H177">
        <v>0.3</v>
      </c>
      <c r="I177">
        <v>20</v>
      </c>
      <c r="J177" s="2">
        <f t="shared" si="258"/>
        <v>6</v>
      </c>
      <c r="L177" t="s">
        <v>228</v>
      </c>
      <c r="M177">
        <f t="shared" ref="M177" si="353">AVERAGE(F176:F215)</f>
        <v>0.79175000000000006</v>
      </c>
      <c r="N177">
        <f t="shared" ref="N177" si="354">_xlfn.STDEV.S(F176:F215)</f>
        <v>0.20873105625697816</v>
      </c>
    </row>
    <row r="178" spans="1:14">
      <c r="A178" s="13">
        <f t="shared" ca="1" si="256"/>
        <v>4.3008296017479575E-2</v>
      </c>
      <c r="B178" s="1">
        <v>42929</v>
      </c>
      <c r="C178" s="1" t="str">
        <f t="shared" si="257"/>
        <v>July</v>
      </c>
      <c r="D178" t="s">
        <v>18</v>
      </c>
      <c r="E178">
        <v>78.900000000000006</v>
      </c>
      <c r="F178">
        <v>0.61</v>
      </c>
      <c r="G178">
        <v>49</v>
      </c>
      <c r="H178">
        <v>0.5</v>
      </c>
      <c r="I178">
        <v>33</v>
      </c>
      <c r="J178" s="2">
        <f t="shared" si="258"/>
        <v>16.5</v>
      </c>
      <c r="L178" t="s">
        <v>229</v>
      </c>
      <c r="M178">
        <f t="shared" ref="M178" si="355">AVERAGE(F209:F248)</f>
        <v>0.79549999999999987</v>
      </c>
      <c r="N178">
        <f t="shared" ref="N178" si="356">_xlfn.STDEV.S(F209:F248)</f>
        <v>0.25483981897131652</v>
      </c>
    </row>
    <row r="179" spans="1:14">
      <c r="A179" s="13">
        <f t="shared" ca="1" si="256"/>
        <v>0.15458784535564507</v>
      </c>
      <c r="B179" s="1">
        <v>42904</v>
      </c>
      <c r="C179" s="1" t="str">
        <f t="shared" si="257"/>
        <v>June</v>
      </c>
      <c r="D179" t="s">
        <v>10</v>
      </c>
      <c r="E179">
        <v>72.599999999999994</v>
      </c>
      <c r="F179">
        <v>0.59</v>
      </c>
      <c r="G179">
        <v>60</v>
      </c>
      <c r="H179">
        <v>0.3</v>
      </c>
      <c r="I179">
        <v>32</v>
      </c>
      <c r="J179" s="2">
        <f t="shared" si="258"/>
        <v>9.6</v>
      </c>
      <c r="L179" t="s">
        <v>230</v>
      </c>
      <c r="M179">
        <f t="shared" ref="M179" si="357">AVERAGE(F178:F217)</f>
        <v>0.8015000000000001</v>
      </c>
      <c r="N179">
        <f t="shared" ref="N179" si="358">_xlfn.STDEV.S(F178:F217)</f>
        <v>0.24522673966383357</v>
      </c>
    </row>
    <row r="180" spans="1:14">
      <c r="A180" s="13">
        <f t="shared" ca="1" si="256"/>
        <v>0.17187474076521736</v>
      </c>
      <c r="B180" s="1">
        <v>42807</v>
      </c>
      <c r="C180" s="1" t="str">
        <f t="shared" si="257"/>
        <v>March</v>
      </c>
      <c r="D180" t="s">
        <v>12</v>
      </c>
      <c r="E180">
        <v>55.9</v>
      </c>
      <c r="F180">
        <v>0.87</v>
      </c>
      <c r="G180">
        <v>48</v>
      </c>
      <c r="H180">
        <v>0.3</v>
      </c>
      <c r="I180">
        <v>23</v>
      </c>
      <c r="J180" s="2">
        <f t="shared" si="258"/>
        <v>6.8999999999999995</v>
      </c>
      <c r="L180" t="s">
        <v>231</v>
      </c>
      <c r="M180">
        <f t="shared" ref="M180" si="359">AVERAGE(F211:F250)</f>
        <v>0.81724999999999992</v>
      </c>
      <c r="N180">
        <f t="shared" ref="N180" si="360">_xlfn.STDEV.S(F211:F250)</f>
        <v>0.27025142614486486</v>
      </c>
    </row>
    <row r="181" spans="1:14">
      <c r="A181" s="13">
        <f t="shared" ca="1" si="256"/>
        <v>0.77827292520820246</v>
      </c>
      <c r="B181" s="1">
        <v>42815</v>
      </c>
      <c r="C181" s="1" t="str">
        <f t="shared" si="257"/>
        <v>March</v>
      </c>
      <c r="D181" t="s">
        <v>14</v>
      </c>
      <c r="E181">
        <v>57.2</v>
      </c>
      <c r="F181">
        <v>0.83</v>
      </c>
      <c r="G181">
        <v>36</v>
      </c>
      <c r="H181">
        <v>0.3</v>
      </c>
      <c r="I181">
        <v>24</v>
      </c>
      <c r="J181" s="2">
        <f t="shared" si="258"/>
        <v>7.1999999999999993</v>
      </c>
      <c r="L181" t="s">
        <v>232</v>
      </c>
      <c r="M181">
        <f t="shared" ref="M181" si="361">AVERAGE(F180:F219)</f>
        <v>0.80549999999999999</v>
      </c>
      <c r="N181">
        <f t="shared" ref="N181" si="362">_xlfn.STDEV.S(F180:F219)</f>
        <v>0.24332051248275768</v>
      </c>
    </row>
    <row r="182" spans="1:14">
      <c r="A182" s="13">
        <f t="shared" ca="1" si="256"/>
        <v>0.3194004639009409</v>
      </c>
      <c r="B182" s="1">
        <v>42886</v>
      </c>
      <c r="C182" s="1" t="str">
        <f t="shared" si="257"/>
        <v>May</v>
      </c>
      <c r="D182" t="s">
        <v>16</v>
      </c>
      <c r="E182">
        <v>77.3</v>
      </c>
      <c r="F182">
        <v>0.65</v>
      </c>
      <c r="G182">
        <v>56</v>
      </c>
      <c r="H182">
        <v>0.3</v>
      </c>
      <c r="I182">
        <v>31</v>
      </c>
      <c r="J182" s="2">
        <f t="shared" si="258"/>
        <v>9.2999999999999989</v>
      </c>
      <c r="L182" t="s">
        <v>233</v>
      </c>
      <c r="M182">
        <f t="shared" ref="M182" si="363">AVERAGE(F213:F252)</f>
        <v>0.81525000000000003</v>
      </c>
      <c r="N182">
        <f t="shared" ref="N182" si="364">_xlfn.STDEV.S(F213:F252)</f>
        <v>0.27090529615933928</v>
      </c>
    </row>
    <row r="183" spans="1:14">
      <c r="A183" s="13">
        <f t="shared" ca="1" si="256"/>
        <v>0.66819909575912539</v>
      </c>
      <c r="B183" s="1">
        <v>42892</v>
      </c>
      <c r="C183" s="1" t="str">
        <f t="shared" si="257"/>
        <v>June</v>
      </c>
      <c r="D183" t="s">
        <v>14</v>
      </c>
      <c r="E183">
        <v>84.2</v>
      </c>
      <c r="F183">
        <v>0.56000000000000005</v>
      </c>
      <c r="G183">
        <v>44</v>
      </c>
      <c r="H183">
        <v>0.3</v>
      </c>
      <c r="I183">
        <v>34</v>
      </c>
      <c r="J183" s="2">
        <f t="shared" si="258"/>
        <v>10.199999999999999</v>
      </c>
      <c r="L183" t="s">
        <v>234</v>
      </c>
      <c r="M183">
        <f t="shared" ref="M183" si="365">AVERAGE(F182:F221)</f>
        <v>0.80224999999999991</v>
      </c>
      <c r="N183">
        <f t="shared" ref="N183" si="366">_xlfn.STDEV.S(F182:F221)</f>
        <v>0.24311533086698636</v>
      </c>
    </row>
    <row r="184" spans="1:14">
      <c r="A184" s="13">
        <f t="shared" ca="1" si="256"/>
        <v>5.5442345618147204E-2</v>
      </c>
      <c r="B184" s="1">
        <v>42857</v>
      </c>
      <c r="C184" s="1" t="str">
        <f t="shared" si="257"/>
        <v>May</v>
      </c>
      <c r="D184" t="s">
        <v>14</v>
      </c>
      <c r="E184">
        <v>65.7</v>
      </c>
      <c r="F184">
        <v>0.69</v>
      </c>
      <c r="G184">
        <v>40</v>
      </c>
      <c r="H184">
        <v>0.3</v>
      </c>
      <c r="I184">
        <v>29</v>
      </c>
      <c r="J184" s="2">
        <f t="shared" si="258"/>
        <v>8.6999999999999993</v>
      </c>
      <c r="L184" t="s">
        <v>235</v>
      </c>
      <c r="M184">
        <f t="shared" ref="M184" si="367">AVERAGE(F215:F254)</f>
        <v>0.85350000000000004</v>
      </c>
      <c r="N184">
        <f t="shared" ref="N184" si="368">_xlfn.STDEV.S(F215:F254)</f>
        <v>0.30723372878407068</v>
      </c>
    </row>
    <row r="185" spans="1:14">
      <c r="A185" s="13">
        <f t="shared" ca="1" si="256"/>
        <v>0.30692705157818045</v>
      </c>
      <c r="B185" s="1">
        <v>42822</v>
      </c>
      <c r="C185" s="1" t="str">
        <f t="shared" si="257"/>
        <v>March</v>
      </c>
      <c r="D185" t="s">
        <v>14</v>
      </c>
      <c r="E185">
        <v>55.9</v>
      </c>
      <c r="F185">
        <v>0.83</v>
      </c>
      <c r="G185">
        <v>48</v>
      </c>
      <c r="H185">
        <v>0.3</v>
      </c>
      <c r="I185">
        <v>23</v>
      </c>
      <c r="J185" s="2">
        <f t="shared" si="258"/>
        <v>6.8999999999999995</v>
      </c>
      <c r="L185" t="s">
        <v>236</v>
      </c>
      <c r="M185">
        <f t="shared" ref="M185" si="369">AVERAGE(F184:F223)</f>
        <v>0.81149999999999989</v>
      </c>
      <c r="N185">
        <f t="shared" ref="N185" si="370">_xlfn.STDEV.S(F184:F223)</f>
        <v>0.23927829522149049</v>
      </c>
    </row>
    <row r="186" spans="1:14">
      <c r="A186" s="13">
        <f t="shared" ca="1" si="256"/>
        <v>9.0032836091820001E-2</v>
      </c>
      <c r="B186" s="1">
        <v>43023</v>
      </c>
      <c r="C186" s="1" t="str">
        <f t="shared" si="257"/>
        <v>October</v>
      </c>
      <c r="D186" t="s">
        <v>10</v>
      </c>
      <c r="E186">
        <v>61.5</v>
      </c>
      <c r="F186">
        <v>0.74</v>
      </c>
      <c r="G186">
        <v>36</v>
      </c>
      <c r="H186">
        <v>0.3</v>
      </c>
      <c r="I186">
        <v>25</v>
      </c>
      <c r="J186" s="2">
        <f t="shared" si="258"/>
        <v>7.5</v>
      </c>
      <c r="L186" t="s">
        <v>237</v>
      </c>
      <c r="M186">
        <f t="shared" ref="M186" si="371">AVERAGE(F217:F256)</f>
        <v>0.8547499999999999</v>
      </c>
      <c r="N186">
        <f t="shared" ref="N186" si="372">_xlfn.STDEV.S(F217:F256)</f>
        <v>0.30466448548846109</v>
      </c>
    </row>
    <row r="187" spans="1:14">
      <c r="A187" s="13">
        <f t="shared" ca="1" si="256"/>
        <v>0.8355384157314425</v>
      </c>
      <c r="B187" s="1">
        <v>42901</v>
      </c>
      <c r="C187" s="1" t="str">
        <f t="shared" si="257"/>
        <v>June</v>
      </c>
      <c r="D187" t="s">
        <v>18</v>
      </c>
      <c r="E187">
        <v>84.8</v>
      </c>
      <c r="F187">
        <v>0.56000000000000005</v>
      </c>
      <c r="G187">
        <v>50</v>
      </c>
      <c r="H187">
        <v>0.3</v>
      </c>
      <c r="I187">
        <v>36</v>
      </c>
      <c r="J187" s="2">
        <f t="shared" si="258"/>
        <v>10.799999999999999</v>
      </c>
      <c r="L187" t="s">
        <v>238</v>
      </c>
      <c r="M187">
        <f t="shared" ref="M187" si="373">AVERAGE(F186:F225)</f>
        <v>0.81375000000000008</v>
      </c>
      <c r="N187">
        <f t="shared" ref="N187" si="374">_xlfn.STDEV.S(F186:F225)</f>
        <v>0.23891514962000326</v>
      </c>
    </row>
    <row r="188" spans="1:14">
      <c r="A188" s="13">
        <f t="shared" ca="1" si="256"/>
        <v>0.86408113392115993</v>
      </c>
      <c r="B188" s="1">
        <v>42951</v>
      </c>
      <c r="C188" s="1" t="str">
        <f t="shared" si="257"/>
        <v>August</v>
      </c>
      <c r="D188" t="s">
        <v>20</v>
      </c>
      <c r="E188">
        <v>70.7</v>
      </c>
      <c r="F188">
        <v>0.69</v>
      </c>
      <c r="G188">
        <v>34</v>
      </c>
      <c r="H188">
        <v>0.5</v>
      </c>
      <c r="I188">
        <v>29</v>
      </c>
      <c r="J188" s="2">
        <f t="shared" si="258"/>
        <v>14.5</v>
      </c>
      <c r="L188" t="s">
        <v>239</v>
      </c>
      <c r="M188">
        <f t="shared" ref="M188" si="375">AVERAGE(F219:F258)</f>
        <v>0.82750000000000024</v>
      </c>
      <c r="N188">
        <f t="shared" ref="N188" si="376">_xlfn.STDEV.S(F219:F258)</f>
        <v>0.26244169071555801</v>
      </c>
    </row>
    <row r="189" spans="1:14">
      <c r="A189" s="13">
        <f t="shared" ca="1" si="256"/>
        <v>0.57913572453076967</v>
      </c>
      <c r="B189" s="1">
        <v>42817</v>
      </c>
      <c r="C189" s="1" t="str">
        <f t="shared" si="257"/>
        <v>March</v>
      </c>
      <c r="D189" t="s">
        <v>18</v>
      </c>
      <c r="E189">
        <v>55.9</v>
      </c>
      <c r="F189">
        <v>0.87</v>
      </c>
      <c r="G189">
        <v>35</v>
      </c>
      <c r="H189">
        <v>0.3</v>
      </c>
      <c r="I189">
        <v>23</v>
      </c>
      <c r="J189" s="2">
        <f t="shared" si="258"/>
        <v>6.8999999999999995</v>
      </c>
      <c r="L189" t="s">
        <v>240</v>
      </c>
      <c r="M189">
        <f t="shared" ref="M189" si="377">AVERAGE(F188:F227)</f>
        <v>0.82050000000000001</v>
      </c>
      <c r="N189">
        <f t="shared" ref="N189" si="378">_xlfn.STDEV.S(F188:F227)</f>
        <v>0.23534971251201323</v>
      </c>
    </row>
    <row r="190" spans="1:14">
      <c r="A190" s="13">
        <f t="shared" ca="1" si="256"/>
        <v>0.88035843286206372</v>
      </c>
      <c r="B190" s="1">
        <v>42820</v>
      </c>
      <c r="C190" s="1" t="str">
        <f t="shared" si="257"/>
        <v>March</v>
      </c>
      <c r="D190" t="s">
        <v>10</v>
      </c>
      <c r="E190">
        <v>59.5</v>
      </c>
      <c r="F190">
        <v>0.77</v>
      </c>
      <c r="G190">
        <v>39</v>
      </c>
      <c r="H190">
        <v>0.3</v>
      </c>
      <c r="I190">
        <v>25</v>
      </c>
      <c r="J190" s="2">
        <f t="shared" si="258"/>
        <v>7.5</v>
      </c>
      <c r="L190" t="s">
        <v>241</v>
      </c>
      <c r="M190">
        <f t="shared" ref="M190" si="379">AVERAGE(F221:F260)</f>
        <v>0.84100000000000019</v>
      </c>
      <c r="N190">
        <f t="shared" ref="N190" si="380">_xlfn.STDEV.S(F221:F260)</f>
        <v>0.2815688648288821</v>
      </c>
    </row>
    <row r="191" spans="1:14">
      <c r="A191" s="13">
        <f t="shared" ca="1" si="256"/>
        <v>0.66807884604727685</v>
      </c>
      <c r="B191" s="1">
        <v>42987</v>
      </c>
      <c r="C191" s="1" t="str">
        <f t="shared" si="257"/>
        <v>September</v>
      </c>
      <c r="D191" t="s">
        <v>21</v>
      </c>
      <c r="E191">
        <v>64.8</v>
      </c>
      <c r="F191">
        <v>0.77</v>
      </c>
      <c r="G191">
        <v>45</v>
      </c>
      <c r="H191">
        <v>0.3</v>
      </c>
      <c r="I191">
        <v>26</v>
      </c>
      <c r="J191" s="2">
        <f t="shared" si="258"/>
        <v>7.8</v>
      </c>
      <c r="L191" t="s">
        <v>242</v>
      </c>
      <c r="M191">
        <f t="shared" ref="M191" si="381">AVERAGE(F190:F229)</f>
        <v>0.82150000000000001</v>
      </c>
      <c r="N191">
        <f t="shared" ref="N191" si="382">_xlfn.STDEV.S(F190:F229)</f>
        <v>0.23442838280947692</v>
      </c>
    </row>
    <row r="192" spans="1:14">
      <c r="A192" s="13">
        <f t="shared" ca="1" si="256"/>
        <v>0.27488021370124105</v>
      </c>
      <c r="B192" s="1">
        <v>43007</v>
      </c>
      <c r="C192" s="1" t="str">
        <f t="shared" si="257"/>
        <v>September</v>
      </c>
      <c r="D192" t="s">
        <v>20</v>
      </c>
      <c r="E192">
        <v>66.099999999999994</v>
      </c>
      <c r="F192">
        <v>0.71</v>
      </c>
      <c r="G192">
        <v>48</v>
      </c>
      <c r="H192">
        <v>0.3</v>
      </c>
      <c r="I192">
        <v>27</v>
      </c>
      <c r="J192" s="2">
        <f t="shared" si="258"/>
        <v>8.1</v>
      </c>
      <c r="L192" t="s">
        <v>243</v>
      </c>
      <c r="M192">
        <f t="shared" ref="M192" si="383">AVERAGE(F223:F262)</f>
        <v>0.83850000000000013</v>
      </c>
      <c r="N192">
        <f t="shared" ref="N192" si="384">_xlfn.STDEV.S(F223:F262)</f>
        <v>0.28174866049780489</v>
      </c>
    </row>
    <row r="193" spans="1:14">
      <c r="A193" s="13">
        <f t="shared" ca="1" si="256"/>
        <v>0.34852539739279798</v>
      </c>
      <c r="B193" s="1">
        <v>42940</v>
      </c>
      <c r="C193" s="1" t="str">
        <f t="shared" si="257"/>
        <v>July</v>
      </c>
      <c r="D193" t="s">
        <v>12</v>
      </c>
      <c r="E193">
        <v>83.5</v>
      </c>
      <c r="F193">
        <v>0.56999999999999995</v>
      </c>
      <c r="G193">
        <v>69</v>
      </c>
      <c r="H193">
        <v>0.5</v>
      </c>
      <c r="I193">
        <v>35</v>
      </c>
      <c r="J193" s="2">
        <f t="shared" si="258"/>
        <v>17.5</v>
      </c>
      <c r="L193" t="s">
        <v>244</v>
      </c>
      <c r="M193">
        <f t="shared" ref="M193" si="385">AVERAGE(F192:F231)</f>
        <v>0.82149999999999967</v>
      </c>
      <c r="N193">
        <f t="shared" ref="N193" si="386">_xlfn.STDEV.S(F192:F231)</f>
        <v>0.2345268012676191</v>
      </c>
    </row>
    <row r="194" spans="1:14">
      <c r="A194" s="13">
        <f t="shared" ref="A194:A257" ca="1" si="387">RAND()</f>
        <v>0.59121826102330133</v>
      </c>
      <c r="B194" s="1">
        <v>42986</v>
      </c>
      <c r="C194" s="1" t="str">
        <f t="shared" ref="C194:C257" si="388">TEXT(B194, "mmmm")</f>
        <v>September</v>
      </c>
      <c r="D194" t="s">
        <v>20</v>
      </c>
      <c r="E194">
        <v>65.099999999999994</v>
      </c>
      <c r="F194">
        <v>0.71</v>
      </c>
      <c r="G194">
        <v>37</v>
      </c>
      <c r="H194">
        <v>0.3</v>
      </c>
      <c r="I194">
        <v>27</v>
      </c>
      <c r="J194" s="2">
        <f t="shared" ref="J194:J257" si="389">H194*I194</f>
        <v>8.1</v>
      </c>
      <c r="L194" t="s">
        <v>245</v>
      </c>
      <c r="M194">
        <f t="shared" ref="M194" si="390">AVERAGE(F225:F264)</f>
        <v>0.83550000000000002</v>
      </c>
      <c r="N194">
        <f t="shared" ref="N194" si="391">_xlfn.STDEV.S(F225:F264)</f>
        <v>0.28637388149061344</v>
      </c>
    </row>
    <row r="195" spans="1:14">
      <c r="A195" s="13">
        <f t="shared" ca="1" si="387"/>
        <v>0.24712051729647344</v>
      </c>
      <c r="B195" s="1">
        <v>42990</v>
      </c>
      <c r="C195" s="1" t="str">
        <f t="shared" si="388"/>
        <v>September</v>
      </c>
      <c r="D195" t="s">
        <v>14</v>
      </c>
      <c r="E195">
        <v>61.1</v>
      </c>
      <c r="F195">
        <v>0.71</v>
      </c>
      <c r="G195">
        <v>36</v>
      </c>
      <c r="H195">
        <v>0.3</v>
      </c>
      <c r="I195">
        <v>27</v>
      </c>
      <c r="J195" s="2">
        <f t="shared" si="389"/>
        <v>8.1</v>
      </c>
      <c r="L195" t="s">
        <v>246</v>
      </c>
      <c r="M195">
        <f t="shared" ref="M195" si="392">AVERAGE(F194:F233)</f>
        <v>0.83724999999999972</v>
      </c>
      <c r="N195">
        <f t="shared" ref="N195" si="393">_xlfn.STDEV.S(F194:F233)</f>
        <v>0.23200339851622331</v>
      </c>
    </row>
    <row r="196" spans="1:14">
      <c r="A196" s="13">
        <f t="shared" ca="1" si="387"/>
        <v>0.25923957294336519</v>
      </c>
      <c r="B196" s="1">
        <v>43011</v>
      </c>
      <c r="C196" s="1" t="str">
        <f t="shared" si="388"/>
        <v>October</v>
      </c>
      <c r="D196" t="s">
        <v>14</v>
      </c>
      <c r="E196">
        <v>59.2</v>
      </c>
      <c r="F196">
        <v>0.8</v>
      </c>
      <c r="G196">
        <v>34</v>
      </c>
      <c r="H196">
        <v>0.3</v>
      </c>
      <c r="I196">
        <v>24</v>
      </c>
      <c r="J196" s="2">
        <f t="shared" si="389"/>
        <v>7.1999999999999993</v>
      </c>
      <c r="L196" t="s">
        <v>247</v>
      </c>
      <c r="M196">
        <f t="shared" ref="M196" si="394">AVERAGE(F227:F266)</f>
        <v>0.82775000000000021</v>
      </c>
      <c r="N196">
        <f t="shared" ref="N196" si="395">_xlfn.STDEV.S(F227:F266)</f>
        <v>0.28965485650586914</v>
      </c>
    </row>
    <row r="197" spans="1:14">
      <c r="A197" s="13">
        <f t="shared" ca="1" si="387"/>
        <v>0.89459714957272285</v>
      </c>
      <c r="B197" s="1">
        <v>42771</v>
      </c>
      <c r="C197" s="1" t="str">
        <f t="shared" si="388"/>
        <v>February</v>
      </c>
      <c r="D197" t="s">
        <v>10</v>
      </c>
      <c r="E197">
        <v>45.4</v>
      </c>
      <c r="F197">
        <v>1.1100000000000001</v>
      </c>
      <c r="G197">
        <v>32</v>
      </c>
      <c r="H197">
        <v>0.3</v>
      </c>
      <c r="I197">
        <v>18</v>
      </c>
      <c r="J197" s="2">
        <f t="shared" si="389"/>
        <v>5.3999999999999995</v>
      </c>
      <c r="L197" t="s">
        <v>248</v>
      </c>
      <c r="M197">
        <f t="shared" ref="M197" si="396">AVERAGE(F196:F235)</f>
        <v>0.84024999999999994</v>
      </c>
      <c r="N197">
        <f t="shared" ref="N197" si="397">_xlfn.STDEV.S(F196:F235)</f>
        <v>0.23069001845633619</v>
      </c>
    </row>
    <row r="198" spans="1:14">
      <c r="A198" s="13">
        <f t="shared" ca="1" si="387"/>
        <v>0.91515527832548016</v>
      </c>
      <c r="B198" s="1">
        <v>42789</v>
      </c>
      <c r="C198" s="1" t="str">
        <f t="shared" si="388"/>
        <v>February</v>
      </c>
      <c r="D198" t="s">
        <v>18</v>
      </c>
      <c r="E198">
        <v>45</v>
      </c>
      <c r="F198">
        <v>1</v>
      </c>
      <c r="G198">
        <v>23</v>
      </c>
      <c r="H198">
        <v>0.3</v>
      </c>
      <c r="I198">
        <v>20</v>
      </c>
      <c r="J198" s="2">
        <f t="shared" si="389"/>
        <v>6</v>
      </c>
      <c r="L198" t="s">
        <v>249</v>
      </c>
      <c r="M198">
        <f t="shared" ref="M198" si="398">AVERAGE(F229:F268)</f>
        <v>0.83725000000000027</v>
      </c>
      <c r="N198">
        <f t="shared" ref="N198" si="399">_xlfn.STDEV.S(F229:F268)</f>
        <v>0.29474880656986302</v>
      </c>
    </row>
    <row r="199" spans="1:14">
      <c r="A199" s="13">
        <f t="shared" ca="1" si="387"/>
        <v>3.153132068015696E-2</v>
      </c>
      <c r="B199" s="1">
        <v>42998</v>
      </c>
      <c r="C199" s="1" t="str">
        <f t="shared" si="388"/>
        <v>September</v>
      </c>
      <c r="D199" t="s">
        <v>16</v>
      </c>
      <c r="E199">
        <v>67.099999999999994</v>
      </c>
      <c r="F199">
        <v>0.69</v>
      </c>
      <c r="G199">
        <v>52</v>
      </c>
      <c r="H199">
        <v>0.3</v>
      </c>
      <c r="I199">
        <v>27</v>
      </c>
      <c r="J199" s="2">
        <f t="shared" si="389"/>
        <v>8.1</v>
      </c>
      <c r="L199" t="s">
        <v>250</v>
      </c>
      <c r="M199">
        <f t="shared" ref="M199" si="400">AVERAGE(F198:F237)</f>
        <v>0.82499999999999984</v>
      </c>
      <c r="N199">
        <f t="shared" ref="N199" si="401">_xlfn.STDEV.S(F198:F237)</f>
        <v>0.23010588421141764</v>
      </c>
    </row>
    <row r="200" spans="1:14">
      <c r="A200" s="13">
        <f t="shared" ca="1" si="387"/>
        <v>0.10171130644294102</v>
      </c>
      <c r="B200" s="1">
        <v>43019</v>
      </c>
      <c r="C200" s="1" t="str">
        <f t="shared" si="388"/>
        <v>October</v>
      </c>
      <c r="D200" t="s">
        <v>16</v>
      </c>
      <c r="E200">
        <v>61.5</v>
      </c>
      <c r="F200">
        <v>0.77</v>
      </c>
      <c r="G200">
        <v>47</v>
      </c>
      <c r="H200">
        <v>0.3</v>
      </c>
      <c r="I200">
        <v>25</v>
      </c>
      <c r="J200" s="2">
        <f t="shared" si="389"/>
        <v>7.5</v>
      </c>
      <c r="L200" t="s">
        <v>251</v>
      </c>
      <c r="M200">
        <f t="shared" ref="M200" si="402">AVERAGE(F231:F270)</f>
        <v>0.83400000000000019</v>
      </c>
      <c r="N200">
        <f t="shared" ref="N200" si="403">_xlfn.STDEV.S(F231:F270)</f>
        <v>0.29604053776467804</v>
      </c>
    </row>
    <row r="201" spans="1:14">
      <c r="A201" s="13">
        <f t="shared" ca="1" si="387"/>
        <v>0.36977785647844708</v>
      </c>
      <c r="B201" s="1">
        <v>42791</v>
      </c>
      <c r="C201" s="1" t="str">
        <f t="shared" si="388"/>
        <v>February</v>
      </c>
      <c r="D201" t="s">
        <v>21</v>
      </c>
      <c r="E201">
        <v>42.4</v>
      </c>
      <c r="F201">
        <v>1</v>
      </c>
      <c r="G201">
        <v>21</v>
      </c>
      <c r="H201">
        <v>0.3</v>
      </c>
      <c r="I201">
        <v>18</v>
      </c>
      <c r="J201" s="2">
        <f t="shared" si="389"/>
        <v>5.3999999999999995</v>
      </c>
      <c r="L201" t="s">
        <v>252</v>
      </c>
      <c r="M201">
        <f t="shared" ref="M201" si="404">AVERAGE(F200:F239)</f>
        <v>0.81774999999999998</v>
      </c>
      <c r="N201">
        <f t="shared" ref="N201" si="405">_xlfn.STDEV.S(F200:F239)</f>
        <v>0.22955349636262909</v>
      </c>
    </row>
    <row r="202" spans="1:14">
      <c r="A202" s="13">
        <f t="shared" ca="1" si="387"/>
        <v>0.92482365363598107</v>
      </c>
      <c r="B202" s="1">
        <v>42782</v>
      </c>
      <c r="C202" s="1" t="str">
        <f t="shared" si="388"/>
        <v>February</v>
      </c>
      <c r="D202" t="s">
        <v>18</v>
      </c>
      <c r="E202">
        <v>47.3</v>
      </c>
      <c r="F202">
        <v>0.87</v>
      </c>
      <c r="G202">
        <v>31</v>
      </c>
      <c r="H202">
        <v>0.3</v>
      </c>
      <c r="I202">
        <v>21</v>
      </c>
      <c r="J202" s="2">
        <f t="shared" si="389"/>
        <v>6.3</v>
      </c>
      <c r="L202" t="s">
        <v>253</v>
      </c>
      <c r="M202">
        <f t="shared" ref="M202" si="406">AVERAGE(F233:F272)</f>
        <v>0.82000000000000006</v>
      </c>
      <c r="N202">
        <f t="shared" ref="N202" si="407">_xlfn.STDEV.S(F233:F272)</f>
        <v>0.3011856910824619</v>
      </c>
    </row>
    <row r="203" spans="1:14">
      <c r="A203" s="13">
        <f t="shared" ca="1" si="387"/>
        <v>5.8126531902379153E-2</v>
      </c>
      <c r="B203" s="1">
        <v>42839</v>
      </c>
      <c r="C203" s="1" t="str">
        <f t="shared" si="388"/>
        <v>April</v>
      </c>
      <c r="D203" t="s">
        <v>20</v>
      </c>
      <c r="E203">
        <v>61.5</v>
      </c>
      <c r="F203">
        <v>0.77</v>
      </c>
      <c r="G203">
        <v>49</v>
      </c>
      <c r="H203">
        <v>0.3</v>
      </c>
      <c r="I203">
        <v>25</v>
      </c>
      <c r="J203" s="2">
        <f t="shared" si="389"/>
        <v>7.5</v>
      </c>
      <c r="L203" t="s">
        <v>254</v>
      </c>
      <c r="M203">
        <f t="shared" ref="M203" si="408">AVERAGE(F202:F241)</f>
        <v>0.8254999999999999</v>
      </c>
      <c r="N203">
        <f t="shared" ref="N203" si="409">_xlfn.STDEV.S(F202:F241)</f>
        <v>0.24911072607608425</v>
      </c>
    </row>
    <row r="204" spans="1:14">
      <c r="A204" s="13">
        <f t="shared" ca="1" si="387"/>
        <v>0.48557844076093581</v>
      </c>
      <c r="B204" s="1">
        <v>42846</v>
      </c>
      <c r="C204" s="1" t="str">
        <f t="shared" si="388"/>
        <v>April</v>
      </c>
      <c r="D204" t="s">
        <v>20</v>
      </c>
      <c r="E204">
        <v>67.099999999999994</v>
      </c>
      <c r="F204">
        <v>0.74</v>
      </c>
      <c r="G204">
        <v>48</v>
      </c>
      <c r="H204">
        <v>0.3</v>
      </c>
      <c r="I204">
        <v>27</v>
      </c>
      <c r="J204" s="2">
        <f t="shared" si="389"/>
        <v>8.1</v>
      </c>
      <c r="L204" t="s">
        <v>255</v>
      </c>
      <c r="M204">
        <f t="shared" ref="M204" si="410">AVERAGE(F235:F274)</f>
        <v>0.82274999999999987</v>
      </c>
      <c r="N204">
        <f t="shared" ref="N204" si="411">_xlfn.STDEV.S(F235:F274)</f>
        <v>0.30194232341072474</v>
      </c>
    </row>
    <row r="205" spans="1:14">
      <c r="A205" s="13">
        <f t="shared" ca="1" si="387"/>
        <v>0.84678666427156413</v>
      </c>
      <c r="B205" s="1">
        <v>42786</v>
      </c>
      <c r="C205" s="1" t="str">
        <f t="shared" si="388"/>
        <v>February</v>
      </c>
      <c r="D205" t="s">
        <v>12</v>
      </c>
      <c r="E205">
        <v>50.3</v>
      </c>
      <c r="F205">
        <v>0.95</v>
      </c>
      <c r="G205">
        <v>25</v>
      </c>
      <c r="H205">
        <v>0.3</v>
      </c>
      <c r="I205">
        <v>21</v>
      </c>
      <c r="J205" s="2">
        <f t="shared" si="389"/>
        <v>6.3</v>
      </c>
      <c r="L205" t="s">
        <v>256</v>
      </c>
      <c r="M205">
        <f t="shared" ref="M205" si="412">AVERAGE(F204:F243)</f>
        <v>0.81399999999999972</v>
      </c>
      <c r="N205">
        <f t="shared" ref="N205" si="413">_xlfn.STDEV.S(F204:F243)</f>
        <v>0.25568209427594607</v>
      </c>
    </row>
    <row r="206" spans="1:14">
      <c r="A206" s="13">
        <f t="shared" ca="1" si="387"/>
        <v>0.8029930836809579</v>
      </c>
      <c r="B206" s="1">
        <v>42754</v>
      </c>
      <c r="C206" s="1" t="str">
        <f t="shared" si="388"/>
        <v>January</v>
      </c>
      <c r="D206" t="s">
        <v>18</v>
      </c>
      <c r="E206">
        <v>43.1</v>
      </c>
      <c r="F206">
        <v>1.18</v>
      </c>
      <c r="G206">
        <v>30</v>
      </c>
      <c r="H206">
        <v>0.3</v>
      </c>
      <c r="I206">
        <v>17</v>
      </c>
      <c r="J206" s="2">
        <f t="shared" si="389"/>
        <v>5.0999999999999996</v>
      </c>
      <c r="L206" t="s">
        <v>257</v>
      </c>
      <c r="M206">
        <f t="shared" ref="M206" si="414">AVERAGE(F237:F276)</f>
        <v>0.82199999999999984</v>
      </c>
      <c r="N206">
        <f t="shared" ref="N206" si="415">_xlfn.STDEV.S(F237:F276)</f>
        <v>0.30211391976011365</v>
      </c>
    </row>
    <row r="207" spans="1:14">
      <c r="A207" s="13">
        <f t="shared" ca="1" si="387"/>
        <v>0.44064922747885182</v>
      </c>
      <c r="B207" s="1">
        <v>43044</v>
      </c>
      <c r="C207" s="1" t="str">
        <f t="shared" si="388"/>
        <v>November</v>
      </c>
      <c r="D207" t="s">
        <v>10</v>
      </c>
      <c r="E207">
        <v>55.9</v>
      </c>
      <c r="F207">
        <v>0.87</v>
      </c>
      <c r="G207">
        <v>45</v>
      </c>
      <c r="H207">
        <v>0.3</v>
      </c>
      <c r="I207">
        <v>23</v>
      </c>
      <c r="J207" s="2">
        <f t="shared" si="389"/>
        <v>6.8999999999999995</v>
      </c>
      <c r="L207" t="s">
        <v>258</v>
      </c>
      <c r="M207">
        <f t="shared" ref="M207" si="416">AVERAGE(F206:F245)</f>
        <v>0.8012499999999998</v>
      </c>
      <c r="N207">
        <f t="shared" ref="N207" si="417">_xlfn.STDEV.S(F206:F245)</f>
        <v>0.26014973499003408</v>
      </c>
    </row>
    <row r="208" spans="1:14">
      <c r="A208" s="13">
        <f t="shared" ca="1" si="387"/>
        <v>0.85842796501926732</v>
      </c>
      <c r="B208" s="1">
        <v>42937</v>
      </c>
      <c r="C208" s="1" t="str">
        <f t="shared" si="388"/>
        <v>July</v>
      </c>
      <c r="D208" t="s">
        <v>20</v>
      </c>
      <c r="E208">
        <v>76.900000000000006</v>
      </c>
      <c r="F208">
        <v>0.56999999999999995</v>
      </c>
      <c r="G208">
        <v>59</v>
      </c>
      <c r="H208">
        <v>0.5</v>
      </c>
      <c r="I208">
        <v>33</v>
      </c>
      <c r="J208" s="2">
        <f t="shared" si="389"/>
        <v>16.5</v>
      </c>
      <c r="L208" t="s">
        <v>259</v>
      </c>
      <c r="M208">
        <f t="shared" ref="M208" si="418">AVERAGE(F239:F278)</f>
        <v>0.81950000000000001</v>
      </c>
      <c r="N208">
        <f t="shared" ref="N208" si="419">_xlfn.STDEV.S(F239:F278)</f>
        <v>0.30296779891514358</v>
      </c>
    </row>
    <row r="209" spans="1:14">
      <c r="A209" s="13">
        <f t="shared" ca="1" si="387"/>
        <v>0.51093864835164449</v>
      </c>
      <c r="B209" s="1">
        <v>43025</v>
      </c>
      <c r="C209" s="1" t="str">
        <f t="shared" si="388"/>
        <v>October</v>
      </c>
      <c r="D209" t="s">
        <v>14</v>
      </c>
      <c r="E209">
        <v>58.5</v>
      </c>
      <c r="F209">
        <v>0.77</v>
      </c>
      <c r="G209">
        <v>46</v>
      </c>
      <c r="H209">
        <v>0.3</v>
      </c>
      <c r="I209">
        <v>25</v>
      </c>
      <c r="J209" s="2">
        <f t="shared" si="389"/>
        <v>7.5</v>
      </c>
      <c r="L209" t="s">
        <v>260</v>
      </c>
      <c r="M209">
        <f t="shared" ref="M209" si="420">AVERAGE(F208:F247)</f>
        <v>0.79299999999999993</v>
      </c>
      <c r="N209">
        <f t="shared" ref="N209" si="421">_xlfn.STDEV.S(F208:F247)</f>
        <v>0.25658706724409008</v>
      </c>
    </row>
    <row r="210" spans="1:14">
      <c r="A210" s="13">
        <f t="shared" ca="1" si="387"/>
        <v>0.45236511624737374</v>
      </c>
      <c r="B210" s="1">
        <v>42897</v>
      </c>
      <c r="C210" s="1" t="str">
        <f t="shared" si="388"/>
        <v>June</v>
      </c>
      <c r="D210" t="s">
        <v>10</v>
      </c>
      <c r="E210">
        <v>84.8</v>
      </c>
      <c r="F210">
        <v>0.53</v>
      </c>
      <c r="G210">
        <v>42</v>
      </c>
      <c r="H210">
        <v>0.3</v>
      </c>
      <c r="I210">
        <v>36</v>
      </c>
      <c r="J210" s="2">
        <f t="shared" si="389"/>
        <v>10.799999999999999</v>
      </c>
      <c r="L210" t="s">
        <v>261</v>
      </c>
      <c r="M210">
        <f t="shared" ref="M210" si="422">AVERAGE(F241:F280)</f>
        <v>0.79999999999999993</v>
      </c>
      <c r="N210">
        <f t="shared" ref="N210" si="423">_xlfn.STDEV.S(F241:F280)</f>
        <v>0.28736646843270913</v>
      </c>
    </row>
    <row r="211" spans="1:14">
      <c r="A211" s="13">
        <f t="shared" ca="1" si="387"/>
        <v>0.63728265992663868</v>
      </c>
      <c r="B211" s="1">
        <v>43012</v>
      </c>
      <c r="C211" s="1" t="str">
        <f t="shared" si="388"/>
        <v>October</v>
      </c>
      <c r="D211" t="s">
        <v>16</v>
      </c>
      <c r="E211">
        <v>61.2</v>
      </c>
      <c r="F211">
        <v>0.77</v>
      </c>
      <c r="G211">
        <v>33</v>
      </c>
      <c r="H211">
        <v>0.3</v>
      </c>
      <c r="I211">
        <v>24</v>
      </c>
      <c r="J211" s="2">
        <f t="shared" si="389"/>
        <v>7.1999999999999993</v>
      </c>
      <c r="L211" t="s">
        <v>262</v>
      </c>
      <c r="M211">
        <f t="shared" ref="M211" si="424">AVERAGE(F210:F249)</f>
        <v>0.81200000000000006</v>
      </c>
      <c r="N211">
        <f t="shared" ref="N211" si="425">_xlfn.STDEV.S(F210:F249)</f>
        <v>0.27380696925070441</v>
      </c>
    </row>
    <row r="212" spans="1:14">
      <c r="A212" s="13">
        <f t="shared" ca="1" si="387"/>
        <v>0.98891496777764998</v>
      </c>
      <c r="B212" s="1">
        <v>42747</v>
      </c>
      <c r="C212" s="1" t="str">
        <f t="shared" si="388"/>
        <v>January</v>
      </c>
      <c r="D212" t="s">
        <v>18</v>
      </c>
      <c r="E212">
        <v>38.200000000000003</v>
      </c>
      <c r="F212">
        <v>1.33</v>
      </c>
      <c r="G212">
        <v>16</v>
      </c>
      <c r="H212">
        <v>0.3</v>
      </c>
      <c r="I212">
        <v>14</v>
      </c>
      <c r="J212" s="2">
        <f t="shared" si="389"/>
        <v>4.2</v>
      </c>
      <c r="L212" t="s">
        <v>263</v>
      </c>
      <c r="M212">
        <f t="shared" ref="M212" si="426">AVERAGE(F243:F282)</f>
        <v>0.80224999999999991</v>
      </c>
      <c r="N212">
        <f t="shared" ref="N212" si="427">_xlfn.STDEV.S(F243:F282)</f>
        <v>0.28651296565282963</v>
      </c>
    </row>
    <row r="213" spans="1:14">
      <c r="A213" s="13">
        <f t="shared" ca="1" si="387"/>
        <v>0.42989474859391541</v>
      </c>
      <c r="B213" s="1">
        <v>42979</v>
      </c>
      <c r="C213" s="1" t="str">
        <f t="shared" si="388"/>
        <v>September</v>
      </c>
      <c r="D213" t="s">
        <v>20</v>
      </c>
      <c r="E213">
        <v>71.7</v>
      </c>
      <c r="F213">
        <v>0.69</v>
      </c>
      <c r="G213">
        <v>41</v>
      </c>
      <c r="H213">
        <v>0.3</v>
      </c>
      <c r="I213">
        <v>29</v>
      </c>
      <c r="J213" s="2">
        <f t="shared" si="389"/>
        <v>8.6999999999999993</v>
      </c>
      <c r="L213" t="s">
        <v>264</v>
      </c>
      <c r="M213">
        <f t="shared" ref="M213" si="428">AVERAGE(F212:F251)</f>
        <v>0.81525000000000003</v>
      </c>
      <c r="N213">
        <f t="shared" ref="N213" si="429">_xlfn.STDEV.S(F212:F251)</f>
        <v>0.27090529615933945</v>
      </c>
    </row>
    <row r="214" spans="1:14">
      <c r="A214" s="13">
        <f t="shared" ca="1" si="387"/>
        <v>9.5842821842739956E-2</v>
      </c>
      <c r="B214" s="1">
        <v>42917</v>
      </c>
      <c r="C214" s="1" t="str">
        <f t="shared" si="388"/>
        <v>July</v>
      </c>
      <c r="D214" t="s">
        <v>21</v>
      </c>
      <c r="E214">
        <v>102.9</v>
      </c>
      <c r="F214">
        <v>0.47</v>
      </c>
      <c r="G214">
        <v>59</v>
      </c>
      <c r="H214">
        <v>0.5</v>
      </c>
      <c r="I214">
        <v>43</v>
      </c>
      <c r="J214" s="2">
        <f t="shared" si="389"/>
        <v>21.5</v>
      </c>
      <c r="L214" t="s">
        <v>265</v>
      </c>
      <c r="M214">
        <f t="shared" ref="M214" si="430">AVERAGE(F245:F284)</f>
        <v>0.80824999999999991</v>
      </c>
      <c r="N214">
        <f t="shared" ref="N214" si="431">_xlfn.STDEV.S(F245:F284)</f>
        <v>0.28185182049784346</v>
      </c>
    </row>
    <row r="215" spans="1:14">
      <c r="A215" s="13">
        <f t="shared" ca="1" si="387"/>
        <v>0.33155288633071955</v>
      </c>
      <c r="B215" s="1">
        <v>42921</v>
      </c>
      <c r="C215" s="1" t="str">
        <f t="shared" si="388"/>
        <v>July</v>
      </c>
      <c r="D215" t="s">
        <v>16</v>
      </c>
      <c r="E215">
        <v>73.599999999999994</v>
      </c>
      <c r="F215">
        <v>0.63</v>
      </c>
      <c r="G215">
        <v>55</v>
      </c>
      <c r="H215">
        <v>0.5</v>
      </c>
      <c r="I215">
        <v>32</v>
      </c>
      <c r="J215" s="2">
        <f t="shared" si="389"/>
        <v>16</v>
      </c>
      <c r="L215" t="s">
        <v>266</v>
      </c>
      <c r="M215">
        <f t="shared" ref="M215" si="432">AVERAGE(F214:F253)</f>
        <v>0.81974999999999998</v>
      </c>
      <c r="N215">
        <f t="shared" ref="N215" si="433">_xlfn.STDEV.S(F214:F253)</f>
        <v>0.27026565753166931</v>
      </c>
    </row>
    <row r="216" spans="1:14">
      <c r="A216" s="13">
        <f t="shared" ca="1" si="387"/>
        <v>0.32105117189100407</v>
      </c>
      <c r="B216" s="1">
        <v>42767</v>
      </c>
      <c r="C216" s="1" t="str">
        <f t="shared" si="388"/>
        <v>February</v>
      </c>
      <c r="D216" t="s">
        <v>16</v>
      </c>
      <c r="E216">
        <v>42.4</v>
      </c>
      <c r="F216">
        <v>1</v>
      </c>
      <c r="G216">
        <v>35</v>
      </c>
      <c r="H216">
        <v>0.3</v>
      </c>
      <c r="I216">
        <v>18</v>
      </c>
      <c r="J216" s="2">
        <f t="shared" si="389"/>
        <v>5.3999999999999995</v>
      </c>
      <c r="L216" t="s">
        <v>267</v>
      </c>
      <c r="M216">
        <f t="shared" ref="M216" si="434">AVERAGE(F247:F286)</f>
        <v>0.82824999999999993</v>
      </c>
      <c r="N216">
        <f t="shared" ref="N216" si="435">_xlfn.STDEV.S(F247:F286)</f>
        <v>0.29776851704569068</v>
      </c>
    </row>
    <row r="217" spans="1:14">
      <c r="A217" s="13">
        <f t="shared" ca="1" si="387"/>
        <v>0.9352629951443634</v>
      </c>
      <c r="B217" s="1">
        <v>43074</v>
      </c>
      <c r="C217" s="1" t="str">
        <f t="shared" si="388"/>
        <v>December</v>
      </c>
      <c r="D217" t="s">
        <v>14</v>
      </c>
      <c r="E217">
        <v>22</v>
      </c>
      <c r="F217">
        <v>1.82</v>
      </c>
      <c r="G217">
        <v>11</v>
      </c>
      <c r="H217">
        <v>0.3</v>
      </c>
      <c r="I217">
        <v>10</v>
      </c>
      <c r="J217" s="2">
        <f t="shared" si="389"/>
        <v>3</v>
      </c>
      <c r="L217" t="s">
        <v>268</v>
      </c>
      <c r="M217">
        <f t="shared" ref="M217" si="436">AVERAGE(F216:F255)</f>
        <v>0.86049999999999982</v>
      </c>
      <c r="N217">
        <f t="shared" ref="N217" si="437">_xlfn.STDEV.S(F216:F255)</f>
        <v>0.30519392741883566</v>
      </c>
    </row>
    <row r="218" spans="1:14">
      <c r="A218" s="13">
        <f t="shared" ca="1" si="387"/>
        <v>3.1317083227037079E-2</v>
      </c>
      <c r="B218" s="1">
        <v>42802</v>
      </c>
      <c r="C218" s="1" t="str">
        <f t="shared" si="388"/>
        <v>March</v>
      </c>
      <c r="D218" t="s">
        <v>16</v>
      </c>
      <c r="E218">
        <v>58.5</v>
      </c>
      <c r="F218">
        <v>0.77</v>
      </c>
      <c r="G218">
        <v>43</v>
      </c>
      <c r="H218">
        <v>0.3</v>
      </c>
      <c r="I218">
        <v>25</v>
      </c>
      <c r="J218" s="2">
        <f t="shared" si="389"/>
        <v>7.5</v>
      </c>
      <c r="L218" t="s">
        <v>269</v>
      </c>
      <c r="M218">
        <f t="shared" ref="M218" si="438">AVERAGE(F249:F288)</f>
        <v>0.83249999999999991</v>
      </c>
      <c r="N218">
        <f t="shared" ref="N218" si="439">_xlfn.STDEV.S(F249:F288)</f>
        <v>0.29621328074937436</v>
      </c>
    </row>
    <row r="219" spans="1:14">
      <c r="A219" s="13">
        <f t="shared" ca="1" si="387"/>
        <v>0.47617382589138002</v>
      </c>
      <c r="B219" s="1">
        <v>42971</v>
      </c>
      <c r="C219" s="1" t="str">
        <f t="shared" si="388"/>
        <v>August</v>
      </c>
      <c r="D219" t="s">
        <v>18</v>
      </c>
      <c r="E219">
        <v>74.599999999999994</v>
      </c>
      <c r="F219">
        <v>0.59</v>
      </c>
      <c r="G219">
        <v>64</v>
      </c>
      <c r="H219">
        <v>0.5</v>
      </c>
      <c r="I219">
        <v>32</v>
      </c>
      <c r="J219" s="2">
        <f t="shared" si="389"/>
        <v>16</v>
      </c>
      <c r="L219" t="s">
        <v>270</v>
      </c>
      <c r="M219">
        <f t="shared" ref="M219" si="440">AVERAGE(F218:F257)</f>
        <v>0.83000000000000007</v>
      </c>
      <c r="N219">
        <f t="shared" ref="N219" si="441">_xlfn.STDEV.S(F218:F257)</f>
        <v>0.26137702408197366</v>
      </c>
    </row>
    <row r="220" spans="1:14">
      <c r="A220" s="13">
        <f t="shared" ca="1" si="387"/>
        <v>0.1542396466019802</v>
      </c>
      <c r="B220" s="1">
        <v>43021</v>
      </c>
      <c r="C220" s="1" t="str">
        <f t="shared" si="388"/>
        <v>October</v>
      </c>
      <c r="D220" t="s">
        <v>20</v>
      </c>
      <c r="E220">
        <v>61.5</v>
      </c>
      <c r="F220">
        <v>0.8</v>
      </c>
      <c r="G220">
        <v>28</v>
      </c>
      <c r="H220">
        <v>0.3</v>
      </c>
      <c r="I220">
        <v>25</v>
      </c>
      <c r="J220" s="2">
        <f t="shared" si="389"/>
        <v>7.5</v>
      </c>
      <c r="L220" t="s">
        <v>271</v>
      </c>
      <c r="M220">
        <f t="shared" ref="M220" si="442">AVERAGE(F251:F290)</f>
        <v>0.84074999999999989</v>
      </c>
      <c r="N220">
        <f t="shared" ref="N220" si="443">_xlfn.STDEV.S(F251:F290)</f>
        <v>0.31029669424848605</v>
      </c>
    </row>
    <row r="221" spans="1:14">
      <c r="A221" s="13">
        <f t="shared" ca="1" si="387"/>
        <v>0.9183914328888988</v>
      </c>
      <c r="B221" s="1">
        <v>42801</v>
      </c>
      <c r="C221" s="1" t="str">
        <f t="shared" si="388"/>
        <v>March</v>
      </c>
      <c r="D221" t="s">
        <v>14</v>
      </c>
      <c r="E221">
        <v>60.2</v>
      </c>
      <c r="F221">
        <v>0.77</v>
      </c>
      <c r="G221">
        <v>32</v>
      </c>
      <c r="H221">
        <v>0.3</v>
      </c>
      <c r="I221">
        <v>24</v>
      </c>
      <c r="J221" s="2">
        <f t="shared" si="389"/>
        <v>7.1999999999999993</v>
      </c>
      <c r="L221" t="s">
        <v>272</v>
      </c>
      <c r="M221">
        <f t="shared" ref="M221" si="444">AVERAGE(F220:F259)</f>
        <v>0.84849999999999992</v>
      </c>
      <c r="N221">
        <f t="shared" ref="N221" si="445">_xlfn.STDEV.S(F220:F259)</f>
        <v>0.27619716109126069</v>
      </c>
    </row>
    <row r="222" spans="1:14">
      <c r="A222" s="13">
        <f t="shared" ca="1" si="387"/>
        <v>0.59246042996501536</v>
      </c>
      <c r="B222" s="1">
        <v>43042</v>
      </c>
      <c r="C222" s="1" t="str">
        <f t="shared" si="388"/>
        <v>November</v>
      </c>
      <c r="D222" t="s">
        <v>20</v>
      </c>
      <c r="E222">
        <v>51.3</v>
      </c>
      <c r="F222">
        <v>0.87</v>
      </c>
      <c r="G222">
        <v>38</v>
      </c>
      <c r="H222">
        <v>0.3</v>
      </c>
      <c r="I222">
        <v>21</v>
      </c>
      <c r="J222" s="2">
        <f t="shared" si="389"/>
        <v>6.3</v>
      </c>
      <c r="L222" t="s">
        <v>273</v>
      </c>
      <c r="M222">
        <f t="shared" ref="M222" si="446">AVERAGE(F253:F292)</f>
        <v>0.83499999999999996</v>
      </c>
      <c r="N222">
        <f t="shared" ref="N222" si="447">_xlfn.STDEV.S(F253:F292)</f>
        <v>0.30634319618061318</v>
      </c>
    </row>
    <row r="223" spans="1:14">
      <c r="A223" s="13">
        <f t="shared" ca="1" si="387"/>
        <v>0.51286739674373172</v>
      </c>
      <c r="B223" s="1">
        <v>42995</v>
      </c>
      <c r="C223" s="1" t="str">
        <f t="shared" si="388"/>
        <v>September</v>
      </c>
      <c r="D223" t="s">
        <v>10</v>
      </c>
      <c r="E223">
        <v>59.8</v>
      </c>
      <c r="F223">
        <v>0.71</v>
      </c>
      <c r="G223">
        <v>53</v>
      </c>
      <c r="H223">
        <v>0.3</v>
      </c>
      <c r="I223">
        <v>26</v>
      </c>
      <c r="J223" s="2">
        <f t="shared" si="389"/>
        <v>7.8</v>
      </c>
      <c r="L223" t="s">
        <v>274</v>
      </c>
      <c r="M223">
        <f t="shared" ref="M223" si="448">AVERAGE(F222:F261)</f>
        <v>0.84100000000000019</v>
      </c>
      <c r="N223">
        <f t="shared" ref="N223" si="449">_xlfn.STDEV.S(F222:F261)</f>
        <v>0.2815688648288821</v>
      </c>
    </row>
    <row r="224" spans="1:14">
      <c r="A224" s="13">
        <f t="shared" ca="1" si="387"/>
        <v>0.55832816031019628</v>
      </c>
      <c r="B224" s="1">
        <v>43055</v>
      </c>
      <c r="C224" s="1" t="str">
        <f t="shared" si="388"/>
        <v>November</v>
      </c>
      <c r="D224" t="s">
        <v>18</v>
      </c>
      <c r="E224">
        <v>47.3</v>
      </c>
      <c r="F224">
        <v>0.87</v>
      </c>
      <c r="G224">
        <v>28</v>
      </c>
      <c r="H224">
        <v>0.3</v>
      </c>
      <c r="I224">
        <v>21</v>
      </c>
      <c r="J224" s="2">
        <f t="shared" si="389"/>
        <v>6.3</v>
      </c>
      <c r="L224" t="s">
        <v>275</v>
      </c>
      <c r="M224">
        <f t="shared" ref="M224" si="450">AVERAGE(F255:F294)</f>
        <v>0.80725000000000002</v>
      </c>
      <c r="N224">
        <f t="shared" ref="N224" si="451">_xlfn.STDEV.S(F255:F294)</f>
        <v>0.26265886523622151</v>
      </c>
    </row>
    <row r="225" spans="1:14">
      <c r="A225" s="13">
        <f t="shared" ca="1" si="387"/>
        <v>0.98985122503618517</v>
      </c>
      <c r="B225" s="1">
        <v>42837</v>
      </c>
      <c r="C225" s="1" t="str">
        <f t="shared" si="388"/>
        <v>April</v>
      </c>
      <c r="D225" t="s">
        <v>16</v>
      </c>
      <c r="E225">
        <v>66.099999999999994</v>
      </c>
      <c r="F225">
        <v>0.74</v>
      </c>
      <c r="G225">
        <v>30</v>
      </c>
      <c r="H225">
        <v>0.3</v>
      </c>
      <c r="I225">
        <v>27</v>
      </c>
      <c r="J225" s="2">
        <f t="shared" si="389"/>
        <v>8.1</v>
      </c>
      <c r="L225" t="s">
        <v>276</v>
      </c>
      <c r="M225">
        <f t="shared" ref="M225" si="452">AVERAGE(F224:F263)</f>
        <v>0.84450000000000025</v>
      </c>
      <c r="N225">
        <f t="shared" ref="N225" si="453">_xlfn.STDEV.S(F224:F263)</f>
        <v>0.28149736984698248</v>
      </c>
    </row>
    <row r="226" spans="1:14">
      <c r="A226" s="13">
        <f t="shared" ca="1" si="387"/>
        <v>0.16655074024508965</v>
      </c>
      <c r="B226" s="1">
        <v>43054</v>
      </c>
      <c r="C226" s="1" t="str">
        <f t="shared" si="388"/>
        <v>November</v>
      </c>
      <c r="D226" t="s">
        <v>16</v>
      </c>
      <c r="E226">
        <v>55.9</v>
      </c>
      <c r="F226">
        <v>0.83</v>
      </c>
      <c r="G226">
        <v>47</v>
      </c>
      <c r="H226">
        <v>0.3</v>
      </c>
      <c r="I226">
        <v>23</v>
      </c>
      <c r="J226" s="2">
        <f t="shared" si="389"/>
        <v>6.8999999999999995</v>
      </c>
      <c r="L226" t="s">
        <v>277</v>
      </c>
      <c r="M226">
        <f t="shared" ref="M226" si="454">AVERAGE(F257:F296)</f>
        <v>0.80974999999999997</v>
      </c>
      <c r="N226">
        <f t="shared" ref="N226" si="455">_xlfn.STDEV.S(F257:F296)</f>
        <v>0.26308317393983266</v>
      </c>
    </row>
    <row r="227" spans="1:14">
      <c r="A227" s="13">
        <f t="shared" ca="1" si="387"/>
        <v>0.60786777477363729</v>
      </c>
      <c r="B227" s="1">
        <v>42988</v>
      </c>
      <c r="C227" s="1" t="str">
        <f t="shared" si="388"/>
        <v>September</v>
      </c>
      <c r="D227" t="s">
        <v>10</v>
      </c>
      <c r="E227">
        <v>61.8</v>
      </c>
      <c r="F227">
        <v>0.74</v>
      </c>
      <c r="G227">
        <v>50</v>
      </c>
      <c r="H227">
        <v>0.3</v>
      </c>
      <c r="I227">
        <v>26</v>
      </c>
      <c r="J227" s="2">
        <f t="shared" si="389"/>
        <v>7.8</v>
      </c>
      <c r="L227" t="s">
        <v>278</v>
      </c>
      <c r="M227">
        <f t="shared" ref="M227" si="456">AVERAGE(F226:F265)</f>
        <v>0.83324999999999994</v>
      </c>
      <c r="N227">
        <f t="shared" ref="N227" si="457">_xlfn.STDEV.S(F226:F265)</f>
        <v>0.28749481600677457</v>
      </c>
    </row>
    <row r="228" spans="1:14">
      <c r="A228" s="13">
        <f t="shared" ca="1" si="387"/>
        <v>0.31786522360353286</v>
      </c>
      <c r="B228" s="1">
        <v>42778</v>
      </c>
      <c r="C228" s="1" t="str">
        <f t="shared" si="388"/>
        <v>February</v>
      </c>
      <c r="D228" t="s">
        <v>10</v>
      </c>
      <c r="E228">
        <v>55.6</v>
      </c>
      <c r="F228">
        <v>0.83</v>
      </c>
      <c r="G228">
        <v>41</v>
      </c>
      <c r="H228">
        <v>0.3</v>
      </c>
      <c r="I228">
        <v>22</v>
      </c>
      <c r="J228" s="2">
        <f t="shared" si="389"/>
        <v>6.6</v>
      </c>
      <c r="L228" t="s">
        <v>279</v>
      </c>
      <c r="M228">
        <f t="shared" ref="M228" si="458">AVERAGE(F259:F298)</f>
        <v>0.80974999999999997</v>
      </c>
      <c r="N228">
        <f t="shared" ref="N228" si="459">_xlfn.STDEV.S(F259:F298)</f>
        <v>0.26494786618289945</v>
      </c>
    </row>
    <row r="229" spans="1:14">
      <c r="A229" s="13">
        <f t="shared" ca="1" si="387"/>
        <v>0.15631573522747744</v>
      </c>
      <c r="B229" s="1">
        <v>43038</v>
      </c>
      <c r="C229" s="1" t="str">
        <f t="shared" si="388"/>
        <v>October</v>
      </c>
      <c r="D229" t="s">
        <v>12</v>
      </c>
      <c r="E229">
        <v>58.2</v>
      </c>
      <c r="F229">
        <v>0.77</v>
      </c>
      <c r="G229">
        <v>35</v>
      </c>
      <c r="H229">
        <v>0.3</v>
      </c>
      <c r="I229">
        <v>24</v>
      </c>
      <c r="J229" s="2">
        <f t="shared" si="389"/>
        <v>7.1999999999999993</v>
      </c>
      <c r="L229" t="s">
        <v>280</v>
      </c>
      <c r="M229">
        <f t="shared" ref="M229" si="460">AVERAGE(F228:F267)</f>
        <v>0.83875000000000011</v>
      </c>
      <c r="N229">
        <f t="shared" ref="N229" si="461">_xlfn.STDEV.S(F228:F267)</f>
        <v>0.2945503961929703</v>
      </c>
    </row>
    <row r="230" spans="1:14">
      <c r="A230" s="13">
        <f t="shared" ca="1" si="387"/>
        <v>0.38095530544815681</v>
      </c>
      <c r="B230" s="1">
        <v>42827</v>
      </c>
      <c r="C230" s="1" t="str">
        <f t="shared" si="388"/>
        <v>April</v>
      </c>
      <c r="D230" t="s">
        <v>10</v>
      </c>
      <c r="E230">
        <v>65.8</v>
      </c>
      <c r="F230">
        <v>0.74</v>
      </c>
      <c r="G230">
        <v>47</v>
      </c>
      <c r="H230">
        <v>0.3</v>
      </c>
      <c r="I230">
        <v>26</v>
      </c>
      <c r="J230" s="2">
        <f t="shared" si="389"/>
        <v>7.8</v>
      </c>
      <c r="L230" t="s">
        <v>281</v>
      </c>
      <c r="M230">
        <f t="shared" ref="M230" si="462">AVERAGE(F261:F300)</f>
        <v>0.8015000000000001</v>
      </c>
      <c r="N230">
        <f t="shared" ref="N230" si="463">_xlfn.STDEV.S(F261:F300)</f>
        <v>0.24043283618912897</v>
      </c>
    </row>
    <row r="231" spans="1:14">
      <c r="A231" s="13">
        <f t="shared" ca="1" si="387"/>
        <v>0.56627104037978904</v>
      </c>
      <c r="B231" s="1">
        <v>43028</v>
      </c>
      <c r="C231" s="1" t="str">
        <f t="shared" si="388"/>
        <v>October</v>
      </c>
      <c r="D231" t="s">
        <v>20</v>
      </c>
      <c r="E231">
        <v>60.2</v>
      </c>
      <c r="F231">
        <v>0.8</v>
      </c>
      <c r="G231">
        <v>50</v>
      </c>
      <c r="H231">
        <v>0.3</v>
      </c>
      <c r="I231">
        <v>24</v>
      </c>
      <c r="J231" s="2">
        <f t="shared" si="389"/>
        <v>7.1999999999999993</v>
      </c>
      <c r="L231" t="s">
        <v>282</v>
      </c>
      <c r="M231">
        <f t="shared" ref="M231" si="464">AVERAGE(F230:F269)</f>
        <v>0.83574999999999999</v>
      </c>
      <c r="N231">
        <f t="shared" ref="N231" si="465">_xlfn.STDEV.S(F230:F269)</f>
        <v>0.29525206527860554</v>
      </c>
    </row>
    <row r="232" spans="1:14">
      <c r="A232" s="13">
        <f t="shared" ca="1" si="387"/>
        <v>0.59231184479360943</v>
      </c>
      <c r="B232" s="1">
        <v>42777</v>
      </c>
      <c r="C232" s="1" t="str">
        <f t="shared" si="388"/>
        <v>February</v>
      </c>
      <c r="D232" t="s">
        <v>21</v>
      </c>
      <c r="E232">
        <v>51.3</v>
      </c>
      <c r="F232">
        <v>0.91</v>
      </c>
      <c r="G232">
        <v>35</v>
      </c>
      <c r="H232">
        <v>0.3</v>
      </c>
      <c r="I232">
        <v>21</v>
      </c>
      <c r="J232" s="2">
        <f t="shared" si="389"/>
        <v>6.3</v>
      </c>
      <c r="L232" t="s">
        <v>283</v>
      </c>
      <c r="M232">
        <f t="shared" ref="M232" si="466">AVERAGE(F263:F302)</f>
        <v>0.80424999999999991</v>
      </c>
      <c r="N232">
        <f t="shared" ref="N232" si="467">_xlfn.STDEV.S(F263:F302)</f>
        <v>0.24361473893350782</v>
      </c>
    </row>
    <row r="233" spans="1:14">
      <c r="A233" s="13">
        <f t="shared" ca="1" si="387"/>
        <v>1.6646438151221132E-2</v>
      </c>
      <c r="B233" s="1">
        <v>43056</v>
      </c>
      <c r="C233" s="1" t="str">
        <f t="shared" si="388"/>
        <v>November</v>
      </c>
      <c r="D233" t="s">
        <v>20</v>
      </c>
      <c r="E233">
        <v>46</v>
      </c>
      <c r="F233">
        <v>1</v>
      </c>
      <c r="G233">
        <v>31</v>
      </c>
      <c r="H233">
        <v>0.3</v>
      </c>
      <c r="I233">
        <v>20</v>
      </c>
      <c r="J233" s="2">
        <f t="shared" si="389"/>
        <v>6</v>
      </c>
      <c r="L233" t="s">
        <v>284</v>
      </c>
      <c r="M233">
        <f t="shared" ref="M233" si="468">AVERAGE(F232:F271)</f>
        <v>0.82874999999999999</v>
      </c>
      <c r="N233">
        <f t="shared" ref="N233" si="469">_xlfn.STDEV.S(F232:F271)</f>
        <v>0.29851072651774829</v>
      </c>
    </row>
    <row r="234" spans="1:14">
      <c r="A234" s="13">
        <f t="shared" ca="1" si="387"/>
        <v>0.29130942160397466</v>
      </c>
      <c r="B234" s="1">
        <v>43030</v>
      </c>
      <c r="C234" s="1" t="str">
        <f t="shared" si="388"/>
        <v>October</v>
      </c>
      <c r="D234" t="s">
        <v>10</v>
      </c>
      <c r="E234">
        <v>57.5</v>
      </c>
      <c r="F234">
        <v>0.77</v>
      </c>
      <c r="G234">
        <v>35</v>
      </c>
      <c r="H234">
        <v>0.3</v>
      </c>
      <c r="I234">
        <v>25</v>
      </c>
      <c r="J234" s="2">
        <f t="shared" si="389"/>
        <v>7.5</v>
      </c>
      <c r="L234" t="s">
        <v>285</v>
      </c>
      <c r="M234">
        <f t="shared" ref="M234" si="470">AVERAGE(F265:F304)</f>
        <v>0.80899999999999994</v>
      </c>
      <c r="N234">
        <f t="shared" ref="N234" si="471">_xlfn.STDEV.S(F265:F304)</f>
        <v>0.24647046944348538</v>
      </c>
    </row>
    <row r="235" spans="1:14">
      <c r="A235" s="13">
        <f t="shared" ca="1" si="387"/>
        <v>0.79504110138950179</v>
      </c>
      <c r="B235" s="1">
        <v>42814</v>
      </c>
      <c r="C235" s="1" t="str">
        <f t="shared" si="388"/>
        <v>March</v>
      </c>
      <c r="D235" t="s">
        <v>12</v>
      </c>
      <c r="E235">
        <v>58.2</v>
      </c>
      <c r="F235">
        <v>0.77</v>
      </c>
      <c r="G235">
        <v>33</v>
      </c>
      <c r="H235">
        <v>0.3</v>
      </c>
      <c r="I235">
        <v>24</v>
      </c>
      <c r="J235" s="2">
        <f t="shared" si="389"/>
        <v>7.1999999999999993</v>
      </c>
      <c r="L235" t="s">
        <v>286</v>
      </c>
      <c r="M235">
        <f t="shared" ref="M235" si="472">AVERAGE(F234:F273)</f>
        <v>0.82124999999999981</v>
      </c>
      <c r="N235">
        <f t="shared" ref="N235" si="473">_xlfn.STDEV.S(F234:F273)</f>
        <v>0.30205439737629874</v>
      </c>
    </row>
    <row r="236" spans="1:14">
      <c r="A236" s="13">
        <f t="shared" ca="1" si="387"/>
        <v>0.66708184447616248</v>
      </c>
      <c r="B236" s="1">
        <v>42866</v>
      </c>
      <c r="C236" s="1" t="str">
        <f t="shared" si="388"/>
        <v>May</v>
      </c>
      <c r="D236" t="s">
        <v>18</v>
      </c>
      <c r="E236">
        <v>72.7</v>
      </c>
      <c r="F236">
        <v>0.67</v>
      </c>
      <c r="G236">
        <v>57</v>
      </c>
      <c r="H236">
        <v>0.3</v>
      </c>
      <c r="I236">
        <v>29</v>
      </c>
      <c r="J236" s="2">
        <f t="shared" si="389"/>
        <v>8.6999999999999993</v>
      </c>
      <c r="L236" t="s">
        <v>287</v>
      </c>
      <c r="M236">
        <f t="shared" ref="M236" si="474">AVERAGE(F267:F306)</f>
        <v>0.82200000000000006</v>
      </c>
      <c r="N236">
        <f t="shared" ref="N236" si="475">_xlfn.STDEV.S(F267:F306)</f>
        <v>0.24378637138239415</v>
      </c>
    </row>
    <row r="237" spans="1:14">
      <c r="A237" s="13">
        <f t="shared" ca="1" si="387"/>
        <v>0.44736916439851149</v>
      </c>
      <c r="B237" s="1">
        <v>42972</v>
      </c>
      <c r="C237" s="1" t="str">
        <f t="shared" si="388"/>
        <v>August</v>
      </c>
      <c r="D237" t="s">
        <v>20</v>
      </c>
      <c r="E237">
        <v>71</v>
      </c>
      <c r="F237">
        <v>0.63</v>
      </c>
      <c r="G237">
        <v>55</v>
      </c>
      <c r="H237">
        <v>0.5</v>
      </c>
      <c r="I237">
        <v>30</v>
      </c>
      <c r="J237" s="2">
        <f t="shared" si="389"/>
        <v>15</v>
      </c>
      <c r="L237" t="s">
        <v>288</v>
      </c>
      <c r="M237">
        <f t="shared" ref="M237" si="476">AVERAGE(F236:F275)</f>
        <v>0.82200000000000006</v>
      </c>
      <c r="N237">
        <f t="shared" ref="N237" si="477">_xlfn.STDEV.S(F236:F275)</f>
        <v>0.30211391976011331</v>
      </c>
    </row>
    <row r="238" spans="1:14">
      <c r="A238" s="13">
        <f t="shared" ca="1" si="387"/>
        <v>0.18057873241543898</v>
      </c>
      <c r="B238" s="1">
        <v>42800</v>
      </c>
      <c r="C238" s="1" t="str">
        <f t="shared" si="388"/>
        <v>March</v>
      </c>
      <c r="D238" t="s">
        <v>12</v>
      </c>
      <c r="E238">
        <v>61.2</v>
      </c>
      <c r="F238">
        <v>0.77</v>
      </c>
      <c r="G238">
        <v>28</v>
      </c>
      <c r="H238">
        <v>0.3</v>
      </c>
      <c r="I238">
        <v>24</v>
      </c>
      <c r="J238" s="2">
        <f t="shared" si="389"/>
        <v>7.1999999999999993</v>
      </c>
      <c r="L238" t="s">
        <v>289</v>
      </c>
      <c r="M238">
        <f t="shared" ref="M238" si="478">AVERAGE(F269:F308)</f>
        <v>0.81324999999999981</v>
      </c>
      <c r="N238">
        <f t="shared" ref="N238" si="479">_xlfn.STDEV.S(F269:F308)</f>
        <v>0.23911575889900347</v>
      </c>
    </row>
    <row r="239" spans="1:14">
      <c r="A239" s="13">
        <f t="shared" ca="1" si="387"/>
        <v>0.14377849987597024</v>
      </c>
      <c r="B239" s="1">
        <v>42963</v>
      </c>
      <c r="C239" s="1" t="str">
        <f t="shared" si="388"/>
        <v>August</v>
      </c>
      <c r="D239" t="s">
        <v>16</v>
      </c>
      <c r="E239">
        <v>71</v>
      </c>
      <c r="F239">
        <v>0.63</v>
      </c>
      <c r="G239">
        <v>49</v>
      </c>
      <c r="H239">
        <v>0.5</v>
      </c>
      <c r="I239">
        <v>30</v>
      </c>
      <c r="J239" s="2">
        <f t="shared" si="389"/>
        <v>15</v>
      </c>
      <c r="L239" t="s">
        <v>290</v>
      </c>
      <c r="M239">
        <f t="shared" ref="M239" si="480">AVERAGE(F238:F277)</f>
        <v>0.82199999999999984</v>
      </c>
      <c r="N239">
        <f t="shared" ref="N239" si="481">_xlfn.STDEV.S(F238:F277)</f>
        <v>0.30211391976011381</v>
      </c>
    </row>
    <row r="240" spans="1:14">
      <c r="A240" s="13">
        <f t="shared" ca="1" si="387"/>
        <v>0.39738302139826698</v>
      </c>
      <c r="B240" s="1">
        <v>42755</v>
      </c>
      <c r="C240" s="1" t="str">
        <f t="shared" si="388"/>
        <v>January</v>
      </c>
      <c r="D240" t="s">
        <v>20</v>
      </c>
      <c r="E240">
        <v>31.6</v>
      </c>
      <c r="F240">
        <v>1.43</v>
      </c>
      <c r="G240">
        <v>20</v>
      </c>
      <c r="H240">
        <v>0.3</v>
      </c>
      <c r="I240">
        <v>12</v>
      </c>
      <c r="J240" s="2">
        <f t="shared" si="389"/>
        <v>3.5999999999999996</v>
      </c>
      <c r="L240" t="s">
        <v>291</v>
      </c>
      <c r="M240">
        <f t="shared" ref="M240" si="482">AVERAGE(F271:F310)</f>
        <v>0.83974999999999989</v>
      </c>
      <c r="N240">
        <f t="shared" ref="N240" si="483">_xlfn.STDEV.S(F271:F310)</f>
        <v>0.25448275847093127</v>
      </c>
    </row>
    <row r="241" spans="1:14">
      <c r="A241" s="13">
        <f t="shared" ca="1" si="387"/>
        <v>0.16572243393562913</v>
      </c>
      <c r="B241" s="1">
        <v>42967</v>
      </c>
      <c r="C241" s="1" t="str">
        <f t="shared" si="388"/>
        <v>August</v>
      </c>
      <c r="D241" t="s">
        <v>10</v>
      </c>
      <c r="E241">
        <v>74.3</v>
      </c>
      <c r="F241">
        <v>0.65</v>
      </c>
      <c r="G241">
        <v>53</v>
      </c>
      <c r="H241">
        <v>0.5</v>
      </c>
      <c r="I241">
        <v>31</v>
      </c>
      <c r="J241" s="2">
        <f t="shared" si="389"/>
        <v>15.5</v>
      </c>
      <c r="L241" t="s">
        <v>292</v>
      </c>
      <c r="M241">
        <f t="shared" ref="M241" si="484">AVERAGE(F240:F279)</f>
        <v>0.81950000000000001</v>
      </c>
      <c r="N241">
        <f t="shared" ref="N241" si="485">_xlfn.STDEV.S(F240:F279)</f>
        <v>0.30296779891514342</v>
      </c>
    </row>
    <row r="242" spans="1:14">
      <c r="A242" s="13">
        <f t="shared" ca="1" si="387"/>
        <v>0.48179210542292894</v>
      </c>
      <c r="B242" s="1">
        <v>42829</v>
      </c>
      <c r="C242" s="1" t="str">
        <f t="shared" si="388"/>
        <v>April</v>
      </c>
      <c r="D242" t="s">
        <v>14</v>
      </c>
      <c r="E242">
        <v>62.1</v>
      </c>
      <c r="F242">
        <v>0.71</v>
      </c>
      <c r="G242">
        <v>31</v>
      </c>
      <c r="H242">
        <v>0.3</v>
      </c>
      <c r="I242">
        <v>27</v>
      </c>
      <c r="J242" s="2">
        <f t="shared" si="389"/>
        <v>8.1</v>
      </c>
      <c r="L242" t="s">
        <v>293</v>
      </c>
      <c r="M242">
        <f t="shared" ref="M242" si="486">AVERAGE(F273:F312)</f>
        <v>0.84999999999999987</v>
      </c>
      <c r="N242">
        <f t="shared" ref="N242" si="487">_xlfn.STDEV.S(F273:F312)</f>
        <v>0.2548906251105188</v>
      </c>
    </row>
    <row r="243" spans="1:14">
      <c r="A243" s="13">
        <f t="shared" ca="1" si="387"/>
        <v>0.91150968877873806</v>
      </c>
      <c r="B243" s="1">
        <v>42943</v>
      </c>
      <c r="C243" s="1" t="str">
        <f t="shared" si="388"/>
        <v>July</v>
      </c>
      <c r="D243" t="s">
        <v>18</v>
      </c>
      <c r="E243">
        <v>97.9</v>
      </c>
      <c r="F243">
        <v>0.47</v>
      </c>
      <c r="G243">
        <v>74</v>
      </c>
      <c r="H243">
        <v>0.5</v>
      </c>
      <c r="I243">
        <v>43</v>
      </c>
      <c r="J243" s="2">
        <f t="shared" si="389"/>
        <v>21.5</v>
      </c>
      <c r="L243" t="s">
        <v>294</v>
      </c>
      <c r="M243">
        <f t="shared" ref="M243" si="488">AVERAGE(F242:F281)</f>
        <v>0.80149999999999988</v>
      </c>
      <c r="N243">
        <f t="shared" ref="N243" si="489">_xlfn.STDEV.S(F242:F281)</f>
        <v>0.28671928557030979</v>
      </c>
    </row>
    <row r="244" spans="1:14">
      <c r="A244" s="13">
        <f t="shared" ca="1" si="387"/>
        <v>0.60559563011131268</v>
      </c>
      <c r="B244" s="1">
        <v>42845</v>
      </c>
      <c r="C244" s="1" t="str">
        <f t="shared" si="388"/>
        <v>April</v>
      </c>
      <c r="D244" t="s">
        <v>18</v>
      </c>
      <c r="E244">
        <v>68.099999999999994</v>
      </c>
      <c r="F244">
        <v>0.69</v>
      </c>
      <c r="G244">
        <v>42</v>
      </c>
      <c r="H244">
        <v>0.3</v>
      </c>
      <c r="I244">
        <v>27</v>
      </c>
      <c r="J244" s="2">
        <f t="shared" si="389"/>
        <v>8.1</v>
      </c>
      <c r="L244" t="s">
        <v>295</v>
      </c>
      <c r="M244">
        <f t="shared" ref="M244" si="490">AVERAGE(F275:F314)</f>
        <v>0.84949999999999992</v>
      </c>
      <c r="N244">
        <f t="shared" ref="N244" si="491">_xlfn.STDEV.S(F275:F314)</f>
        <v>0.26365235463117731</v>
      </c>
    </row>
    <row r="245" spans="1:14">
      <c r="A245" s="13">
        <f t="shared" ca="1" si="387"/>
        <v>0.63799849793737173</v>
      </c>
      <c r="B245" s="1">
        <v>42926</v>
      </c>
      <c r="C245" s="1" t="str">
        <f t="shared" si="388"/>
        <v>July</v>
      </c>
      <c r="D245" t="s">
        <v>12</v>
      </c>
      <c r="E245">
        <v>98</v>
      </c>
      <c r="F245">
        <v>0.49</v>
      </c>
      <c r="G245">
        <v>66</v>
      </c>
      <c r="H245">
        <v>0.5</v>
      </c>
      <c r="I245">
        <v>40</v>
      </c>
      <c r="J245" s="2">
        <f t="shared" si="389"/>
        <v>20</v>
      </c>
      <c r="L245" t="s">
        <v>296</v>
      </c>
      <c r="M245">
        <f t="shared" ref="M245" si="492">AVERAGE(F244:F283)</f>
        <v>0.8082499999999998</v>
      </c>
      <c r="N245">
        <f t="shared" ref="N245" si="493">_xlfn.STDEV.S(F244:F283)</f>
        <v>0.2818518204978443</v>
      </c>
    </row>
    <row r="246" spans="1:14">
      <c r="A246" s="13">
        <f t="shared" ca="1" si="387"/>
        <v>0.21942897844139664</v>
      </c>
      <c r="B246" s="1">
        <v>42766</v>
      </c>
      <c r="C246" s="1" t="str">
        <f t="shared" si="388"/>
        <v>January</v>
      </c>
      <c r="D246" t="s">
        <v>14</v>
      </c>
      <c r="E246">
        <v>40.4</v>
      </c>
      <c r="F246">
        <v>1.05</v>
      </c>
      <c r="G246">
        <v>37</v>
      </c>
      <c r="H246">
        <v>0.3</v>
      </c>
      <c r="I246">
        <v>18</v>
      </c>
      <c r="J246" s="2">
        <f t="shared" si="389"/>
        <v>5.3999999999999995</v>
      </c>
      <c r="L246" t="s">
        <v>297</v>
      </c>
      <c r="M246">
        <f t="shared" ref="M246" si="494">AVERAGE(F277:F316)</f>
        <v>0.85274999999999979</v>
      </c>
      <c r="N246">
        <f t="shared" ref="N246" si="495">_xlfn.STDEV.S(F277:F316)</f>
        <v>0.26306855399793494</v>
      </c>
    </row>
    <row r="247" spans="1:14">
      <c r="A247" s="13">
        <f t="shared" ca="1" si="387"/>
        <v>0.46955805919889482</v>
      </c>
      <c r="B247" s="1">
        <v>42964</v>
      </c>
      <c r="C247" s="1" t="str">
        <f t="shared" si="388"/>
        <v>August</v>
      </c>
      <c r="D247" t="s">
        <v>18</v>
      </c>
      <c r="E247">
        <v>68</v>
      </c>
      <c r="F247">
        <v>0.67</v>
      </c>
      <c r="G247">
        <v>42</v>
      </c>
      <c r="H247">
        <v>0.5</v>
      </c>
      <c r="I247">
        <v>30</v>
      </c>
      <c r="J247" s="2">
        <f t="shared" si="389"/>
        <v>15</v>
      </c>
      <c r="L247" t="s">
        <v>298</v>
      </c>
      <c r="M247">
        <f t="shared" ref="M247" si="496">AVERAGE(F246:F285)</f>
        <v>0.81599999999999984</v>
      </c>
      <c r="N247">
        <f t="shared" ref="N247" si="497">_xlfn.STDEV.S(F246:F285)</f>
        <v>0.27709851992313117</v>
      </c>
    </row>
    <row r="248" spans="1:14">
      <c r="A248" s="13">
        <f t="shared" ca="1" si="387"/>
        <v>0.80363509656339827</v>
      </c>
      <c r="B248" s="1">
        <v>42881</v>
      </c>
      <c r="C248" s="1" t="str">
        <f t="shared" si="388"/>
        <v>May</v>
      </c>
      <c r="D248" t="s">
        <v>20</v>
      </c>
      <c r="E248">
        <v>72</v>
      </c>
      <c r="F248">
        <v>0.67</v>
      </c>
      <c r="G248">
        <v>63</v>
      </c>
      <c r="H248">
        <v>0.3</v>
      </c>
      <c r="I248">
        <v>30</v>
      </c>
      <c r="J248" s="2">
        <f t="shared" si="389"/>
        <v>9</v>
      </c>
      <c r="L248" t="s">
        <v>299</v>
      </c>
      <c r="M248">
        <f t="shared" ref="M248" si="498">AVERAGE(F279:F318)</f>
        <v>0.88499999999999979</v>
      </c>
      <c r="N248">
        <f t="shared" ref="N248" si="499">_xlfn.STDEV.S(F279:F318)</f>
        <v>0.28127912954563311</v>
      </c>
    </row>
    <row r="249" spans="1:14">
      <c r="A249" s="13">
        <f t="shared" ca="1" si="387"/>
        <v>0.99424110885483064</v>
      </c>
      <c r="B249" s="1">
        <v>42752</v>
      </c>
      <c r="C249" s="1" t="str">
        <f t="shared" si="388"/>
        <v>January</v>
      </c>
      <c r="D249" t="s">
        <v>14</v>
      </c>
      <c r="E249">
        <v>32.200000000000003</v>
      </c>
      <c r="F249">
        <v>1.43</v>
      </c>
      <c r="G249">
        <v>26</v>
      </c>
      <c r="H249">
        <v>0.3</v>
      </c>
      <c r="I249">
        <v>14</v>
      </c>
      <c r="J249" s="2">
        <f t="shared" si="389"/>
        <v>4.2</v>
      </c>
      <c r="L249" t="s">
        <v>300</v>
      </c>
      <c r="M249">
        <f t="shared" ref="M249" si="500">AVERAGE(F248:F287)</f>
        <v>0.83149999999999979</v>
      </c>
      <c r="N249">
        <f t="shared" ref="N249" si="501">_xlfn.STDEV.S(F248:F287)</f>
        <v>0.2967045495835714</v>
      </c>
    </row>
    <row r="250" spans="1:14">
      <c r="A250" s="13">
        <f t="shared" ca="1" si="387"/>
        <v>0.35833035543364811</v>
      </c>
      <c r="B250" s="1">
        <v>42843</v>
      </c>
      <c r="C250" s="1" t="str">
        <f t="shared" si="388"/>
        <v>April</v>
      </c>
      <c r="D250" t="s">
        <v>14</v>
      </c>
      <c r="E250">
        <v>62.5</v>
      </c>
      <c r="F250">
        <v>0.74</v>
      </c>
      <c r="G250">
        <v>31</v>
      </c>
      <c r="H250">
        <v>0.3</v>
      </c>
      <c r="I250">
        <v>25</v>
      </c>
      <c r="J250" s="2">
        <f t="shared" si="389"/>
        <v>7.5</v>
      </c>
      <c r="L250" t="s">
        <v>301</v>
      </c>
      <c r="M250">
        <f t="shared" ref="M250" si="502">AVERAGE(F281:F320)</f>
        <v>0.88625000000000009</v>
      </c>
      <c r="N250">
        <f t="shared" ref="N250" si="503">_xlfn.STDEV.S(F281:F320)</f>
        <v>0.28071965667018345</v>
      </c>
    </row>
    <row r="251" spans="1:14">
      <c r="A251" s="13">
        <f t="shared" ca="1" si="387"/>
        <v>0.39335715449471231</v>
      </c>
      <c r="B251" s="1">
        <v>42834</v>
      </c>
      <c r="C251" s="1" t="str">
        <f t="shared" si="388"/>
        <v>April</v>
      </c>
      <c r="D251" t="s">
        <v>10</v>
      </c>
      <c r="E251">
        <v>63.1</v>
      </c>
      <c r="F251">
        <v>0.69</v>
      </c>
      <c r="G251">
        <v>52</v>
      </c>
      <c r="H251">
        <v>0.3</v>
      </c>
      <c r="I251">
        <v>27</v>
      </c>
      <c r="J251" s="2">
        <f t="shared" si="389"/>
        <v>8.1</v>
      </c>
      <c r="L251" t="s">
        <v>302</v>
      </c>
      <c r="M251">
        <f t="shared" ref="M251" si="504">AVERAGE(F250:F289)</f>
        <v>0.81750000000000012</v>
      </c>
      <c r="N251">
        <f t="shared" ref="N251" si="505">_xlfn.STDEV.S(F250:F289)</f>
        <v>0.27992444035434294</v>
      </c>
    </row>
    <row r="252" spans="1:14">
      <c r="A252" s="13">
        <f t="shared" ca="1" si="387"/>
        <v>0.57459670551992048</v>
      </c>
      <c r="B252" s="1">
        <v>42737</v>
      </c>
      <c r="C252" s="1" t="str">
        <f t="shared" si="388"/>
        <v>January</v>
      </c>
      <c r="D252" t="s">
        <v>12</v>
      </c>
      <c r="E252">
        <v>28.9</v>
      </c>
      <c r="F252">
        <v>1.33</v>
      </c>
      <c r="G252">
        <v>15</v>
      </c>
      <c r="H252">
        <v>0.3</v>
      </c>
      <c r="I252">
        <v>13</v>
      </c>
      <c r="J252" s="2">
        <f t="shared" si="389"/>
        <v>3.9</v>
      </c>
      <c r="L252" t="s">
        <v>303</v>
      </c>
      <c r="M252">
        <f t="shared" ref="M252" si="506">AVERAGE(F283:F322)</f>
        <v>0.88200000000000001</v>
      </c>
      <c r="N252">
        <f t="shared" ref="N252" si="507">_xlfn.STDEV.S(F283:F322)</f>
        <v>0.28425521216158173</v>
      </c>
    </row>
    <row r="253" spans="1:14">
      <c r="A253" s="13">
        <f t="shared" ca="1" si="387"/>
        <v>0.93411789023093084</v>
      </c>
      <c r="B253" s="1">
        <v>42790</v>
      </c>
      <c r="C253" s="1" t="str">
        <f t="shared" si="388"/>
        <v>February</v>
      </c>
      <c r="D253" t="s">
        <v>20</v>
      </c>
      <c r="E253">
        <v>47.3</v>
      </c>
      <c r="F253">
        <v>0.87</v>
      </c>
      <c r="G253">
        <v>36</v>
      </c>
      <c r="H253">
        <v>0.3</v>
      </c>
      <c r="I253">
        <v>21</v>
      </c>
      <c r="J253" s="2">
        <f t="shared" si="389"/>
        <v>6.3</v>
      </c>
      <c r="L253" t="s">
        <v>304</v>
      </c>
      <c r="M253">
        <f t="shared" ref="M253" si="508">AVERAGE(F252:F291)</f>
        <v>0.85299999999999998</v>
      </c>
      <c r="N253">
        <f t="shared" ref="N253" si="509">_xlfn.STDEV.S(F252:F291)</f>
        <v>0.31384464554690367</v>
      </c>
    </row>
    <row r="254" spans="1:14">
      <c r="A254" s="13">
        <f t="shared" ca="1" si="387"/>
        <v>0.30632363710488275</v>
      </c>
      <c r="B254" s="1">
        <v>43079</v>
      </c>
      <c r="C254" s="1" t="str">
        <f t="shared" si="388"/>
        <v>December</v>
      </c>
      <c r="D254" t="s">
        <v>10</v>
      </c>
      <c r="E254">
        <v>31.3</v>
      </c>
      <c r="F254">
        <v>1.82</v>
      </c>
      <c r="G254">
        <v>15</v>
      </c>
      <c r="H254">
        <v>0.3</v>
      </c>
      <c r="I254">
        <v>11</v>
      </c>
      <c r="J254" s="2">
        <f t="shared" si="389"/>
        <v>3.3</v>
      </c>
      <c r="L254" t="s">
        <v>305</v>
      </c>
      <c r="M254">
        <f t="shared" ref="M254" si="510">AVERAGE(F285:F324)</f>
        <v>0.89050000000000007</v>
      </c>
      <c r="N254">
        <f t="shared" ref="N254" si="511">_xlfn.STDEV.S(F285:F324)</f>
        <v>0.2897563078670039</v>
      </c>
    </row>
    <row r="255" spans="1:14">
      <c r="A255" s="13">
        <f t="shared" ca="1" si="387"/>
        <v>0.66960392104266764</v>
      </c>
      <c r="B255" s="1">
        <v>43046</v>
      </c>
      <c r="C255" s="1" t="str">
        <f t="shared" si="388"/>
        <v>November</v>
      </c>
      <c r="D255" t="s">
        <v>14</v>
      </c>
      <c r="E255">
        <v>52.3</v>
      </c>
      <c r="F255">
        <v>0.91</v>
      </c>
      <c r="G255">
        <v>34</v>
      </c>
      <c r="H255">
        <v>0.3</v>
      </c>
      <c r="I255">
        <v>21</v>
      </c>
      <c r="J255" s="2">
        <f t="shared" si="389"/>
        <v>6.3</v>
      </c>
      <c r="L255" t="s">
        <v>306</v>
      </c>
      <c r="M255">
        <f t="shared" ref="M255" si="512">AVERAGE(F254:F293)</f>
        <v>0.83599999999999974</v>
      </c>
      <c r="N255">
        <f t="shared" ref="N255" si="513">_xlfn.STDEV.S(F254:F293)</f>
        <v>0.30652560858425659</v>
      </c>
    </row>
    <row r="256" spans="1:14">
      <c r="A256" s="13">
        <f t="shared" ca="1" si="387"/>
        <v>0.82500848583947028</v>
      </c>
      <c r="B256" s="1">
        <v>43039</v>
      </c>
      <c r="C256" s="1" t="str">
        <f t="shared" si="388"/>
        <v>October</v>
      </c>
      <c r="D256" t="s">
        <v>14</v>
      </c>
      <c r="E256">
        <v>54.2</v>
      </c>
      <c r="F256">
        <v>0.77</v>
      </c>
      <c r="G256">
        <v>38</v>
      </c>
      <c r="H256">
        <v>0.3</v>
      </c>
      <c r="I256">
        <v>24</v>
      </c>
      <c r="J256" s="2">
        <f t="shared" si="389"/>
        <v>7.1999999999999993</v>
      </c>
      <c r="L256" t="s">
        <v>307</v>
      </c>
      <c r="M256">
        <f t="shared" ref="M256" si="514">AVERAGE(F287:F326)</f>
        <v>0.86099999999999999</v>
      </c>
      <c r="N256">
        <f t="shared" ref="N256" si="515">_xlfn.STDEV.S(F287:F326)</f>
        <v>0.278575129119781</v>
      </c>
    </row>
    <row r="257" spans="1:14">
      <c r="A257" s="13">
        <f t="shared" ca="1" si="387"/>
        <v>0.34193952996684174</v>
      </c>
      <c r="B257" s="1">
        <v>42809</v>
      </c>
      <c r="C257" s="1" t="str">
        <f t="shared" si="388"/>
        <v>March</v>
      </c>
      <c r="D257" t="s">
        <v>16</v>
      </c>
      <c r="E257">
        <v>56.2</v>
      </c>
      <c r="F257">
        <v>0.83</v>
      </c>
      <c r="G257">
        <v>30</v>
      </c>
      <c r="H257">
        <v>0.3</v>
      </c>
      <c r="I257">
        <v>24</v>
      </c>
      <c r="J257" s="2">
        <f t="shared" si="389"/>
        <v>7.1999999999999993</v>
      </c>
      <c r="L257" t="s">
        <v>308</v>
      </c>
      <c r="M257">
        <f t="shared" ref="M257" si="516">AVERAGE(F256:F295)</f>
        <v>0.80825000000000014</v>
      </c>
      <c r="N257">
        <f t="shared" ref="N257" si="517">_xlfn.STDEV.S(F256:F295)</f>
        <v>0.26313579900490275</v>
      </c>
    </row>
    <row r="258" spans="1:14">
      <c r="A258" s="13">
        <f t="shared" ref="A258:A321" ca="1" si="518">RAND()</f>
        <v>0.28813881801346952</v>
      </c>
      <c r="B258" s="1">
        <v>42997</v>
      </c>
      <c r="C258" s="1" t="str">
        <f t="shared" ref="C258:C321" si="519">TEXT(B258, "mmmm")</f>
        <v>September</v>
      </c>
      <c r="D258" t="s">
        <v>14</v>
      </c>
      <c r="E258">
        <v>67.400000000000006</v>
      </c>
      <c r="F258">
        <v>0.67</v>
      </c>
      <c r="G258">
        <v>48</v>
      </c>
      <c r="H258">
        <v>0.3</v>
      </c>
      <c r="I258">
        <v>28</v>
      </c>
      <c r="J258" s="2">
        <f t="shared" ref="J258:J321" si="520">H258*I258</f>
        <v>8.4</v>
      </c>
      <c r="L258" t="s">
        <v>309</v>
      </c>
      <c r="M258">
        <f t="shared" ref="M258" si="521">AVERAGE(F289:F328)</f>
        <v>0.87650000000000006</v>
      </c>
      <c r="N258">
        <f t="shared" ref="N258" si="522">_xlfn.STDEV.S(F289:F328)</f>
        <v>0.30063650425772942</v>
      </c>
    </row>
    <row r="259" spans="1:14">
      <c r="A259" s="13">
        <f t="shared" ca="1" si="518"/>
        <v>0.75730262330710918</v>
      </c>
      <c r="B259" s="1">
        <v>43095</v>
      </c>
      <c r="C259" s="1" t="str">
        <f t="shared" si="519"/>
        <v>December</v>
      </c>
      <c r="D259" t="s">
        <v>14</v>
      </c>
      <c r="E259">
        <v>28.9</v>
      </c>
      <c r="F259">
        <v>1.43</v>
      </c>
      <c r="G259">
        <v>23</v>
      </c>
      <c r="H259">
        <v>0.3</v>
      </c>
      <c r="I259">
        <v>13</v>
      </c>
      <c r="J259" s="2">
        <f t="shared" si="520"/>
        <v>3.9</v>
      </c>
      <c r="L259" t="s">
        <v>310</v>
      </c>
      <c r="M259">
        <f t="shared" ref="M259" si="523">AVERAGE(F258:F297)</f>
        <v>0.80375000000000019</v>
      </c>
      <c r="N259">
        <f t="shared" ref="N259" si="524">_xlfn.STDEV.S(F258:F297)</f>
        <v>0.26533662702504018</v>
      </c>
    </row>
    <row r="260" spans="1:14">
      <c r="A260" s="13">
        <f t="shared" ca="1" si="518"/>
        <v>0.51711221624513037</v>
      </c>
      <c r="B260" s="1">
        <v>42898</v>
      </c>
      <c r="C260" s="1" t="str">
        <f t="shared" si="519"/>
        <v>June</v>
      </c>
      <c r="D260" t="s">
        <v>12</v>
      </c>
      <c r="E260">
        <v>93</v>
      </c>
      <c r="F260">
        <v>0.5</v>
      </c>
      <c r="G260">
        <v>67</v>
      </c>
      <c r="H260">
        <v>0.3</v>
      </c>
      <c r="I260">
        <v>40</v>
      </c>
      <c r="J260" s="2">
        <f t="shared" si="520"/>
        <v>12</v>
      </c>
      <c r="L260" t="s">
        <v>311</v>
      </c>
      <c r="M260">
        <f t="shared" ref="M260" si="525">AVERAGE(F291:F330)</f>
        <v>0.87349999999999994</v>
      </c>
      <c r="N260">
        <f t="shared" ref="N260" si="526">_xlfn.STDEV.S(F291:F330)</f>
        <v>0.28322818561754293</v>
      </c>
    </row>
    <row r="261" spans="1:14">
      <c r="A261" s="13">
        <f t="shared" ca="1" si="518"/>
        <v>0.61454494941874915</v>
      </c>
      <c r="B261" s="1">
        <v>43036</v>
      </c>
      <c r="C261" s="1" t="str">
        <f t="shared" si="519"/>
        <v>October</v>
      </c>
      <c r="D261" t="s">
        <v>21</v>
      </c>
      <c r="E261">
        <v>57.5</v>
      </c>
      <c r="F261">
        <v>0.77</v>
      </c>
      <c r="G261">
        <v>28</v>
      </c>
      <c r="H261">
        <v>0.3</v>
      </c>
      <c r="I261">
        <v>25</v>
      </c>
      <c r="J261" s="2">
        <f t="shared" si="520"/>
        <v>7.5</v>
      </c>
      <c r="L261" t="s">
        <v>312</v>
      </c>
      <c r="M261">
        <f t="shared" ref="M261" si="527">AVERAGE(F260:F299)</f>
        <v>0.79400000000000004</v>
      </c>
      <c r="N261">
        <f t="shared" ref="N261" si="528">_xlfn.STDEV.S(F260:F299)</f>
        <v>0.24511431137537745</v>
      </c>
    </row>
    <row r="262" spans="1:14">
      <c r="A262" s="13">
        <f t="shared" ca="1" si="518"/>
        <v>0.46455700037164127</v>
      </c>
      <c r="B262" s="1">
        <v>43020</v>
      </c>
      <c r="C262" s="1" t="str">
        <f t="shared" si="519"/>
        <v>October</v>
      </c>
      <c r="D262" t="s">
        <v>18</v>
      </c>
      <c r="E262">
        <v>58.2</v>
      </c>
      <c r="F262">
        <v>0.77</v>
      </c>
      <c r="G262">
        <v>39</v>
      </c>
      <c r="H262">
        <v>0.3</v>
      </c>
      <c r="I262">
        <v>24</v>
      </c>
      <c r="J262" s="2">
        <f t="shared" si="520"/>
        <v>7.1999999999999993</v>
      </c>
      <c r="L262" t="s">
        <v>313</v>
      </c>
      <c r="M262">
        <f t="shared" ref="M262" si="529">AVERAGE(F293:F332)</f>
        <v>0.86824999999999974</v>
      </c>
      <c r="N262">
        <f t="shared" ref="N262" si="530">_xlfn.STDEV.S(F293:F332)</f>
        <v>0.27692345975757082</v>
      </c>
    </row>
    <row r="263" spans="1:14">
      <c r="A263" s="13">
        <f t="shared" ca="1" si="518"/>
        <v>0.51144116292190023</v>
      </c>
      <c r="B263" s="1">
        <v>43075</v>
      </c>
      <c r="C263" s="1" t="str">
        <f t="shared" si="519"/>
        <v>December</v>
      </c>
      <c r="D263" t="s">
        <v>16</v>
      </c>
      <c r="E263">
        <v>44.7</v>
      </c>
      <c r="F263">
        <v>0.95</v>
      </c>
      <c r="G263">
        <v>28</v>
      </c>
      <c r="H263">
        <v>0.3</v>
      </c>
      <c r="I263">
        <v>19</v>
      </c>
      <c r="J263" s="2">
        <f t="shared" si="520"/>
        <v>5.7</v>
      </c>
      <c r="L263" t="s">
        <v>314</v>
      </c>
      <c r="M263">
        <f t="shared" ref="M263" si="531">AVERAGE(F262:F301)</f>
        <v>0.79849999999999999</v>
      </c>
      <c r="N263">
        <f t="shared" ref="N263" si="532">_xlfn.STDEV.S(F262:F301)</f>
        <v>0.24158185956688646</v>
      </c>
    </row>
    <row r="264" spans="1:14">
      <c r="A264" s="13">
        <f t="shared" ca="1" si="518"/>
        <v>1.0297222879325552E-2</v>
      </c>
      <c r="B264" s="1">
        <v>42922</v>
      </c>
      <c r="C264" s="1" t="str">
        <f t="shared" si="519"/>
        <v>July</v>
      </c>
      <c r="D264" t="s">
        <v>18</v>
      </c>
      <c r="E264">
        <v>91.7</v>
      </c>
      <c r="F264">
        <v>0.51</v>
      </c>
      <c r="G264">
        <v>46</v>
      </c>
      <c r="H264">
        <v>0.5</v>
      </c>
      <c r="I264">
        <v>39</v>
      </c>
      <c r="J264" s="2">
        <f t="shared" si="520"/>
        <v>19.5</v>
      </c>
      <c r="L264" t="s">
        <v>315</v>
      </c>
      <c r="M264">
        <f t="shared" ref="M264" si="533">AVERAGE(F295:F334)</f>
        <v>0.86275000000000013</v>
      </c>
      <c r="N264">
        <f t="shared" ref="N264" si="534">_xlfn.STDEV.S(F295:F334)</f>
        <v>0.27899074058709045</v>
      </c>
    </row>
    <row r="265" spans="1:14">
      <c r="A265" s="13">
        <f t="shared" ca="1" si="518"/>
        <v>0.53546767274019991</v>
      </c>
      <c r="B265" s="1">
        <v>42968</v>
      </c>
      <c r="C265" s="1" t="str">
        <f t="shared" si="519"/>
        <v>August</v>
      </c>
      <c r="D265" t="s">
        <v>12</v>
      </c>
      <c r="E265">
        <v>68</v>
      </c>
      <c r="F265">
        <v>0.65</v>
      </c>
      <c r="G265">
        <v>58</v>
      </c>
      <c r="H265">
        <v>0.5</v>
      </c>
      <c r="I265">
        <v>30</v>
      </c>
      <c r="J265" s="2">
        <f t="shared" si="520"/>
        <v>15</v>
      </c>
      <c r="L265" t="s">
        <v>316</v>
      </c>
      <c r="M265">
        <f t="shared" ref="M265" si="535">AVERAGE(F264:F303)</f>
        <v>0.79399999999999993</v>
      </c>
      <c r="N265">
        <f t="shared" ref="N265" si="536">_xlfn.STDEV.S(F264:F303)</f>
        <v>0.24593932960418052</v>
      </c>
    </row>
    <row r="266" spans="1:14">
      <c r="A266" s="13">
        <f t="shared" ca="1" si="518"/>
        <v>0.76556965336544192</v>
      </c>
      <c r="B266" s="1">
        <v>42966</v>
      </c>
      <c r="C266" s="1" t="str">
        <f t="shared" si="519"/>
        <v>August</v>
      </c>
      <c r="D266" t="s">
        <v>21</v>
      </c>
      <c r="E266">
        <v>79.599999999999994</v>
      </c>
      <c r="F266">
        <v>0.61</v>
      </c>
      <c r="G266">
        <v>58</v>
      </c>
      <c r="H266">
        <v>0.5</v>
      </c>
      <c r="I266">
        <v>32</v>
      </c>
      <c r="J266" s="2">
        <f t="shared" si="520"/>
        <v>16</v>
      </c>
      <c r="L266" t="s">
        <v>317</v>
      </c>
      <c r="M266">
        <f t="shared" ref="M266" si="537">AVERAGE(F297:F336)</f>
        <v>0.86775000000000002</v>
      </c>
      <c r="N266">
        <f t="shared" ref="N266" si="538">_xlfn.STDEV.S(F297:F336)</f>
        <v>0.2833181368473725</v>
      </c>
    </row>
    <row r="267" spans="1:14">
      <c r="A267" s="13">
        <f t="shared" ca="1" si="518"/>
        <v>0.22533411536492232</v>
      </c>
      <c r="B267" s="1">
        <v>42744</v>
      </c>
      <c r="C267" s="1" t="str">
        <f t="shared" si="519"/>
        <v>January</v>
      </c>
      <c r="D267" t="s">
        <v>12</v>
      </c>
      <c r="E267">
        <v>38.1</v>
      </c>
      <c r="F267">
        <v>1.18</v>
      </c>
      <c r="G267">
        <v>20</v>
      </c>
      <c r="H267">
        <v>0.3</v>
      </c>
      <c r="I267">
        <v>17</v>
      </c>
      <c r="J267" s="2">
        <f t="shared" si="520"/>
        <v>5.0999999999999996</v>
      </c>
      <c r="L267" t="s">
        <v>318</v>
      </c>
      <c r="M267">
        <f t="shared" ref="M267" si="539">AVERAGE(F266:F305)</f>
        <v>0.81650000000000011</v>
      </c>
      <c r="N267">
        <f t="shared" ref="N267" si="540">_xlfn.STDEV.S(F266:F305)</f>
        <v>0.24607222204372861</v>
      </c>
    </row>
    <row r="268" spans="1:14">
      <c r="A268" s="13">
        <f t="shared" ca="1" si="518"/>
        <v>0.42132548665926328</v>
      </c>
      <c r="B268" s="1">
        <v>42811</v>
      </c>
      <c r="C268" s="1" t="str">
        <f t="shared" si="519"/>
        <v>March</v>
      </c>
      <c r="D268" t="s">
        <v>20</v>
      </c>
      <c r="E268">
        <v>56.5</v>
      </c>
      <c r="F268">
        <v>0.77</v>
      </c>
      <c r="G268">
        <v>50</v>
      </c>
      <c r="H268">
        <v>0.3</v>
      </c>
      <c r="I268">
        <v>25</v>
      </c>
      <c r="J268" s="2">
        <f t="shared" si="520"/>
        <v>7.5</v>
      </c>
      <c r="L268" t="s">
        <v>319</v>
      </c>
      <c r="M268">
        <f t="shared" ref="M268" si="541">AVERAGE(F299:F338)</f>
        <v>0.87199999999999989</v>
      </c>
      <c r="N268">
        <f t="shared" ref="N268" si="542">_xlfn.STDEV.S(F299:F338)</f>
        <v>0.28227282674382392</v>
      </c>
    </row>
    <row r="269" spans="1:14">
      <c r="A269" s="13">
        <f t="shared" ca="1" si="518"/>
        <v>0.82444059834860794</v>
      </c>
      <c r="B269" s="1">
        <v>42991</v>
      </c>
      <c r="C269" s="1" t="str">
        <f t="shared" si="519"/>
        <v>September</v>
      </c>
      <c r="D269" t="s">
        <v>16</v>
      </c>
      <c r="E269">
        <v>64.8</v>
      </c>
      <c r="F269">
        <v>0.71</v>
      </c>
      <c r="G269">
        <v>42</v>
      </c>
      <c r="H269">
        <v>0.3</v>
      </c>
      <c r="I269">
        <v>26</v>
      </c>
      <c r="J269" s="2">
        <f t="shared" si="520"/>
        <v>7.8</v>
      </c>
      <c r="L269" t="s">
        <v>320</v>
      </c>
      <c r="M269">
        <f t="shared" ref="M269" si="543">AVERAGE(F268:F307)</f>
        <v>0.80874999999999986</v>
      </c>
      <c r="N269">
        <f t="shared" ref="N269" si="544">_xlfn.STDEV.S(F268:F307)</f>
        <v>0.23816808867171679</v>
      </c>
    </row>
    <row r="270" spans="1:14">
      <c r="A270" s="13">
        <f t="shared" ca="1" si="518"/>
        <v>0.58935371411909587</v>
      </c>
      <c r="B270" s="1">
        <v>42970</v>
      </c>
      <c r="C270" s="1" t="str">
        <f t="shared" si="519"/>
        <v>August</v>
      </c>
      <c r="D270" t="s">
        <v>16</v>
      </c>
      <c r="E270">
        <v>70.7</v>
      </c>
      <c r="F270">
        <v>0.67</v>
      </c>
      <c r="G270">
        <v>33</v>
      </c>
      <c r="H270">
        <v>0.5</v>
      </c>
      <c r="I270">
        <v>29</v>
      </c>
      <c r="J270" s="2">
        <f t="shared" si="520"/>
        <v>14.5</v>
      </c>
      <c r="L270" t="s">
        <v>321</v>
      </c>
      <c r="M270">
        <f t="shared" ref="M270" si="545">AVERAGE(F301:F340)</f>
        <v>0.87050000000000005</v>
      </c>
      <c r="N270">
        <f t="shared" ref="N270" si="546">_xlfn.STDEV.S(F301:F340)</f>
        <v>0.28451443116028674</v>
      </c>
    </row>
    <row r="271" spans="1:14">
      <c r="A271" s="13">
        <f t="shared" ca="1" si="518"/>
        <v>0.51568985806549261</v>
      </c>
      <c r="B271" s="1">
        <v>42899</v>
      </c>
      <c r="C271" s="1" t="str">
        <f t="shared" si="519"/>
        <v>June</v>
      </c>
      <c r="D271" t="s">
        <v>14</v>
      </c>
      <c r="E271">
        <v>75.599999999999994</v>
      </c>
      <c r="F271">
        <v>0.59</v>
      </c>
      <c r="G271">
        <v>65</v>
      </c>
      <c r="H271">
        <v>0.3</v>
      </c>
      <c r="I271">
        <v>32</v>
      </c>
      <c r="J271" s="2">
        <f t="shared" si="520"/>
        <v>9.6</v>
      </c>
      <c r="L271" t="s">
        <v>322</v>
      </c>
      <c r="M271">
        <f t="shared" ref="M271" si="547">AVERAGE(F270:F309)</f>
        <v>0.82325000000000004</v>
      </c>
      <c r="N271">
        <f t="shared" ref="N271" si="548">_xlfn.STDEV.S(F270:F309)</f>
        <v>0.24301933551859028</v>
      </c>
    </row>
    <row r="272" spans="1:14">
      <c r="A272" s="13">
        <f t="shared" ca="1" si="518"/>
        <v>0.79782272355386141</v>
      </c>
      <c r="B272" s="1">
        <v>42905</v>
      </c>
      <c r="C272" s="1" t="str">
        <f t="shared" si="519"/>
        <v>June</v>
      </c>
      <c r="D272" t="s">
        <v>12</v>
      </c>
      <c r="E272">
        <v>86.5</v>
      </c>
      <c r="F272">
        <v>0.56000000000000005</v>
      </c>
      <c r="G272">
        <v>66</v>
      </c>
      <c r="H272">
        <v>0.3</v>
      </c>
      <c r="I272">
        <v>35</v>
      </c>
      <c r="J272" s="2">
        <f t="shared" si="520"/>
        <v>10.5</v>
      </c>
      <c r="L272" t="s">
        <v>323</v>
      </c>
      <c r="M272">
        <f t="shared" ref="M272" si="549">AVERAGE(F303:F342)</f>
        <v>0.86924999999999986</v>
      </c>
      <c r="N272">
        <f t="shared" ref="N272" si="550">_xlfn.STDEV.S(F303:F342)</f>
        <v>0.28309994158084362</v>
      </c>
    </row>
    <row r="273" spans="1:14">
      <c r="A273" s="13">
        <f t="shared" ca="1" si="518"/>
        <v>0.89234670637820357</v>
      </c>
      <c r="B273" s="1">
        <v>42749</v>
      </c>
      <c r="C273" s="1" t="str">
        <f t="shared" si="519"/>
        <v>January</v>
      </c>
      <c r="D273" t="s">
        <v>21</v>
      </c>
      <c r="E273">
        <v>44.1</v>
      </c>
      <c r="F273">
        <v>1.05</v>
      </c>
      <c r="G273">
        <v>23</v>
      </c>
      <c r="H273">
        <v>0.3</v>
      </c>
      <c r="I273">
        <v>17</v>
      </c>
      <c r="J273" s="2">
        <f t="shared" si="520"/>
        <v>5.0999999999999996</v>
      </c>
      <c r="L273" t="s">
        <v>324</v>
      </c>
      <c r="M273">
        <f t="shared" ref="M273" si="551">AVERAGE(F272:F311)</f>
        <v>0.83774999999999977</v>
      </c>
      <c r="N273">
        <f t="shared" ref="N273" si="552">_xlfn.STDEV.S(F272:F311)</f>
        <v>0.25679970744451824</v>
      </c>
    </row>
    <row r="274" spans="1:14">
      <c r="A274" s="13">
        <f t="shared" ca="1" si="518"/>
        <v>4.1405978214119843E-2</v>
      </c>
      <c r="B274" s="1">
        <v>42810</v>
      </c>
      <c r="C274" s="1" t="str">
        <f t="shared" si="519"/>
        <v>March</v>
      </c>
      <c r="D274" t="s">
        <v>18</v>
      </c>
      <c r="E274">
        <v>60.2</v>
      </c>
      <c r="F274">
        <v>0.83</v>
      </c>
      <c r="G274">
        <v>39</v>
      </c>
      <c r="H274">
        <v>0.3</v>
      </c>
      <c r="I274">
        <v>24</v>
      </c>
      <c r="J274" s="2">
        <f t="shared" si="520"/>
        <v>7.1999999999999993</v>
      </c>
      <c r="L274" t="s">
        <v>325</v>
      </c>
      <c r="M274">
        <f t="shared" ref="M274" si="553">AVERAGE(F305:F344)</f>
        <v>0.86175000000000002</v>
      </c>
      <c r="N274">
        <f t="shared" ref="N274" si="554">_xlfn.STDEV.S(F305:F344)</f>
        <v>0.27923785927284672</v>
      </c>
    </row>
    <row r="275" spans="1:14">
      <c r="A275" s="13">
        <f t="shared" ca="1" si="518"/>
        <v>0.50495967463409863</v>
      </c>
      <c r="B275" s="1">
        <v>43010</v>
      </c>
      <c r="C275" s="1" t="str">
        <f t="shared" si="519"/>
        <v>October</v>
      </c>
      <c r="D275" t="s">
        <v>12</v>
      </c>
      <c r="E275">
        <v>58.5</v>
      </c>
      <c r="F275">
        <v>0.74</v>
      </c>
      <c r="G275">
        <v>32</v>
      </c>
      <c r="H275">
        <v>0.3</v>
      </c>
      <c r="I275">
        <v>25</v>
      </c>
      <c r="J275" s="2">
        <f t="shared" si="520"/>
        <v>7.5</v>
      </c>
      <c r="L275" t="s">
        <v>326</v>
      </c>
      <c r="M275">
        <f t="shared" ref="M275" si="555">AVERAGE(F274:F313)</f>
        <v>0.85499999999999987</v>
      </c>
      <c r="N275">
        <f t="shared" ref="N275" si="556">_xlfn.STDEV.S(F274:F313)</f>
        <v>0.26080742478026386</v>
      </c>
    </row>
    <row r="276" spans="1:14">
      <c r="A276" s="13">
        <f t="shared" ca="1" si="518"/>
        <v>0.42155885710049623</v>
      </c>
      <c r="B276" s="1">
        <v>42875</v>
      </c>
      <c r="C276" s="1" t="str">
        <f t="shared" si="519"/>
        <v>May</v>
      </c>
      <c r="D276" t="s">
        <v>21</v>
      </c>
      <c r="E276">
        <v>64.400000000000006</v>
      </c>
      <c r="F276">
        <v>0.67</v>
      </c>
      <c r="G276">
        <v>59</v>
      </c>
      <c r="H276">
        <v>0.3</v>
      </c>
      <c r="I276">
        <v>28</v>
      </c>
      <c r="J276" s="2">
        <f t="shared" si="520"/>
        <v>8.4</v>
      </c>
      <c r="L276" t="s">
        <v>327</v>
      </c>
      <c r="M276">
        <f t="shared" ref="M276" si="557">AVERAGE(F307:F346)</f>
        <v>0.85775000000000023</v>
      </c>
      <c r="N276">
        <f t="shared" ref="N276" si="558">_xlfn.STDEV.S(F307:F346)</f>
        <v>0.28084567803652311</v>
      </c>
    </row>
    <row r="277" spans="1:14">
      <c r="A277" s="13">
        <f t="shared" ca="1" si="518"/>
        <v>0.60504446006132939</v>
      </c>
      <c r="B277" s="1">
        <v>42864</v>
      </c>
      <c r="C277" s="1" t="str">
        <f t="shared" si="519"/>
        <v>May</v>
      </c>
      <c r="D277" t="s">
        <v>14</v>
      </c>
      <c r="E277">
        <v>71.3</v>
      </c>
      <c r="F277">
        <v>0.63</v>
      </c>
      <c r="G277">
        <v>56</v>
      </c>
      <c r="H277">
        <v>0.3</v>
      </c>
      <c r="I277">
        <v>31</v>
      </c>
      <c r="J277" s="2">
        <f t="shared" si="520"/>
        <v>9.2999999999999989</v>
      </c>
      <c r="L277" t="s">
        <v>328</v>
      </c>
      <c r="M277">
        <f t="shared" ref="M277" si="559">AVERAGE(F276:F315)</f>
        <v>0.85274999999999979</v>
      </c>
      <c r="N277">
        <f t="shared" ref="N277" si="560">_xlfn.STDEV.S(F276:F315)</f>
        <v>0.26306855399793472</v>
      </c>
    </row>
    <row r="278" spans="1:14">
      <c r="A278" s="13">
        <f t="shared" ca="1" si="518"/>
        <v>0.5774802790012612</v>
      </c>
      <c r="B278" s="1">
        <v>42872</v>
      </c>
      <c r="C278" s="1" t="str">
        <f t="shared" si="519"/>
        <v>May</v>
      </c>
      <c r="D278" t="s">
        <v>16</v>
      </c>
      <c r="E278">
        <v>70.7</v>
      </c>
      <c r="F278">
        <v>0.67</v>
      </c>
      <c r="G278">
        <v>43</v>
      </c>
      <c r="H278">
        <v>0.3</v>
      </c>
      <c r="I278">
        <v>29</v>
      </c>
      <c r="J278" s="2">
        <f t="shared" si="520"/>
        <v>8.6999999999999993</v>
      </c>
      <c r="L278" t="s">
        <v>329</v>
      </c>
      <c r="M278">
        <f t="shared" ref="M278" si="561">AVERAGE(F309:F348)</f>
        <v>0.85100000000000031</v>
      </c>
      <c r="N278">
        <f t="shared" ref="N278" si="562">_xlfn.STDEV.S(F309:F348)</f>
        <v>0.28279556809351247</v>
      </c>
    </row>
    <row r="279" spans="1:14">
      <c r="A279" s="13">
        <f t="shared" ca="1" si="518"/>
        <v>0.18593235994909463</v>
      </c>
      <c r="B279" s="1">
        <v>42975</v>
      </c>
      <c r="C279" s="1" t="str">
        <f t="shared" si="519"/>
        <v>August</v>
      </c>
      <c r="D279" t="s">
        <v>12</v>
      </c>
      <c r="E279">
        <v>77.599999999999994</v>
      </c>
      <c r="F279">
        <v>0.63</v>
      </c>
      <c r="G279">
        <v>49</v>
      </c>
      <c r="H279">
        <v>0.5</v>
      </c>
      <c r="I279">
        <v>32</v>
      </c>
      <c r="J279" s="2">
        <f t="shared" si="520"/>
        <v>16</v>
      </c>
      <c r="L279" t="s">
        <v>330</v>
      </c>
      <c r="M279">
        <f t="shared" ref="M279" si="563">AVERAGE(F278:F317)</f>
        <v>0.87549999999999972</v>
      </c>
      <c r="N279">
        <f t="shared" ref="N279" si="564">_xlfn.STDEV.S(F278:F317)</f>
        <v>0.2819797228570956</v>
      </c>
    </row>
    <row r="280" spans="1:14">
      <c r="A280" s="13">
        <f t="shared" ca="1" si="518"/>
        <v>0.39840164236362041</v>
      </c>
      <c r="B280" s="1">
        <v>42960</v>
      </c>
      <c r="C280" s="1" t="str">
        <f t="shared" si="519"/>
        <v>August</v>
      </c>
      <c r="D280" t="s">
        <v>10</v>
      </c>
      <c r="E280">
        <v>67.7</v>
      </c>
      <c r="F280">
        <v>0.65</v>
      </c>
      <c r="G280">
        <v>54</v>
      </c>
      <c r="H280">
        <v>0.5</v>
      </c>
      <c r="I280">
        <v>29</v>
      </c>
      <c r="J280" s="2">
        <f t="shared" si="520"/>
        <v>14.5</v>
      </c>
      <c r="L280" t="s">
        <v>331</v>
      </c>
      <c r="M280">
        <f t="shared" ref="M280" si="565">AVERAGE(F311:F350)</f>
        <v>0.82650000000000023</v>
      </c>
      <c r="N280">
        <f t="shared" ref="N280" si="566">_xlfn.STDEV.S(F311:F350)</f>
        <v>0.269420555818288</v>
      </c>
    </row>
    <row r="281" spans="1:14">
      <c r="A281" s="13">
        <f t="shared" ca="1" si="518"/>
        <v>0.85344582708278338</v>
      </c>
      <c r="B281" s="1">
        <v>42999</v>
      </c>
      <c r="C281" s="1" t="str">
        <f t="shared" si="519"/>
        <v>September</v>
      </c>
      <c r="D281" t="s">
        <v>18</v>
      </c>
      <c r="E281">
        <v>59.8</v>
      </c>
      <c r="F281">
        <v>0.71</v>
      </c>
      <c r="G281">
        <v>42</v>
      </c>
      <c r="H281">
        <v>0.3</v>
      </c>
      <c r="I281">
        <v>26</v>
      </c>
      <c r="J281" s="2">
        <f t="shared" si="520"/>
        <v>7.8</v>
      </c>
      <c r="L281" t="s">
        <v>332</v>
      </c>
      <c r="M281">
        <f t="shared" ref="M281" si="567">AVERAGE(F280:F319)</f>
        <v>0.88774999999999982</v>
      </c>
      <c r="N281">
        <f t="shared" ref="N281" si="568">_xlfn.STDEV.S(F280:F319)</f>
        <v>0.27925255089163931</v>
      </c>
    </row>
    <row r="282" spans="1:14">
      <c r="A282" s="13">
        <f t="shared" ca="1" si="518"/>
        <v>0.53193588369225164</v>
      </c>
      <c r="B282" s="1">
        <v>42821</v>
      </c>
      <c r="C282" s="1" t="str">
        <f t="shared" si="519"/>
        <v>March</v>
      </c>
      <c r="D282" t="s">
        <v>12</v>
      </c>
      <c r="E282">
        <v>60.5</v>
      </c>
      <c r="F282">
        <v>0.74</v>
      </c>
      <c r="G282">
        <v>30</v>
      </c>
      <c r="H282">
        <v>0.3</v>
      </c>
      <c r="I282">
        <v>25</v>
      </c>
      <c r="J282" s="2">
        <f t="shared" si="520"/>
        <v>7.5</v>
      </c>
      <c r="L282" t="s">
        <v>333</v>
      </c>
      <c r="M282">
        <f t="shared" ref="M282" si="569">AVERAGE(F313:F352)</f>
        <v>0.82225000000000004</v>
      </c>
      <c r="N282">
        <f t="shared" ref="N282" si="570">_xlfn.STDEV.S(F313:F352)</f>
        <v>0.26402687800239644</v>
      </c>
    </row>
    <row r="283" spans="1:14">
      <c r="A283" s="13">
        <f t="shared" ca="1" si="518"/>
        <v>0.18538708834864948</v>
      </c>
      <c r="B283" s="1">
        <v>43003</v>
      </c>
      <c r="C283" s="1" t="str">
        <f t="shared" si="519"/>
        <v>September</v>
      </c>
      <c r="D283" t="s">
        <v>12</v>
      </c>
      <c r="E283">
        <v>61.1</v>
      </c>
      <c r="F283">
        <v>0.71</v>
      </c>
      <c r="G283">
        <v>33</v>
      </c>
      <c r="H283">
        <v>0.3</v>
      </c>
      <c r="I283">
        <v>27</v>
      </c>
      <c r="J283" s="2">
        <f t="shared" si="520"/>
        <v>8.1</v>
      </c>
      <c r="L283" t="s">
        <v>334</v>
      </c>
      <c r="M283">
        <f t="shared" ref="M283" si="571">AVERAGE(F282:F321)</f>
        <v>0.88625000000000009</v>
      </c>
      <c r="N283">
        <f t="shared" ref="N283" si="572">_xlfn.STDEV.S(F282:F321)</f>
        <v>0.28071965667018345</v>
      </c>
    </row>
    <row r="284" spans="1:14">
      <c r="A284" s="13">
        <f t="shared" ca="1" si="518"/>
        <v>0.64520587535401497</v>
      </c>
      <c r="B284" s="1">
        <v>42865</v>
      </c>
      <c r="C284" s="1" t="str">
        <f t="shared" si="519"/>
        <v>May</v>
      </c>
      <c r="D284" t="s">
        <v>16</v>
      </c>
      <c r="E284">
        <v>69.400000000000006</v>
      </c>
      <c r="F284">
        <v>0.69</v>
      </c>
      <c r="G284">
        <v>40</v>
      </c>
      <c r="H284">
        <v>0.3</v>
      </c>
      <c r="I284">
        <v>28</v>
      </c>
      <c r="J284" s="2">
        <f t="shared" si="520"/>
        <v>8.4</v>
      </c>
      <c r="L284" t="s">
        <v>335</v>
      </c>
      <c r="M284">
        <f t="shared" ref="M284" si="573">AVERAGE(F315:F354)</f>
        <v>0.81424999999999981</v>
      </c>
      <c r="N284">
        <f t="shared" ref="N284" si="574">_xlfn.STDEV.S(F315:F354)</f>
        <v>0.25295066408598049</v>
      </c>
    </row>
    <row r="285" spans="1:14">
      <c r="A285" s="13">
        <f t="shared" ca="1" si="518"/>
        <v>0.55323052110579263</v>
      </c>
      <c r="B285" s="1">
        <v>43031</v>
      </c>
      <c r="C285" s="1" t="str">
        <f t="shared" si="519"/>
        <v>October</v>
      </c>
      <c r="D285" t="s">
        <v>12</v>
      </c>
      <c r="E285">
        <v>58.5</v>
      </c>
      <c r="F285">
        <v>0.8</v>
      </c>
      <c r="G285">
        <v>50</v>
      </c>
      <c r="H285">
        <v>0.3</v>
      </c>
      <c r="I285">
        <v>25</v>
      </c>
      <c r="J285" s="2">
        <f t="shared" si="520"/>
        <v>7.5</v>
      </c>
      <c r="L285" t="s">
        <v>336</v>
      </c>
      <c r="M285">
        <f t="shared" ref="M285" si="575">AVERAGE(F284:F323)</f>
        <v>0.8782500000000002</v>
      </c>
      <c r="N285">
        <f t="shared" ref="N285" si="576">_xlfn.STDEV.S(F284:F323)</f>
        <v>0.28755278222285091</v>
      </c>
    </row>
    <row r="286" spans="1:14">
      <c r="A286" s="13">
        <f t="shared" ca="1" si="518"/>
        <v>0.66899142629849062</v>
      </c>
      <c r="B286" s="1">
        <v>42741</v>
      </c>
      <c r="C286" s="1" t="str">
        <f t="shared" si="519"/>
        <v>January</v>
      </c>
      <c r="D286" t="s">
        <v>20</v>
      </c>
      <c r="E286">
        <v>25.3</v>
      </c>
      <c r="F286">
        <v>1.54</v>
      </c>
      <c r="G286">
        <v>23</v>
      </c>
      <c r="H286">
        <v>0.3</v>
      </c>
      <c r="I286">
        <v>11</v>
      </c>
      <c r="J286" s="2">
        <f t="shared" si="520"/>
        <v>3.3</v>
      </c>
      <c r="L286" t="s">
        <v>337</v>
      </c>
      <c r="M286">
        <f t="shared" ref="M286" si="577">AVERAGE(F317:F356)</f>
        <v>0.82599999999999996</v>
      </c>
      <c r="N286">
        <f t="shared" ref="N286" si="578">_xlfn.STDEV.S(F317:F356)</f>
        <v>0.28244173440434256</v>
      </c>
    </row>
    <row r="287" spans="1:14">
      <c r="A287" s="13">
        <f t="shared" ca="1" si="518"/>
        <v>0.50762623244502769</v>
      </c>
      <c r="B287" s="1">
        <v>43037</v>
      </c>
      <c r="C287" s="1" t="str">
        <f t="shared" si="519"/>
        <v>October</v>
      </c>
      <c r="D287" t="s">
        <v>10</v>
      </c>
      <c r="E287">
        <v>61.5</v>
      </c>
      <c r="F287">
        <v>0.8</v>
      </c>
      <c r="G287">
        <v>34</v>
      </c>
      <c r="H287">
        <v>0.3</v>
      </c>
      <c r="I287">
        <v>25</v>
      </c>
      <c r="J287" s="2">
        <f t="shared" si="520"/>
        <v>7.5</v>
      </c>
      <c r="L287" t="s">
        <v>338</v>
      </c>
      <c r="M287">
        <f t="shared" ref="M287" si="579">AVERAGE(F286:F325)</f>
        <v>0.88224999999999998</v>
      </c>
      <c r="N287">
        <f t="shared" ref="N287" si="580">_xlfn.STDEV.S(F286:F325)</f>
        <v>0.29700632385566539</v>
      </c>
    </row>
    <row r="288" spans="1:14">
      <c r="A288" s="13">
        <f t="shared" ca="1" si="518"/>
        <v>0.69322247137867932</v>
      </c>
      <c r="B288" s="1">
        <v>42996</v>
      </c>
      <c r="C288" s="1" t="str">
        <f t="shared" si="519"/>
        <v>September</v>
      </c>
      <c r="D288" t="s">
        <v>12</v>
      </c>
      <c r="E288">
        <v>64.8</v>
      </c>
      <c r="F288">
        <v>0.71</v>
      </c>
      <c r="G288">
        <v>37</v>
      </c>
      <c r="H288">
        <v>0.3</v>
      </c>
      <c r="I288">
        <v>26</v>
      </c>
      <c r="J288" s="2">
        <f t="shared" si="520"/>
        <v>7.8</v>
      </c>
      <c r="L288" t="s">
        <v>339</v>
      </c>
      <c r="M288">
        <f t="shared" ref="M288" si="581">AVERAGE(F319:F358)</f>
        <v>0.80474999999999974</v>
      </c>
      <c r="N288">
        <f t="shared" ref="N288" si="582">_xlfn.STDEV.S(F319:F358)</f>
        <v>0.25674478498186643</v>
      </c>
    </row>
    <row r="289" spans="1:14">
      <c r="A289" s="13">
        <f t="shared" ca="1" si="518"/>
        <v>0.70498116242257924</v>
      </c>
      <c r="B289" s="1">
        <v>43040</v>
      </c>
      <c r="C289" s="1" t="str">
        <f t="shared" si="519"/>
        <v>November</v>
      </c>
      <c r="D289" t="s">
        <v>16</v>
      </c>
      <c r="E289">
        <v>51.9</v>
      </c>
      <c r="F289">
        <v>0.83</v>
      </c>
      <c r="G289">
        <v>43</v>
      </c>
      <c r="H289">
        <v>0.3</v>
      </c>
      <c r="I289">
        <v>23</v>
      </c>
      <c r="J289" s="2">
        <f t="shared" si="520"/>
        <v>6.8999999999999995</v>
      </c>
      <c r="L289" t="s">
        <v>340</v>
      </c>
      <c r="M289">
        <f t="shared" ref="M289" si="583">AVERAGE(F288:F327)</f>
        <v>0.87949999999999995</v>
      </c>
      <c r="N289">
        <f t="shared" ref="N289" si="584">_xlfn.STDEV.S(F288:F327)</f>
        <v>0.29829386646263917</v>
      </c>
    </row>
    <row r="290" spans="1:14">
      <c r="A290" s="13">
        <f t="shared" ca="1" si="518"/>
        <v>0.73472156048356885</v>
      </c>
      <c r="B290" s="1">
        <v>42751</v>
      </c>
      <c r="C290" s="1" t="str">
        <f t="shared" si="519"/>
        <v>January</v>
      </c>
      <c r="D290" t="s">
        <v>12</v>
      </c>
      <c r="E290">
        <v>30.6</v>
      </c>
      <c r="F290">
        <v>1.67</v>
      </c>
      <c r="G290">
        <v>24</v>
      </c>
      <c r="H290">
        <v>0.3</v>
      </c>
      <c r="I290">
        <v>12</v>
      </c>
      <c r="J290" s="2">
        <f t="shared" si="520"/>
        <v>3.5999999999999996</v>
      </c>
      <c r="L290" t="s">
        <v>341</v>
      </c>
      <c r="M290">
        <f t="shared" ref="M290" si="585">AVERAGE(F321:F360)</f>
        <v>0.80224999999999991</v>
      </c>
      <c r="N290">
        <f t="shared" ref="N290" si="586">_xlfn.STDEV.S(F321:F360)</f>
        <v>0.25837249496385278</v>
      </c>
    </row>
    <row r="291" spans="1:14">
      <c r="A291" s="13">
        <f t="shared" ca="1" si="518"/>
        <v>0.27292955585797063</v>
      </c>
      <c r="B291" s="1">
        <v>43072</v>
      </c>
      <c r="C291" s="1" t="str">
        <f t="shared" si="519"/>
        <v>December</v>
      </c>
      <c r="D291" t="s">
        <v>10</v>
      </c>
      <c r="E291">
        <v>33.5</v>
      </c>
      <c r="F291">
        <v>1.18</v>
      </c>
      <c r="G291">
        <v>19</v>
      </c>
      <c r="H291">
        <v>0.3</v>
      </c>
      <c r="I291">
        <v>15</v>
      </c>
      <c r="J291" s="2">
        <f t="shared" si="520"/>
        <v>4.5</v>
      </c>
      <c r="L291" t="s">
        <v>342</v>
      </c>
      <c r="M291">
        <f t="shared" ref="M291" si="587">AVERAGE(F290:F329)</f>
        <v>0.88900000000000001</v>
      </c>
      <c r="N291">
        <f t="shared" ref="N291" si="588">_xlfn.STDEV.S(F290:F329)</f>
        <v>0.30893364983439386</v>
      </c>
    </row>
    <row r="292" spans="1:14">
      <c r="A292" s="13">
        <f t="shared" ca="1" si="518"/>
        <v>0.62420868267385898</v>
      </c>
      <c r="B292" s="1">
        <v>42952</v>
      </c>
      <c r="C292" s="1" t="str">
        <f t="shared" si="519"/>
        <v>August</v>
      </c>
      <c r="D292" t="s">
        <v>21</v>
      </c>
      <c r="E292">
        <v>76.599999999999994</v>
      </c>
      <c r="F292">
        <v>0.61</v>
      </c>
      <c r="G292">
        <v>66</v>
      </c>
      <c r="H292">
        <v>0.5</v>
      </c>
      <c r="I292">
        <v>32</v>
      </c>
      <c r="J292" s="2">
        <f t="shared" si="520"/>
        <v>16</v>
      </c>
      <c r="L292" t="s">
        <v>343</v>
      </c>
      <c r="M292">
        <f t="shared" ref="M292" si="589">AVERAGE(F323:F362)</f>
        <v>0.81374999999999975</v>
      </c>
      <c r="N292">
        <f t="shared" ref="N292" si="590">_xlfn.STDEV.S(F323:F362)</f>
        <v>0.25868194013855372</v>
      </c>
    </row>
    <row r="293" spans="1:14">
      <c r="A293" s="13">
        <f t="shared" ca="1" si="518"/>
        <v>0.95409893565721315</v>
      </c>
      <c r="B293" s="1">
        <v>43045</v>
      </c>
      <c r="C293" s="1" t="str">
        <f t="shared" si="519"/>
        <v>November</v>
      </c>
      <c r="D293" t="s">
        <v>12</v>
      </c>
      <c r="E293">
        <v>51.6</v>
      </c>
      <c r="F293">
        <v>0.91</v>
      </c>
      <c r="G293">
        <v>28</v>
      </c>
      <c r="H293">
        <v>0.3</v>
      </c>
      <c r="I293">
        <v>22</v>
      </c>
      <c r="J293" s="2">
        <f t="shared" si="520"/>
        <v>6.6</v>
      </c>
    </row>
    <row r="294" spans="1:14">
      <c r="A294" s="13">
        <f t="shared" ca="1" si="518"/>
        <v>0.10430777739948871</v>
      </c>
      <c r="B294" s="1">
        <v>42861</v>
      </c>
      <c r="C294" s="1" t="str">
        <f t="shared" si="519"/>
        <v>May</v>
      </c>
      <c r="D294" t="s">
        <v>21</v>
      </c>
      <c r="E294">
        <v>66.7</v>
      </c>
      <c r="F294">
        <v>0.67</v>
      </c>
      <c r="G294">
        <v>51</v>
      </c>
      <c r="H294">
        <v>0.3</v>
      </c>
      <c r="I294">
        <v>29</v>
      </c>
      <c r="J294" s="2">
        <f t="shared" si="520"/>
        <v>8.6999999999999993</v>
      </c>
    </row>
    <row r="295" spans="1:14">
      <c r="A295" s="13">
        <f t="shared" ca="1" si="518"/>
        <v>0.37820655601604836</v>
      </c>
      <c r="B295" s="1">
        <v>43068</v>
      </c>
      <c r="C295" s="1" t="str">
        <f t="shared" si="519"/>
        <v>November</v>
      </c>
      <c r="D295" t="s">
        <v>16</v>
      </c>
      <c r="E295">
        <v>50</v>
      </c>
      <c r="F295">
        <v>0.95</v>
      </c>
      <c r="G295">
        <v>27</v>
      </c>
      <c r="H295">
        <v>0.3</v>
      </c>
      <c r="I295">
        <v>20</v>
      </c>
      <c r="J295" s="2">
        <f t="shared" si="520"/>
        <v>6</v>
      </c>
    </row>
    <row r="296" spans="1:14">
      <c r="A296" s="13">
        <f t="shared" ca="1" si="518"/>
        <v>0.58103568777999259</v>
      </c>
      <c r="B296" s="1">
        <v>43029</v>
      </c>
      <c r="C296" s="1" t="str">
        <f t="shared" si="519"/>
        <v>October</v>
      </c>
      <c r="D296" t="s">
        <v>21</v>
      </c>
      <c r="E296">
        <v>56.2</v>
      </c>
      <c r="F296">
        <v>0.83</v>
      </c>
      <c r="G296">
        <v>28</v>
      </c>
      <c r="H296">
        <v>0.3</v>
      </c>
      <c r="I296">
        <v>24</v>
      </c>
      <c r="J296" s="2">
        <f t="shared" si="520"/>
        <v>7.1999999999999993</v>
      </c>
    </row>
    <row r="297" spans="1:14">
      <c r="A297" s="13">
        <f t="shared" ca="1" si="518"/>
        <v>0.49040463561616499</v>
      </c>
      <c r="B297" s="1">
        <v>42925</v>
      </c>
      <c r="C297" s="1" t="str">
        <f t="shared" si="519"/>
        <v>July</v>
      </c>
      <c r="D297" t="s">
        <v>10</v>
      </c>
      <c r="E297">
        <v>77.900000000000006</v>
      </c>
      <c r="F297">
        <v>0.59</v>
      </c>
      <c r="G297">
        <v>44</v>
      </c>
      <c r="H297">
        <v>0.5</v>
      </c>
      <c r="I297">
        <v>33</v>
      </c>
      <c r="J297" s="2">
        <f t="shared" si="520"/>
        <v>16.5</v>
      </c>
    </row>
    <row r="298" spans="1:14">
      <c r="A298" s="13">
        <f t="shared" ca="1" si="518"/>
        <v>0.43715717139340893</v>
      </c>
      <c r="B298" s="1">
        <v>42781</v>
      </c>
      <c r="C298" s="1" t="str">
        <f t="shared" si="519"/>
        <v>February</v>
      </c>
      <c r="D298" t="s">
        <v>16</v>
      </c>
      <c r="E298">
        <v>52</v>
      </c>
      <c r="F298">
        <v>0.91</v>
      </c>
      <c r="G298">
        <v>33</v>
      </c>
      <c r="H298">
        <v>0.3</v>
      </c>
      <c r="I298">
        <v>20</v>
      </c>
      <c r="J298" s="2">
        <f t="shared" si="520"/>
        <v>6</v>
      </c>
    </row>
    <row r="299" spans="1:14">
      <c r="A299" s="13">
        <f t="shared" ca="1" si="518"/>
        <v>0.21470856455086451</v>
      </c>
      <c r="B299" s="1">
        <v>42824</v>
      </c>
      <c r="C299" s="1" t="str">
        <f t="shared" si="519"/>
        <v>March</v>
      </c>
      <c r="D299" t="s">
        <v>18</v>
      </c>
      <c r="E299">
        <v>55.2</v>
      </c>
      <c r="F299">
        <v>0.8</v>
      </c>
      <c r="G299">
        <v>47</v>
      </c>
      <c r="H299">
        <v>0.3</v>
      </c>
      <c r="I299">
        <v>24</v>
      </c>
      <c r="J299" s="2">
        <f t="shared" si="520"/>
        <v>7.1999999999999993</v>
      </c>
    </row>
    <row r="300" spans="1:14">
      <c r="A300" s="13">
        <f t="shared" ca="1" si="518"/>
        <v>0.65145392026218818</v>
      </c>
      <c r="B300" s="1">
        <v>43053</v>
      </c>
      <c r="C300" s="1" t="str">
        <f t="shared" si="519"/>
        <v>November</v>
      </c>
      <c r="D300" t="s">
        <v>14</v>
      </c>
      <c r="E300">
        <v>55.9</v>
      </c>
      <c r="F300">
        <v>0.8</v>
      </c>
      <c r="G300">
        <v>28</v>
      </c>
      <c r="H300">
        <v>0.3</v>
      </c>
      <c r="I300">
        <v>23</v>
      </c>
      <c r="J300" s="2">
        <f t="shared" si="520"/>
        <v>6.8999999999999995</v>
      </c>
    </row>
    <row r="301" spans="1:14">
      <c r="A301" s="13">
        <f t="shared" ca="1" si="518"/>
        <v>0.54231924199454473</v>
      </c>
      <c r="B301" s="1">
        <v>42908</v>
      </c>
      <c r="C301" s="1" t="str">
        <f t="shared" si="519"/>
        <v>June</v>
      </c>
      <c r="D301" t="s">
        <v>18</v>
      </c>
      <c r="E301">
        <v>72.3</v>
      </c>
      <c r="F301">
        <v>0.65</v>
      </c>
      <c r="G301">
        <v>36</v>
      </c>
      <c r="H301">
        <v>0.3</v>
      </c>
      <c r="I301">
        <v>31</v>
      </c>
      <c r="J301" s="2">
        <f t="shared" si="520"/>
        <v>9.2999999999999989</v>
      </c>
    </row>
    <row r="302" spans="1:14">
      <c r="A302" s="13">
        <f t="shared" ca="1" si="518"/>
        <v>0.30577114258743099</v>
      </c>
      <c r="B302" s="1">
        <v>43096</v>
      </c>
      <c r="C302" s="1" t="str">
        <f t="shared" si="519"/>
        <v>December</v>
      </c>
      <c r="D302" t="s">
        <v>16</v>
      </c>
      <c r="E302">
        <v>42.7</v>
      </c>
      <c r="F302">
        <v>1</v>
      </c>
      <c r="G302">
        <v>33</v>
      </c>
      <c r="H302">
        <v>0.3</v>
      </c>
      <c r="I302">
        <v>19</v>
      </c>
      <c r="J302" s="2">
        <f t="shared" si="520"/>
        <v>5.7</v>
      </c>
    </row>
    <row r="303" spans="1:14">
      <c r="A303" s="13">
        <f t="shared" ca="1" si="518"/>
        <v>0.18221014396438173</v>
      </c>
      <c r="B303" s="1">
        <v>42896</v>
      </c>
      <c r="C303" s="1" t="str">
        <f t="shared" si="519"/>
        <v>June</v>
      </c>
      <c r="D303" t="s">
        <v>21</v>
      </c>
      <c r="E303">
        <v>79.5</v>
      </c>
      <c r="F303">
        <v>0.54</v>
      </c>
      <c r="G303">
        <v>54</v>
      </c>
      <c r="H303">
        <v>0.3</v>
      </c>
      <c r="I303">
        <v>35</v>
      </c>
      <c r="J303" s="2">
        <f t="shared" si="520"/>
        <v>10.5</v>
      </c>
    </row>
    <row r="304" spans="1:14">
      <c r="A304" s="13">
        <f t="shared" ca="1" si="518"/>
        <v>0.62351745992411534</v>
      </c>
      <c r="B304" s="1">
        <v>43080</v>
      </c>
      <c r="C304" s="1" t="str">
        <f t="shared" si="519"/>
        <v>December</v>
      </c>
      <c r="D304" t="s">
        <v>12</v>
      </c>
      <c r="E304">
        <v>45.1</v>
      </c>
      <c r="F304">
        <v>1.1100000000000001</v>
      </c>
      <c r="G304">
        <v>33</v>
      </c>
      <c r="H304">
        <v>0.3</v>
      </c>
      <c r="I304">
        <v>17</v>
      </c>
      <c r="J304" s="2">
        <f t="shared" si="520"/>
        <v>5.0999999999999996</v>
      </c>
    </row>
    <row r="305" spans="1:10">
      <c r="A305" s="13">
        <f t="shared" ca="1" si="518"/>
        <v>0.33979813446731655</v>
      </c>
      <c r="B305" s="1">
        <v>42772</v>
      </c>
      <c r="C305" s="1" t="str">
        <f t="shared" si="519"/>
        <v>February</v>
      </c>
      <c r="D305" t="s">
        <v>12</v>
      </c>
      <c r="E305">
        <v>45</v>
      </c>
      <c r="F305">
        <v>0.95</v>
      </c>
      <c r="G305">
        <v>28</v>
      </c>
      <c r="H305">
        <v>0.3</v>
      </c>
      <c r="I305">
        <v>20</v>
      </c>
      <c r="J305" s="2">
        <f t="shared" si="520"/>
        <v>6</v>
      </c>
    </row>
    <row r="306" spans="1:10">
      <c r="A306" s="13">
        <f t="shared" ca="1" si="518"/>
        <v>0.27033864723135892</v>
      </c>
      <c r="B306" s="1">
        <v>42818</v>
      </c>
      <c r="C306" s="1" t="str">
        <f t="shared" si="519"/>
        <v>March</v>
      </c>
      <c r="D306" t="s">
        <v>20</v>
      </c>
      <c r="E306">
        <v>56.9</v>
      </c>
      <c r="F306">
        <v>0.83</v>
      </c>
      <c r="G306">
        <v>41</v>
      </c>
      <c r="H306">
        <v>0.3</v>
      </c>
      <c r="I306">
        <v>23</v>
      </c>
      <c r="J306" s="2">
        <f t="shared" si="520"/>
        <v>6.8999999999999995</v>
      </c>
    </row>
    <row r="307" spans="1:10">
      <c r="A307" s="13">
        <f t="shared" ca="1" si="518"/>
        <v>0.78402942070342307</v>
      </c>
      <c r="B307" s="1">
        <v>42959</v>
      </c>
      <c r="C307" s="1" t="str">
        <f t="shared" si="519"/>
        <v>August</v>
      </c>
      <c r="D307" t="s">
        <v>21</v>
      </c>
      <c r="E307">
        <v>67.7</v>
      </c>
      <c r="F307">
        <v>0.65</v>
      </c>
      <c r="G307">
        <v>43</v>
      </c>
      <c r="H307">
        <v>0.5</v>
      </c>
      <c r="I307">
        <v>29</v>
      </c>
      <c r="J307" s="2">
        <f t="shared" si="520"/>
        <v>14.5</v>
      </c>
    </row>
    <row r="308" spans="1:10">
      <c r="A308" s="13">
        <f t="shared" ca="1" si="518"/>
        <v>0.24986054225042076</v>
      </c>
      <c r="B308" s="1">
        <v>42780</v>
      </c>
      <c r="C308" s="1" t="str">
        <f t="shared" si="519"/>
        <v>February</v>
      </c>
      <c r="D308" t="s">
        <v>14</v>
      </c>
      <c r="E308">
        <v>47.7</v>
      </c>
      <c r="F308">
        <v>0.95</v>
      </c>
      <c r="G308">
        <v>35</v>
      </c>
      <c r="H308">
        <v>0.3</v>
      </c>
      <c r="I308">
        <v>19</v>
      </c>
      <c r="J308" s="2">
        <f t="shared" si="520"/>
        <v>5.7</v>
      </c>
    </row>
    <row r="309" spans="1:10">
      <c r="A309" s="13">
        <f t="shared" ca="1" si="518"/>
        <v>0.38021884229608327</v>
      </c>
      <c r="B309" s="1">
        <v>43092</v>
      </c>
      <c r="C309" s="1" t="str">
        <f t="shared" si="519"/>
        <v>December</v>
      </c>
      <c r="D309" t="s">
        <v>21</v>
      </c>
      <c r="E309">
        <v>42.4</v>
      </c>
      <c r="F309">
        <v>1.1100000000000001</v>
      </c>
      <c r="G309">
        <v>20</v>
      </c>
      <c r="H309">
        <v>0.3</v>
      </c>
      <c r="I309">
        <v>18</v>
      </c>
      <c r="J309" s="2">
        <f t="shared" si="520"/>
        <v>5.3999999999999995</v>
      </c>
    </row>
    <row r="310" spans="1:10">
      <c r="A310" s="13">
        <f t="shared" ca="1" si="518"/>
        <v>0.14698713684527009</v>
      </c>
      <c r="B310" s="1">
        <v>42763</v>
      </c>
      <c r="C310" s="1" t="str">
        <f t="shared" si="519"/>
        <v>January</v>
      </c>
      <c r="D310" t="s">
        <v>21</v>
      </c>
      <c r="E310">
        <v>34.9</v>
      </c>
      <c r="F310">
        <v>1.33</v>
      </c>
      <c r="G310">
        <v>15</v>
      </c>
      <c r="H310">
        <v>0.3</v>
      </c>
      <c r="I310">
        <v>13</v>
      </c>
      <c r="J310" s="2">
        <f t="shared" si="520"/>
        <v>3.9</v>
      </c>
    </row>
    <row r="311" spans="1:10">
      <c r="A311" s="13">
        <f t="shared" ca="1" si="518"/>
        <v>0.74581901982432275</v>
      </c>
      <c r="B311" s="1">
        <v>42918</v>
      </c>
      <c r="C311" s="1" t="str">
        <f t="shared" si="519"/>
        <v>July</v>
      </c>
      <c r="D311" t="s">
        <v>10</v>
      </c>
      <c r="E311">
        <v>93.4</v>
      </c>
      <c r="F311">
        <v>0.51</v>
      </c>
      <c r="G311">
        <v>68</v>
      </c>
      <c r="H311">
        <v>0.5</v>
      </c>
      <c r="I311">
        <v>38</v>
      </c>
      <c r="J311" s="2">
        <f t="shared" si="520"/>
        <v>19</v>
      </c>
    </row>
    <row r="312" spans="1:10">
      <c r="A312" s="13">
        <f t="shared" ca="1" si="518"/>
        <v>0.27803050095525605</v>
      </c>
      <c r="B312" s="1">
        <v>43065</v>
      </c>
      <c r="C312" s="1" t="str">
        <f t="shared" si="519"/>
        <v>November</v>
      </c>
      <c r="D312" t="s">
        <v>10</v>
      </c>
      <c r="E312">
        <v>49.7</v>
      </c>
      <c r="F312">
        <v>1.05</v>
      </c>
      <c r="G312">
        <v>30</v>
      </c>
      <c r="H312">
        <v>0.3</v>
      </c>
      <c r="I312">
        <v>19</v>
      </c>
      <c r="J312" s="2">
        <f t="shared" si="520"/>
        <v>5.7</v>
      </c>
    </row>
    <row r="313" spans="1:10">
      <c r="A313" s="13">
        <f t="shared" ca="1" si="518"/>
        <v>0.61897806101343844</v>
      </c>
      <c r="B313" s="1">
        <v>43085</v>
      </c>
      <c r="C313" s="1" t="str">
        <f t="shared" si="519"/>
        <v>December</v>
      </c>
      <c r="D313" t="s">
        <v>21</v>
      </c>
      <c r="E313">
        <v>35.5</v>
      </c>
      <c r="F313">
        <v>1.25</v>
      </c>
      <c r="G313">
        <v>30</v>
      </c>
      <c r="H313">
        <v>0.3</v>
      </c>
      <c r="I313">
        <v>15</v>
      </c>
      <c r="J313" s="2">
        <f t="shared" si="520"/>
        <v>4.5</v>
      </c>
    </row>
    <row r="314" spans="1:10">
      <c r="A314" s="13">
        <f t="shared" ca="1" si="518"/>
        <v>0.69375489965379777</v>
      </c>
      <c r="B314" s="1">
        <v>42953</v>
      </c>
      <c r="C314" s="1" t="str">
        <f t="shared" si="519"/>
        <v>August</v>
      </c>
      <c r="D314" t="s">
        <v>10</v>
      </c>
      <c r="E314">
        <v>77.3</v>
      </c>
      <c r="F314">
        <v>0.61</v>
      </c>
      <c r="G314">
        <v>36</v>
      </c>
      <c r="H314">
        <v>0.5</v>
      </c>
      <c r="I314">
        <v>31</v>
      </c>
      <c r="J314" s="2">
        <f t="shared" si="520"/>
        <v>15.5</v>
      </c>
    </row>
    <row r="315" spans="1:10">
      <c r="A315" s="13">
        <f t="shared" ca="1" si="518"/>
        <v>0.54798075380832345</v>
      </c>
      <c r="B315" s="1">
        <v>42774</v>
      </c>
      <c r="C315" s="1" t="str">
        <f t="shared" si="519"/>
        <v>February</v>
      </c>
      <c r="D315" t="s">
        <v>16</v>
      </c>
      <c r="E315">
        <v>52.6</v>
      </c>
      <c r="F315">
        <v>0.87</v>
      </c>
      <c r="G315">
        <v>31</v>
      </c>
      <c r="H315">
        <v>0.3</v>
      </c>
      <c r="I315">
        <v>22</v>
      </c>
      <c r="J315" s="2">
        <f t="shared" si="520"/>
        <v>6.6</v>
      </c>
    </row>
    <row r="316" spans="1:10">
      <c r="A316" s="13">
        <f t="shared" ca="1" si="518"/>
        <v>0.17910553059256829</v>
      </c>
      <c r="B316" s="1">
        <v>42958</v>
      </c>
      <c r="C316" s="1" t="str">
        <f t="shared" si="519"/>
        <v>August</v>
      </c>
      <c r="D316" t="s">
        <v>20</v>
      </c>
      <c r="E316">
        <v>75</v>
      </c>
      <c r="F316">
        <v>0.67</v>
      </c>
      <c r="G316">
        <v>49</v>
      </c>
      <c r="H316">
        <v>0.5</v>
      </c>
      <c r="I316">
        <v>30</v>
      </c>
      <c r="J316" s="2">
        <f t="shared" si="520"/>
        <v>15</v>
      </c>
    </row>
    <row r="317" spans="1:10">
      <c r="A317" s="13">
        <f t="shared" ca="1" si="518"/>
        <v>0.14923857658431749</v>
      </c>
      <c r="B317" s="1">
        <v>43073</v>
      </c>
      <c r="C317" s="1" t="str">
        <f t="shared" si="519"/>
        <v>December</v>
      </c>
      <c r="D317" t="s">
        <v>12</v>
      </c>
      <c r="E317">
        <v>34.9</v>
      </c>
      <c r="F317">
        <v>1.54</v>
      </c>
      <c r="G317">
        <v>16</v>
      </c>
      <c r="H317">
        <v>0.3</v>
      </c>
      <c r="I317">
        <v>13</v>
      </c>
      <c r="J317" s="2">
        <f t="shared" si="520"/>
        <v>3.9</v>
      </c>
    </row>
    <row r="318" spans="1:10">
      <c r="A318" s="13">
        <f t="shared" ca="1" si="518"/>
        <v>0.18705927266606581</v>
      </c>
      <c r="B318" s="1">
        <v>42739</v>
      </c>
      <c r="C318" s="1" t="str">
        <f t="shared" si="519"/>
        <v>January</v>
      </c>
      <c r="D318" t="s">
        <v>16</v>
      </c>
      <c r="E318">
        <v>44.1</v>
      </c>
      <c r="F318">
        <v>1.05</v>
      </c>
      <c r="G318">
        <v>28</v>
      </c>
      <c r="H318">
        <v>0.3</v>
      </c>
      <c r="I318">
        <v>17</v>
      </c>
      <c r="J318" s="2">
        <f t="shared" si="520"/>
        <v>5.0999999999999996</v>
      </c>
    </row>
    <row r="319" spans="1:10">
      <c r="A319" s="13">
        <f t="shared" ca="1" si="518"/>
        <v>0.60256194601116941</v>
      </c>
      <c r="B319" s="1">
        <v>43032</v>
      </c>
      <c r="C319" s="1" t="str">
        <f t="shared" si="519"/>
        <v>October</v>
      </c>
      <c r="D319" t="s">
        <v>14</v>
      </c>
      <c r="E319">
        <v>61.5</v>
      </c>
      <c r="F319">
        <v>0.74</v>
      </c>
      <c r="G319">
        <v>48</v>
      </c>
      <c r="H319">
        <v>0.3</v>
      </c>
      <c r="I319">
        <v>25</v>
      </c>
      <c r="J319" s="2">
        <f t="shared" si="520"/>
        <v>7.5</v>
      </c>
    </row>
    <row r="320" spans="1:10">
      <c r="A320" s="13">
        <f t="shared" ca="1" si="518"/>
        <v>0.70293150417932149</v>
      </c>
      <c r="B320" s="1">
        <v>42891</v>
      </c>
      <c r="C320" s="1" t="str">
        <f t="shared" si="519"/>
        <v>June</v>
      </c>
      <c r="D320" t="s">
        <v>12</v>
      </c>
      <c r="E320">
        <v>78.599999999999994</v>
      </c>
      <c r="F320">
        <v>0.59</v>
      </c>
      <c r="G320">
        <v>36</v>
      </c>
      <c r="H320">
        <v>0.3</v>
      </c>
      <c r="I320">
        <v>32</v>
      </c>
      <c r="J320" s="2">
        <f t="shared" si="520"/>
        <v>9.6</v>
      </c>
    </row>
    <row r="321" spans="1:10">
      <c r="A321" s="13">
        <f t="shared" ca="1" si="518"/>
        <v>0.95735209595038862</v>
      </c>
      <c r="B321" s="1">
        <v>42992</v>
      </c>
      <c r="C321" s="1" t="str">
        <f t="shared" si="519"/>
        <v>September</v>
      </c>
      <c r="D321" t="s">
        <v>18</v>
      </c>
      <c r="E321">
        <v>63.8</v>
      </c>
      <c r="F321">
        <v>0.71</v>
      </c>
      <c r="G321">
        <v>29</v>
      </c>
      <c r="H321">
        <v>0.3</v>
      </c>
      <c r="I321">
        <v>26</v>
      </c>
      <c r="J321" s="2">
        <f t="shared" si="520"/>
        <v>7.8</v>
      </c>
    </row>
    <row r="322" spans="1:10">
      <c r="A322" s="13">
        <f t="shared" ref="A322:A366" ca="1" si="591">RAND()</f>
        <v>0.21710788523164215</v>
      </c>
      <c r="B322" s="1">
        <v>42910</v>
      </c>
      <c r="C322" s="1" t="str">
        <f t="shared" ref="C322:C385" si="592">TEXT(B322, "mmmm")</f>
        <v>June</v>
      </c>
      <c r="D322" t="s">
        <v>21</v>
      </c>
      <c r="E322">
        <v>80.5</v>
      </c>
      <c r="F322">
        <v>0.56999999999999995</v>
      </c>
      <c r="G322">
        <v>50</v>
      </c>
      <c r="H322">
        <v>0.3</v>
      </c>
      <c r="I322">
        <v>35</v>
      </c>
      <c r="J322" s="2">
        <f t="shared" ref="J322:J385" si="593">H322*I322</f>
        <v>10.5</v>
      </c>
    </row>
    <row r="323" spans="1:10">
      <c r="A323" s="13">
        <f t="shared" ca="1" si="591"/>
        <v>0.96806534730285854</v>
      </c>
      <c r="B323" s="1">
        <v>42893</v>
      </c>
      <c r="C323" s="1" t="str">
        <f t="shared" si="592"/>
        <v>June</v>
      </c>
      <c r="D323" t="s">
        <v>16</v>
      </c>
      <c r="E323">
        <v>86.8</v>
      </c>
      <c r="F323">
        <v>0.56000000000000005</v>
      </c>
      <c r="G323">
        <v>58</v>
      </c>
      <c r="H323">
        <v>0.3</v>
      </c>
      <c r="I323">
        <v>36</v>
      </c>
      <c r="J323" s="2">
        <f t="shared" si="593"/>
        <v>10.799999999999999</v>
      </c>
    </row>
    <row r="324" spans="1:10">
      <c r="A324" s="13">
        <f t="shared" ca="1" si="591"/>
        <v>0.53211862717920955</v>
      </c>
      <c r="B324" s="1">
        <v>42743</v>
      </c>
      <c r="C324" s="1" t="str">
        <f t="shared" si="592"/>
        <v>January</v>
      </c>
      <c r="D324" t="s">
        <v>10</v>
      </c>
      <c r="E324">
        <v>37.5</v>
      </c>
      <c r="F324">
        <v>1.18</v>
      </c>
      <c r="G324">
        <v>28</v>
      </c>
      <c r="H324">
        <v>0.3</v>
      </c>
      <c r="I324">
        <v>15</v>
      </c>
      <c r="J324" s="2">
        <f t="shared" si="593"/>
        <v>4.5</v>
      </c>
    </row>
    <row r="325" spans="1:10">
      <c r="A325" s="13">
        <f t="shared" ca="1" si="591"/>
        <v>0.59555028935638388</v>
      </c>
      <c r="B325" s="1">
        <v>42938</v>
      </c>
      <c r="C325" s="1" t="str">
        <f t="shared" si="592"/>
        <v>July</v>
      </c>
      <c r="D325" t="s">
        <v>21</v>
      </c>
      <c r="E325">
        <v>99.6</v>
      </c>
      <c r="F325">
        <v>0.47</v>
      </c>
      <c r="G325">
        <v>49</v>
      </c>
      <c r="H325">
        <v>0.5</v>
      </c>
      <c r="I325">
        <v>42</v>
      </c>
      <c r="J325" s="2">
        <f t="shared" si="593"/>
        <v>21</v>
      </c>
    </row>
    <row r="326" spans="1:10">
      <c r="A326" s="13">
        <f t="shared" ca="1" si="591"/>
        <v>0.20424545677748607</v>
      </c>
      <c r="B326" s="1">
        <v>42870</v>
      </c>
      <c r="C326" s="1" t="str">
        <f t="shared" si="592"/>
        <v>May</v>
      </c>
      <c r="D326" t="s">
        <v>12</v>
      </c>
      <c r="E326">
        <v>63.4</v>
      </c>
      <c r="F326">
        <v>0.69</v>
      </c>
      <c r="G326">
        <v>32</v>
      </c>
      <c r="H326">
        <v>0.3</v>
      </c>
      <c r="I326">
        <v>28</v>
      </c>
      <c r="J326" s="2">
        <f t="shared" si="593"/>
        <v>8.4</v>
      </c>
    </row>
    <row r="327" spans="1:10">
      <c r="A327" s="13">
        <f t="shared" ca="1" si="591"/>
        <v>0.81775580445838592</v>
      </c>
      <c r="B327" s="1">
        <v>42759</v>
      </c>
      <c r="C327" s="1" t="str">
        <f t="shared" si="592"/>
        <v>January</v>
      </c>
      <c r="D327" t="s">
        <v>14</v>
      </c>
      <c r="E327">
        <v>28.6</v>
      </c>
      <c r="F327">
        <v>1.54</v>
      </c>
      <c r="G327">
        <v>20</v>
      </c>
      <c r="H327">
        <v>0.3</v>
      </c>
      <c r="I327">
        <v>12</v>
      </c>
      <c r="J327" s="2">
        <f t="shared" si="593"/>
        <v>3.5999999999999996</v>
      </c>
    </row>
    <row r="328" spans="1:10">
      <c r="A328" s="13">
        <f t="shared" ca="1" si="591"/>
        <v>0.71752686629382989</v>
      </c>
      <c r="B328" s="1">
        <v>42914</v>
      </c>
      <c r="C328" s="1" t="str">
        <f t="shared" si="592"/>
        <v>June</v>
      </c>
      <c r="D328" t="s">
        <v>16</v>
      </c>
      <c r="E328">
        <v>75.900000000000006</v>
      </c>
      <c r="F328">
        <v>0.59</v>
      </c>
      <c r="G328">
        <v>65</v>
      </c>
      <c r="H328">
        <v>0.3</v>
      </c>
      <c r="I328">
        <v>33</v>
      </c>
      <c r="J328" s="2">
        <f t="shared" si="593"/>
        <v>9.9</v>
      </c>
    </row>
    <row r="329" spans="1:10">
      <c r="A329" s="13">
        <f t="shared" ca="1" si="591"/>
        <v>0.34957941038880058</v>
      </c>
      <c r="B329" s="1">
        <v>42764</v>
      </c>
      <c r="C329" s="1" t="str">
        <f t="shared" si="592"/>
        <v>January</v>
      </c>
      <c r="D329" t="s">
        <v>10</v>
      </c>
      <c r="E329">
        <v>35.200000000000003</v>
      </c>
      <c r="F329">
        <v>1.33</v>
      </c>
      <c r="G329">
        <v>27</v>
      </c>
      <c r="H329">
        <v>0.3</v>
      </c>
      <c r="I329">
        <v>14</v>
      </c>
      <c r="J329" s="2">
        <f t="shared" si="593"/>
        <v>4.2</v>
      </c>
    </row>
    <row r="330" spans="1:10">
      <c r="A330" s="13">
        <f t="shared" ca="1" si="591"/>
        <v>0.68415934821257796</v>
      </c>
      <c r="B330" s="1">
        <v>43069</v>
      </c>
      <c r="C330" s="1" t="str">
        <f t="shared" si="592"/>
        <v>November</v>
      </c>
      <c r="D330" t="s">
        <v>18</v>
      </c>
      <c r="E330">
        <v>44.7</v>
      </c>
      <c r="F330">
        <v>1.05</v>
      </c>
      <c r="G330">
        <v>28</v>
      </c>
      <c r="H330">
        <v>0.3</v>
      </c>
      <c r="I330">
        <v>19</v>
      </c>
      <c r="J330" s="2">
        <f t="shared" si="593"/>
        <v>5.7</v>
      </c>
    </row>
    <row r="331" spans="1:10">
      <c r="A331" s="13">
        <f t="shared" ca="1" si="591"/>
        <v>0.99913423006833779</v>
      </c>
      <c r="B331" s="1">
        <v>42773</v>
      </c>
      <c r="C331" s="1" t="str">
        <f t="shared" si="592"/>
        <v>February</v>
      </c>
      <c r="D331" t="s">
        <v>14</v>
      </c>
      <c r="E331">
        <v>52.3</v>
      </c>
      <c r="F331">
        <v>0.87</v>
      </c>
      <c r="G331">
        <v>39</v>
      </c>
      <c r="H331">
        <v>0.3</v>
      </c>
      <c r="I331">
        <v>21</v>
      </c>
      <c r="J331" s="2">
        <f t="shared" si="593"/>
        <v>6.3</v>
      </c>
    </row>
    <row r="332" spans="1:10">
      <c r="A332" s="13">
        <f t="shared" ca="1" si="591"/>
        <v>0.68774212956950265</v>
      </c>
      <c r="B332" s="1">
        <v>42842</v>
      </c>
      <c r="C332" s="1" t="str">
        <f t="shared" si="592"/>
        <v>April</v>
      </c>
      <c r="D332" t="s">
        <v>12</v>
      </c>
      <c r="E332">
        <v>64.099999999999994</v>
      </c>
      <c r="F332">
        <v>0.71</v>
      </c>
      <c r="G332">
        <v>56</v>
      </c>
      <c r="H332">
        <v>0.3</v>
      </c>
      <c r="I332">
        <v>27</v>
      </c>
      <c r="J332" s="2">
        <f t="shared" si="593"/>
        <v>8.1</v>
      </c>
    </row>
    <row r="333" spans="1:10">
      <c r="A333" s="13">
        <f t="shared" ca="1" si="591"/>
        <v>0.65836875883558621</v>
      </c>
      <c r="B333" s="1">
        <v>43034</v>
      </c>
      <c r="C333" s="1" t="str">
        <f t="shared" si="592"/>
        <v>October</v>
      </c>
      <c r="D333" t="s">
        <v>18</v>
      </c>
      <c r="E333">
        <v>54.2</v>
      </c>
      <c r="F333">
        <v>0.77</v>
      </c>
      <c r="G333">
        <v>47</v>
      </c>
      <c r="H333">
        <v>0.3</v>
      </c>
      <c r="I333">
        <v>24</v>
      </c>
      <c r="J333" s="2">
        <f t="shared" si="593"/>
        <v>7.1999999999999993</v>
      </c>
    </row>
    <row r="334" spans="1:10">
      <c r="A334" s="13">
        <f t="shared" ca="1" si="591"/>
        <v>0.29283569557550604</v>
      </c>
      <c r="B334" s="1">
        <v>42946</v>
      </c>
      <c r="C334" s="1" t="str">
        <f t="shared" si="592"/>
        <v>July</v>
      </c>
      <c r="D334" t="s">
        <v>10</v>
      </c>
      <c r="E334">
        <v>78.2</v>
      </c>
      <c r="F334">
        <v>0.59</v>
      </c>
      <c r="G334">
        <v>52</v>
      </c>
      <c r="H334">
        <v>0.5</v>
      </c>
      <c r="I334">
        <v>34</v>
      </c>
      <c r="J334" s="2">
        <f t="shared" si="593"/>
        <v>17</v>
      </c>
    </row>
    <row r="335" spans="1:10">
      <c r="A335" s="13">
        <f t="shared" ca="1" si="591"/>
        <v>0.30547668566707498</v>
      </c>
      <c r="B335" s="1">
        <v>43009</v>
      </c>
      <c r="C335" s="1" t="str">
        <f t="shared" si="592"/>
        <v>October</v>
      </c>
      <c r="D335" t="s">
        <v>10</v>
      </c>
      <c r="E335">
        <v>56.5</v>
      </c>
      <c r="F335">
        <v>0.8</v>
      </c>
      <c r="G335">
        <v>43</v>
      </c>
      <c r="H335">
        <v>0.3</v>
      </c>
      <c r="I335">
        <v>25</v>
      </c>
      <c r="J335" s="2">
        <f t="shared" si="593"/>
        <v>7.5</v>
      </c>
    </row>
    <row r="336" spans="1:10">
      <c r="A336" s="13">
        <f t="shared" ca="1" si="591"/>
        <v>2.6557053438577616E-2</v>
      </c>
      <c r="B336" s="1">
        <v>42753</v>
      </c>
      <c r="C336" s="1" t="str">
        <f t="shared" si="592"/>
        <v>January</v>
      </c>
      <c r="D336" t="s">
        <v>16</v>
      </c>
      <c r="E336">
        <v>42.8</v>
      </c>
      <c r="F336">
        <v>1.18</v>
      </c>
      <c r="G336">
        <v>33</v>
      </c>
      <c r="H336">
        <v>0.3</v>
      </c>
      <c r="I336">
        <v>16</v>
      </c>
      <c r="J336" s="2">
        <f t="shared" si="593"/>
        <v>4.8</v>
      </c>
    </row>
    <row r="337" spans="1:10">
      <c r="A337" s="13">
        <f t="shared" ca="1" si="591"/>
        <v>0.1919294277495156</v>
      </c>
      <c r="B337" s="1">
        <v>42787</v>
      </c>
      <c r="C337" s="1" t="str">
        <f t="shared" si="592"/>
        <v>February</v>
      </c>
      <c r="D337" t="s">
        <v>14</v>
      </c>
      <c r="E337">
        <v>42.4</v>
      </c>
      <c r="F337">
        <v>1</v>
      </c>
      <c r="G337">
        <v>28</v>
      </c>
      <c r="H337">
        <v>0.3</v>
      </c>
      <c r="I337">
        <v>18</v>
      </c>
      <c r="J337" s="2">
        <f t="shared" si="593"/>
        <v>5.3999999999999995</v>
      </c>
    </row>
    <row r="338" spans="1:10">
      <c r="A338" s="13">
        <f t="shared" ca="1" si="591"/>
        <v>0.73297577045877116</v>
      </c>
      <c r="B338" s="1">
        <v>42985</v>
      </c>
      <c r="C338" s="1" t="str">
        <f t="shared" si="592"/>
        <v>September</v>
      </c>
      <c r="D338" t="s">
        <v>18</v>
      </c>
      <c r="E338">
        <v>68.400000000000006</v>
      </c>
      <c r="F338">
        <v>0.67</v>
      </c>
      <c r="G338">
        <v>49</v>
      </c>
      <c r="H338">
        <v>0.3</v>
      </c>
      <c r="I338">
        <v>28</v>
      </c>
      <c r="J338" s="2">
        <f t="shared" si="593"/>
        <v>8.4</v>
      </c>
    </row>
    <row r="339" spans="1:10">
      <c r="A339" s="13">
        <f t="shared" ca="1" si="591"/>
        <v>0.10274358012013163</v>
      </c>
      <c r="B339" s="1">
        <v>42948</v>
      </c>
      <c r="C339" s="1" t="str">
        <f t="shared" si="592"/>
        <v>August</v>
      </c>
      <c r="D339" t="s">
        <v>14</v>
      </c>
      <c r="E339">
        <v>75.599999999999994</v>
      </c>
      <c r="F339">
        <v>0.63</v>
      </c>
      <c r="G339">
        <v>56</v>
      </c>
      <c r="H339">
        <v>0.5</v>
      </c>
      <c r="I339">
        <v>32</v>
      </c>
      <c r="J339" s="2">
        <f t="shared" si="593"/>
        <v>16</v>
      </c>
    </row>
    <row r="340" spans="1:10">
      <c r="A340" s="13">
        <f t="shared" ca="1" si="591"/>
        <v>0.21197078011417725</v>
      </c>
      <c r="B340" s="1">
        <v>43050</v>
      </c>
      <c r="C340" s="1" t="str">
        <f t="shared" si="592"/>
        <v>November</v>
      </c>
      <c r="D340" t="s">
        <v>21</v>
      </c>
      <c r="E340">
        <v>47.3</v>
      </c>
      <c r="F340">
        <v>0.91</v>
      </c>
      <c r="G340">
        <v>33</v>
      </c>
      <c r="H340">
        <v>0.3</v>
      </c>
      <c r="I340">
        <v>21</v>
      </c>
      <c r="J340" s="2">
        <f t="shared" si="593"/>
        <v>6.3</v>
      </c>
    </row>
    <row r="341" spans="1:10">
      <c r="A341" s="13">
        <f t="shared" ca="1" si="591"/>
        <v>9.600495435816625E-2</v>
      </c>
      <c r="B341" s="1">
        <v>43067</v>
      </c>
      <c r="C341" s="1" t="str">
        <f t="shared" si="592"/>
        <v>November</v>
      </c>
      <c r="D341" t="s">
        <v>14</v>
      </c>
      <c r="E341">
        <v>54.6</v>
      </c>
      <c r="F341">
        <v>0.91</v>
      </c>
      <c r="G341">
        <v>37</v>
      </c>
      <c r="H341">
        <v>0.3</v>
      </c>
      <c r="I341">
        <v>22</v>
      </c>
      <c r="J341" s="2">
        <f t="shared" si="593"/>
        <v>6.6</v>
      </c>
    </row>
    <row r="342" spans="1:10">
      <c r="A342" s="13">
        <f t="shared" ca="1" si="591"/>
        <v>0.50097287420114378</v>
      </c>
      <c r="B342" s="1">
        <v>42841</v>
      </c>
      <c r="C342" s="1" t="str">
        <f t="shared" si="592"/>
        <v>April</v>
      </c>
      <c r="D342" t="s">
        <v>10</v>
      </c>
      <c r="E342">
        <v>65.099999999999994</v>
      </c>
      <c r="F342">
        <v>0.69</v>
      </c>
      <c r="G342">
        <v>43</v>
      </c>
      <c r="H342">
        <v>0.3</v>
      </c>
      <c r="I342">
        <v>27</v>
      </c>
      <c r="J342" s="2">
        <f t="shared" si="593"/>
        <v>8.1</v>
      </c>
    </row>
    <row r="343" spans="1:10">
      <c r="A343" s="13">
        <f t="shared" ca="1" si="591"/>
        <v>0.70847458011823172</v>
      </c>
      <c r="B343" s="1">
        <v>42832</v>
      </c>
      <c r="C343" s="1" t="str">
        <f t="shared" si="592"/>
        <v>April</v>
      </c>
      <c r="D343" t="s">
        <v>20</v>
      </c>
      <c r="E343">
        <v>59.8</v>
      </c>
      <c r="F343">
        <v>0.74</v>
      </c>
      <c r="G343">
        <v>44</v>
      </c>
      <c r="H343">
        <v>0.3</v>
      </c>
      <c r="I343">
        <v>26</v>
      </c>
      <c r="J343" s="2">
        <f t="shared" si="593"/>
        <v>7.8</v>
      </c>
    </row>
    <row r="344" spans="1:10">
      <c r="A344" s="13">
        <f t="shared" ca="1" si="591"/>
        <v>0.10211728948823262</v>
      </c>
      <c r="B344" s="1">
        <v>42874</v>
      </c>
      <c r="C344" s="1" t="str">
        <f t="shared" si="592"/>
        <v>May</v>
      </c>
      <c r="D344" t="s">
        <v>20</v>
      </c>
      <c r="E344">
        <v>75.3</v>
      </c>
      <c r="F344">
        <v>0.61</v>
      </c>
      <c r="G344">
        <v>58</v>
      </c>
      <c r="H344">
        <v>0.3</v>
      </c>
      <c r="I344">
        <v>31</v>
      </c>
      <c r="J344" s="2">
        <f t="shared" si="593"/>
        <v>9.2999999999999989</v>
      </c>
    </row>
    <row r="345" spans="1:10">
      <c r="A345" s="13">
        <f t="shared" ca="1" si="591"/>
        <v>0.23120056990484317</v>
      </c>
      <c r="B345" s="1">
        <v>42877</v>
      </c>
      <c r="C345" s="1" t="str">
        <f t="shared" si="592"/>
        <v>May</v>
      </c>
      <c r="D345" t="s">
        <v>12</v>
      </c>
      <c r="E345">
        <v>71</v>
      </c>
      <c r="F345">
        <v>0.67</v>
      </c>
      <c r="G345">
        <v>34</v>
      </c>
      <c r="H345">
        <v>0.3</v>
      </c>
      <c r="I345">
        <v>30</v>
      </c>
      <c r="J345" s="2">
        <f t="shared" si="593"/>
        <v>9</v>
      </c>
    </row>
    <row r="346" spans="1:10">
      <c r="A346" s="13">
        <f t="shared" ca="1" si="591"/>
        <v>0.14871384243642083</v>
      </c>
      <c r="B346" s="1">
        <v>42785</v>
      </c>
      <c r="C346" s="1" t="str">
        <f t="shared" si="592"/>
        <v>February</v>
      </c>
      <c r="D346" t="s">
        <v>10</v>
      </c>
      <c r="E346">
        <v>50</v>
      </c>
      <c r="F346">
        <v>0.95</v>
      </c>
      <c r="G346">
        <v>28</v>
      </c>
      <c r="H346">
        <v>0.3</v>
      </c>
      <c r="I346">
        <v>20</v>
      </c>
      <c r="J346" s="2">
        <f t="shared" si="593"/>
        <v>6</v>
      </c>
    </row>
    <row r="347" spans="1:10">
      <c r="A347" s="13">
        <f t="shared" ca="1" si="591"/>
        <v>0.34513197637919735</v>
      </c>
      <c r="B347" s="1">
        <v>42798</v>
      </c>
      <c r="C347" s="1" t="str">
        <f t="shared" si="592"/>
        <v>March</v>
      </c>
      <c r="D347" t="s">
        <v>21</v>
      </c>
      <c r="E347">
        <v>59.5</v>
      </c>
      <c r="F347">
        <v>0.77</v>
      </c>
      <c r="G347">
        <v>29</v>
      </c>
      <c r="H347">
        <v>0.3</v>
      </c>
      <c r="I347">
        <v>25</v>
      </c>
      <c r="J347" s="2">
        <f t="shared" si="593"/>
        <v>7.5</v>
      </c>
    </row>
    <row r="348" spans="1:10">
      <c r="A348" s="13">
        <f t="shared" ca="1" si="591"/>
        <v>4.2451448983457429E-2</v>
      </c>
      <c r="B348" s="1">
        <v>42928</v>
      </c>
      <c r="C348" s="1" t="str">
        <f t="shared" si="592"/>
        <v>July</v>
      </c>
      <c r="D348" t="s">
        <v>16</v>
      </c>
      <c r="E348">
        <v>80.2</v>
      </c>
      <c r="F348">
        <v>0.56000000000000005</v>
      </c>
      <c r="G348">
        <v>39</v>
      </c>
      <c r="H348">
        <v>0.5</v>
      </c>
      <c r="I348">
        <v>34</v>
      </c>
      <c r="J348" s="2">
        <f t="shared" si="593"/>
        <v>17</v>
      </c>
    </row>
    <row r="349" spans="1:10">
      <c r="A349" s="13">
        <f t="shared" ca="1" si="591"/>
        <v>0.43430424235562137</v>
      </c>
      <c r="B349" s="1">
        <v>42838</v>
      </c>
      <c r="C349" s="1" t="str">
        <f t="shared" si="592"/>
        <v>April</v>
      </c>
      <c r="D349" t="s">
        <v>18</v>
      </c>
      <c r="E349">
        <v>61.1</v>
      </c>
      <c r="F349">
        <v>0.69</v>
      </c>
      <c r="G349">
        <v>46</v>
      </c>
      <c r="H349">
        <v>0.3</v>
      </c>
      <c r="I349">
        <v>27</v>
      </c>
      <c r="J349" s="2">
        <f t="shared" si="593"/>
        <v>8.1</v>
      </c>
    </row>
    <row r="350" spans="1:10">
      <c r="A350" s="13">
        <f t="shared" ca="1" si="591"/>
        <v>0.20817431062575464</v>
      </c>
      <c r="B350" s="1">
        <v>43026</v>
      </c>
      <c r="C350" s="1" t="str">
        <f t="shared" si="592"/>
        <v>October</v>
      </c>
      <c r="D350" t="s">
        <v>16</v>
      </c>
      <c r="E350">
        <v>62.5</v>
      </c>
      <c r="F350">
        <v>0.77</v>
      </c>
      <c r="G350">
        <v>33</v>
      </c>
      <c r="H350">
        <v>0.3</v>
      </c>
      <c r="I350">
        <v>25</v>
      </c>
      <c r="J350" s="2">
        <f t="shared" si="593"/>
        <v>7.5</v>
      </c>
    </row>
    <row r="351" spans="1:10">
      <c r="A351" s="13">
        <f t="shared" ca="1" si="591"/>
        <v>0.79559479595942695</v>
      </c>
      <c r="B351" s="1">
        <v>43022</v>
      </c>
      <c r="C351" s="1" t="str">
        <f t="shared" si="592"/>
        <v>October</v>
      </c>
      <c r="D351" t="s">
        <v>21</v>
      </c>
      <c r="E351">
        <v>59.5</v>
      </c>
      <c r="F351">
        <v>0.74</v>
      </c>
      <c r="G351">
        <v>28</v>
      </c>
      <c r="H351">
        <v>0.3</v>
      </c>
      <c r="I351">
        <v>25</v>
      </c>
      <c r="J351" s="2">
        <f t="shared" si="593"/>
        <v>7.5</v>
      </c>
    </row>
    <row r="352" spans="1:10">
      <c r="A352" s="13">
        <f t="shared" ca="1" si="591"/>
        <v>0.42401666822762862</v>
      </c>
      <c r="B352" s="1">
        <v>42955</v>
      </c>
      <c r="C352" s="1" t="str">
        <f t="shared" si="592"/>
        <v>August</v>
      </c>
      <c r="D352" t="s">
        <v>14</v>
      </c>
      <c r="E352">
        <v>68.7</v>
      </c>
      <c r="F352">
        <v>0.65</v>
      </c>
      <c r="G352">
        <v>50</v>
      </c>
      <c r="H352">
        <v>0.5</v>
      </c>
      <c r="I352">
        <v>29</v>
      </c>
      <c r="J352" s="2">
        <f t="shared" si="593"/>
        <v>14.5</v>
      </c>
    </row>
    <row r="353" spans="1:10">
      <c r="A353" s="13">
        <f t="shared" ca="1" si="591"/>
        <v>0.37025641079476157</v>
      </c>
      <c r="B353" s="1">
        <v>43014</v>
      </c>
      <c r="C353" s="1" t="str">
        <f t="shared" si="592"/>
        <v>October</v>
      </c>
      <c r="D353" t="s">
        <v>20</v>
      </c>
      <c r="E353">
        <v>62.5</v>
      </c>
      <c r="F353">
        <v>0.74</v>
      </c>
      <c r="G353">
        <v>42</v>
      </c>
      <c r="H353">
        <v>0.3</v>
      </c>
      <c r="I353">
        <v>25</v>
      </c>
      <c r="J353" s="2">
        <f t="shared" si="593"/>
        <v>7.5</v>
      </c>
    </row>
    <row r="354" spans="1:10">
      <c r="A354" s="13">
        <f t="shared" ca="1" si="591"/>
        <v>0.3569544088459855</v>
      </c>
      <c r="B354" s="1">
        <v>42796</v>
      </c>
      <c r="C354" s="1" t="str">
        <f t="shared" si="592"/>
        <v>March</v>
      </c>
      <c r="D354" t="s">
        <v>18</v>
      </c>
      <c r="E354">
        <v>57.2</v>
      </c>
      <c r="F354">
        <v>0.8</v>
      </c>
      <c r="G354">
        <v>31</v>
      </c>
      <c r="H354">
        <v>0.3</v>
      </c>
      <c r="I354">
        <v>24</v>
      </c>
      <c r="J354" s="2">
        <f t="shared" si="593"/>
        <v>7.1999999999999993</v>
      </c>
    </row>
    <row r="355" spans="1:10">
      <c r="A355" s="13">
        <f t="shared" ca="1" si="591"/>
        <v>0.93858212016123155</v>
      </c>
      <c r="B355" s="1">
        <v>42912</v>
      </c>
      <c r="C355" s="1" t="str">
        <f t="shared" si="592"/>
        <v>June</v>
      </c>
      <c r="D355" t="s">
        <v>12</v>
      </c>
      <c r="E355">
        <v>102.6</v>
      </c>
      <c r="F355">
        <v>0.47</v>
      </c>
      <c r="G355">
        <v>60</v>
      </c>
      <c r="H355">
        <v>0.3</v>
      </c>
      <c r="I355">
        <v>42</v>
      </c>
      <c r="J355" s="2">
        <f t="shared" si="593"/>
        <v>12.6</v>
      </c>
    </row>
    <row r="356" spans="1:10">
      <c r="A356" s="13">
        <f t="shared" ca="1" si="591"/>
        <v>0.6936469587358074</v>
      </c>
      <c r="B356" s="1">
        <v>42746</v>
      </c>
      <c r="C356" s="1" t="str">
        <f t="shared" si="592"/>
        <v>January</v>
      </c>
      <c r="D356" t="s">
        <v>16</v>
      </c>
      <c r="E356">
        <v>32.6</v>
      </c>
      <c r="F356">
        <v>1.54</v>
      </c>
      <c r="G356">
        <v>23</v>
      </c>
      <c r="H356">
        <v>0.3</v>
      </c>
      <c r="I356">
        <v>12</v>
      </c>
      <c r="J356" s="2">
        <f t="shared" si="593"/>
        <v>3.5999999999999996</v>
      </c>
    </row>
    <row r="357" spans="1:10">
      <c r="A357" s="13">
        <f t="shared" ca="1" si="591"/>
        <v>0.4336869598061952</v>
      </c>
      <c r="B357" s="1">
        <v>43088</v>
      </c>
      <c r="C357" s="1" t="str">
        <f t="shared" si="592"/>
        <v>December</v>
      </c>
      <c r="D357" t="s">
        <v>14</v>
      </c>
      <c r="E357">
        <v>41.4</v>
      </c>
      <c r="F357">
        <v>1</v>
      </c>
      <c r="G357">
        <v>33</v>
      </c>
      <c r="H357">
        <v>0.3</v>
      </c>
      <c r="I357">
        <v>18</v>
      </c>
      <c r="J357" s="2">
        <f t="shared" si="593"/>
        <v>5.3999999999999995</v>
      </c>
    </row>
    <row r="358" spans="1:10">
      <c r="A358" s="13">
        <f t="shared" ca="1" si="591"/>
        <v>0.59069626295023125</v>
      </c>
      <c r="B358" s="1">
        <v>42806</v>
      </c>
      <c r="C358" s="1" t="str">
        <f t="shared" si="592"/>
        <v>March</v>
      </c>
      <c r="D358" t="s">
        <v>10</v>
      </c>
      <c r="E358">
        <v>61.5</v>
      </c>
      <c r="F358">
        <v>0.74</v>
      </c>
      <c r="G358">
        <v>47</v>
      </c>
      <c r="H358">
        <v>0.3</v>
      </c>
      <c r="I358">
        <v>25</v>
      </c>
      <c r="J358" s="2">
        <f t="shared" si="593"/>
        <v>7.5</v>
      </c>
    </row>
    <row r="359" spans="1:10">
      <c r="A359" s="13">
        <f t="shared" ca="1" si="591"/>
        <v>7.0197924519608268E-2</v>
      </c>
      <c r="B359" s="1">
        <v>42849</v>
      </c>
      <c r="C359" s="1" t="str">
        <f t="shared" si="592"/>
        <v>April</v>
      </c>
      <c r="D359" t="s">
        <v>12</v>
      </c>
      <c r="E359">
        <v>65.099999999999994</v>
      </c>
      <c r="F359">
        <v>0.69</v>
      </c>
      <c r="G359">
        <v>48</v>
      </c>
      <c r="H359">
        <v>0.3</v>
      </c>
      <c r="I359">
        <v>27</v>
      </c>
      <c r="J359" s="2">
        <f t="shared" si="593"/>
        <v>8.1</v>
      </c>
    </row>
    <row r="360" spans="1:10">
      <c r="A360" s="13">
        <f t="shared" ca="1" si="591"/>
        <v>0.42607960448583859</v>
      </c>
      <c r="B360" s="1">
        <v>42919</v>
      </c>
      <c r="C360" s="1" t="str">
        <f t="shared" si="592"/>
        <v>July</v>
      </c>
      <c r="D360" t="s">
        <v>12</v>
      </c>
      <c r="E360">
        <v>81.5</v>
      </c>
      <c r="F360">
        <v>0.54</v>
      </c>
      <c r="G360">
        <v>68</v>
      </c>
      <c r="H360">
        <v>0.5</v>
      </c>
      <c r="I360">
        <v>35</v>
      </c>
      <c r="J360" s="2">
        <f t="shared" si="593"/>
        <v>17.5</v>
      </c>
    </row>
    <row r="361" spans="1:10">
      <c r="A361" s="13">
        <f t="shared" ca="1" si="591"/>
        <v>8.3265132877650139E-2</v>
      </c>
      <c r="B361" s="1">
        <v>43076</v>
      </c>
      <c r="C361" s="1" t="str">
        <f t="shared" si="592"/>
        <v>December</v>
      </c>
      <c r="D361" t="s">
        <v>18</v>
      </c>
      <c r="E361">
        <v>42.1</v>
      </c>
      <c r="F361">
        <v>1.05</v>
      </c>
      <c r="G361">
        <v>26</v>
      </c>
      <c r="H361">
        <v>0.3</v>
      </c>
      <c r="I361">
        <v>17</v>
      </c>
      <c r="J361" s="2">
        <f t="shared" si="593"/>
        <v>5.0999999999999996</v>
      </c>
    </row>
    <row r="362" spans="1:10">
      <c r="A362" s="13">
        <f t="shared" ca="1" si="591"/>
        <v>0.56967116373248117</v>
      </c>
      <c r="B362" s="1">
        <v>42879</v>
      </c>
      <c r="C362" s="1" t="str">
        <f t="shared" si="592"/>
        <v>May</v>
      </c>
      <c r="D362" t="s">
        <v>16</v>
      </c>
      <c r="E362">
        <v>69.400000000000006</v>
      </c>
      <c r="F362">
        <v>0.69</v>
      </c>
      <c r="G362">
        <v>34</v>
      </c>
      <c r="H362">
        <v>0.3</v>
      </c>
      <c r="I362">
        <v>28</v>
      </c>
      <c r="J362" s="2">
        <f t="shared" si="593"/>
        <v>8.4</v>
      </c>
    </row>
    <row r="363" spans="1:10">
      <c r="A363" s="13">
        <f t="shared" ca="1" si="591"/>
        <v>0.9499143094037551</v>
      </c>
      <c r="B363" s="1">
        <v>42957</v>
      </c>
      <c r="C363" s="1" t="str">
        <f t="shared" si="592"/>
        <v>August</v>
      </c>
      <c r="D363" t="s">
        <v>18</v>
      </c>
      <c r="E363">
        <v>70.3</v>
      </c>
      <c r="F363">
        <v>0.65</v>
      </c>
      <c r="G363">
        <v>56</v>
      </c>
      <c r="H363">
        <v>0.5</v>
      </c>
      <c r="I363">
        <v>31</v>
      </c>
      <c r="J363" s="2">
        <f t="shared" si="593"/>
        <v>15.5</v>
      </c>
    </row>
    <row r="364" spans="1:10">
      <c r="A364" s="13">
        <f t="shared" ca="1" si="591"/>
        <v>0.92674512574417311</v>
      </c>
      <c r="B364" s="1">
        <v>43099</v>
      </c>
      <c r="C364" s="1" t="str">
        <f t="shared" si="592"/>
        <v>December</v>
      </c>
      <c r="D364" t="s">
        <v>21</v>
      </c>
      <c r="E364">
        <v>30.9</v>
      </c>
      <c r="F364">
        <v>1.43</v>
      </c>
      <c r="G364">
        <v>22</v>
      </c>
      <c r="H364">
        <v>0.3</v>
      </c>
      <c r="I364">
        <v>13</v>
      </c>
      <c r="J364" s="2">
        <f t="shared" si="593"/>
        <v>3.9</v>
      </c>
    </row>
    <row r="365" spans="1:10">
      <c r="A365" s="13">
        <f t="shared" ca="1" si="591"/>
        <v>0.68654578472486483</v>
      </c>
      <c r="B365" s="1">
        <v>43048</v>
      </c>
      <c r="C365" s="1" t="str">
        <f t="shared" si="592"/>
        <v>November</v>
      </c>
      <c r="D365" t="s">
        <v>18</v>
      </c>
      <c r="E365">
        <v>53.9</v>
      </c>
      <c r="F365">
        <v>0.83</v>
      </c>
      <c r="G365">
        <v>33</v>
      </c>
      <c r="H365">
        <v>0.3</v>
      </c>
      <c r="I365">
        <v>23</v>
      </c>
      <c r="J365" s="2">
        <f t="shared" si="593"/>
        <v>6.8999999999999995</v>
      </c>
    </row>
    <row r="366" spans="1:10">
      <c r="A366" s="13">
        <f t="shared" ca="1" si="591"/>
        <v>0.35634642246466719</v>
      </c>
      <c r="B366" s="1">
        <v>42924</v>
      </c>
      <c r="C366" s="1" t="str">
        <f t="shared" si="592"/>
        <v>July</v>
      </c>
      <c r="D366" t="s">
        <v>21</v>
      </c>
      <c r="E366">
        <v>83.2</v>
      </c>
      <c r="F366">
        <v>0.56999999999999995</v>
      </c>
      <c r="G366">
        <v>44</v>
      </c>
      <c r="H366">
        <v>0.5</v>
      </c>
      <c r="I366">
        <v>34</v>
      </c>
      <c r="J366" s="2">
        <f t="shared" si="593"/>
        <v>17</v>
      </c>
    </row>
    <row r="367" spans="1:10">
      <c r="B367" s="1"/>
      <c r="C367" s="1"/>
      <c r="G367" s="3">
        <f>SUBTOTAL(109,Table14[Flyers])</f>
        <v>14704</v>
      </c>
      <c r="J367" s="2">
        <f>SUBTOTAL(109,Table14[Revenue])</f>
        <v>3183.6999999999994</v>
      </c>
    </row>
  </sheetData>
  <conditionalFormatting sqref="E2:E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F1:F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{02FA74C7-A922-4FA7-BDDE-4AC4C58D47B2}</x14:id>
        </ext>
      </extLst>
    </cfRule>
  </conditionalFormatting>
  <conditionalFormatting sqref="I1:I366">
    <cfRule type="top10" dxfId="52" priority="1" percent="1" bottom="1" rank="10"/>
    <cfRule type="top10" dxfId="51" priority="2" percent="1" rank="10"/>
    <cfRule type="top10" dxfId="50" priority="3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A74C7-A922-4FA7-BDDE-4AC4C58D4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67"/>
  <sheetViews>
    <sheetView workbookViewId="0" xr3:uid="{65FA3815-DCC1-5481-872F-D2879ED395ED}">
      <selection activeCell="O5" sqref="O5"/>
    </sheetView>
  </sheetViews>
  <sheetFormatPr defaultRowHeight="15"/>
  <cols>
    <col min="1" max="1" width="13.140625" style="13" customWidth="1"/>
    <col min="2" max="2" width="12.5703125" customWidth="1"/>
    <col min="12" max="12" width="11.42578125" customWidth="1"/>
    <col min="13" max="13" width="18.42578125" customWidth="1"/>
    <col min="14" max="14" width="11.28515625" customWidth="1"/>
    <col min="15" max="15" width="14.42578125" customWidth="1"/>
  </cols>
  <sheetData>
    <row r="1" spans="1:15">
      <c r="A1" s="13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M1" t="s">
        <v>344</v>
      </c>
      <c r="N1" t="s">
        <v>345</v>
      </c>
      <c r="O1" t="s">
        <v>52</v>
      </c>
    </row>
    <row r="2" spans="1:15">
      <c r="A2" s="13">
        <f ca="1">RAND()</f>
        <v>0.45876543465761976</v>
      </c>
      <c r="B2" s="1">
        <v>43027</v>
      </c>
      <c r="C2" s="1" t="str">
        <f>TEXT(B2, "mmmm")</f>
        <v>October</v>
      </c>
      <c r="D2" t="s">
        <v>18</v>
      </c>
      <c r="E2">
        <v>60.5</v>
      </c>
      <c r="F2">
        <v>0.8</v>
      </c>
      <c r="G2">
        <v>41</v>
      </c>
      <c r="H2">
        <v>0.3</v>
      </c>
      <c r="I2">
        <v>25</v>
      </c>
      <c r="J2" s="2">
        <f>H2*I2</f>
        <v>7.5</v>
      </c>
      <c r="L2" t="s">
        <v>53</v>
      </c>
      <c r="M2">
        <f>AVERAGE(E2:E366)</f>
        <v>60.731232876712376</v>
      </c>
      <c r="N2">
        <f>_xlfn.STDEV.P(E2:E366)</f>
        <v>16.174063792872332</v>
      </c>
      <c r="O2">
        <f>AVERAGE(M2:M292)</f>
        <v>60.055358356210277</v>
      </c>
    </row>
    <row r="3" spans="1:15">
      <c r="A3" s="13">
        <f ca="1">RAND()</f>
        <v>0.13724171401221308</v>
      </c>
      <c r="B3" s="1">
        <v>42944</v>
      </c>
      <c r="C3" s="1" t="str">
        <f>TEXT(B3, "mmmm")</f>
        <v>July</v>
      </c>
      <c r="D3" t="s">
        <v>20</v>
      </c>
      <c r="E3">
        <v>87.4</v>
      </c>
      <c r="F3">
        <v>0.51</v>
      </c>
      <c r="G3">
        <v>58</v>
      </c>
      <c r="H3">
        <v>0.5</v>
      </c>
      <c r="I3">
        <v>38</v>
      </c>
      <c r="J3" s="2">
        <f>H3*I3</f>
        <v>19</v>
      </c>
      <c r="L3" t="s">
        <v>54</v>
      </c>
      <c r="M3">
        <f>AVERAGE(E25:E65)</f>
        <v>60.36097560975611</v>
      </c>
      <c r="N3">
        <f>_xlfn.STDEV.S(E25:E65)</f>
        <v>16.804893305950756</v>
      </c>
    </row>
    <row r="4" spans="1:15">
      <c r="A4" s="13">
        <f ca="1">RAND()</f>
        <v>0.32426672920693733</v>
      </c>
      <c r="B4" s="1">
        <v>42839</v>
      </c>
      <c r="C4" s="1" t="str">
        <f>TEXT(B4, "mmmm")</f>
        <v>April</v>
      </c>
      <c r="D4" t="s">
        <v>20</v>
      </c>
      <c r="E4">
        <v>61.5</v>
      </c>
      <c r="F4">
        <v>0.77</v>
      </c>
      <c r="G4">
        <v>49</v>
      </c>
      <c r="H4">
        <v>0.3</v>
      </c>
      <c r="I4">
        <v>25</v>
      </c>
      <c r="J4" s="2">
        <f>H4*I4</f>
        <v>7.5</v>
      </c>
      <c r="L4" t="s">
        <v>55</v>
      </c>
      <c r="M4">
        <f>AVERAGE(E19:E59)</f>
        <v>60.504878048780498</v>
      </c>
      <c r="N4">
        <f>_xlfn.STDEV.S(E19:E59)</f>
        <v>14.229985088177532</v>
      </c>
    </row>
    <row r="5" spans="1:15">
      <c r="A5" s="13">
        <f ca="1">RAND()</f>
        <v>0.37622922028202421</v>
      </c>
      <c r="B5" s="1">
        <v>42875</v>
      </c>
      <c r="C5" s="1" t="str">
        <f>TEXT(B5, "mmmm")</f>
        <v>May</v>
      </c>
      <c r="D5" t="s">
        <v>21</v>
      </c>
      <c r="E5">
        <v>64.400000000000006</v>
      </c>
      <c r="F5">
        <v>0.67</v>
      </c>
      <c r="G5">
        <v>59</v>
      </c>
      <c r="H5">
        <v>0.3</v>
      </c>
      <c r="I5">
        <v>28</v>
      </c>
      <c r="J5" s="2">
        <f>H5*I5</f>
        <v>8.4</v>
      </c>
      <c r="L5" t="s">
        <v>56</v>
      </c>
      <c r="M5">
        <f t="shared" ref="M5" si="0">AVERAGE(E27:E67)</f>
        <v>60.514634146341471</v>
      </c>
      <c r="N5">
        <f t="shared" ref="N5" si="1">_xlfn.STDEV.S(E27:E67)</f>
        <v>16.859471536433276</v>
      </c>
    </row>
    <row r="6" spans="1:15">
      <c r="A6" s="13">
        <f ca="1">RAND()</f>
        <v>0.87759231816898964</v>
      </c>
      <c r="B6" s="1">
        <v>43006</v>
      </c>
      <c r="C6" s="1" t="str">
        <f>TEXT(B6, "mmmm")</f>
        <v>September</v>
      </c>
      <c r="D6" t="s">
        <v>18</v>
      </c>
      <c r="E6">
        <v>67.400000000000006</v>
      </c>
      <c r="F6">
        <v>0.69</v>
      </c>
      <c r="G6">
        <v>38</v>
      </c>
      <c r="H6">
        <v>0.3</v>
      </c>
      <c r="I6">
        <v>28</v>
      </c>
      <c r="J6" s="2">
        <f>H6*I6</f>
        <v>8.4</v>
      </c>
      <c r="L6" t="s">
        <v>57</v>
      </c>
      <c r="M6">
        <f t="shared" ref="M6" si="2">AVERAGE(E21:E61)</f>
        <v>59.300000000000004</v>
      </c>
      <c r="N6">
        <f t="shared" ref="N6" si="3">_xlfn.STDEV.S(E21:E61)</f>
        <v>15.311825495348325</v>
      </c>
    </row>
    <row r="7" spans="1:15">
      <c r="A7" s="13">
        <f ca="1">RAND()</f>
        <v>0.85936449460148268</v>
      </c>
      <c r="B7" s="1">
        <v>42895</v>
      </c>
      <c r="C7" s="1" t="str">
        <f>TEXT(B7, "mmmm")</f>
        <v>June</v>
      </c>
      <c r="D7" t="s">
        <v>20</v>
      </c>
      <c r="E7">
        <v>77.599999999999994</v>
      </c>
      <c r="F7">
        <v>0.61</v>
      </c>
      <c r="G7">
        <v>44</v>
      </c>
      <c r="H7">
        <v>0.3</v>
      </c>
      <c r="I7">
        <v>32</v>
      </c>
      <c r="J7" s="2">
        <f>H7*I7</f>
        <v>9.6</v>
      </c>
      <c r="L7" t="s">
        <v>58</v>
      </c>
      <c r="M7">
        <f t="shared" ref="M7" si="4">AVERAGE(E29:E69)</f>
        <v>62.026829268292694</v>
      </c>
      <c r="N7">
        <f t="shared" ref="N7" si="5">_xlfn.STDEV.S(E29:E69)</f>
        <v>16.828473257996986</v>
      </c>
    </row>
    <row r="8" spans="1:15">
      <c r="A8" s="13">
        <f ca="1">RAND()</f>
        <v>0.53974046956053023</v>
      </c>
      <c r="B8" s="1">
        <v>42820</v>
      </c>
      <c r="C8" s="1" t="str">
        <f>TEXT(B8, "mmmm")</f>
        <v>March</v>
      </c>
      <c r="D8" t="s">
        <v>10</v>
      </c>
      <c r="E8">
        <v>59.5</v>
      </c>
      <c r="F8">
        <v>0.77</v>
      </c>
      <c r="G8">
        <v>39</v>
      </c>
      <c r="H8">
        <v>0.3</v>
      </c>
      <c r="I8">
        <v>25</v>
      </c>
      <c r="J8" s="2">
        <f>H8*I8</f>
        <v>7.5</v>
      </c>
      <c r="L8" t="s">
        <v>59</v>
      </c>
      <c r="M8">
        <f t="shared" ref="M8" si="6">AVERAGE(E23:E63)</f>
        <v>58.604878048780506</v>
      </c>
      <c r="N8">
        <f t="shared" ref="N8" si="7">_xlfn.STDEV.S(E23:E63)</f>
        <v>15.412234607926074</v>
      </c>
    </row>
    <row r="9" spans="1:15">
      <c r="A9" s="13">
        <f ca="1">RAND()</f>
        <v>0.22382167751220927</v>
      </c>
      <c r="B9" s="1">
        <v>42746</v>
      </c>
      <c r="C9" s="1" t="str">
        <f>TEXT(B9, "mmmm")</f>
        <v>January</v>
      </c>
      <c r="D9" t="s">
        <v>16</v>
      </c>
      <c r="E9">
        <v>32.6</v>
      </c>
      <c r="F9">
        <v>1.54</v>
      </c>
      <c r="G9">
        <v>23</v>
      </c>
      <c r="H9">
        <v>0.3</v>
      </c>
      <c r="I9">
        <v>12</v>
      </c>
      <c r="J9" s="2">
        <f>H9*I9</f>
        <v>3.5999999999999996</v>
      </c>
      <c r="L9" t="s">
        <v>60</v>
      </c>
      <c r="M9">
        <f t="shared" ref="M9" si="8">AVERAGE(E31:E71)</f>
        <v>60.526829268292694</v>
      </c>
      <c r="N9">
        <f t="shared" ref="N9" si="9">_xlfn.STDEV.S(E31:E71)</f>
        <v>17.044940956046776</v>
      </c>
    </row>
    <row r="10" spans="1:15">
      <c r="A10" s="13">
        <f ca="1">RAND()</f>
        <v>0.10321062559921335</v>
      </c>
      <c r="B10" s="1">
        <v>42996</v>
      </c>
      <c r="C10" s="1" t="str">
        <f>TEXT(B10, "mmmm")</f>
        <v>September</v>
      </c>
      <c r="D10" t="s">
        <v>12</v>
      </c>
      <c r="E10">
        <v>64.8</v>
      </c>
      <c r="F10">
        <v>0.71</v>
      </c>
      <c r="G10">
        <v>37</v>
      </c>
      <c r="H10">
        <v>0.3</v>
      </c>
      <c r="I10">
        <v>26</v>
      </c>
      <c r="J10" s="2">
        <f>H10*I10</f>
        <v>7.8</v>
      </c>
      <c r="L10" t="s">
        <v>61</v>
      </c>
      <c r="M10">
        <f t="shared" ref="M10" si="10">AVERAGE(E25:E65)</f>
        <v>60.36097560975611</v>
      </c>
      <c r="N10">
        <f t="shared" ref="N10" si="11">_xlfn.STDEV.S(E25:E65)</f>
        <v>16.804893305950756</v>
      </c>
    </row>
    <row r="11" spans="1:15">
      <c r="A11" s="13">
        <f ca="1">RAND()</f>
        <v>0.62344904320505867</v>
      </c>
      <c r="B11" s="1">
        <v>43067</v>
      </c>
      <c r="C11" s="1" t="str">
        <f>TEXT(B11, "mmmm")</f>
        <v>November</v>
      </c>
      <c r="D11" t="s">
        <v>14</v>
      </c>
      <c r="E11">
        <v>54.6</v>
      </c>
      <c r="F11">
        <v>0.91</v>
      </c>
      <c r="G11">
        <v>37</v>
      </c>
      <c r="H11">
        <v>0.3</v>
      </c>
      <c r="I11">
        <v>22</v>
      </c>
      <c r="J11" s="2">
        <f>H11*I11</f>
        <v>6.6</v>
      </c>
      <c r="L11" t="s">
        <v>62</v>
      </c>
      <c r="M11">
        <f t="shared" ref="M11" si="12">AVERAGE(E33:E73)</f>
        <v>61.582926829268295</v>
      </c>
      <c r="N11">
        <f t="shared" ref="N11" si="13">_xlfn.STDEV.S(E33:E73)</f>
        <v>17.15174775990808</v>
      </c>
    </row>
    <row r="12" spans="1:15">
      <c r="A12" s="13">
        <f ca="1">RAND()</f>
        <v>0.40269232187335768</v>
      </c>
      <c r="B12" s="1">
        <v>42841</v>
      </c>
      <c r="C12" s="1" t="str">
        <f>TEXT(B12, "mmmm")</f>
        <v>April</v>
      </c>
      <c r="D12" t="s">
        <v>10</v>
      </c>
      <c r="E12">
        <v>65.099999999999994</v>
      </c>
      <c r="F12">
        <v>0.69</v>
      </c>
      <c r="G12">
        <v>43</v>
      </c>
      <c r="H12">
        <v>0.3</v>
      </c>
      <c r="I12">
        <v>27</v>
      </c>
      <c r="J12" s="2">
        <f>H12*I12</f>
        <v>8.1</v>
      </c>
      <c r="L12" t="s">
        <v>63</v>
      </c>
      <c r="M12">
        <f t="shared" ref="M12" si="14">AVERAGE(E27:E67)</f>
        <v>60.514634146341471</v>
      </c>
      <c r="N12">
        <f t="shared" ref="N12" si="15">_xlfn.STDEV.S(E27:E67)</f>
        <v>16.859471536433276</v>
      </c>
    </row>
    <row r="13" spans="1:15">
      <c r="A13" s="13">
        <f ca="1">RAND()</f>
        <v>0.58082970464865014</v>
      </c>
      <c r="B13" s="1">
        <v>42797</v>
      </c>
      <c r="C13" s="1" t="str">
        <f>TEXT(B13, "mmmm")</f>
        <v>March</v>
      </c>
      <c r="D13" t="s">
        <v>20</v>
      </c>
      <c r="E13">
        <v>60.2</v>
      </c>
      <c r="F13">
        <v>0.77</v>
      </c>
      <c r="G13">
        <v>28</v>
      </c>
      <c r="H13">
        <v>0.3</v>
      </c>
      <c r="I13">
        <v>24</v>
      </c>
      <c r="J13" s="2">
        <f>H13*I13</f>
        <v>7.1999999999999993</v>
      </c>
      <c r="L13" t="s">
        <v>64</v>
      </c>
      <c r="M13">
        <f t="shared" ref="M13" si="16">AVERAGE(E35:E75)</f>
        <v>61.775609756097552</v>
      </c>
      <c r="N13">
        <f t="shared" ref="N13" si="17">_xlfn.STDEV.S(E35:E75)</f>
        <v>16.918788084372451</v>
      </c>
    </row>
    <row r="14" spans="1:15">
      <c r="A14" s="13">
        <f ca="1">RAND()</f>
        <v>0.78278538636961303</v>
      </c>
      <c r="B14" s="1">
        <v>42832</v>
      </c>
      <c r="C14" s="1" t="str">
        <f>TEXT(B14, "mmmm")</f>
        <v>April</v>
      </c>
      <c r="D14" t="s">
        <v>20</v>
      </c>
      <c r="E14">
        <v>59.8</v>
      </c>
      <c r="F14">
        <v>0.74</v>
      </c>
      <c r="G14">
        <v>44</v>
      </c>
      <c r="H14">
        <v>0.3</v>
      </c>
      <c r="I14">
        <v>26</v>
      </c>
      <c r="J14" s="2">
        <f>H14*I14</f>
        <v>7.8</v>
      </c>
      <c r="L14" t="s">
        <v>65</v>
      </c>
      <c r="M14">
        <f t="shared" ref="M14" si="18">AVERAGE(E29:E69)</f>
        <v>62.026829268292694</v>
      </c>
      <c r="N14">
        <f t="shared" ref="N14" si="19">_xlfn.STDEV.S(E29:E69)</f>
        <v>16.828473257996986</v>
      </c>
    </row>
    <row r="15" spans="1:15">
      <c r="A15" s="13">
        <f ca="1">RAND()</f>
        <v>0.44808098284356646</v>
      </c>
      <c r="B15" s="1">
        <v>42899</v>
      </c>
      <c r="C15" s="1" t="str">
        <f>TEXT(B15, "mmmm")</f>
        <v>June</v>
      </c>
      <c r="D15" t="s">
        <v>14</v>
      </c>
      <c r="E15">
        <v>75.599999999999994</v>
      </c>
      <c r="F15">
        <v>0.59</v>
      </c>
      <c r="G15">
        <v>65</v>
      </c>
      <c r="H15">
        <v>0.3</v>
      </c>
      <c r="I15">
        <v>32</v>
      </c>
      <c r="J15" s="2">
        <f>H15*I15</f>
        <v>9.6</v>
      </c>
      <c r="L15" t="s">
        <v>66</v>
      </c>
      <c r="M15">
        <f t="shared" ref="M15" si="20">AVERAGE(E37:E77)</f>
        <v>60.724390243902434</v>
      </c>
      <c r="N15">
        <f t="shared" ref="N15" si="21">_xlfn.STDEV.S(E37:E77)</f>
        <v>16.941381001674689</v>
      </c>
    </row>
    <row r="16" spans="1:15">
      <c r="A16" s="13">
        <f ca="1">RAND()</f>
        <v>0.93563682380628077</v>
      </c>
      <c r="B16" s="1">
        <v>42961</v>
      </c>
      <c r="C16" s="1" t="str">
        <f>TEXT(B16, "mmmm")</f>
        <v>August</v>
      </c>
      <c r="D16" t="s">
        <v>12</v>
      </c>
      <c r="E16">
        <v>72.599999999999994</v>
      </c>
      <c r="F16">
        <v>0.59</v>
      </c>
      <c r="G16">
        <v>43</v>
      </c>
      <c r="H16">
        <v>0.5</v>
      </c>
      <c r="I16">
        <v>32</v>
      </c>
      <c r="J16" s="2">
        <f>H16*I16</f>
        <v>16</v>
      </c>
      <c r="L16" t="s">
        <v>67</v>
      </c>
      <c r="M16">
        <f t="shared" ref="M16" si="22">AVERAGE(E31:E71)</f>
        <v>60.526829268292694</v>
      </c>
      <c r="N16">
        <f t="shared" ref="N16" si="23">_xlfn.STDEV.S(E31:E71)</f>
        <v>17.044940956046776</v>
      </c>
    </row>
    <row r="17" spans="1:14">
      <c r="A17" s="13">
        <f ca="1">RAND()</f>
        <v>0.88256861310487589</v>
      </c>
      <c r="B17" s="1">
        <v>42990</v>
      </c>
      <c r="C17" s="1" t="str">
        <f>TEXT(B17, "mmmm")</f>
        <v>September</v>
      </c>
      <c r="D17" t="s">
        <v>14</v>
      </c>
      <c r="E17">
        <v>61.1</v>
      </c>
      <c r="F17">
        <v>0.71</v>
      </c>
      <c r="G17">
        <v>36</v>
      </c>
      <c r="H17">
        <v>0.3</v>
      </c>
      <c r="I17">
        <v>27</v>
      </c>
      <c r="J17" s="2">
        <f>H17*I17</f>
        <v>8.1</v>
      </c>
      <c r="L17" t="s">
        <v>68</v>
      </c>
      <c r="M17">
        <f t="shared" ref="M17" si="24">AVERAGE(E39:E79)</f>
        <v>61.568292682926831</v>
      </c>
      <c r="N17">
        <f t="shared" ref="N17" si="25">_xlfn.STDEV.S(E39:E79)</f>
        <v>17.265202562153611</v>
      </c>
    </row>
    <row r="18" spans="1:14">
      <c r="A18" s="13">
        <f ca="1">RAND()</f>
        <v>0.84794525873970217</v>
      </c>
      <c r="B18" s="1">
        <v>42789</v>
      </c>
      <c r="C18" s="1" t="str">
        <f>TEXT(B18, "mmmm")</f>
        <v>February</v>
      </c>
      <c r="D18" t="s">
        <v>18</v>
      </c>
      <c r="E18">
        <v>45</v>
      </c>
      <c r="F18">
        <v>1</v>
      </c>
      <c r="G18">
        <v>23</v>
      </c>
      <c r="H18">
        <v>0.3</v>
      </c>
      <c r="I18">
        <v>20</v>
      </c>
      <c r="J18" s="2">
        <f>H18*I18</f>
        <v>6</v>
      </c>
      <c r="L18" t="s">
        <v>69</v>
      </c>
      <c r="M18">
        <f t="shared" ref="M18" si="26">AVERAGE(E33:E73)</f>
        <v>61.582926829268295</v>
      </c>
      <c r="N18">
        <f t="shared" ref="N18" si="27">_xlfn.STDEV.S(E33:E73)</f>
        <v>17.15174775990808</v>
      </c>
    </row>
    <row r="19" spans="1:14">
      <c r="A19" s="13">
        <f ca="1">RAND()</f>
        <v>3.3911451144574833E-2</v>
      </c>
      <c r="B19" s="1">
        <v>43026</v>
      </c>
      <c r="C19" s="1" t="str">
        <f>TEXT(B19, "mmmm")</f>
        <v>October</v>
      </c>
      <c r="D19" t="s">
        <v>16</v>
      </c>
      <c r="E19">
        <v>62.5</v>
      </c>
      <c r="F19">
        <v>0.77</v>
      </c>
      <c r="G19">
        <v>33</v>
      </c>
      <c r="H19">
        <v>0.3</v>
      </c>
      <c r="I19">
        <v>25</v>
      </c>
      <c r="J19" s="2">
        <f>H19*I19</f>
        <v>7.5</v>
      </c>
      <c r="L19" t="s">
        <v>70</v>
      </c>
      <c r="M19">
        <f t="shared" ref="M19" si="28">AVERAGE(E41:E81)</f>
        <v>61.487804878048777</v>
      </c>
      <c r="N19">
        <f t="shared" ref="N19" si="29">_xlfn.STDEV.S(E41:E81)</f>
        <v>17.89549098407128</v>
      </c>
    </row>
    <row r="20" spans="1:14">
      <c r="A20" s="13">
        <f ca="1">RAND()</f>
        <v>0.48754579057200054</v>
      </c>
      <c r="B20" s="1">
        <v>43054</v>
      </c>
      <c r="C20" s="1" t="str">
        <f>TEXT(B20, "mmmm")</f>
        <v>November</v>
      </c>
      <c r="D20" t="s">
        <v>16</v>
      </c>
      <c r="E20">
        <v>55.9</v>
      </c>
      <c r="F20">
        <v>0.83</v>
      </c>
      <c r="G20">
        <v>47</v>
      </c>
      <c r="H20">
        <v>0.3</v>
      </c>
      <c r="I20">
        <v>23</v>
      </c>
      <c r="J20" s="2">
        <f>H20*I20</f>
        <v>6.8999999999999995</v>
      </c>
      <c r="L20" t="s">
        <v>71</v>
      </c>
      <c r="M20">
        <f t="shared" ref="M20" si="30">AVERAGE(E35:E75)</f>
        <v>61.775609756097552</v>
      </c>
      <c r="N20">
        <f t="shared" ref="N20" si="31">_xlfn.STDEV.S(E35:E75)</f>
        <v>16.918788084372451</v>
      </c>
    </row>
    <row r="21" spans="1:14">
      <c r="A21" s="13">
        <f ca="1">RAND()</f>
        <v>0.86518419588614315</v>
      </c>
      <c r="B21" s="1">
        <v>42864</v>
      </c>
      <c r="C21" s="1" t="str">
        <f>TEXT(B21, "mmmm")</f>
        <v>May</v>
      </c>
      <c r="D21" t="s">
        <v>14</v>
      </c>
      <c r="E21">
        <v>71.3</v>
      </c>
      <c r="F21">
        <v>0.63</v>
      </c>
      <c r="G21">
        <v>56</v>
      </c>
      <c r="H21">
        <v>0.3</v>
      </c>
      <c r="I21">
        <v>31</v>
      </c>
      <c r="J21" s="2">
        <f>H21*I21</f>
        <v>9.2999999999999989</v>
      </c>
      <c r="L21" t="s">
        <v>72</v>
      </c>
      <c r="M21">
        <f t="shared" ref="M21" si="32">AVERAGE(E43:E83)</f>
        <v>61.478048780487825</v>
      </c>
      <c r="N21">
        <f t="shared" ref="N21" si="33">_xlfn.STDEV.S(E43:E83)</f>
        <v>17.94848896418749</v>
      </c>
    </row>
    <row r="22" spans="1:14">
      <c r="A22" s="13">
        <f ca="1">RAND()</f>
        <v>0.3144433462561218</v>
      </c>
      <c r="B22" s="1">
        <v>42981</v>
      </c>
      <c r="C22" s="1" t="str">
        <f>TEXT(B22, "mmmm")</f>
        <v>September</v>
      </c>
      <c r="D22" t="s">
        <v>10</v>
      </c>
      <c r="E22">
        <v>61.1</v>
      </c>
      <c r="F22">
        <v>0.69</v>
      </c>
      <c r="G22">
        <v>50</v>
      </c>
      <c r="H22">
        <v>0.3</v>
      </c>
      <c r="I22">
        <v>27</v>
      </c>
      <c r="J22" s="2">
        <f>H22*I22</f>
        <v>8.1</v>
      </c>
      <c r="L22" t="s">
        <v>73</v>
      </c>
      <c r="M22">
        <f t="shared" ref="M22" si="34">AVERAGE(E37:E77)</f>
        <v>60.724390243902434</v>
      </c>
      <c r="N22">
        <f t="shared" ref="N22" si="35">_xlfn.STDEV.S(E37:E77)</f>
        <v>16.941381001674689</v>
      </c>
    </row>
    <row r="23" spans="1:14">
      <c r="A23" s="13">
        <f ca="1">RAND()</f>
        <v>0.26809864687400098</v>
      </c>
      <c r="B23" s="1">
        <v>42754</v>
      </c>
      <c r="C23" s="1" t="str">
        <f>TEXT(B23, "mmmm")</f>
        <v>January</v>
      </c>
      <c r="D23" t="s">
        <v>18</v>
      </c>
      <c r="E23">
        <v>43.1</v>
      </c>
      <c r="F23">
        <v>1.18</v>
      </c>
      <c r="G23">
        <v>30</v>
      </c>
      <c r="H23">
        <v>0.3</v>
      </c>
      <c r="I23">
        <v>17</v>
      </c>
      <c r="J23" s="2">
        <f>H23*I23</f>
        <v>5.0999999999999996</v>
      </c>
      <c r="L23" t="s">
        <v>74</v>
      </c>
      <c r="M23">
        <f t="shared" ref="M23" si="36">AVERAGE(E45:E85)</f>
        <v>60.229268292682939</v>
      </c>
      <c r="N23">
        <f t="shared" ref="N23" si="37">_xlfn.STDEV.S(E45:E85)</f>
        <v>17.225420806215958</v>
      </c>
    </row>
    <row r="24" spans="1:14">
      <c r="A24" s="13">
        <f ca="1">RAND()</f>
        <v>0.96964391884200563</v>
      </c>
      <c r="B24" s="1">
        <v>42867</v>
      </c>
      <c r="C24" s="1" t="str">
        <f>TEXT(B24, "mmmm")</f>
        <v>May</v>
      </c>
      <c r="D24" t="s">
        <v>20</v>
      </c>
      <c r="E24">
        <v>66.7</v>
      </c>
      <c r="F24">
        <v>0.67</v>
      </c>
      <c r="G24">
        <v>40</v>
      </c>
      <c r="H24">
        <v>0.3</v>
      </c>
      <c r="I24">
        <v>29</v>
      </c>
      <c r="J24" s="2">
        <f>H24*I24</f>
        <v>8.6999999999999993</v>
      </c>
      <c r="L24" t="s">
        <v>75</v>
      </c>
      <c r="M24">
        <f t="shared" ref="M24" si="38">AVERAGE(E39:E79)</f>
        <v>61.568292682926831</v>
      </c>
      <c r="N24">
        <f t="shared" ref="N24" si="39">_xlfn.STDEV.S(E39:E79)</f>
        <v>17.265202562153611</v>
      </c>
    </row>
    <row r="25" spans="1:14">
      <c r="A25" s="13">
        <f ca="1">RAND()</f>
        <v>0.15139272539580417</v>
      </c>
      <c r="B25" s="1">
        <v>42857</v>
      </c>
      <c r="C25" s="1" t="str">
        <f>TEXT(B25, "mmmm")</f>
        <v>May</v>
      </c>
      <c r="D25" t="s">
        <v>14</v>
      </c>
      <c r="E25">
        <v>65.7</v>
      </c>
      <c r="F25">
        <v>0.69</v>
      </c>
      <c r="G25">
        <v>40</v>
      </c>
      <c r="H25">
        <v>0.3</v>
      </c>
      <c r="I25">
        <v>29</v>
      </c>
      <c r="J25" s="2">
        <f>H25*I25</f>
        <v>8.6999999999999993</v>
      </c>
      <c r="L25" t="s">
        <v>76</v>
      </c>
      <c r="M25">
        <f t="shared" ref="M25" si="40">AVERAGE(E47:E87)</f>
        <v>59.604878048780513</v>
      </c>
      <c r="N25">
        <f t="shared" ref="N25" si="41">_xlfn.STDEV.S(E47:E87)</f>
        <v>17.010143315379587</v>
      </c>
    </row>
    <row r="26" spans="1:14">
      <c r="A26" s="13">
        <f ca="1">RAND()</f>
        <v>0.88731658757996401</v>
      </c>
      <c r="B26" s="1">
        <v>43020</v>
      </c>
      <c r="C26" s="1" t="str">
        <f>TEXT(B26, "mmmm")</f>
        <v>October</v>
      </c>
      <c r="D26" t="s">
        <v>18</v>
      </c>
      <c r="E26">
        <v>58.2</v>
      </c>
      <c r="F26">
        <v>0.77</v>
      </c>
      <c r="G26">
        <v>39</v>
      </c>
      <c r="H26">
        <v>0.3</v>
      </c>
      <c r="I26">
        <v>24</v>
      </c>
      <c r="J26" s="2">
        <f>H26*I26</f>
        <v>7.1999999999999993</v>
      </c>
      <c r="L26" t="s">
        <v>77</v>
      </c>
      <c r="M26">
        <f t="shared" ref="M26" si="42">AVERAGE(E41:E81)</f>
        <v>61.487804878048777</v>
      </c>
      <c r="N26">
        <f t="shared" ref="N26" si="43">_xlfn.STDEV.S(E41:E81)</f>
        <v>17.89549098407128</v>
      </c>
    </row>
    <row r="27" spans="1:14">
      <c r="A27" s="13">
        <f ca="1">RAND()</f>
        <v>0.25807298327663775</v>
      </c>
      <c r="B27" s="1">
        <v>42771</v>
      </c>
      <c r="C27" s="1" t="str">
        <f>TEXT(B27, "mmmm")</f>
        <v>February</v>
      </c>
      <c r="D27" t="s">
        <v>10</v>
      </c>
      <c r="E27">
        <v>45.4</v>
      </c>
      <c r="F27">
        <v>1.1100000000000001</v>
      </c>
      <c r="G27">
        <v>32</v>
      </c>
      <c r="H27">
        <v>0.3</v>
      </c>
      <c r="I27">
        <v>18</v>
      </c>
      <c r="J27" s="2">
        <f>H27*I27</f>
        <v>5.3999999999999995</v>
      </c>
      <c r="L27" t="s">
        <v>78</v>
      </c>
      <c r="M27">
        <f t="shared" ref="M27" si="44">AVERAGE(E49:E89)</f>
        <v>58.443902439024399</v>
      </c>
      <c r="N27">
        <f t="shared" ref="N27" si="45">_xlfn.STDEV.S(E49:E89)</f>
        <v>16.859745679880284</v>
      </c>
    </row>
    <row r="28" spans="1:14">
      <c r="A28" s="13">
        <f ca="1">RAND()</f>
        <v>0.44971507669048061</v>
      </c>
      <c r="B28" s="1">
        <v>42762</v>
      </c>
      <c r="C28" s="1" t="str">
        <f>TEXT(B28, "mmmm")</f>
        <v>January</v>
      </c>
      <c r="D28" t="s">
        <v>20</v>
      </c>
      <c r="E28">
        <v>42.1</v>
      </c>
      <c r="F28">
        <v>1.05</v>
      </c>
      <c r="G28">
        <v>22</v>
      </c>
      <c r="H28">
        <v>0.3</v>
      </c>
      <c r="I28">
        <v>17</v>
      </c>
      <c r="J28" s="2">
        <f>H28*I28</f>
        <v>5.0999999999999996</v>
      </c>
      <c r="L28" t="s">
        <v>79</v>
      </c>
      <c r="M28">
        <f t="shared" ref="M28" si="46">AVERAGE(E43:E83)</f>
        <v>61.478048780487825</v>
      </c>
      <c r="N28">
        <f t="shared" ref="N28" si="47">_xlfn.STDEV.S(E43:E83)</f>
        <v>17.94848896418749</v>
      </c>
    </row>
    <row r="29" spans="1:14">
      <c r="A29" s="13">
        <f ca="1">RAND()</f>
        <v>0.72957057775789014</v>
      </c>
      <c r="B29" s="1">
        <v>42881</v>
      </c>
      <c r="C29" s="1" t="str">
        <f>TEXT(B29, "mmmm")</f>
        <v>May</v>
      </c>
      <c r="D29" t="s">
        <v>20</v>
      </c>
      <c r="E29">
        <v>72</v>
      </c>
      <c r="F29">
        <v>0.67</v>
      </c>
      <c r="G29">
        <v>63</v>
      </c>
      <c r="H29">
        <v>0.3</v>
      </c>
      <c r="I29">
        <v>30</v>
      </c>
      <c r="J29" s="2">
        <f>H29*I29</f>
        <v>9</v>
      </c>
      <c r="L29" t="s">
        <v>80</v>
      </c>
      <c r="M29">
        <f t="shared" ref="M29" si="48">AVERAGE(E51:E91)</f>
        <v>58.885365853658541</v>
      </c>
      <c r="N29">
        <f t="shared" ref="N29" si="49">_xlfn.STDEV.S(E51:E91)</f>
        <v>17.106366665303391</v>
      </c>
    </row>
    <row r="30" spans="1:14">
      <c r="A30" s="13">
        <f ca="1">RAND()</f>
        <v>0.65894297818828951</v>
      </c>
      <c r="B30" s="1">
        <v>42929</v>
      </c>
      <c r="C30" s="1" t="str">
        <f>TEXT(B30, "mmmm")</f>
        <v>July</v>
      </c>
      <c r="D30" t="s">
        <v>18</v>
      </c>
      <c r="E30">
        <v>78.900000000000006</v>
      </c>
      <c r="F30">
        <v>0.61</v>
      </c>
      <c r="G30">
        <v>49</v>
      </c>
      <c r="H30">
        <v>0.5</v>
      </c>
      <c r="I30">
        <v>33</v>
      </c>
      <c r="J30" s="2">
        <f>H30*I30</f>
        <v>16.5</v>
      </c>
      <c r="L30" t="s">
        <v>81</v>
      </c>
      <c r="M30">
        <f t="shared" ref="M30" si="50">AVERAGE(E45:E85)</f>
        <v>60.229268292682939</v>
      </c>
      <c r="N30">
        <f t="shared" ref="N30" si="51">_xlfn.STDEV.S(E45:E85)</f>
        <v>17.225420806215958</v>
      </c>
    </row>
    <row r="31" spans="1:14">
      <c r="A31" s="13">
        <f ca="1">RAND()</f>
        <v>0.41624552404038095</v>
      </c>
      <c r="B31" s="1">
        <v>42987</v>
      </c>
      <c r="C31" s="1" t="str">
        <f>TEXT(B31, "mmmm")</f>
        <v>September</v>
      </c>
      <c r="D31" t="s">
        <v>21</v>
      </c>
      <c r="E31">
        <v>64.8</v>
      </c>
      <c r="F31">
        <v>0.77</v>
      </c>
      <c r="G31">
        <v>45</v>
      </c>
      <c r="H31">
        <v>0.3</v>
      </c>
      <c r="I31">
        <v>26</v>
      </c>
      <c r="J31" s="2">
        <f>H31*I31</f>
        <v>7.8</v>
      </c>
      <c r="L31" t="s">
        <v>82</v>
      </c>
      <c r="M31">
        <f t="shared" ref="M31" si="52">AVERAGE(E53:E93)</f>
        <v>59.173170731707316</v>
      </c>
      <c r="N31">
        <f t="shared" ref="N31" si="53">_xlfn.STDEV.S(E53:E93)</f>
        <v>17.723967168642631</v>
      </c>
    </row>
    <row r="32" spans="1:14">
      <c r="A32" s="13">
        <f ca="1">RAND()</f>
        <v>0.78332744957172395</v>
      </c>
      <c r="B32" s="1">
        <v>42767</v>
      </c>
      <c r="C32" s="1" t="str">
        <f>TEXT(B32, "mmmm")</f>
        <v>February</v>
      </c>
      <c r="D32" t="s">
        <v>16</v>
      </c>
      <c r="E32">
        <v>42.4</v>
      </c>
      <c r="F32">
        <v>1</v>
      </c>
      <c r="G32">
        <v>35</v>
      </c>
      <c r="H32">
        <v>0.3</v>
      </c>
      <c r="I32">
        <v>18</v>
      </c>
      <c r="J32" s="2">
        <f>H32*I32</f>
        <v>5.3999999999999995</v>
      </c>
      <c r="L32" t="s">
        <v>83</v>
      </c>
      <c r="M32">
        <f t="shared" ref="M32" si="54">AVERAGE(E47:E87)</f>
        <v>59.604878048780513</v>
      </c>
      <c r="N32">
        <f t="shared" ref="N32" si="55">_xlfn.STDEV.S(E47:E87)</f>
        <v>17.010143315379587</v>
      </c>
    </row>
    <row r="33" spans="1:14">
      <c r="A33" s="13">
        <f ca="1">RAND()</f>
        <v>0.18099599228956575</v>
      </c>
      <c r="B33" s="1">
        <v>42823</v>
      </c>
      <c r="C33" s="1" t="str">
        <f>TEXT(B33, "mmmm")</f>
        <v>March</v>
      </c>
      <c r="D33" t="s">
        <v>16</v>
      </c>
      <c r="E33">
        <v>57.2</v>
      </c>
      <c r="F33">
        <v>0.83</v>
      </c>
      <c r="G33">
        <v>39</v>
      </c>
      <c r="H33">
        <v>0.3</v>
      </c>
      <c r="I33">
        <v>24</v>
      </c>
      <c r="J33" s="2">
        <f>H33*I33</f>
        <v>7.1999999999999993</v>
      </c>
      <c r="L33" t="s">
        <v>84</v>
      </c>
      <c r="M33">
        <f t="shared" ref="M33" si="56">AVERAGE(E55:E95)</f>
        <v>59.551219512195132</v>
      </c>
      <c r="N33">
        <f t="shared" ref="N33" si="57">_xlfn.STDEV.S(E55:E95)</f>
        <v>18.319376653576654</v>
      </c>
    </row>
    <row r="34" spans="1:14">
      <c r="A34" s="13">
        <f ca="1">RAND()</f>
        <v>0.51830998053439192</v>
      </c>
      <c r="B34" s="1">
        <v>42761</v>
      </c>
      <c r="C34" s="1" t="str">
        <f>TEXT(B34, "mmmm")</f>
        <v>January</v>
      </c>
      <c r="D34" t="s">
        <v>18</v>
      </c>
      <c r="E34">
        <v>35.799999999999997</v>
      </c>
      <c r="F34">
        <v>1.25</v>
      </c>
      <c r="G34">
        <v>18</v>
      </c>
      <c r="H34">
        <v>0.3</v>
      </c>
      <c r="I34">
        <v>16</v>
      </c>
      <c r="J34" s="2">
        <f>H34*I34</f>
        <v>4.8</v>
      </c>
      <c r="L34" t="s">
        <v>85</v>
      </c>
      <c r="M34">
        <f t="shared" ref="M34" si="58">AVERAGE(E49:E89)</f>
        <v>58.443902439024399</v>
      </c>
      <c r="N34">
        <f t="shared" ref="N34" si="59">_xlfn.STDEV.S(E49:E89)</f>
        <v>16.859745679880284</v>
      </c>
    </row>
    <row r="35" spans="1:14">
      <c r="A35" s="13">
        <f ca="1">RAND()</f>
        <v>0.50115562903820865</v>
      </c>
      <c r="B35" s="1">
        <v>43008</v>
      </c>
      <c r="C35" s="1" t="str">
        <f>TEXT(B35, "mmmm")</f>
        <v>September</v>
      </c>
      <c r="D35" t="s">
        <v>21</v>
      </c>
      <c r="E35">
        <v>64.8</v>
      </c>
      <c r="F35">
        <v>0.74</v>
      </c>
      <c r="G35">
        <v>29</v>
      </c>
      <c r="H35">
        <v>0.3</v>
      </c>
      <c r="I35">
        <v>26</v>
      </c>
      <c r="J35" s="2">
        <f>H35*I35</f>
        <v>7.8</v>
      </c>
      <c r="L35" t="s">
        <v>86</v>
      </c>
      <c r="M35">
        <f t="shared" ref="M35" si="60">AVERAGE(E57:E97)</f>
        <v>60.592682926829283</v>
      </c>
      <c r="N35">
        <f t="shared" ref="N35" si="61">_xlfn.STDEV.S(E57:E97)</f>
        <v>17.373476771272617</v>
      </c>
    </row>
    <row r="36" spans="1:14">
      <c r="A36" s="13">
        <f ca="1">RAND()</f>
        <v>0.60236227028661449</v>
      </c>
      <c r="B36" s="1">
        <v>42975</v>
      </c>
      <c r="C36" s="1" t="str">
        <f>TEXT(B36, "mmmm")</f>
        <v>August</v>
      </c>
      <c r="D36" t="s">
        <v>12</v>
      </c>
      <c r="E36">
        <v>77.599999999999994</v>
      </c>
      <c r="F36">
        <v>0.63</v>
      </c>
      <c r="G36">
        <v>49</v>
      </c>
      <c r="H36">
        <v>0.5</v>
      </c>
      <c r="I36">
        <v>32</v>
      </c>
      <c r="J36" s="2">
        <f>H36*I36</f>
        <v>16</v>
      </c>
      <c r="L36" t="s">
        <v>87</v>
      </c>
      <c r="M36">
        <f t="shared" ref="M36" si="62">AVERAGE(E51:E91)</f>
        <v>58.885365853658541</v>
      </c>
      <c r="N36">
        <f t="shared" ref="N36" si="63">_xlfn.STDEV.S(E51:E91)</f>
        <v>17.106366665303391</v>
      </c>
    </row>
    <row r="37" spans="1:14">
      <c r="A37" s="13">
        <f ca="1">RAND()</f>
        <v>0.15911793690345244</v>
      </c>
      <c r="B37" s="1">
        <v>43040</v>
      </c>
      <c r="C37" s="1" t="str">
        <f>TEXT(B37, "mmmm")</f>
        <v>November</v>
      </c>
      <c r="D37" t="s">
        <v>16</v>
      </c>
      <c r="E37">
        <v>51.9</v>
      </c>
      <c r="F37">
        <v>0.83</v>
      </c>
      <c r="G37">
        <v>43</v>
      </c>
      <c r="H37">
        <v>0.3</v>
      </c>
      <c r="I37">
        <v>23</v>
      </c>
      <c r="J37" s="2">
        <f>H37*I37</f>
        <v>6.8999999999999995</v>
      </c>
      <c r="L37" t="s">
        <v>88</v>
      </c>
      <c r="M37">
        <f t="shared" ref="M37" si="64">AVERAGE(E59:E99)</f>
        <v>61.475609756097562</v>
      </c>
      <c r="N37">
        <f t="shared" ref="N37" si="65">_xlfn.STDEV.S(E59:E99)</f>
        <v>17.477983014178228</v>
      </c>
    </row>
    <row r="38" spans="1:14">
      <c r="A38" s="13">
        <f ca="1">RAND()</f>
        <v>0.6513440254462618</v>
      </c>
      <c r="B38" s="1">
        <v>42970</v>
      </c>
      <c r="C38" s="1" t="str">
        <f>TEXT(B38, "mmmm")</f>
        <v>August</v>
      </c>
      <c r="D38" t="s">
        <v>16</v>
      </c>
      <c r="E38">
        <v>70.7</v>
      </c>
      <c r="F38">
        <v>0.67</v>
      </c>
      <c r="G38">
        <v>33</v>
      </c>
      <c r="H38">
        <v>0.5</v>
      </c>
      <c r="I38">
        <v>29</v>
      </c>
      <c r="J38" s="2">
        <f>H38*I38</f>
        <v>14.5</v>
      </c>
      <c r="L38" t="s">
        <v>89</v>
      </c>
      <c r="M38">
        <f t="shared" ref="M38" si="66">AVERAGE(E53:E93)</f>
        <v>59.173170731707316</v>
      </c>
      <c r="N38">
        <f t="shared" ref="N38" si="67">_xlfn.STDEV.S(E53:E93)</f>
        <v>17.723967168642631</v>
      </c>
    </row>
    <row r="39" spans="1:14">
      <c r="A39" s="13">
        <f ca="1">RAND()</f>
        <v>0.88235807480038564</v>
      </c>
      <c r="B39" s="1">
        <v>42785</v>
      </c>
      <c r="C39" s="1" t="str">
        <f>TEXT(B39, "mmmm")</f>
        <v>February</v>
      </c>
      <c r="D39" t="s">
        <v>10</v>
      </c>
      <c r="E39">
        <v>50</v>
      </c>
      <c r="F39">
        <v>0.95</v>
      </c>
      <c r="G39">
        <v>28</v>
      </c>
      <c r="H39">
        <v>0.3</v>
      </c>
      <c r="I39">
        <v>20</v>
      </c>
      <c r="J39" s="2">
        <f>H39*I39</f>
        <v>6</v>
      </c>
      <c r="L39" t="s">
        <v>90</v>
      </c>
      <c r="M39">
        <f t="shared" ref="M39" si="68">AVERAGE(E61:E101)</f>
        <v>60.73170731707318</v>
      </c>
      <c r="N39">
        <f t="shared" ref="N39" si="69">_xlfn.STDEV.S(E61:E101)</f>
        <v>18.101773932744649</v>
      </c>
    </row>
    <row r="40" spans="1:14">
      <c r="A40" s="13">
        <f ca="1">RAND()</f>
        <v>0.73029162987516671</v>
      </c>
      <c r="B40" s="1">
        <v>42809</v>
      </c>
      <c r="C40" s="1" t="str">
        <f>TEXT(B40, "mmmm")</f>
        <v>March</v>
      </c>
      <c r="D40" t="s">
        <v>16</v>
      </c>
      <c r="E40">
        <v>56.2</v>
      </c>
      <c r="F40">
        <v>0.83</v>
      </c>
      <c r="G40">
        <v>30</v>
      </c>
      <c r="H40">
        <v>0.3</v>
      </c>
      <c r="I40">
        <v>24</v>
      </c>
      <c r="J40" s="2">
        <f>H40*I40</f>
        <v>7.1999999999999993</v>
      </c>
      <c r="L40" t="s">
        <v>91</v>
      </c>
      <c r="M40">
        <f t="shared" ref="M40" si="70">AVERAGE(E55:E95)</f>
        <v>59.551219512195132</v>
      </c>
      <c r="N40">
        <f t="shared" ref="N40" si="71">_xlfn.STDEV.S(E55:E95)</f>
        <v>18.319376653576654</v>
      </c>
    </row>
    <row r="41" spans="1:14">
      <c r="A41" s="13">
        <f ca="1">RAND()</f>
        <v>0.37152183574986075</v>
      </c>
      <c r="B41" s="1">
        <v>42991</v>
      </c>
      <c r="C41" s="1" t="str">
        <f>TEXT(B41, "mmmm")</f>
        <v>September</v>
      </c>
      <c r="D41" t="s">
        <v>16</v>
      </c>
      <c r="E41">
        <v>64.8</v>
      </c>
      <c r="F41">
        <v>0.71</v>
      </c>
      <c r="G41">
        <v>42</v>
      </c>
      <c r="H41">
        <v>0.3</v>
      </c>
      <c r="I41">
        <v>26</v>
      </c>
      <c r="J41" s="2">
        <f>H41*I41</f>
        <v>7.8</v>
      </c>
      <c r="L41" t="s">
        <v>92</v>
      </c>
      <c r="M41">
        <f t="shared" ref="M41" si="72">AVERAGE(E63:E103)</f>
        <v>61.982926829268294</v>
      </c>
      <c r="N41">
        <f t="shared" ref="N41" si="73">_xlfn.STDEV.S(E63:E103)</f>
        <v>17.463274355615876</v>
      </c>
    </row>
    <row r="42" spans="1:14">
      <c r="A42" s="13">
        <f ca="1">RAND()</f>
        <v>0.50402831048064212</v>
      </c>
      <c r="B42" s="1">
        <v>42883</v>
      </c>
      <c r="C42" s="1" t="str">
        <f>TEXT(B42, "mmmm")</f>
        <v>May</v>
      </c>
      <c r="D42" t="s">
        <v>10</v>
      </c>
      <c r="E42">
        <v>71.7</v>
      </c>
      <c r="F42">
        <v>0.65</v>
      </c>
      <c r="G42">
        <v>45</v>
      </c>
      <c r="H42">
        <v>0.3</v>
      </c>
      <c r="I42">
        <v>29</v>
      </c>
      <c r="J42" s="2">
        <f>H42*I42</f>
        <v>8.6999999999999993</v>
      </c>
      <c r="L42" t="s">
        <v>93</v>
      </c>
      <c r="M42">
        <f t="shared" ref="M42" si="74">AVERAGE(E57:E97)</f>
        <v>60.592682926829283</v>
      </c>
      <c r="N42">
        <f t="shared" ref="N42" si="75">_xlfn.STDEV.S(E57:E97)</f>
        <v>17.373476771272617</v>
      </c>
    </row>
    <row r="43" spans="1:14">
      <c r="A43" s="13">
        <f ca="1">RAND()</f>
        <v>9.7326975645300573E-2</v>
      </c>
      <c r="B43" s="1">
        <v>42874</v>
      </c>
      <c r="C43" s="1" t="str">
        <f>TEXT(B43, "mmmm")</f>
        <v>May</v>
      </c>
      <c r="D43" t="s">
        <v>20</v>
      </c>
      <c r="E43">
        <v>75.3</v>
      </c>
      <c r="F43">
        <v>0.61</v>
      </c>
      <c r="G43">
        <v>58</v>
      </c>
      <c r="H43">
        <v>0.3</v>
      </c>
      <c r="I43">
        <v>31</v>
      </c>
      <c r="J43" s="2">
        <f>H43*I43</f>
        <v>9.2999999999999989</v>
      </c>
      <c r="L43" t="s">
        <v>94</v>
      </c>
      <c r="M43">
        <f t="shared" ref="M43" si="76">AVERAGE(E65:E105)</f>
        <v>61.124390243902425</v>
      </c>
      <c r="N43">
        <f t="shared" ref="N43" si="77">_xlfn.STDEV.S(E65:E105)</f>
        <v>18.161439652293634</v>
      </c>
    </row>
    <row r="44" spans="1:14">
      <c r="A44" s="13">
        <f ca="1">RAND()</f>
        <v>9.2861118872167969E-2</v>
      </c>
      <c r="B44" s="1">
        <v>42894</v>
      </c>
      <c r="C44" s="1" t="str">
        <f>TEXT(B44, "mmmm")</f>
        <v>June</v>
      </c>
      <c r="D44" t="s">
        <v>18</v>
      </c>
      <c r="E44">
        <v>90.7</v>
      </c>
      <c r="F44">
        <v>0.5</v>
      </c>
      <c r="G44">
        <v>46</v>
      </c>
      <c r="H44">
        <v>0.3</v>
      </c>
      <c r="I44">
        <v>39</v>
      </c>
      <c r="J44" s="2">
        <f>H44*I44</f>
        <v>11.7</v>
      </c>
      <c r="L44" t="s">
        <v>95</v>
      </c>
      <c r="M44">
        <f t="shared" ref="M44" si="78">AVERAGE(E59:E99)</f>
        <v>61.475609756097562</v>
      </c>
      <c r="N44">
        <f t="shared" ref="N44" si="79">_xlfn.STDEV.S(E59:E99)</f>
        <v>17.477983014178228</v>
      </c>
    </row>
    <row r="45" spans="1:14">
      <c r="A45" s="13">
        <f ca="1">RAND()</f>
        <v>0.8285827206788684</v>
      </c>
      <c r="B45" s="1">
        <v>42903</v>
      </c>
      <c r="C45" s="1" t="str">
        <f>TEXT(B45, "mmmm")</f>
        <v>June</v>
      </c>
      <c r="D45" t="s">
        <v>21</v>
      </c>
      <c r="E45">
        <v>76.3</v>
      </c>
      <c r="F45">
        <v>0.65</v>
      </c>
      <c r="G45">
        <v>47</v>
      </c>
      <c r="H45">
        <v>0.3</v>
      </c>
      <c r="I45">
        <v>31</v>
      </c>
      <c r="J45" s="2">
        <f>H45*I45</f>
        <v>9.2999999999999989</v>
      </c>
      <c r="L45" t="s">
        <v>96</v>
      </c>
      <c r="M45">
        <f t="shared" ref="M45" si="80">AVERAGE(E67:E107)</f>
        <v>60.007317073170725</v>
      </c>
      <c r="N45">
        <f t="shared" ref="N45" si="81">_xlfn.STDEV.S(E67:E107)</f>
        <v>17.396830030840437</v>
      </c>
    </row>
    <row r="46" spans="1:14">
      <c r="A46" s="13">
        <f ca="1">RAND()</f>
        <v>0.73751644240145131</v>
      </c>
      <c r="B46" s="1">
        <v>42859</v>
      </c>
      <c r="C46" s="1" t="str">
        <f>TEXT(B46, "mmmm")</f>
        <v>May</v>
      </c>
      <c r="D46" t="s">
        <v>18</v>
      </c>
      <c r="E46">
        <v>71.3</v>
      </c>
      <c r="F46">
        <v>0.63</v>
      </c>
      <c r="G46">
        <v>64</v>
      </c>
      <c r="H46">
        <v>0.3</v>
      </c>
      <c r="I46">
        <v>31</v>
      </c>
      <c r="J46" s="2">
        <f>H46*I46</f>
        <v>9.2999999999999989</v>
      </c>
      <c r="L46" t="s">
        <v>97</v>
      </c>
      <c r="M46">
        <f t="shared" ref="M46" si="82">AVERAGE(E61:E101)</f>
        <v>60.73170731707318</v>
      </c>
      <c r="N46">
        <f t="shared" ref="N46" si="83">_xlfn.STDEV.S(E61:E101)</f>
        <v>18.101773932744649</v>
      </c>
    </row>
    <row r="47" spans="1:14">
      <c r="A47" s="13">
        <f ca="1">RAND()</f>
        <v>0.82510516361863673</v>
      </c>
      <c r="B47" s="1">
        <v>42884</v>
      </c>
      <c r="C47" s="1" t="str">
        <f>TEXT(B47, "mmmm")</f>
        <v>May</v>
      </c>
      <c r="D47" t="s">
        <v>12</v>
      </c>
      <c r="E47">
        <v>66.7</v>
      </c>
      <c r="F47">
        <v>0.65</v>
      </c>
      <c r="G47">
        <v>32</v>
      </c>
      <c r="H47">
        <v>0.3</v>
      </c>
      <c r="I47">
        <v>29</v>
      </c>
      <c r="J47" s="2">
        <f>H47*I47</f>
        <v>8.6999999999999993</v>
      </c>
      <c r="L47" t="s">
        <v>98</v>
      </c>
      <c r="M47">
        <f t="shared" ref="M47" si="84">AVERAGE(E69:E109)</f>
        <v>58.702439024390237</v>
      </c>
      <c r="N47">
        <f t="shared" ref="N47" si="85">_xlfn.STDEV.S(E69:E109)</f>
        <v>17.779039453874876</v>
      </c>
    </row>
    <row r="48" spans="1:14">
      <c r="A48" s="13">
        <f ca="1">RAND()</f>
        <v>0.35568343278985426</v>
      </c>
      <c r="B48" s="1">
        <v>42941</v>
      </c>
      <c r="C48" s="1" t="str">
        <f>TEXT(B48, "mmmm")</f>
        <v>July</v>
      </c>
      <c r="D48" t="s">
        <v>14</v>
      </c>
      <c r="E48">
        <v>79.900000000000006</v>
      </c>
      <c r="F48">
        <v>0.56999999999999995</v>
      </c>
      <c r="G48">
        <v>64</v>
      </c>
      <c r="H48">
        <v>0.5</v>
      </c>
      <c r="I48">
        <v>33</v>
      </c>
      <c r="J48" s="2">
        <f>H48*I48</f>
        <v>16.5</v>
      </c>
      <c r="L48" t="s">
        <v>99</v>
      </c>
      <c r="M48">
        <f t="shared" ref="M48" si="86">AVERAGE(E63:E103)</f>
        <v>61.982926829268294</v>
      </c>
      <c r="N48">
        <f t="shared" ref="N48" si="87">_xlfn.STDEV.S(E63:E103)</f>
        <v>17.463274355615876</v>
      </c>
    </row>
    <row r="49" spans="1:14">
      <c r="A49" s="13">
        <f ca="1">RAND()</f>
        <v>0.58055469929895276</v>
      </c>
      <c r="B49" s="1">
        <v>42796</v>
      </c>
      <c r="C49" s="1" t="str">
        <f>TEXT(B49, "mmmm")</f>
        <v>March</v>
      </c>
      <c r="D49" t="s">
        <v>18</v>
      </c>
      <c r="E49">
        <v>57.2</v>
      </c>
      <c r="F49">
        <v>0.8</v>
      </c>
      <c r="G49">
        <v>31</v>
      </c>
      <c r="H49">
        <v>0.3</v>
      </c>
      <c r="I49">
        <v>24</v>
      </c>
      <c r="J49" s="2">
        <f>H49*I49</f>
        <v>7.1999999999999993</v>
      </c>
      <c r="L49" t="s">
        <v>100</v>
      </c>
      <c r="M49">
        <f t="shared" ref="M49" si="88">AVERAGE(E71:E111)</f>
        <v>58.656097560975603</v>
      </c>
      <c r="N49">
        <f t="shared" ref="N49" si="89">_xlfn.STDEV.S(E71:E111)</f>
        <v>17.055923439973707</v>
      </c>
    </row>
    <row r="50" spans="1:14">
      <c r="A50" s="13">
        <f ca="1">RAND()</f>
        <v>0.55152476075757995</v>
      </c>
      <c r="B50" s="1">
        <v>42935</v>
      </c>
      <c r="C50" s="1" t="str">
        <f>TEXT(B50, "mmmm")</f>
        <v>July</v>
      </c>
      <c r="D50" t="s">
        <v>16</v>
      </c>
      <c r="E50">
        <v>83.8</v>
      </c>
      <c r="F50">
        <v>0.56000000000000005</v>
      </c>
      <c r="G50">
        <v>44</v>
      </c>
      <c r="H50">
        <v>0.5</v>
      </c>
      <c r="I50">
        <v>36</v>
      </c>
      <c r="J50" s="2">
        <f>H50*I50</f>
        <v>18</v>
      </c>
      <c r="L50" t="s">
        <v>101</v>
      </c>
      <c r="M50">
        <f t="shared" ref="M50" si="90">AVERAGE(E65:E105)</f>
        <v>61.124390243902425</v>
      </c>
      <c r="N50">
        <f t="shared" ref="N50" si="91">_xlfn.STDEV.S(E65:E105)</f>
        <v>18.161439652293634</v>
      </c>
    </row>
    <row r="51" spans="1:14">
      <c r="A51" s="13">
        <f ca="1">RAND()</f>
        <v>0.59168239454374638</v>
      </c>
      <c r="B51" s="1">
        <v>43018</v>
      </c>
      <c r="C51" s="1" t="str">
        <f>TEXT(B51, "mmmm")</f>
        <v>October</v>
      </c>
      <c r="D51" t="s">
        <v>14</v>
      </c>
      <c r="E51">
        <v>58.5</v>
      </c>
      <c r="F51">
        <v>0.74</v>
      </c>
      <c r="G51">
        <v>51</v>
      </c>
      <c r="H51">
        <v>0.3</v>
      </c>
      <c r="I51">
        <v>25</v>
      </c>
      <c r="J51" s="2">
        <f>H51*I51</f>
        <v>7.5</v>
      </c>
      <c r="L51" t="s">
        <v>102</v>
      </c>
      <c r="M51">
        <f t="shared" ref="M51" si="92">AVERAGE(E73:E113)</f>
        <v>59.539024390243888</v>
      </c>
      <c r="N51">
        <f t="shared" ref="N51" si="93">_xlfn.STDEV.S(E73:E113)</f>
        <v>17.899174255378142</v>
      </c>
    </row>
    <row r="52" spans="1:14">
      <c r="A52" s="13">
        <f ca="1">RAND()</f>
        <v>0.83798360976756026</v>
      </c>
      <c r="B52" s="1">
        <v>43022</v>
      </c>
      <c r="C52" s="1" t="str">
        <f>TEXT(B52, "mmmm")</f>
        <v>October</v>
      </c>
      <c r="D52" t="s">
        <v>21</v>
      </c>
      <c r="E52">
        <v>59.5</v>
      </c>
      <c r="F52">
        <v>0.74</v>
      </c>
      <c r="G52">
        <v>28</v>
      </c>
      <c r="H52">
        <v>0.3</v>
      </c>
      <c r="I52">
        <v>25</v>
      </c>
      <c r="J52" s="2">
        <f>H52*I52</f>
        <v>7.5</v>
      </c>
      <c r="L52" t="s">
        <v>103</v>
      </c>
      <c r="M52">
        <f t="shared" ref="M52" si="94">AVERAGE(E67:E107)</f>
        <v>60.007317073170725</v>
      </c>
      <c r="N52">
        <f t="shared" ref="N52" si="95">_xlfn.STDEV.S(E67:E107)</f>
        <v>17.396830030840437</v>
      </c>
    </row>
    <row r="53" spans="1:14">
      <c r="A53" s="13">
        <f ca="1">RAND()</f>
        <v>0.10480385549489635</v>
      </c>
      <c r="B53" s="1">
        <v>42812</v>
      </c>
      <c r="C53" s="1" t="str">
        <f>TEXT(B53, "mmmm")</f>
        <v>March</v>
      </c>
      <c r="D53" t="s">
        <v>21</v>
      </c>
      <c r="E53">
        <v>53.9</v>
      </c>
      <c r="F53">
        <v>0.83</v>
      </c>
      <c r="G53">
        <v>32</v>
      </c>
      <c r="H53">
        <v>0.3</v>
      </c>
      <c r="I53">
        <v>23</v>
      </c>
      <c r="J53" s="2">
        <f>H53*I53</f>
        <v>6.8999999999999995</v>
      </c>
      <c r="L53" t="s">
        <v>104</v>
      </c>
      <c r="M53">
        <f t="shared" ref="M53" si="96">AVERAGE(E75:E115)</f>
        <v>59.556097560975616</v>
      </c>
      <c r="N53">
        <f t="shared" ref="N53" si="97">_xlfn.STDEV.S(E75:E115)</f>
        <v>17.948830724875744</v>
      </c>
    </row>
    <row r="54" spans="1:14">
      <c r="A54" s="13">
        <f ca="1">RAND()</f>
        <v>0.76474386032109365</v>
      </c>
      <c r="B54" s="1">
        <v>42787</v>
      </c>
      <c r="C54" s="1" t="str">
        <f>TEXT(B54, "mmmm")</f>
        <v>February</v>
      </c>
      <c r="D54" t="s">
        <v>14</v>
      </c>
      <c r="E54">
        <v>42.4</v>
      </c>
      <c r="F54">
        <v>1</v>
      </c>
      <c r="G54">
        <v>28</v>
      </c>
      <c r="H54">
        <v>0.3</v>
      </c>
      <c r="I54">
        <v>18</v>
      </c>
      <c r="J54" s="2">
        <f>H54*I54</f>
        <v>5.3999999999999995</v>
      </c>
      <c r="L54" t="s">
        <v>105</v>
      </c>
      <c r="M54">
        <f t="shared" ref="M54" si="98">AVERAGE(E69:E109)</f>
        <v>58.702439024390237</v>
      </c>
      <c r="N54">
        <f t="shared" ref="N54" si="99">_xlfn.STDEV.S(E69:E109)</f>
        <v>17.779039453874876</v>
      </c>
    </row>
    <row r="55" spans="1:14">
      <c r="A55" s="13">
        <f ca="1">RAND()</f>
        <v>0.76166741175247699</v>
      </c>
      <c r="B55" s="1">
        <v>42760</v>
      </c>
      <c r="C55" s="1" t="str">
        <f>TEXT(B55, "mmmm")</f>
        <v>January</v>
      </c>
      <c r="D55" t="s">
        <v>16</v>
      </c>
      <c r="E55">
        <v>32.200000000000003</v>
      </c>
      <c r="F55">
        <v>1.25</v>
      </c>
      <c r="G55">
        <v>24</v>
      </c>
      <c r="H55">
        <v>0.3</v>
      </c>
      <c r="I55">
        <v>14</v>
      </c>
      <c r="J55" s="2">
        <f>H55*I55</f>
        <v>4.2</v>
      </c>
      <c r="L55" t="s">
        <v>106</v>
      </c>
      <c r="M55">
        <f t="shared" ref="M55" si="100">AVERAGE(E77:E117)</f>
        <v>59.582926829268303</v>
      </c>
      <c r="N55">
        <f t="shared" ref="N55" si="101">_xlfn.STDEV.S(E77:E117)</f>
        <v>17.929834110206119</v>
      </c>
    </row>
    <row r="56" spans="1:14">
      <c r="A56" s="13">
        <f ca="1">RAND()</f>
        <v>0.73310624320206186</v>
      </c>
      <c r="B56" s="1">
        <v>42737</v>
      </c>
      <c r="C56" s="1" t="str">
        <f>TEXT(B56, "mmmm")</f>
        <v>January</v>
      </c>
      <c r="D56" t="s">
        <v>12</v>
      </c>
      <c r="E56">
        <v>28.9</v>
      </c>
      <c r="F56">
        <v>1.33</v>
      </c>
      <c r="G56">
        <v>15</v>
      </c>
      <c r="H56">
        <v>0.3</v>
      </c>
      <c r="I56">
        <v>13</v>
      </c>
      <c r="J56" s="2">
        <f>H56*I56</f>
        <v>3.9</v>
      </c>
      <c r="L56" t="s">
        <v>107</v>
      </c>
      <c r="M56">
        <f t="shared" ref="M56" si="102">AVERAGE(E71:E111)</f>
        <v>58.656097560975603</v>
      </c>
      <c r="N56">
        <f t="shared" ref="N56" si="103">_xlfn.STDEV.S(E71:E111)</f>
        <v>17.055923439973707</v>
      </c>
    </row>
    <row r="57" spans="1:14">
      <c r="A57" s="13">
        <f ca="1">RAND()</f>
        <v>0.45085924839727176</v>
      </c>
      <c r="B57" s="1">
        <v>42833</v>
      </c>
      <c r="C57" s="1" t="str">
        <f>TEXT(B57, "mmmm")</f>
        <v>April</v>
      </c>
      <c r="D57" t="s">
        <v>21</v>
      </c>
      <c r="E57">
        <v>63.8</v>
      </c>
      <c r="F57">
        <v>0.74</v>
      </c>
      <c r="G57">
        <v>37</v>
      </c>
      <c r="H57">
        <v>0.3</v>
      </c>
      <c r="I57">
        <v>26</v>
      </c>
      <c r="J57" s="2">
        <f>H57*I57</f>
        <v>7.8</v>
      </c>
      <c r="L57" t="s">
        <v>108</v>
      </c>
      <c r="M57">
        <f t="shared" ref="M57" si="104">AVERAGE(E79:E119)</f>
        <v>59.548780487804891</v>
      </c>
      <c r="N57">
        <f t="shared" ref="N57" si="105">_xlfn.STDEV.S(E79:E119)</f>
        <v>17.585734587318473</v>
      </c>
    </row>
    <row r="58" spans="1:14">
      <c r="A58" s="13">
        <f ca="1">RAND()</f>
        <v>0.47384042548911265</v>
      </c>
      <c r="B58" s="1">
        <v>42788</v>
      </c>
      <c r="C58" s="1" t="str">
        <f>TEXT(B58, "mmmm")</f>
        <v>February</v>
      </c>
      <c r="D58" t="s">
        <v>16</v>
      </c>
      <c r="E58">
        <v>47.7</v>
      </c>
      <c r="F58">
        <v>0.95</v>
      </c>
      <c r="G58">
        <v>36</v>
      </c>
      <c r="H58">
        <v>0.3</v>
      </c>
      <c r="I58">
        <v>19</v>
      </c>
      <c r="J58" s="2">
        <f>H58*I58</f>
        <v>5.7</v>
      </c>
      <c r="L58" t="s">
        <v>109</v>
      </c>
      <c r="M58">
        <f t="shared" ref="M58" si="106">AVERAGE(E73:E113)</f>
        <v>59.539024390243888</v>
      </c>
      <c r="N58">
        <f t="shared" ref="N58" si="107">_xlfn.STDEV.S(E73:E113)</f>
        <v>17.899174255378142</v>
      </c>
    </row>
    <row r="59" spans="1:14">
      <c r="A59" s="13">
        <f ca="1">RAND()</f>
        <v>4.7560558804317754E-2</v>
      </c>
      <c r="B59" s="1">
        <v>42988</v>
      </c>
      <c r="C59" s="1" t="str">
        <f>TEXT(B59, "mmmm")</f>
        <v>September</v>
      </c>
      <c r="D59" t="s">
        <v>10</v>
      </c>
      <c r="E59">
        <v>61.8</v>
      </c>
      <c r="F59">
        <v>0.74</v>
      </c>
      <c r="G59">
        <v>50</v>
      </c>
      <c r="H59">
        <v>0.3</v>
      </c>
      <c r="I59">
        <v>26</v>
      </c>
      <c r="J59" s="2">
        <f>H59*I59</f>
        <v>7.8</v>
      </c>
      <c r="L59" t="s">
        <v>110</v>
      </c>
      <c r="M59">
        <f t="shared" ref="M59" si="108">AVERAGE(E81:E121)</f>
        <v>59.941463414634136</v>
      </c>
      <c r="N59">
        <f t="shared" ref="N59" si="109">_xlfn.STDEV.S(E81:E121)</f>
        <v>17.224429970390311</v>
      </c>
    </row>
    <row r="60" spans="1:14">
      <c r="A60" s="13">
        <f ca="1">RAND()</f>
        <v>0.86397341372091174</v>
      </c>
      <c r="B60" s="1">
        <v>43082</v>
      </c>
      <c r="C60" s="1" t="str">
        <f>TEXT(B60, "mmmm")</f>
        <v>December</v>
      </c>
      <c r="D60" t="s">
        <v>16</v>
      </c>
      <c r="E60">
        <v>32.200000000000003</v>
      </c>
      <c r="F60">
        <v>1.43</v>
      </c>
      <c r="G60">
        <v>26</v>
      </c>
      <c r="H60">
        <v>0.3</v>
      </c>
      <c r="I60">
        <v>14</v>
      </c>
      <c r="J60" s="2">
        <f>H60*I60</f>
        <v>4.2</v>
      </c>
      <c r="L60" t="s">
        <v>111</v>
      </c>
      <c r="M60">
        <f t="shared" ref="M60" si="110">AVERAGE(E75:E115)</f>
        <v>59.556097560975616</v>
      </c>
      <c r="N60">
        <f t="shared" ref="N60" si="111">_xlfn.STDEV.S(E75:E115)</f>
        <v>17.948830724875744</v>
      </c>
    </row>
    <row r="61" spans="1:14">
      <c r="A61" s="13">
        <f ca="1">RAND()</f>
        <v>0.35084965439935356</v>
      </c>
      <c r="B61" s="1">
        <v>43089</v>
      </c>
      <c r="C61" s="1" t="str">
        <f>TEXT(B61, "mmmm")</f>
        <v>December</v>
      </c>
      <c r="D61" t="s">
        <v>16</v>
      </c>
      <c r="E61">
        <v>36.799999999999997</v>
      </c>
      <c r="F61">
        <v>1.25</v>
      </c>
      <c r="G61">
        <v>20</v>
      </c>
      <c r="H61">
        <v>0.3</v>
      </c>
      <c r="I61">
        <v>16</v>
      </c>
      <c r="J61" s="2">
        <f>H61*I61</f>
        <v>4.8</v>
      </c>
      <c r="L61" t="s">
        <v>112</v>
      </c>
      <c r="M61">
        <f t="shared" ref="M61" si="112">AVERAGE(E83:E123)</f>
        <v>59.307317073170715</v>
      </c>
      <c r="N61">
        <f t="shared" ref="N61" si="113">_xlfn.STDEV.S(E83:E123)</f>
        <v>18.0212983750326</v>
      </c>
    </row>
    <row r="62" spans="1:14">
      <c r="A62" s="13">
        <f ca="1">RAND()</f>
        <v>0.20313954468761142</v>
      </c>
      <c r="B62" s="1">
        <v>42740</v>
      </c>
      <c r="C62" s="1" t="str">
        <f>TEXT(B62, "mmmm")</f>
        <v>January</v>
      </c>
      <c r="D62" t="s">
        <v>18</v>
      </c>
      <c r="E62">
        <v>42.4</v>
      </c>
      <c r="F62">
        <v>1</v>
      </c>
      <c r="G62">
        <v>33</v>
      </c>
      <c r="H62">
        <v>0.3</v>
      </c>
      <c r="I62">
        <v>18</v>
      </c>
      <c r="J62" s="2">
        <f>H62*I62</f>
        <v>5.3999999999999995</v>
      </c>
      <c r="L62" t="s">
        <v>113</v>
      </c>
      <c r="M62">
        <f t="shared" ref="M62" si="114">AVERAGE(E77:E117)</f>
        <v>59.582926829268303</v>
      </c>
      <c r="N62">
        <f t="shared" ref="N62" si="115">_xlfn.STDEV.S(E77:E117)</f>
        <v>17.929834110206119</v>
      </c>
    </row>
    <row r="63" spans="1:14">
      <c r="A63" s="13">
        <f ca="1">RAND()</f>
        <v>0.3624378540031824</v>
      </c>
      <c r="B63" s="1">
        <v>43037</v>
      </c>
      <c r="C63" s="1" t="str">
        <f>TEXT(B63, "mmmm")</f>
        <v>October</v>
      </c>
      <c r="D63" t="s">
        <v>10</v>
      </c>
      <c r="E63">
        <v>61.5</v>
      </c>
      <c r="F63">
        <v>0.8</v>
      </c>
      <c r="G63">
        <v>34</v>
      </c>
      <c r="H63">
        <v>0.3</v>
      </c>
      <c r="I63">
        <v>25</v>
      </c>
      <c r="J63" s="2">
        <f>H63*I63</f>
        <v>7.5</v>
      </c>
      <c r="L63" t="s">
        <v>114</v>
      </c>
      <c r="M63">
        <f t="shared" ref="M63" si="116">AVERAGE(E85:E125)</f>
        <v>58.368292682926814</v>
      </c>
      <c r="N63">
        <f t="shared" ref="N63" si="117">_xlfn.STDEV.S(E85:E125)</f>
        <v>18.258921641548181</v>
      </c>
    </row>
    <row r="64" spans="1:14">
      <c r="A64" s="13">
        <f ca="1">RAND()</f>
        <v>0.80886788238526885</v>
      </c>
      <c r="B64" s="1">
        <v>42923</v>
      </c>
      <c r="C64" s="1" t="str">
        <f>TEXT(B64, "mmmm")</f>
        <v>July</v>
      </c>
      <c r="D64" t="s">
        <v>20</v>
      </c>
      <c r="E64">
        <v>82.5</v>
      </c>
      <c r="F64">
        <v>0.56999999999999995</v>
      </c>
      <c r="G64">
        <v>41</v>
      </c>
      <c r="H64">
        <v>0.5</v>
      </c>
      <c r="I64">
        <v>35</v>
      </c>
      <c r="J64" s="2">
        <f>H64*I64</f>
        <v>17.5</v>
      </c>
      <c r="L64" t="s">
        <v>115</v>
      </c>
      <c r="M64">
        <f t="shared" ref="M64" si="118">AVERAGE(E79:E119)</f>
        <v>59.548780487804891</v>
      </c>
      <c r="N64">
        <f t="shared" ref="N64" si="119">_xlfn.STDEV.S(E79:E119)</f>
        <v>17.585734587318473</v>
      </c>
    </row>
    <row r="65" spans="1:14">
      <c r="A65" s="13">
        <f ca="1">RAND()</f>
        <v>0.80418603913073761</v>
      </c>
      <c r="B65" s="1">
        <v>42934</v>
      </c>
      <c r="C65" s="1" t="str">
        <f>TEXT(B65, "mmmm")</f>
        <v>July</v>
      </c>
      <c r="D65" t="s">
        <v>14</v>
      </c>
      <c r="E65">
        <v>99.3</v>
      </c>
      <c r="F65">
        <v>0.47</v>
      </c>
      <c r="G65">
        <v>76</v>
      </c>
      <c r="H65">
        <v>0.5</v>
      </c>
      <c r="I65">
        <v>41</v>
      </c>
      <c r="J65" s="2">
        <f>H65*I65</f>
        <v>20.5</v>
      </c>
      <c r="L65" t="s">
        <v>116</v>
      </c>
      <c r="M65">
        <f t="shared" ref="M65" si="120">AVERAGE(E87:E127)</f>
        <v>57.790243902439023</v>
      </c>
      <c r="N65">
        <f t="shared" ref="N65" si="121">_xlfn.STDEV.S(E87:E127)</f>
        <v>18.615541959315173</v>
      </c>
    </row>
    <row r="66" spans="1:14">
      <c r="A66" s="13">
        <f ca="1">RAND()</f>
        <v>0.50539825355284762</v>
      </c>
      <c r="B66" s="1">
        <v>42798</v>
      </c>
      <c r="C66" s="1" t="str">
        <f>TEXT(B66, "mmmm")</f>
        <v>March</v>
      </c>
      <c r="D66" t="s">
        <v>21</v>
      </c>
      <c r="E66">
        <v>59.5</v>
      </c>
      <c r="F66">
        <v>0.77</v>
      </c>
      <c r="G66">
        <v>29</v>
      </c>
      <c r="H66">
        <v>0.3</v>
      </c>
      <c r="I66">
        <v>25</v>
      </c>
      <c r="J66" s="2">
        <f>H66*I66</f>
        <v>7.5</v>
      </c>
      <c r="L66" t="s">
        <v>117</v>
      </c>
      <c r="M66">
        <f t="shared" ref="M66" si="122">AVERAGE(E81:E121)</f>
        <v>59.941463414634136</v>
      </c>
      <c r="N66">
        <f t="shared" ref="N66" si="123">_xlfn.STDEV.S(E81:E121)</f>
        <v>17.224429970390311</v>
      </c>
    </row>
    <row r="67" spans="1:14">
      <c r="A67" s="13">
        <f ca="1">RAND()</f>
        <v>0.26014201789411995</v>
      </c>
      <c r="B67" s="1">
        <v>42872</v>
      </c>
      <c r="C67" s="1" t="str">
        <f>TEXT(B67, "mmmm")</f>
        <v>May</v>
      </c>
      <c r="D67" t="s">
        <v>16</v>
      </c>
      <c r="E67">
        <v>70.7</v>
      </c>
      <c r="F67">
        <v>0.67</v>
      </c>
      <c r="G67">
        <v>43</v>
      </c>
      <c r="H67">
        <v>0.3</v>
      </c>
      <c r="I67">
        <v>29</v>
      </c>
      <c r="J67" s="2">
        <f>H67*I67</f>
        <v>8.6999999999999993</v>
      </c>
      <c r="L67" t="s">
        <v>118</v>
      </c>
      <c r="M67">
        <f t="shared" ref="M67" si="124">AVERAGE(E89:E129)</f>
        <v>58.248780487804886</v>
      </c>
      <c r="N67">
        <f t="shared" ref="N67" si="125">_xlfn.STDEV.S(E89:E129)</f>
        <v>18.672066328492132</v>
      </c>
    </row>
    <row r="68" spans="1:14">
      <c r="A68" s="13">
        <f ca="1">RAND()</f>
        <v>1.8098152611670248E-2</v>
      </c>
      <c r="B68" s="1">
        <v>42830</v>
      </c>
      <c r="C68" s="1" t="str">
        <f>TEXT(B68, "mmmm")</f>
        <v>April</v>
      </c>
      <c r="D68" t="s">
        <v>16</v>
      </c>
      <c r="E68">
        <v>64.400000000000006</v>
      </c>
      <c r="F68">
        <v>0.71</v>
      </c>
      <c r="G68">
        <v>33</v>
      </c>
      <c r="H68">
        <v>0.3</v>
      </c>
      <c r="I68">
        <v>28</v>
      </c>
      <c r="J68" s="2">
        <f>H68*I68</f>
        <v>8.4</v>
      </c>
      <c r="L68" t="s">
        <v>119</v>
      </c>
      <c r="M68">
        <f t="shared" ref="M68" si="126">AVERAGE(E83:E123)</f>
        <v>59.307317073170715</v>
      </c>
      <c r="N68">
        <f t="shared" ref="N68" si="127">_xlfn.STDEV.S(E83:E123)</f>
        <v>18.0212983750326</v>
      </c>
    </row>
    <row r="69" spans="1:14">
      <c r="A69" s="13">
        <f ca="1">RAND()</f>
        <v>0.83616025614829603</v>
      </c>
      <c r="B69" s="1">
        <v>42906</v>
      </c>
      <c r="C69" s="1" t="str">
        <f>TEXT(B69, "mmmm")</f>
        <v>June</v>
      </c>
      <c r="D69" t="s">
        <v>14</v>
      </c>
      <c r="E69">
        <v>85.1</v>
      </c>
      <c r="F69">
        <v>0.54</v>
      </c>
      <c r="G69">
        <v>70</v>
      </c>
      <c r="H69">
        <v>0.3</v>
      </c>
      <c r="I69">
        <v>37</v>
      </c>
      <c r="J69" s="2">
        <f>H69*I69</f>
        <v>11.1</v>
      </c>
      <c r="L69" t="s">
        <v>120</v>
      </c>
      <c r="M69">
        <f t="shared" ref="M69" si="128">AVERAGE(E91:E131)</f>
        <v>58.768292682926841</v>
      </c>
      <c r="N69">
        <f t="shared" ref="N69" si="129">_xlfn.STDEV.S(E91:E131)</f>
        <v>18.457903984802684</v>
      </c>
    </row>
    <row r="70" spans="1:14">
      <c r="A70" s="13">
        <f ca="1">RAND()</f>
        <v>0.92953957663090059</v>
      </c>
      <c r="B70" s="1">
        <v>43085</v>
      </c>
      <c r="C70" s="1" t="str">
        <f>TEXT(B70, "mmmm")</f>
        <v>December</v>
      </c>
      <c r="D70" t="s">
        <v>21</v>
      </c>
      <c r="E70">
        <v>35.5</v>
      </c>
      <c r="F70">
        <v>1.25</v>
      </c>
      <c r="G70">
        <v>30</v>
      </c>
      <c r="H70">
        <v>0.3</v>
      </c>
      <c r="I70">
        <v>15</v>
      </c>
      <c r="J70" s="2">
        <f>H70*I70</f>
        <v>4.5</v>
      </c>
      <c r="L70" t="s">
        <v>121</v>
      </c>
      <c r="M70">
        <f t="shared" ref="M70" si="130">AVERAGE(E85:E125)</f>
        <v>58.368292682926814</v>
      </c>
      <c r="N70">
        <f t="shared" ref="N70" si="131">_xlfn.STDEV.S(E85:E125)</f>
        <v>18.258921641548181</v>
      </c>
    </row>
    <row r="71" spans="1:14">
      <c r="A71" s="13">
        <f ca="1">RAND()</f>
        <v>0.37858444777336642</v>
      </c>
      <c r="B71" s="1">
        <v>43066</v>
      </c>
      <c r="C71" s="1" t="str">
        <f>TEXT(B71, "mmmm")</f>
        <v>November</v>
      </c>
      <c r="D71" t="s">
        <v>12</v>
      </c>
      <c r="E71">
        <v>53.9</v>
      </c>
      <c r="F71">
        <v>0.87</v>
      </c>
      <c r="G71">
        <v>30</v>
      </c>
      <c r="H71">
        <v>0.3</v>
      </c>
      <c r="I71">
        <v>23</v>
      </c>
      <c r="J71" s="2">
        <f>H71*I71</f>
        <v>6.8999999999999995</v>
      </c>
      <c r="L71" t="s">
        <v>122</v>
      </c>
      <c r="M71">
        <f t="shared" ref="M71" si="132">AVERAGE(E93:E133)</f>
        <v>58.707317073170742</v>
      </c>
      <c r="N71">
        <f t="shared" ref="N71" si="133">_xlfn.STDEV.S(E93:E133)</f>
        <v>18.278202732269683</v>
      </c>
    </row>
    <row r="72" spans="1:14">
      <c r="A72" s="13">
        <f ca="1">RAND()</f>
        <v>0.6209972346827165</v>
      </c>
      <c r="B72" s="1">
        <v>42931</v>
      </c>
      <c r="C72" s="1" t="str">
        <f>TEXT(B72, "mmmm")</f>
        <v>July</v>
      </c>
      <c r="D72" t="s">
        <v>21</v>
      </c>
      <c r="E72">
        <v>82.5</v>
      </c>
      <c r="F72">
        <v>0.54</v>
      </c>
      <c r="G72">
        <v>56</v>
      </c>
      <c r="H72">
        <v>0.5</v>
      </c>
      <c r="I72">
        <v>35</v>
      </c>
      <c r="J72" s="2">
        <f>H72*I72</f>
        <v>17.5</v>
      </c>
      <c r="L72" t="s">
        <v>123</v>
      </c>
      <c r="M72">
        <f t="shared" ref="M72" si="134">AVERAGE(E87:E127)</f>
        <v>57.790243902439023</v>
      </c>
      <c r="N72">
        <f t="shared" ref="N72" si="135">_xlfn.STDEV.S(E87:E127)</f>
        <v>18.615541959315173</v>
      </c>
    </row>
    <row r="73" spans="1:14">
      <c r="A73" s="13">
        <f ca="1">RAND()</f>
        <v>0.73103393700994712</v>
      </c>
      <c r="B73" s="1">
        <v>42968</v>
      </c>
      <c r="C73" s="1" t="str">
        <f>TEXT(B73, "mmmm")</f>
        <v>August</v>
      </c>
      <c r="D73" t="s">
        <v>12</v>
      </c>
      <c r="E73">
        <v>68</v>
      </c>
      <c r="F73">
        <v>0.65</v>
      </c>
      <c r="G73">
        <v>58</v>
      </c>
      <c r="H73">
        <v>0.5</v>
      </c>
      <c r="I73">
        <v>30</v>
      </c>
      <c r="J73" s="2">
        <f>H73*I73</f>
        <v>15</v>
      </c>
      <c r="L73" t="s">
        <v>124</v>
      </c>
      <c r="M73">
        <f t="shared" ref="M73" si="136">AVERAGE(E95:E135)</f>
        <v>57.546341463414649</v>
      </c>
      <c r="N73">
        <f t="shared" ref="N73" si="137">_xlfn.STDEV.S(E95:E135)</f>
        <v>17.800745736639421</v>
      </c>
    </row>
    <row r="74" spans="1:14">
      <c r="A74" s="13">
        <f ca="1">RAND()</f>
        <v>0.14461305880512276</v>
      </c>
      <c r="B74" s="1">
        <v>42814</v>
      </c>
      <c r="C74" s="1" t="str">
        <f>TEXT(B74, "mmmm")</f>
        <v>March</v>
      </c>
      <c r="D74" t="s">
        <v>12</v>
      </c>
      <c r="E74">
        <v>58.2</v>
      </c>
      <c r="F74">
        <v>0.77</v>
      </c>
      <c r="G74">
        <v>33</v>
      </c>
      <c r="H74">
        <v>0.3</v>
      </c>
      <c r="I74">
        <v>24</v>
      </c>
      <c r="J74" s="2">
        <f>H74*I74</f>
        <v>7.1999999999999993</v>
      </c>
      <c r="L74" t="s">
        <v>125</v>
      </c>
      <c r="M74">
        <f t="shared" ref="M74" si="138">AVERAGE(E89:E129)</f>
        <v>58.248780487804886</v>
      </c>
      <c r="N74">
        <f t="shared" ref="N74" si="139">_xlfn.STDEV.S(E89:E129)</f>
        <v>18.672066328492132</v>
      </c>
    </row>
    <row r="75" spans="1:14">
      <c r="A75" s="13">
        <f ca="1">RAND()</f>
        <v>2.772962650662536E-2</v>
      </c>
      <c r="B75" s="1">
        <v>42775</v>
      </c>
      <c r="C75" s="1" t="str">
        <f>TEXT(B75, "mmmm")</f>
        <v>February</v>
      </c>
      <c r="D75" t="s">
        <v>18</v>
      </c>
      <c r="E75">
        <v>42.7</v>
      </c>
      <c r="F75">
        <v>1</v>
      </c>
      <c r="G75">
        <v>39</v>
      </c>
      <c r="H75">
        <v>0.3</v>
      </c>
      <c r="I75">
        <v>19</v>
      </c>
      <c r="J75" s="2">
        <f>H75*I75</f>
        <v>5.7</v>
      </c>
      <c r="L75" t="s">
        <v>126</v>
      </c>
      <c r="M75">
        <f t="shared" ref="M75" si="140">AVERAGE(E97:E137)</f>
        <v>58.621951219512198</v>
      </c>
      <c r="N75">
        <f t="shared" ref="N75" si="141">_xlfn.STDEV.S(E97:E137)</f>
        <v>17.216888688074892</v>
      </c>
    </row>
    <row r="76" spans="1:14">
      <c r="A76" s="13">
        <f ca="1">RAND()</f>
        <v>0.54813304946573238</v>
      </c>
      <c r="B76" s="1">
        <v>43039</v>
      </c>
      <c r="C76" s="1" t="str">
        <f>TEXT(B76, "mmmm")</f>
        <v>October</v>
      </c>
      <c r="D76" t="s">
        <v>14</v>
      </c>
      <c r="E76">
        <v>54.2</v>
      </c>
      <c r="F76">
        <v>0.77</v>
      </c>
      <c r="G76">
        <v>38</v>
      </c>
      <c r="H76">
        <v>0.3</v>
      </c>
      <c r="I76">
        <v>24</v>
      </c>
      <c r="J76" s="2">
        <f>H76*I76</f>
        <v>7.1999999999999993</v>
      </c>
      <c r="L76" t="s">
        <v>127</v>
      </c>
      <c r="M76">
        <f t="shared" ref="M76" si="142">AVERAGE(E91:E131)</f>
        <v>58.768292682926841</v>
      </c>
      <c r="N76">
        <f t="shared" ref="N76" si="143">_xlfn.STDEV.S(E91:E131)</f>
        <v>18.457903984802684</v>
      </c>
    </row>
    <row r="77" spans="1:14">
      <c r="A77" s="13">
        <f ca="1">RAND()</f>
        <v>0.73229442339365591</v>
      </c>
      <c r="B77" s="1">
        <v>43080</v>
      </c>
      <c r="C77" s="1" t="str">
        <f>TEXT(B77, "mmmm")</f>
        <v>December</v>
      </c>
      <c r="D77" t="s">
        <v>12</v>
      </c>
      <c r="E77">
        <v>45.1</v>
      </c>
      <c r="F77">
        <v>1.1100000000000001</v>
      </c>
      <c r="G77">
        <v>33</v>
      </c>
      <c r="H77">
        <v>0.3</v>
      </c>
      <c r="I77">
        <v>17</v>
      </c>
      <c r="J77" s="2">
        <f>H77*I77</f>
        <v>5.0999999999999996</v>
      </c>
      <c r="L77" t="s">
        <v>128</v>
      </c>
      <c r="M77">
        <f t="shared" ref="M77" si="144">AVERAGE(E99:E139)</f>
        <v>57.602439024390236</v>
      </c>
      <c r="N77">
        <f t="shared" ref="N77" si="145">_xlfn.STDEV.S(E99:E139)</f>
        <v>17.565427518350912</v>
      </c>
    </row>
    <row r="78" spans="1:14">
      <c r="A78" s="13">
        <f ca="1">RAND()</f>
        <v>0.32995424292387299</v>
      </c>
      <c r="B78" s="1">
        <v>42878</v>
      </c>
      <c r="C78" s="1" t="str">
        <f>TEXT(B78, "mmmm")</f>
        <v>May</v>
      </c>
      <c r="D78" t="s">
        <v>14</v>
      </c>
      <c r="E78">
        <v>76.3</v>
      </c>
      <c r="F78">
        <v>0.63</v>
      </c>
      <c r="G78">
        <v>45</v>
      </c>
      <c r="H78">
        <v>0.3</v>
      </c>
      <c r="I78">
        <v>31</v>
      </c>
      <c r="J78" s="2">
        <f>H78*I78</f>
        <v>9.2999999999999989</v>
      </c>
      <c r="L78" t="s">
        <v>129</v>
      </c>
      <c r="M78">
        <f t="shared" ref="M78" si="146">AVERAGE(E93:E133)</f>
        <v>58.707317073170742</v>
      </c>
      <c r="N78">
        <f t="shared" ref="N78" si="147">_xlfn.STDEV.S(E93:E133)</f>
        <v>18.278202732269683</v>
      </c>
    </row>
    <row r="79" spans="1:14">
      <c r="A79" s="13">
        <f ca="1">RAND()</f>
        <v>1.7558948064895441E-2</v>
      </c>
      <c r="B79" s="1">
        <v>42933</v>
      </c>
      <c r="C79" s="1" t="str">
        <f>TEXT(B79, "mmmm")</f>
        <v>July</v>
      </c>
      <c r="D79" t="s">
        <v>12</v>
      </c>
      <c r="E79">
        <v>80.900000000000006</v>
      </c>
      <c r="F79">
        <v>0.56999999999999995</v>
      </c>
      <c r="G79">
        <v>64</v>
      </c>
      <c r="H79">
        <v>0.5</v>
      </c>
      <c r="I79">
        <v>33</v>
      </c>
      <c r="J79" s="2">
        <f>H79*I79</f>
        <v>16.5</v>
      </c>
      <c r="L79" t="s">
        <v>130</v>
      </c>
      <c r="M79">
        <f t="shared" ref="M79" si="148">AVERAGE(E101:E141)</f>
        <v>58.441463414634136</v>
      </c>
      <c r="N79">
        <f t="shared" ref="N79" si="149">_xlfn.STDEV.S(E101:E141)</f>
        <v>17.193137811489759</v>
      </c>
    </row>
    <row r="80" spans="1:14">
      <c r="A80" s="13">
        <f ca="1">RAND()</f>
        <v>0.60075226130818538</v>
      </c>
      <c r="B80" s="1">
        <v>43087</v>
      </c>
      <c r="C80" s="1" t="str">
        <f>TEXT(B80, "mmmm")</f>
        <v>December</v>
      </c>
      <c r="D80" t="s">
        <v>12</v>
      </c>
      <c r="E80">
        <v>30.9</v>
      </c>
      <c r="F80">
        <v>1.43</v>
      </c>
      <c r="G80">
        <v>27</v>
      </c>
      <c r="H80">
        <v>0.3</v>
      </c>
      <c r="I80">
        <v>13</v>
      </c>
      <c r="J80" s="2">
        <f>H80*I80</f>
        <v>3.9</v>
      </c>
      <c r="L80" t="s">
        <v>131</v>
      </c>
      <c r="M80">
        <f t="shared" ref="M80" si="150">AVERAGE(E95:E135)</f>
        <v>57.546341463414649</v>
      </c>
      <c r="N80">
        <f t="shared" ref="N80" si="151">_xlfn.STDEV.S(E95:E135)</f>
        <v>17.800745736639421</v>
      </c>
    </row>
    <row r="81" spans="1:14">
      <c r="A81" s="13">
        <f ca="1">RAND()</f>
        <v>0.1536583579787798</v>
      </c>
      <c r="B81" s="1">
        <v>42873</v>
      </c>
      <c r="C81" s="1" t="str">
        <f>TEXT(B81, "mmmm")</f>
        <v>May</v>
      </c>
      <c r="D81" t="s">
        <v>18</v>
      </c>
      <c r="E81">
        <v>72</v>
      </c>
      <c r="F81">
        <v>0.67</v>
      </c>
      <c r="G81">
        <v>53</v>
      </c>
      <c r="H81">
        <v>0.3</v>
      </c>
      <c r="I81">
        <v>30</v>
      </c>
      <c r="J81" s="2">
        <f>H81*I81</f>
        <v>9</v>
      </c>
      <c r="L81" t="s">
        <v>132</v>
      </c>
      <c r="M81">
        <f t="shared" ref="M81" si="152">AVERAGE(E103:E143)</f>
        <v>58.939024390243894</v>
      </c>
      <c r="N81">
        <f t="shared" ref="N81" si="153">_xlfn.STDEV.S(E103:E143)</f>
        <v>16.673764992478148</v>
      </c>
    </row>
    <row r="82" spans="1:14">
      <c r="A82" s="13">
        <f ca="1">RAND()</f>
        <v>0.4053392061645531</v>
      </c>
      <c r="B82" s="1">
        <v>42848</v>
      </c>
      <c r="C82" s="1" t="str">
        <f>TEXT(B82, "mmmm")</f>
        <v>April</v>
      </c>
      <c r="D82" t="s">
        <v>10</v>
      </c>
      <c r="E82">
        <v>60.8</v>
      </c>
      <c r="F82">
        <v>0.77</v>
      </c>
      <c r="G82">
        <v>50</v>
      </c>
      <c r="H82">
        <v>0.3</v>
      </c>
      <c r="I82">
        <v>26</v>
      </c>
      <c r="J82" s="2">
        <f>H82*I82</f>
        <v>7.8</v>
      </c>
      <c r="L82" t="s">
        <v>133</v>
      </c>
      <c r="M82">
        <f t="shared" ref="M82" si="154">AVERAGE(E97:E137)</f>
        <v>58.621951219512198</v>
      </c>
      <c r="N82">
        <f t="shared" ref="N82" si="155">_xlfn.STDEV.S(E97:E137)</f>
        <v>17.216888688074892</v>
      </c>
    </row>
    <row r="83" spans="1:14">
      <c r="A83" s="13">
        <f ca="1">RAND()</f>
        <v>0.20339269000602334</v>
      </c>
      <c r="B83" s="1">
        <v>42913</v>
      </c>
      <c r="C83" s="1" t="str">
        <f>TEXT(B83, "mmmm")</f>
        <v>June</v>
      </c>
      <c r="D83" t="s">
        <v>14</v>
      </c>
      <c r="E83">
        <v>75.3</v>
      </c>
      <c r="F83">
        <v>0.63</v>
      </c>
      <c r="G83">
        <v>62</v>
      </c>
      <c r="H83">
        <v>0.3</v>
      </c>
      <c r="I83">
        <v>31</v>
      </c>
      <c r="J83" s="2">
        <f>H83*I83</f>
        <v>9.2999999999999989</v>
      </c>
      <c r="L83" t="s">
        <v>134</v>
      </c>
      <c r="M83">
        <f t="shared" ref="M83" si="156">AVERAGE(E105:E145)</f>
        <v>58.075609756097556</v>
      </c>
      <c r="N83">
        <f t="shared" ref="N83" si="157">_xlfn.STDEV.S(E105:E145)</f>
        <v>16.486612455077065</v>
      </c>
    </row>
    <row r="84" spans="1:14">
      <c r="A84" s="13">
        <f ca="1">RAND()</f>
        <v>0.12867089774718043</v>
      </c>
      <c r="B84" s="1">
        <v>43035</v>
      </c>
      <c r="C84" s="1" t="str">
        <f>TEXT(B84, "mmmm")</f>
        <v>October</v>
      </c>
      <c r="D84" t="s">
        <v>20</v>
      </c>
      <c r="E84">
        <v>62.8</v>
      </c>
      <c r="F84">
        <v>0.71</v>
      </c>
      <c r="G84">
        <v>52</v>
      </c>
      <c r="H84">
        <v>0.3</v>
      </c>
      <c r="I84">
        <v>26</v>
      </c>
      <c r="J84" s="2">
        <f>H84*I84</f>
        <v>7.8</v>
      </c>
      <c r="L84" t="s">
        <v>135</v>
      </c>
      <c r="M84">
        <f t="shared" ref="M84" si="158">AVERAGE(E99:E139)</f>
        <v>57.602439024390236</v>
      </c>
      <c r="N84">
        <f t="shared" ref="N84" si="159">_xlfn.STDEV.S(E99:E139)</f>
        <v>17.565427518350912</v>
      </c>
    </row>
    <row r="85" spans="1:14">
      <c r="A85" s="13">
        <f ca="1">RAND()</f>
        <v>0.86478373058629798</v>
      </c>
      <c r="B85" s="1">
        <v>42781</v>
      </c>
      <c r="C85" s="1" t="str">
        <f>TEXT(B85, "mmmm")</f>
        <v>February</v>
      </c>
      <c r="D85" t="s">
        <v>16</v>
      </c>
      <c r="E85">
        <v>52</v>
      </c>
      <c r="F85">
        <v>0.91</v>
      </c>
      <c r="G85">
        <v>33</v>
      </c>
      <c r="H85">
        <v>0.3</v>
      </c>
      <c r="I85">
        <v>20</v>
      </c>
      <c r="J85" s="2">
        <f>H85*I85</f>
        <v>6</v>
      </c>
      <c r="L85" t="s">
        <v>136</v>
      </c>
      <c r="M85">
        <f t="shared" ref="M85" si="160">AVERAGE(E107:E147)</f>
        <v>58.782926829268277</v>
      </c>
      <c r="N85">
        <f t="shared" ref="N85" si="161">_xlfn.STDEV.S(E107:E147)</f>
        <v>16.099470526061236</v>
      </c>
    </row>
    <row r="86" spans="1:14">
      <c r="A86" s="13">
        <f ca="1">RAND()</f>
        <v>0.3548935773544164</v>
      </c>
      <c r="B86" s="1">
        <v>42994</v>
      </c>
      <c r="C86" s="1" t="str">
        <f>TEXT(B86, "mmmm")</f>
        <v>September</v>
      </c>
      <c r="D86" t="s">
        <v>21</v>
      </c>
      <c r="E86">
        <v>68.099999999999994</v>
      </c>
      <c r="F86">
        <v>0.69</v>
      </c>
      <c r="G86">
        <v>37</v>
      </c>
      <c r="H86">
        <v>0.3</v>
      </c>
      <c r="I86">
        <v>27</v>
      </c>
      <c r="J86" s="2">
        <f>H86*I86</f>
        <v>8.1</v>
      </c>
      <c r="L86" t="s">
        <v>137</v>
      </c>
      <c r="M86">
        <f t="shared" ref="M86" si="162">AVERAGE(E101:E141)</f>
        <v>58.441463414634136</v>
      </c>
      <c r="N86">
        <f t="shared" ref="N86" si="163">_xlfn.STDEV.S(E101:E141)</f>
        <v>17.193137811489759</v>
      </c>
    </row>
    <row r="87" spans="1:14">
      <c r="A87" s="13">
        <f ca="1">RAND()</f>
        <v>0.57475033528811192</v>
      </c>
      <c r="B87" s="1">
        <v>43048</v>
      </c>
      <c r="C87" s="1" t="str">
        <f>TEXT(B87, "mmmm")</f>
        <v>November</v>
      </c>
      <c r="D87" t="s">
        <v>18</v>
      </c>
      <c r="E87">
        <v>53.9</v>
      </c>
      <c r="F87">
        <v>0.83</v>
      </c>
      <c r="G87">
        <v>33</v>
      </c>
      <c r="H87">
        <v>0.3</v>
      </c>
      <c r="I87">
        <v>23</v>
      </c>
      <c r="J87" s="2">
        <f>H87*I87</f>
        <v>6.8999999999999995</v>
      </c>
      <c r="L87" t="s">
        <v>138</v>
      </c>
      <c r="M87">
        <f t="shared" ref="M87" si="164">AVERAGE(E109:E149)</f>
        <v>59.665853658536577</v>
      </c>
      <c r="N87">
        <f t="shared" ref="N87" si="165">_xlfn.STDEV.S(E109:E149)</f>
        <v>15.6562065928516</v>
      </c>
    </row>
    <row r="88" spans="1:14">
      <c r="A88" s="13">
        <f ca="1">RAND()</f>
        <v>0.44453567818965845</v>
      </c>
      <c r="B88" s="1">
        <v>42818</v>
      </c>
      <c r="C88" s="1" t="str">
        <f>TEXT(B88, "mmmm")</f>
        <v>March</v>
      </c>
      <c r="D88" t="s">
        <v>20</v>
      </c>
      <c r="E88">
        <v>56.9</v>
      </c>
      <c r="F88">
        <v>0.83</v>
      </c>
      <c r="G88">
        <v>41</v>
      </c>
      <c r="H88">
        <v>0.3</v>
      </c>
      <c r="I88">
        <v>23</v>
      </c>
      <c r="J88" s="2">
        <f>H88*I88</f>
        <v>6.8999999999999995</v>
      </c>
      <c r="L88" t="s">
        <v>139</v>
      </c>
      <c r="M88">
        <f t="shared" ref="M88" si="166">AVERAGE(E103:E143)</f>
        <v>58.939024390243894</v>
      </c>
      <c r="N88">
        <f t="shared" ref="N88" si="167">_xlfn.STDEV.S(E103:E143)</f>
        <v>16.673764992478148</v>
      </c>
    </row>
    <row r="89" spans="1:14">
      <c r="A89" s="13">
        <f ca="1">RAND()</f>
        <v>0.60979020191429967</v>
      </c>
      <c r="B89" s="1">
        <v>43076</v>
      </c>
      <c r="C89" s="1" t="str">
        <f>TEXT(B89, "mmmm")</f>
        <v>December</v>
      </c>
      <c r="D89" t="s">
        <v>18</v>
      </c>
      <c r="E89">
        <v>42.1</v>
      </c>
      <c r="F89">
        <v>1.05</v>
      </c>
      <c r="G89">
        <v>26</v>
      </c>
      <c r="H89">
        <v>0.3</v>
      </c>
      <c r="I89">
        <v>17</v>
      </c>
      <c r="J89" s="2">
        <f>H89*I89</f>
        <v>5.0999999999999996</v>
      </c>
      <c r="L89" t="s">
        <v>140</v>
      </c>
      <c r="M89">
        <f t="shared" ref="M89" si="168">AVERAGE(E111:E151)</f>
        <v>60.409756097560958</v>
      </c>
      <c r="N89">
        <f t="shared" ref="N89" si="169">_xlfn.STDEV.S(E111:E151)</f>
        <v>15.239517788927133</v>
      </c>
    </row>
    <row r="90" spans="1:14">
      <c r="A90" s="13">
        <f ca="1">RAND()</f>
        <v>0.77693691031083778</v>
      </c>
      <c r="B90" s="1">
        <v>42905</v>
      </c>
      <c r="C90" s="1" t="str">
        <f>TEXT(B90, "mmmm")</f>
        <v>June</v>
      </c>
      <c r="D90" t="s">
        <v>12</v>
      </c>
      <c r="E90">
        <v>86.5</v>
      </c>
      <c r="F90">
        <v>0.56000000000000005</v>
      </c>
      <c r="G90">
        <v>66</v>
      </c>
      <c r="H90">
        <v>0.3</v>
      </c>
      <c r="I90">
        <v>35</v>
      </c>
      <c r="J90" s="2">
        <f>H90*I90</f>
        <v>10.5</v>
      </c>
      <c r="L90" t="s">
        <v>141</v>
      </c>
      <c r="M90">
        <f t="shared" ref="M90" si="170">AVERAGE(E105:E145)</f>
        <v>58.075609756097556</v>
      </c>
      <c r="N90">
        <f t="shared" ref="N90" si="171">_xlfn.STDEV.S(E105:E145)</f>
        <v>16.486612455077065</v>
      </c>
    </row>
    <row r="91" spans="1:14">
      <c r="A91" s="13">
        <f ca="1">RAND()</f>
        <v>0.36349039817193063</v>
      </c>
      <c r="B91" s="1">
        <v>42904</v>
      </c>
      <c r="C91" s="1" t="str">
        <f>TEXT(B91, "mmmm")</f>
        <v>June</v>
      </c>
      <c r="D91" t="s">
        <v>10</v>
      </c>
      <c r="E91">
        <v>72.599999999999994</v>
      </c>
      <c r="F91">
        <v>0.59</v>
      </c>
      <c r="G91">
        <v>60</v>
      </c>
      <c r="H91">
        <v>0.3</v>
      </c>
      <c r="I91">
        <v>32</v>
      </c>
      <c r="J91" s="2">
        <f>H91*I91</f>
        <v>9.6</v>
      </c>
      <c r="L91" t="s">
        <v>142</v>
      </c>
      <c r="M91">
        <f t="shared" ref="M91" si="172">AVERAGE(E113:E153)</f>
        <v>59.929268292682913</v>
      </c>
      <c r="N91">
        <f t="shared" ref="N91" si="173">_xlfn.STDEV.S(E113:E153)</f>
        <v>14.287096344296895</v>
      </c>
    </row>
    <row r="92" spans="1:14">
      <c r="A92" s="13">
        <f ca="1">RAND()</f>
        <v>0.67444339138031795</v>
      </c>
      <c r="B92" s="1">
        <v>42772</v>
      </c>
      <c r="C92" s="1" t="str">
        <f>TEXT(B92, "mmmm")</f>
        <v>February</v>
      </c>
      <c r="D92" t="s">
        <v>12</v>
      </c>
      <c r="E92">
        <v>45</v>
      </c>
      <c r="F92">
        <v>0.95</v>
      </c>
      <c r="G92">
        <v>28</v>
      </c>
      <c r="H92">
        <v>0.3</v>
      </c>
      <c r="I92">
        <v>20</v>
      </c>
      <c r="J92" s="2">
        <f>H92*I92</f>
        <v>6</v>
      </c>
      <c r="L92" t="s">
        <v>143</v>
      </c>
      <c r="M92">
        <f t="shared" ref="M92" si="174">AVERAGE(E107:E147)</f>
        <v>58.782926829268277</v>
      </c>
      <c r="N92">
        <f t="shared" ref="N92" si="175">_xlfn.STDEV.S(E107:E147)</f>
        <v>16.099470526061236</v>
      </c>
    </row>
    <row r="93" spans="1:14">
      <c r="A93" s="13">
        <f ca="1">RAND()</f>
        <v>0.74120973812808888</v>
      </c>
      <c r="B93" s="1">
        <v>42901</v>
      </c>
      <c r="C93" s="1" t="str">
        <f>TEXT(B93, "mmmm")</f>
        <v>June</v>
      </c>
      <c r="D93" t="s">
        <v>18</v>
      </c>
      <c r="E93">
        <v>84.8</v>
      </c>
      <c r="F93">
        <v>0.56000000000000005</v>
      </c>
      <c r="G93">
        <v>50</v>
      </c>
      <c r="H93">
        <v>0.3</v>
      </c>
      <c r="I93">
        <v>36</v>
      </c>
      <c r="J93" s="2">
        <f>H93*I93</f>
        <v>10.799999999999999</v>
      </c>
      <c r="L93" t="s">
        <v>144</v>
      </c>
      <c r="M93">
        <f t="shared" ref="M93" si="176">AVERAGE(E115:E155)</f>
        <v>59.687804878048787</v>
      </c>
      <c r="N93">
        <f t="shared" ref="N93" si="177">_xlfn.STDEV.S(E115:E155)</f>
        <v>14.081693703563333</v>
      </c>
    </row>
    <row r="94" spans="1:14">
      <c r="A94" s="13">
        <f ca="1">RAND()</f>
        <v>0.93816508919769315</v>
      </c>
      <c r="B94" s="1">
        <v>42909</v>
      </c>
      <c r="C94" s="1" t="str">
        <f>TEXT(B94, "mmmm")</f>
        <v>June</v>
      </c>
      <c r="D94" t="s">
        <v>20</v>
      </c>
      <c r="E94">
        <v>79.900000000000006</v>
      </c>
      <c r="F94">
        <v>0.61</v>
      </c>
      <c r="G94">
        <v>39</v>
      </c>
      <c r="H94">
        <v>0.3</v>
      </c>
      <c r="I94">
        <v>33</v>
      </c>
      <c r="J94" s="2">
        <f>H94*I94</f>
        <v>9.9</v>
      </c>
      <c r="L94" t="s">
        <v>145</v>
      </c>
      <c r="M94">
        <f t="shared" ref="M94" si="178">AVERAGE(E109:E149)</f>
        <v>59.665853658536577</v>
      </c>
      <c r="N94">
        <f t="shared" ref="N94" si="179">_xlfn.STDEV.S(E109:E149)</f>
        <v>15.6562065928516</v>
      </c>
    </row>
    <row r="95" spans="1:14">
      <c r="A95" s="13">
        <f ca="1">RAND()</f>
        <v>0.52307596136340218</v>
      </c>
      <c r="B95" s="1">
        <v>43083</v>
      </c>
      <c r="C95" s="1" t="str">
        <f>TEXT(B95, "mmmm")</f>
        <v>December</v>
      </c>
      <c r="D95" t="s">
        <v>18</v>
      </c>
      <c r="E95">
        <v>31.9</v>
      </c>
      <c r="F95">
        <v>1.54</v>
      </c>
      <c r="G95">
        <v>24</v>
      </c>
      <c r="H95">
        <v>0.3</v>
      </c>
      <c r="I95">
        <v>13</v>
      </c>
      <c r="J95" s="2">
        <f>H95*I95</f>
        <v>3.9</v>
      </c>
      <c r="L95" t="s">
        <v>146</v>
      </c>
      <c r="M95">
        <f t="shared" ref="M95" si="180">AVERAGE(E117:E157)</f>
        <v>60.046341463414649</v>
      </c>
      <c r="N95">
        <f t="shared" ref="N95" si="181">_xlfn.STDEV.S(E117:E157)</f>
        <v>13.768770779575295</v>
      </c>
    </row>
    <row r="96" spans="1:14">
      <c r="A96" s="13">
        <f ca="1">RAND()</f>
        <v>0.1406100599229021</v>
      </c>
      <c r="B96" s="1">
        <v>42766</v>
      </c>
      <c r="C96" s="1" t="str">
        <f>TEXT(B96, "mmmm")</f>
        <v>January</v>
      </c>
      <c r="D96" t="s">
        <v>14</v>
      </c>
      <c r="E96">
        <v>40.4</v>
      </c>
      <c r="F96">
        <v>1.05</v>
      </c>
      <c r="G96">
        <v>37</v>
      </c>
      <c r="H96">
        <v>0.3</v>
      </c>
      <c r="I96">
        <v>18</v>
      </c>
      <c r="J96" s="2">
        <f>H96*I96</f>
        <v>5.3999999999999995</v>
      </c>
      <c r="L96" t="s">
        <v>147</v>
      </c>
      <c r="M96">
        <f t="shared" ref="M96" si="182">AVERAGE(E111:E151)</f>
        <v>60.409756097560958</v>
      </c>
      <c r="N96">
        <f t="shared" ref="N96" si="183">_xlfn.STDEV.S(E111:E151)</f>
        <v>15.239517788927133</v>
      </c>
    </row>
    <row r="97" spans="1:14">
      <c r="A97" s="13">
        <f ca="1">RAND()</f>
        <v>0.92701910718051628</v>
      </c>
      <c r="B97" s="1">
        <v>43002</v>
      </c>
      <c r="C97" s="1" t="str">
        <f>TEXT(B97, "mmmm")</f>
        <v>September</v>
      </c>
      <c r="D97" t="s">
        <v>10</v>
      </c>
      <c r="E97">
        <v>63.4</v>
      </c>
      <c r="F97">
        <v>0.71</v>
      </c>
      <c r="G97">
        <v>43</v>
      </c>
      <c r="H97">
        <v>0.3</v>
      </c>
      <c r="I97">
        <v>28</v>
      </c>
      <c r="J97" s="2">
        <f>H97*I97</f>
        <v>8.4</v>
      </c>
      <c r="L97" t="s">
        <v>148</v>
      </c>
      <c r="M97">
        <f t="shared" ref="M97" si="184">AVERAGE(E119:E159)</f>
        <v>60.109756097560989</v>
      </c>
      <c r="N97">
        <f t="shared" ref="N97" si="185">_xlfn.STDEV.S(E119:E159)</f>
        <v>13.745959495030659</v>
      </c>
    </row>
    <row r="98" spans="1:14">
      <c r="A98" s="13">
        <f ca="1">RAND()</f>
        <v>0.30023861780172323</v>
      </c>
      <c r="B98" s="1">
        <v>42863</v>
      </c>
      <c r="C98" s="1" t="str">
        <f>TEXT(B98, "mmmm")</f>
        <v>May</v>
      </c>
      <c r="D98" t="s">
        <v>12</v>
      </c>
      <c r="E98">
        <v>75</v>
      </c>
      <c r="F98">
        <v>0.67</v>
      </c>
      <c r="G98">
        <v>56</v>
      </c>
      <c r="H98">
        <v>0.3</v>
      </c>
      <c r="I98">
        <v>30</v>
      </c>
      <c r="J98" s="2">
        <f>H98*I98</f>
        <v>9</v>
      </c>
      <c r="L98" t="s">
        <v>149</v>
      </c>
      <c r="M98">
        <f t="shared" ref="M98" si="186">AVERAGE(E113:E153)</f>
        <v>59.929268292682913</v>
      </c>
      <c r="N98">
        <f t="shared" ref="N98" si="187">_xlfn.STDEV.S(E113:E153)</f>
        <v>14.287096344296895</v>
      </c>
    </row>
    <row r="99" spans="1:14">
      <c r="A99" s="13">
        <f ca="1">RAND()</f>
        <v>0.16806025646475742</v>
      </c>
      <c r="B99" s="1">
        <v>42866</v>
      </c>
      <c r="C99" s="1" t="str">
        <f>TEXT(B99, "mmmm")</f>
        <v>May</v>
      </c>
      <c r="D99" t="s">
        <v>18</v>
      </c>
      <c r="E99">
        <v>72.7</v>
      </c>
      <c r="F99">
        <v>0.67</v>
      </c>
      <c r="G99">
        <v>57</v>
      </c>
      <c r="H99">
        <v>0.3</v>
      </c>
      <c r="I99">
        <v>29</v>
      </c>
      <c r="J99" s="2">
        <f>H99*I99</f>
        <v>8.6999999999999993</v>
      </c>
      <c r="L99" t="s">
        <v>150</v>
      </c>
      <c r="M99">
        <f t="shared" ref="M99" si="188">AVERAGE(E121:E161)</f>
        <v>59.997560975609773</v>
      </c>
      <c r="N99">
        <f t="shared" ref="N99" si="189">_xlfn.STDEV.S(E121:E161)</f>
        <v>13.617534428171545</v>
      </c>
    </row>
    <row r="100" spans="1:14">
      <c r="A100" s="13">
        <f ca="1">RAND()</f>
        <v>0.71460073417695957</v>
      </c>
      <c r="B100" s="1">
        <v>43079</v>
      </c>
      <c r="C100" s="1" t="str">
        <f>TEXT(B100, "mmmm")</f>
        <v>December</v>
      </c>
      <c r="D100" t="s">
        <v>10</v>
      </c>
      <c r="E100">
        <v>31.3</v>
      </c>
      <c r="F100">
        <v>1.82</v>
      </c>
      <c r="G100">
        <v>15</v>
      </c>
      <c r="H100">
        <v>0.3</v>
      </c>
      <c r="I100">
        <v>11</v>
      </c>
      <c r="J100" s="2">
        <f>H100*I100</f>
        <v>3.3</v>
      </c>
      <c r="L100" t="s">
        <v>151</v>
      </c>
      <c r="M100">
        <f t="shared" ref="M100" si="190">AVERAGE(E115:E155)</f>
        <v>59.687804878048787</v>
      </c>
      <c r="N100">
        <f t="shared" ref="N100" si="191">_xlfn.STDEV.S(E115:E155)</f>
        <v>14.081693703563333</v>
      </c>
    </row>
    <row r="101" spans="1:14">
      <c r="A101" s="13">
        <f ca="1">RAND()</f>
        <v>0.60660717222361582</v>
      </c>
      <c r="B101" s="1">
        <v>43086</v>
      </c>
      <c r="C101" s="1" t="str">
        <f>TEXT(B101, "mmmm")</f>
        <v>December</v>
      </c>
      <c r="D101" t="s">
        <v>10</v>
      </c>
      <c r="E101">
        <v>32.200000000000003</v>
      </c>
      <c r="F101">
        <v>1.33</v>
      </c>
      <c r="G101">
        <v>16</v>
      </c>
      <c r="H101">
        <v>0.3</v>
      </c>
      <c r="I101">
        <v>14</v>
      </c>
      <c r="J101" s="2">
        <f>H101*I101</f>
        <v>4.2</v>
      </c>
      <c r="L101" t="s">
        <v>152</v>
      </c>
      <c r="M101">
        <f t="shared" ref="M101" si="192">AVERAGE(E123:E163)</f>
        <v>59.943902439024399</v>
      </c>
      <c r="N101">
        <f t="shared" ref="N101" si="193">_xlfn.STDEV.S(E123:E163)</f>
        <v>13.226319381832651</v>
      </c>
    </row>
    <row r="102" spans="1:14">
      <c r="A102" s="13">
        <f ca="1">RAND()</f>
        <v>6.4865189344133101E-2</v>
      </c>
      <c r="B102" s="1">
        <v>42983</v>
      </c>
      <c r="C102" s="1" t="str">
        <f>TEXT(B102, "mmmm")</f>
        <v>September</v>
      </c>
      <c r="D102" t="s">
        <v>14</v>
      </c>
      <c r="E102">
        <v>61.8</v>
      </c>
      <c r="F102">
        <v>0.71</v>
      </c>
      <c r="G102">
        <v>39</v>
      </c>
      <c r="H102">
        <v>0.3</v>
      </c>
      <c r="I102">
        <v>26</v>
      </c>
      <c r="J102" s="2">
        <f>H102*I102</f>
        <v>7.8</v>
      </c>
      <c r="L102" t="s">
        <v>153</v>
      </c>
      <c r="M102">
        <f t="shared" ref="M102" si="194">AVERAGE(E117:E157)</f>
        <v>60.046341463414649</v>
      </c>
      <c r="N102">
        <f t="shared" ref="N102" si="195">_xlfn.STDEV.S(E117:E157)</f>
        <v>13.768770779575295</v>
      </c>
    </row>
    <row r="103" spans="1:14">
      <c r="A103" s="13">
        <f ca="1">RAND()</f>
        <v>0.11441284052017542</v>
      </c>
      <c r="B103" s="1">
        <v>42955</v>
      </c>
      <c r="C103" s="1" t="str">
        <f>TEXT(B103, "mmmm")</f>
        <v>August</v>
      </c>
      <c r="D103" t="s">
        <v>14</v>
      </c>
      <c r="E103">
        <v>68.7</v>
      </c>
      <c r="F103">
        <v>0.65</v>
      </c>
      <c r="G103">
        <v>50</v>
      </c>
      <c r="H103">
        <v>0.5</v>
      </c>
      <c r="I103">
        <v>29</v>
      </c>
      <c r="J103" s="2">
        <f>H103*I103</f>
        <v>14.5</v>
      </c>
      <c r="L103" t="s">
        <v>154</v>
      </c>
      <c r="M103">
        <f t="shared" ref="M103" si="196">AVERAGE(E125:E165)</f>
        <v>61.07560975609757</v>
      </c>
      <c r="N103">
        <f t="shared" ref="N103" si="197">_xlfn.STDEV.S(E125:E165)</f>
        <v>14.047860699903808</v>
      </c>
    </row>
    <row r="104" spans="1:14">
      <c r="A104" s="13">
        <f ca="1">RAND()</f>
        <v>0.87531955525887806</v>
      </c>
      <c r="B104" s="1">
        <v>42928</v>
      </c>
      <c r="C104" s="1" t="str">
        <f>TEXT(B104, "mmmm")</f>
        <v>July</v>
      </c>
      <c r="D104" t="s">
        <v>16</v>
      </c>
      <c r="E104">
        <v>80.2</v>
      </c>
      <c r="F104">
        <v>0.56000000000000005</v>
      </c>
      <c r="G104">
        <v>39</v>
      </c>
      <c r="H104">
        <v>0.5</v>
      </c>
      <c r="I104">
        <v>34</v>
      </c>
      <c r="J104" s="2">
        <f>H104*I104</f>
        <v>17</v>
      </c>
      <c r="L104" t="s">
        <v>155</v>
      </c>
      <c r="M104">
        <f t="shared" ref="M104" si="198">AVERAGE(E119:E159)</f>
        <v>60.109756097560989</v>
      </c>
      <c r="N104">
        <f t="shared" ref="N104" si="199">_xlfn.STDEV.S(E119:E159)</f>
        <v>13.745959495030659</v>
      </c>
    </row>
    <row r="105" spans="1:14">
      <c r="A105" s="13">
        <f ca="1">RAND()</f>
        <v>0.83411493701551609</v>
      </c>
      <c r="B105" s="1">
        <v>42759</v>
      </c>
      <c r="C105" s="1" t="str">
        <f>TEXT(B105, "mmmm")</f>
        <v>January</v>
      </c>
      <c r="D105" t="s">
        <v>14</v>
      </c>
      <c r="E105">
        <v>28.6</v>
      </c>
      <c r="F105">
        <v>1.54</v>
      </c>
      <c r="G105">
        <v>20</v>
      </c>
      <c r="H105">
        <v>0.3</v>
      </c>
      <c r="I105">
        <v>12</v>
      </c>
      <c r="J105" s="2">
        <f>H105*I105</f>
        <v>3.5999999999999996</v>
      </c>
      <c r="L105" t="s">
        <v>156</v>
      </c>
      <c r="M105">
        <f t="shared" ref="M105" si="200">AVERAGE(E127:E167)</f>
        <v>62.646341463414643</v>
      </c>
      <c r="N105">
        <f t="shared" ref="N105" si="201">_xlfn.STDEV.S(E127:E167)</f>
        <v>14.094823474612429</v>
      </c>
    </row>
    <row r="106" spans="1:14">
      <c r="A106" s="13">
        <f ca="1">RAND()</f>
        <v>0.39666320827718127</v>
      </c>
      <c r="B106" s="1">
        <v>42957</v>
      </c>
      <c r="C106" s="1" t="str">
        <f>TEXT(B106, "mmmm")</f>
        <v>August</v>
      </c>
      <c r="D106" t="s">
        <v>18</v>
      </c>
      <c r="E106">
        <v>70.3</v>
      </c>
      <c r="F106">
        <v>0.65</v>
      </c>
      <c r="G106">
        <v>56</v>
      </c>
      <c r="H106">
        <v>0.5</v>
      </c>
      <c r="I106">
        <v>31</v>
      </c>
      <c r="J106" s="2">
        <f>H106*I106</f>
        <v>15.5</v>
      </c>
      <c r="L106" t="s">
        <v>157</v>
      </c>
      <c r="M106">
        <f t="shared" ref="M106" si="202">AVERAGE(E121:E161)</f>
        <v>59.997560975609773</v>
      </c>
      <c r="N106">
        <f t="shared" ref="N106" si="203">_xlfn.STDEV.S(E121:E161)</f>
        <v>13.617534428171545</v>
      </c>
    </row>
    <row r="107" spans="1:14">
      <c r="A107" s="13">
        <f ca="1">RAND()</f>
        <v>0.47360926088093536</v>
      </c>
      <c r="B107" s="1">
        <v>43096</v>
      </c>
      <c r="C107" s="1" t="str">
        <f>TEXT(B107, "mmmm")</f>
        <v>December</v>
      </c>
      <c r="D107" t="s">
        <v>16</v>
      </c>
      <c r="E107">
        <v>42.7</v>
      </c>
      <c r="F107">
        <v>1</v>
      </c>
      <c r="G107">
        <v>33</v>
      </c>
      <c r="H107">
        <v>0.3</v>
      </c>
      <c r="I107">
        <v>19</v>
      </c>
      <c r="J107" s="2">
        <f>H107*I107</f>
        <v>5.7</v>
      </c>
      <c r="L107" t="s">
        <v>158</v>
      </c>
      <c r="M107">
        <f t="shared" ref="M107" si="204">AVERAGE(E129:E169)</f>
        <v>63.141463414634174</v>
      </c>
      <c r="N107">
        <f t="shared" ref="N107" si="205">_xlfn.STDEV.S(E129:E169)</f>
        <v>13.386989497451404</v>
      </c>
    </row>
    <row r="108" spans="1:14">
      <c r="A108" s="13">
        <f ca="1">RAND()</f>
        <v>0.82203872329215111</v>
      </c>
      <c r="B108" s="1">
        <v>43084</v>
      </c>
      <c r="C108" s="1" t="str">
        <f>TEXT(B108, "mmmm")</f>
        <v>December</v>
      </c>
      <c r="D108" t="s">
        <v>20</v>
      </c>
      <c r="E108">
        <v>42.1</v>
      </c>
      <c r="F108">
        <v>1.05</v>
      </c>
      <c r="G108">
        <v>30</v>
      </c>
      <c r="H108">
        <v>0.3</v>
      </c>
      <c r="I108">
        <v>17</v>
      </c>
      <c r="J108" s="2">
        <f>H108*I108</f>
        <v>5.0999999999999996</v>
      </c>
      <c r="L108" t="s">
        <v>159</v>
      </c>
      <c r="M108">
        <f t="shared" ref="M108" si="206">AVERAGE(E123:E163)</f>
        <v>59.943902439024399</v>
      </c>
      <c r="N108">
        <f t="shared" ref="N108" si="207">_xlfn.STDEV.S(E123:E163)</f>
        <v>13.226319381832651</v>
      </c>
    </row>
    <row r="109" spans="1:14">
      <c r="A109" s="13">
        <f ca="1">RAND()</f>
        <v>0.70727868092381341</v>
      </c>
      <c r="B109" s="1">
        <v>43098</v>
      </c>
      <c r="C109" s="1" t="str">
        <f>TEXT(B109, "mmmm")</f>
        <v>December</v>
      </c>
      <c r="D109" t="s">
        <v>20</v>
      </c>
      <c r="E109">
        <v>39.5</v>
      </c>
      <c r="F109">
        <v>1.25</v>
      </c>
      <c r="G109">
        <v>17</v>
      </c>
      <c r="H109">
        <v>0.3</v>
      </c>
      <c r="I109">
        <v>15</v>
      </c>
      <c r="J109" s="2">
        <f>H109*I109</f>
        <v>4.5</v>
      </c>
      <c r="L109" t="s">
        <v>160</v>
      </c>
      <c r="M109">
        <f t="shared" ref="M109" si="208">AVERAGE(E131:E171)</f>
        <v>62.77073170731709</v>
      </c>
      <c r="N109">
        <f t="shared" ref="N109" si="209">_xlfn.STDEV.S(E131:E171)</f>
        <v>13.074254164242614</v>
      </c>
    </row>
    <row r="110" spans="1:14">
      <c r="A110" s="13">
        <f ca="1">RAND()</f>
        <v>0.26805496579626242</v>
      </c>
      <c r="B110" s="1">
        <v>43061</v>
      </c>
      <c r="C110" s="1" t="str">
        <f>TEXT(B110, "mmmm")</f>
        <v>November</v>
      </c>
      <c r="D110" t="s">
        <v>16</v>
      </c>
      <c r="E110">
        <v>48.7</v>
      </c>
      <c r="F110">
        <v>1</v>
      </c>
      <c r="G110">
        <v>40</v>
      </c>
      <c r="H110">
        <v>0.3</v>
      </c>
      <c r="I110">
        <v>19</v>
      </c>
      <c r="J110" s="2">
        <f>H110*I110</f>
        <v>5.7</v>
      </c>
      <c r="L110" t="s">
        <v>161</v>
      </c>
      <c r="M110">
        <f t="shared" ref="M110" si="210">AVERAGE(E125:E165)</f>
        <v>61.07560975609757</v>
      </c>
      <c r="N110">
        <f t="shared" ref="N110" si="211">_xlfn.STDEV.S(E125:E165)</f>
        <v>14.047860699903808</v>
      </c>
    </row>
    <row r="111" spans="1:14">
      <c r="A111" s="13">
        <f ca="1">RAND()</f>
        <v>0.259300806659718</v>
      </c>
      <c r="B111" s="1">
        <v>42973</v>
      </c>
      <c r="C111" s="1" t="str">
        <f>TEXT(B111, "mmmm")</f>
        <v>August</v>
      </c>
      <c r="D111" t="s">
        <v>21</v>
      </c>
      <c r="E111">
        <v>70</v>
      </c>
      <c r="F111">
        <v>0.63</v>
      </c>
      <c r="G111">
        <v>46</v>
      </c>
      <c r="H111">
        <v>0.5</v>
      </c>
      <c r="I111">
        <v>30</v>
      </c>
      <c r="J111" s="2">
        <f>H111*I111</f>
        <v>15</v>
      </c>
      <c r="L111" t="s">
        <v>162</v>
      </c>
      <c r="M111">
        <f t="shared" ref="M111" si="212">AVERAGE(E133:E173)</f>
        <v>62.914634146341463</v>
      </c>
      <c r="N111">
        <f t="shared" ref="N111" si="213">_xlfn.STDEV.S(E133:E173)</f>
        <v>12.938693152239315</v>
      </c>
    </row>
    <row r="112" spans="1:14">
      <c r="A112" s="13">
        <f ca="1">RAND()</f>
        <v>0.78760447319080473</v>
      </c>
      <c r="B112" s="1">
        <v>42926</v>
      </c>
      <c r="C112" s="1" t="str">
        <f>TEXT(B112, "mmmm")</f>
        <v>July</v>
      </c>
      <c r="D112" t="s">
        <v>12</v>
      </c>
      <c r="E112">
        <v>98</v>
      </c>
      <c r="F112">
        <v>0.49</v>
      </c>
      <c r="G112">
        <v>66</v>
      </c>
      <c r="H112">
        <v>0.5</v>
      </c>
      <c r="I112">
        <v>40</v>
      </c>
      <c r="J112" s="2">
        <f>H112*I112</f>
        <v>20</v>
      </c>
      <c r="L112" t="s">
        <v>163</v>
      </c>
      <c r="M112">
        <f t="shared" ref="M112" si="214">AVERAGE(E127:E167)</f>
        <v>62.646341463414643</v>
      </c>
      <c r="N112">
        <f t="shared" ref="N112" si="215">_xlfn.STDEV.S(E127:E167)</f>
        <v>14.094823474612429</v>
      </c>
    </row>
    <row r="113" spans="1:14">
      <c r="A113" s="13">
        <f ca="1">RAND()</f>
        <v>0.96309509494993739</v>
      </c>
      <c r="B113" s="1">
        <v>42947</v>
      </c>
      <c r="C113" s="1" t="str">
        <f>TEXT(B113, "mmmm")</f>
        <v>July</v>
      </c>
      <c r="D113" t="s">
        <v>12</v>
      </c>
      <c r="E113">
        <v>74.599999999999994</v>
      </c>
      <c r="F113">
        <v>0.61</v>
      </c>
      <c r="G113">
        <v>38</v>
      </c>
      <c r="H113">
        <v>0.5</v>
      </c>
      <c r="I113">
        <v>32</v>
      </c>
      <c r="J113" s="2">
        <f>H113*I113</f>
        <v>16</v>
      </c>
      <c r="L113" t="s">
        <v>164</v>
      </c>
      <c r="M113">
        <f t="shared" ref="M113" si="216">AVERAGE(E135:E175)</f>
        <v>63.482926829268294</v>
      </c>
      <c r="N113">
        <f t="shared" ref="N113" si="217">_xlfn.STDEV.S(E135:E175)</f>
        <v>13.640672682075158</v>
      </c>
    </row>
    <row r="114" spans="1:14">
      <c r="A114" s="13">
        <f ca="1">RAND()</f>
        <v>0.72132886969528331</v>
      </c>
      <c r="B114" s="1">
        <v>42822</v>
      </c>
      <c r="C114" s="1" t="str">
        <f>TEXT(B114, "mmmm")</f>
        <v>March</v>
      </c>
      <c r="D114" t="s">
        <v>14</v>
      </c>
      <c r="E114">
        <v>55.9</v>
      </c>
      <c r="F114">
        <v>0.83</v>
      </c>
      <c r="G114">
        <v>48</v>
      </c>
      <c r="H114">
        <v>0.3</v>
      </c>
      <c r="I114">
        <v>23</v>
      </c>
      <c r="J114" s="2">
        <f>H114*I114</f>
        <v>6.8999999999999995</v>
      </c>
      <c r="L114" t="s">
        <v>165</v>
      </c>
      <c r="M114">
        <f t="shared" ref="M114" si="218">AVERAGE(E129:E169)</f>
        <v>63.141463414634174</v>
      </c>
      <c r="N114">
        <f t="shared" ref="N114" si="219">_xlfn.STDEV.S(E129:E169)</f>
        <v>13.386989497451404</v>
      </c>
    </row>
    <row r="115" spans="1:14">
      <c r="A115" s="13">
        <f ca="1">RAND()</f>
        <v>0.36897748585149936</v>
      </c>
      <c r="B115" s="1">
        <v>42972</v>
      </c>
      <c r="C115" s="1" t="str">
        <f>TEXT(B115, "mmmm")</f>
        <v>August</v>
      </c>
      <c r="D115" t="s">
        <v>20</v>
      </c>
      <c r="E115">
        <v>71</v>
      </c>
      <c r="F115">
        <v>0.63</v>
      </c>
      <c r="G115">
        <v>55</v>
      </c>
      <c r="H115">
        <v>0.5</v>
      </c>
      <c r="I115">
        <v>30</v>
      </c>
      <c r="J115" s="2">
        <f>H115*I115</f>
        <v>15</v>
      </c>
      <c r="L115" t="s">
        <v>166</v>
      </c>
      <c r="M115">
        <f t="shared" ref="M115" si="220">AVERAGE(E137:E177)</f>
        <v>64.941463414634143</v>
      </c>
      <c r="N115">
        <f t="shared" ref="N115" si="221">_xlfn.STDEV.S(E137:E177)</f>
        <v>14.541199668695786</v>
      </c>
    </row>
    <row r="116" spans="1:14">
      <c r="A116" s="13">
        <f ca="1">RAND()</f>
        <v>0.27183980013064968</v>
      </c>
      <c r="B116" s="1">
        <v>42750</v>
      </c>
      <c r="C116" s="1" t="str">
        <f>TEXT(B116, "mmmm")</f>
        <v>January</v>
      </c>
      <c r="D116" t="s">
        <v>10</v>
      </c>
      <c r="E116">
        <v>43.4</v>
      </c>
      <c r="F116">
        <v>1.1100000000000001</v>
      </c>
      <c r="G116">
        <v>33</v>
      </c>
      <c r="H116">
        <v>0.3</v>
      </c>
      <c r="I116">
        <v>18</v>
      </c>
      <c r="J116" s="2">
        <f>H116*I116</f>
        <v>5.3999999999999995</v>
      </c>
      <c r="L116" t="s">
        <v>167</v>
      </c>
      <c r="M116">
        <f t="shared" ref="M116" si="222">AVERAGE(E131:E171)</f>
        <v>62.77073170731709</v>
      </c>
      <c r="N116">
        <f t="shared" ref="N116" si="223">_xlfn.STDEV.S(E131:E171)</f>
        <v>13.074254164242614</v>
      </c>
    </row>
    <row r="117" spans="1:14">
      <c r="A117" s="13">
        <f ca="1">RAND()</f>
        <v>0.99908961624477177</v>
      </c>
      <c r="B117" s="1">
        <v>43049</v>
      </c>
      <c r="C117" s="1" t="str">
        <f>TEXT(B117, "mmmm")</f>
        <v>November</v>
      </c>
      <c r="D117" t="s">
        <v>20</v>
      </c>
      <c r="E117">
        <v>54.6</v>
      </c>
      <c r="F117">
        <v>0.87</v>
      </c>
      <c r="G117">
        <v>28</v>
      </c>
      <c r="H117">
        <v>0.3</v>
      </c>
      <c r="I117">
        <v>22</v>
      </c>
      <c r="J117" s="2">
        <f>H117*I117</f>
        <v>6.6</v>
      </c>
      <c r="L117" t="s">
        <v>168</v>
      </c>
      <c r="M117">
        <f t="shared" ref="M117" si="224">AVERAGE(E139:E179)</f>
        <v>65.868292682926821</v>
      </c>
      <c r="N117">
        <f t="shared" ref="N117" si="225">_xlfn.STDEV.S(E139:E179)</f>
        <v>13.458035499737566</v>
      </c>
    </row>
    <row r="118" spans="1:14">
      <c r="A118" s="13">
        <f ca="1">RAND()</f>
        <v>0.40738158642089184</v>
      </c>
      <c r="B118" s="1">
        <v>42995</v>
      </c>
      <c r="C118" s="1" t="str">
        <f>TEXT(B118, "mmmm")</f>
        <v>September</v>
      </c>
      <c r="D118" t="s">
        <v>10</v>
      </c>
      <c r="E118">
        <v>59.8</v>
      </c>
      <c r="F118">
        <v>0.71</v>
      </c>
      <c r="G118">
        <v>53</v>
      </c>
      <c r="H118">
        <v>0.3</v>
      </c>
      <c r="I118">
        <v>26</v>
      </c>
      <c r="J118" s="2">
        <f>H118*I118</f>
        <v>7.8</v>
      </c>
      <c r="L118" t="s">
        <v>169</v>
      </c>
      <c r="M118">
        <f t="shared" ref="M118" si="226">AVERAGE(E133:E173)</f>
        <v>62.914634146341463</v>
      </c>
      <c r="N118">
        <f t="shared" ref="N118" si="227">_xlfn.STDEV.S(E133:E173)</f>
        <v>12.938693152239315</v>
      </c>
    </row>
    <row r="119" spans="1:14">
      <c r="A119" s="13">
        <f ca="1">RAND()</f>
        <v>0.16936581683451502</v>
      </c>
      <c r="B119" s="1">
        <v>42801</v>
      </c>
      <c r="C119" s="1" t="str">
        <f>TEXT(B119, "mmmm")</f>
        <v>March</v>
      </c>
      <c r="D119" t="s">
        <v>14</v>
      </c>
      <c r="E119">
        <v>60.2</v>
      </c>
      <c r="F119">
        <v>0.77</v>
      </c>
      <c r="G119">
        <v>32</v>
      </c>
      <c r="H119">
        <v>0.3</v>
      </c>
      <c r="I119">
        <v>24</v>
      </c>
      <c r="J119" s="2">
        <f>H119*I119</f>
        <v>7.1999999999999993</v>
      </c>
      <c r="L119" t="s">
        <v>170</v>
      </c>
      <c r="M119">
        <f t="shared" ref="M119" si="228">AVERAGE(E141:E181)</f>
        <v>65.453658536585365</v>
      </c>
      <c r="N119">
        <f t="shared" ref="N119" si="229">_xlfn.STDEV.S(E141:E181)</f>
        <v>13.435533066480394</v>
      </c>
    </row>
    <row r="120" spans="1:14">
      <c r="A120" s="13">
        <f ca="1">RAND()</f>
        <v>0.89538409787125017</v>
      </c>
      <c r="B120" s="1">
        <v>42924</v>
      </c>
      <c r="C120" s="1" t="str">
        <f>TEXT(B120, "mmmm")</f>
        <v>July</v>
      </c>
      <c r="D120" t="s">
        <v>21</v>
      </c>
      <c r="E120">
        <v>83.2</v>
      </c>
      <c r="F120">
        <v>0.56999999999999995</v>
      </c>
      <c r="G120">
        <v>44</v>
      </c>
      <c r="H120">
        <v>0.5</v>
      </c>
      <c r="I120">
        <v>34</v>
      </c>
      <c r="J120" s="2">
        <f>H120*I120</f>
        <v>17</v>
      </c>
      <c r="L120" t="s">
        <v>171</v>
      </c>
      <c r="M120">
        <f t="shared" ref="M120" si="230">AVERAGE(E135:E175)</f>
        <v>63.482926829268294</v>
      </c>
      <c r="N120">
        <f t="shared" ref="N120" si="231">_xlfn.STDEV.S(E135:E175)</f>
        <v>13.640672682075158</v>
      </c>
    </row>
    <row r="121" spans="1:14">
      <c r="A121" s="13">
        <f ca="1">RAND()</f>
        <v>0.32570682303240306</v>
      </c>
      <c r="B121" s="1">
        <v>43052</v>
      </c>
      <c r="C121" s="1" t="str">
        <f>TEXT(B121, "mmmm")</f>
        <v>November</v>
      </c>
      <c r="D121" t="s">
        <v>12</v>
      </c>
      <c r="E121">
        <v>44.7</v>
      </c>
      <c r="F121">
        <v>1.05</v>
      </c>
      <c r="G121">
        <v>26</v>
      </c>
      <c r="H121">
        <v>0.3</v>
      </c>
      <c r="I121">
        <v>19</v>
      </c>
      <c r="J121" s="2">
        <f>H121*I121</f>
        <v>5.7</v>
      </c>
      <c r="L121" t="s">
        <v>172</v>
      </c>
      <c r="M121">
        <f t="shared" ref="M121" si="232">AVERAGE(E143:E183)</f>
        <v>65.375609756097546</v>
      </c>
      <c r="N121">
        <f t="shared" ref="N121" si="233">_xlfn.STDEV.S(E143:E183)</f>
        <v>14.016200991848846</v>
      </c>
    </row>
    <row r="122" spans="1:14">
      <c r="A122" s="13">
        <f ca="1">RAND()</f>
        <v>0.55105769943077487</v>
      </c>
      <c r="B122" s="1">
        <v>42925</v>
      </c>
      <c r="C122" s="1" t="str">
        <f>TEXT(B122, "mmmm")</f>
        <v>July</v>
      </c>
      <c r="D122" t="s">
        <v>10</v>
      </c>
      <c r="E122">
        <v>77.900000000000006</v>
      </c>
      <c r="F122">
        <v>0.59</v>
      </c>
      <c r="G122">
        <v>44</v>
      </c>
      <c r="H122">
        <v>0.5</v>
      </c>
      <c r="I122">
        <v>33</v>
      </c>
      <c r="J122" s="2">
        <f>H122*I122</f>
        <v>16.5</v>
      </c>
      <c r="L122" t="s">
        <v>173</v>
      </c>
      <c r="M122">
        <f t="shared" ref="M122" si="234">AVERAGE(E137:E177)</f>
        <v>64.941463414634143</v>
      </c>
      <c r="N122">
        <f t="shared" ref="N122" si="235">_xlfn.STDEV.S(E137:E177)</f>
        <v>14.541199668695786</v>
      </c>
    </row>
    <row r="123" spans="1:14">
      <c r="A123" s="13">
        <f ca="1">RAND()</f>
        <v>0.89076366398384477</v>
      </c>
      <c r="B123" s="1">
        <v>43095</v>
      </c>
      <c r="C123" s="1" t="str">
        <f>TEXT(B123, "mmmm")</f>
        <v>December</v>
      </c>
      <c r="D123" t="s">
        <v>14</v>
      </c>
      <c r="E123">
        <v>28.9</v>
      </c>
      <c r="F123">
        <v>1.43</v>
      </c>
      <c r="G123">
        <v>23</v>
      </c>
      <c r="H123">
        <v>0.3</v>
      </c>
      <c r="I123">
        <v>13</v>
      </c>
      <c r="J123" s="2">
        <f>H123*I123</f>
        <v>3.9</v>
      </c>
      <c r="L123" t="s">
        <v>174</v>
      </c>
      <c r="M123">
        <f t="shared" ref="M123" si="236">AVERAGE(E145:E185)</f>
        <v>66.529268292682929</v>
      </c>
      <c r="N123">
        <f t="shared" ref="N123" si="237">_xlfn.STDEV.S(E145:E185)</f>
        <v>14.716525471429069</v>
      </c>
    </row>
    <row r="124" spans="1:14">
      <c r="A124" s="13">
        <f ca="1">RAND()</f>
        <v>0.61152417658704461</v>
      </c>
      <c r="B124" s="1">
        <v>42849</v>
      </c>
      <c r="C124" s="1" t="str">
        <f>TEXT(B124, "mmmm")</f>
        <v>April</v>
      </c>
      <c r="D124" t="s">
        <v>12</v>
      </c>
      <c r="E124">
        <v>65.099999999999994</v>
      </c>
      <c r="F124">
        <v>0.69</v>
      </c>
      <c r="G124">
        <v>48</v>
      </c>
      <c r="H124">
        <v>0.3</v>
      </c>
      <c r="I124">
        <v>27</v>
      </c>
      <c r="J124" s="2">
        <f>H124*I124</f>
        <v>8.1</v>
      </c>
      <c r="L124" t="s">
        <v>175</v>
      </c>
      <c r="M124">
        <f t="shared" ref="M124" si="238">AVERAGE(E139:E179)</f>
        <v>65.868292682926821</v>
      </c>
      <c r="N124">
        <f t="shared" ref="N124" si="239">_xlfn.STDEV.S(E139:E179)</f>
        <v>13.458035499737566</v>
      </c>
    </row>
    <row r="125" spans="1:14">
      <c r="A125" s="13">
        <f ca="1">RAND()</f>
        <v>0.18634862676695896</v>
      </c>
      <c r="B125" s="1">
        <v>42738</v>
      </c>
      <c r="C125" s="1" t="str">
        <f>TEXT(B125, "mmmm")</f>
        <v>January</v>
      </c>
      <c r="D125" t="s">
        <v>14</v>
      </c>
      <c r="E125">
        <v>34.5</v>
      </c>
      <c r="F125">
        <v>1.33</v>
      </c>
      <c r="G125">
        <v>27</v>
      </c>
      <c r="H125">
        <v>0.3</v>
      </c>
      <c r="I125">
        <v>15</v>
      </c>
      <c r="J125" s="2">
        <f>H125*I125</f>
        <v>4.5</v>
      </c>
      <c r="L125" t="s">
        <v>176</v>
      </c>
      <c r="M125">
        <f t="shared" ref="M125" si="240">AVERAGE(E147:E187)</f>
        <v>66.841463414634134</v>
      </c>
      <c r="N125">
        <f t="shared" ref="N125" si="241">_xlfn.STDEV.S(E147:E187)</f>
        <v>14.157559387298363</v>
      </c>
    </row>
    <row r="126" spans="1:14">
      <c r="A126" s="13">
        <f ca="1">RAND()</f>
        <v>0.9390990890148383</v>
      </c>
      <c r="B126" s="1">
        <v>42852</v>
      </c>
      <c r="C126" s="1" t="str">
        <f>TEXT(B126, "mmmm")</f>
        <v>April</v>
      </c>
      <c r="D126" t="s">
        <v>18</v>
      </c>
      <c r="E126">
        <v>63.5</v>
      </c>
      <c r="F126">
        <v>0.77</v>
      </c>
      <c r="G126">
        <v>50</v>
      </c>
      <c r="H126">
        <v>0.3</v>
      </c>
      <c r="I126">
        <v>25</v>
      </c>
      <c r="J126" s="2">
        <f>H126*I126</f>
        <v>7.5</v>
      </c>
      <c r="L126" t="s">
        <v>177</v>
      </c>
      <c r="M126">
        <f t="shared" ref="M126" si="242">AVERAGE(E141:E181)</f>
        <v>65.453658536585365</v>
      </c>
      <c r="N126">
        <f t="shared" ref="N126" si="243">_xlfn.STDEV.S(E141:E181)</f>
        <v>13.435533066480394</v>
      </c>
    </row>
    <row r="127" spans="1:14">
      <c r="A127" s="13">
        <f ca="1">RAND()</f>
        <v>7.6566719290741214E-2</v>
      </c>
      <c r="B127" s="1">
        <v>42742</v>
      </c>
      <c r="C127" s="1" t="str">
        <f>TEXT(B127, "mmmm")</f>
        <v>January</v>
      </c>
      <c r="D127" t="s">
        <v>21</v>
      </c>
      <c r="E127">
        <v>32.9</v>
      </c>
      <c r="F127">
        <v>1.54</v>
      </c>
      <c r="G127">
        <v>19</v>
      </c>
      <c r="H127">
        <v>0.3</v>
      </c>
      <c r="I127">
        <v>13</v>
      </c>
      <c r="J127" s="2">
        <f>H127*I127</f>
        <v>3.9</v>
      </c>
      <c r="L127" t="s">
        <v>178</v>
      </c>
      <c r="M127">
        <f t="shared" ref="M127" si="244">AVERAGE(E149:E189)</f>
        <v>67.504878048780483</v>
      </c>
      <c r="N127">
        <f t="shared" ref="N127" si="245">_xlfn.STDEV.S(E149:E189)</f>
        <v>14.583722968081801</v>
      </c>
    </row>
    <row r="128" spans="1:14">
      <c r="A128" s="13">
        <f ca="1">RAND()</f>
        <v>0.72317047919035515</v>
      </c>
      <c r="B128" s="1">
        <v>42843</v>
      </c>
      <c r="C128" s="1" t="str">
        <f>TEXT(B128, "mmmm")</f>
        <v>April</v>
      </c>
      <c r="D128" t="s">
        <v>14</v>
      </c>
      <c r="E128">
        <v>62.5</v>
      </c>
      <c r="F128">
        <v>0.74</v>
      </c>
      <c r="G128">
        <v>31</v>
      </c>
      <c r="H128">
        <v>0.3</v>
      </c>
      <c r="I128">
        <v>25</v>
      </c>
      <c r="J128" s="2">
        <f>H128*I128</f>
        <v>7.5</v>
      </c>
      <c r="L128" t="s">
        <v>179</v>
      </c>
      <c r="M128">
        <f t="shared" ref="M128" si="246">AVERAGE(E143:E183)</f>
        <v>65.375609756097546</v>
      </c>
      <c r="N128">
        <f t="shared" ref="N128" si="247">_xlfn.STDEV.S(E143:E183)</f>
        <v>14.016200991848846</v>
      </c>
    </row>
    <row r="129" spans="1:14">
      <c r="A129" s="13">
        <f ca="1">RAND()</f>
        <v>1.1126159139982383E-2</v>
      </c>
      <c r="B129" s="1">
        <v>42855</v>
      </c>
      <c r="C129" s="1" t="str">
        <f>TEXT(B129, "mmmm")</f>
        <v>April</v>
      </c>
      <c r="D129" t="s">
        <v>10</v>
      </c>
      <c r="E129">
        <v>67.099999999999994</v>
      </c>
      <c r="F129">
        <v>0.74</v>
      </c>
      <c r="G129">
        <v>35</v>
      </c>
      <c r="H129">
        <v>0.3</v>
      </c>
      <c r="I129">
        <v>27</v>
      </c>
      <c r="J129" s="2">
        <f>H129*I129</f>
        <v>8.1</v>
      </c>
      <c r="L129" t="s">
        <v>180</v>
      </c>
      <c r="M129">
        <f t="shared" ref="M129" si="248">AVERAGE(E151:E191)</f>
        <v>67.407317073170731</v>
      </c>
      <c r="N129">
        <f t="shared" ref="N129" si="249">_xlfn.STDEV.S(E151:E191)</f>
        <v>14.659133505154808</v>
      </c>
    </row>
    <row r="130" spans="1:14">
      <c r="A130" s="13">
        <f ca="1">RAND()</f>
        <v>0.57932286513596865</v>
      </c>
      <c r="B130" s="1">
        <v>42897</v>
      </c>
      <c r="C130" s="1" t="str">
        <f>TEXT(B130, "mmmm")</f>
        <v>June</v>
      </c>
      <c r="D130" t="s">
        <v>10</v>
      </c>
      <c r="E130">
        <v>84.8</v>
      </c>
      <c r="F130">
        <v>0.53</v>
      </c>
      <c r="G130">
        <v>42</v>
      </c>
      <c r="H130">
        <v>0.3</v>
      </c>
      <c r="I130">
        <v>36</v>
      </c>
      <c r="J130" s="2">
        <f>H130*I130</f>
        <v>10.799999999999999</v>
      </c>
      <c r="L130" t="s">
        <v>181</v>
      </c>
      <c r="M130">
        <f t="shared" ref="M130" si="250">AVERAGE(E145:E185)</f>
        <v>66.529268292682929</v>
      </c>
      <c r="N130">
        <f t="shared" ref="N130" si="251">_xlfn.STDEV.S(E145:E185)</f>
        <v>14.716525471429069</v>
      </c>
    </row>
    <row r="131" spans="1:14">
      <c r="A131" s="13">
        <f ca="1">RAND()</f>
        <v>0.93775477141202168</v>
      </c>
      <c r="B131" s="1">
        <v>42986</v>
      </c>
      <c r="C131" s="1" t="str">
        <f>TEXT(B131, "mmmm")</f>
        <v>September</v>
      </c>
      <c r="D131" t="s">
        <v>20</v>
      </c>
      <c r="E131">
        <v>65.099999999999994</v>
      </c>
      <c r="F131">
        <v>0.71</v>
      </c>
      <c r="G131">
        <v>37</v>
      </c>
      <c r="H131">
        <v>0.3</v>
      </c>
      <c r="I131">
        <v>27</v>
      </c>
      <c r="J131" s="2">
        <f>H131*I131</f>
        <v>8.1</v>
      </c>
      <c r="L131" t="s">
        <v>182</v>
      </c>
      <c r="M131">
        <f t="shared" ref="M131" si="252">AVERAGE(E153:E193)</f>
        <v>66.646341463414615</v>
      </c>
      <c r="N131">
        <f t="shared" ref="N131" si="253">_xlfn.STDEV.S(E153:E193)</f>
        <v>14.876997303908164</v>
      </c>
    </row>
    <row r="132" spans="1:14">
      <c r="A132" s="13">
        <f ca="1">RAND()</f>
        <v>0.19219466154266041</v>
      </c>
      <c r="B132" s="1">
        <v>42776</v>
      </c>
      <c r="C132" s="1" t="str">
        <f>TEXT(B132, "mmmm")</f>
        <v>February</v>
      </c>
      <c r="D132" t="s">
        <v>20</v>
      </c>
      <c r="E132">
        <v>50</v>
      </c>
      <c r="F132">
        <v>0.91</v>
      </c>
      <c r="G132">
        <v>40</v>
      </c>
      <c r="H132">
        <v>0.3</v>
      </c>
      <c r="I132">
        <v>20</v>
      </c>
      <c r="J132" s="2">
        <f>H132*I132</f>
        <v>6</v>
      </c>
      <c r="L132" t="s">
        <v>183</v>
      </c>
      <c r="M132">
        <f t="shared" ref="M132" si="254">AVERAGE(E147:E187)</f>
        <v>66.841463414634134</v>
      </c>
      <c r="N132">
        <f t="shared" ref="N132" si="255">_xlfn.STDEV.S(E147:E187)</f>
        <v>14.157559387298363</v>
      </c>
    </row>
    <row r="133" spans="1:14">
      <c r="A133" s="13">
        <f ca="1">RAND()</f>
        <v>0.28141031429375829</v>
      </c>
      <c r="B133" s="1">
        <v>42850</v>
      </c>
      <c r="C133" s="1" t="str">
        <f>TEXT(B133, "mmmm")</f>
        <v>April</v>
      </c>
      <c r="D133" t="s">
        <v>14</v>
      </c>
      <c r="E133">
        <v>65.099999999999994</v>
      </c>
      <c r="F133">
        <v>0.71</v>
      </c>
      <c r="G133">
        <v>37</v>
      </c>
      <c r="H133">
        <v>0.3</v>
      </c>
      <c r="I133">
        <v>27</v>
      </c>
      <c r="J133" s="2">
        <f>H133*I133</f>
        <v>8.1</v>
      </c>
      <c r="L133" t="s">
        <v>184</v>
      </c>
      <c r="M133">
        <f t="shared" ref="M133" si="256">AVERAGE(E155:E195)</f>
        <v>66.08536585365853</v>
      </c>
      <c r="N133">
        <f t="shared" ref="N133" si="257">_xlfn.STDEV.S(E155:E195)</f>
        <v>15.50502436269635</v>
      </c>
    </row>
    <row r="134" spans="1:14">
      <c r="A134" s="13">
        <f ca="1">RAND()</f>
        <v>0.91587262952040116</v>
      </c>
      <c r="B134" s="1">
        <v>42967</v>
      </c>
      <c r="C134" s="1" t="str">
        <f>TEXT(B134, "mmmm")</f>
        <v>August</v>
      </c>
      <c r="D134" t="s">
        <v>10</v>
      </c>
      <c r="E134">
        <v>74.3</v>
      </c>
      <c r="F134">
        <v>0.65</v>
      </c>
      <c r="G134">
        <v>53</v>
      </c>
      <c r="H134">
        <v>0.5</v>
      </c>
      <c r="I134">
        <v>31</v>
      </c>
      <c r="J134" s="2">
        <f>H134*I134</f>
        <v>15.5</v>
      </c>
      <c r="L134" t="s">
        <v>185</v>
      </c>
      <c r="M134">
        <f t="shared" ref="M134" si="258">AVERAGE(E149:E189)</f>
        <v>67.504878048780483</v>
      </c>
      <c r="N134">
        <f t="shared" ref="N134" si="259">_xlfn.STDEV.S(E149:E189)</f>
        <v>14.583722968081801</v>
      </c>
    </row>
    <row r="135" spans="1:14">
      <c r="A135" s="13">
        <f ca="1">RAND()</f>
        <v>0.43935209289538779</v>
      </c>
      <c r="B135" s="1">
        <v>42753</v>
      </c>
      <c r="C135" s="1" t="str">
        <f>TEXT(B135, "mmmm")</f>
        <v>January</v>
      </c>
      <c r="D135" t="s">
        <v>16</v>
      </c>
      <c r="E135">
        <v>42.8</v>
      </c>
      <c r="F135">
        <v>1.18</v>
      </c>
      <c r="G135">
        <v>33</v>
      </c>
      <c r="H135">
        <v>0.3</v>
      </c>
      <c r="I135">
        <v>16</v>
      </c>
      <c r="J135" s="2">
        <f>H135*I135</f>
        <v>4.8</v>
      </c>
      <c r="L135" t="s">
        <v>186</v>
      </c>
      <c r="M135">
        <f t="shared" ref="M135" si="260">AVERAGE(E157:E197)</f>
        <v>65.863414634146324</v>
      </c>
      <c r="N135">
        <f t="shared" ref="N135" si="261">_xlfn.STDEV.S(E157:E197)</f>
        <v>15.568971643907123</v>
      </c>
    </row>
    <row r="136" spans="1:14">
      <c r="A136" s="13">
        <f ca="1">RAND()</f>
        <v>0.94654951669065013</v>
      </c>
      <c r="B136" s="1">
        <v>42960</v>
      </c>
      <c r="C136" s="1" t="str">
        <f>TEXT(B136, "mmmm")</f>
        <v>August</v>
      </c>
      <c r="D136" t="s">
        <v>10</v>
      </c>
      <c r="E136">
        <v>67.7</v>
      </c>
      <c r="F136">
        <v>0.65</v>
      </c>
      <c r="G136">
        <v>54</v>
      </c>
      <c r="H136">
        <v>0.5</v>
      </c>
      <c r="I136">
        <v>29</v>
      </c>
      <c r="J136" s="2">
        <f>H136*I136</f>
        <v>14.5</v>
      </c>
      <c r="L136" t="s">
        <v>187</v>
      </c>
      <c r="M136">
        <f t="shared" ref="M136" si="262">AVERAGE(E151:E191)</f>
        <v>67.407317073170731</v>
      </c>
      <c r="N136">
        <f t="shared" ref="N136" si="263">_xlfn.STDEV.S(E151:E191)</f>
        <v>14.659133505154808</v>
      </c>
    </row>
    <row r="137" spans="1:14">
      <c r="A137" s="13">
        <f ca="1">RAND()</f>
        <v>0.56952560286199527</v>
      </c>
      <c r="B137" s="1">
        <v>43057</v>
      </c>
      <c r="C137" s="1" t="str">
        <f>TEXT(B137, "mmmm")</f>
        <v>November</v>
      </c>
      <c r="D137" t="s">
        <v>21</v>
      </c>
      <c r="E137">
        <v>48.7</v>
      </c>
      <c r="F137">
        <v>1.05</v>
      </c>
      <c r="G137">
        <v>37</v>
      </c>
      <c r="H137">
        <v>0.3</v>
      </c>
      <c r="I137">
        <v>19</v>
      </c>
      <c r="J137" s="2">
        <f>H137*I137</f>
        <v>5.7</v>
      </c>
      <c r="L137" t="s">
        <v>188</v>
      </c>
      <c r="M137">
        <f t="shared" ref="M137" si="264">AVERAGE(E159:E199)</f>
        <v>66.129268292682895</v>
      </c>
      <c r="N137">
        <f t="shared" ref="N137" si="265">_xlfn.STDEV.S(E159:E199)</f>
        <v>15.563808080004842</v>
      </c>
    </row>
    <row r="138" spans="1:14">
      <c r="A138" s="13">
        <f ca="1">RAND()</f>
        <v>0.34421992395972589</v>
      </c>
      <c r="B138" s="1">
        <v>43099</v>
      </c>
      <c r="C138" s="1" t="str">
        <f>TEXT(B138, "mmmm")</f>
        <v>December</v>
      </c>
      <c r="D138" t="s">
        <v>21</v>
      </c>
      <c r="E138">
        <v>30.9</v>
      </c>
      <c r="F138">
        <v>1.43</v>
      </c>
      <c r="G138">
        <v>22</v>
      </c>
      <c r="H138">
        <v>0.3</v>
      </c>
      <c r="I138">
        <v>13</v>
      </c>
      <c r="J138" s="2">
        <f>H138*I138</f>
        <v>3.9</v>
      </c>
      <c r="L138" t="s">
        <v>189</v>
      </c>
      <c r="M138">
        <f t="shared" ref="M138" si="266">AVERAGE(E153:E193)</f>
        <v>66.646341463414615</v>
      </c>
      <c r="N138">
        <f t="shared" ref="N138" si="267">_xlfn.STDEV.S(E153:E193)</f>
        <v>14.876997303908164</v>
      </c>
    </row>
    <row r="139" spans="1:14">
      <c r="A139" s="13">
        <f ca="1">RAND()</f>
        <v>3.3013594738452001E-2</v>
      </c>
      <c r="B139" s="1">
        <v>42965</v>
      </c>
      <c r="C139" s="1" t="str">
        <f>TEXT(B139, "mmmm")</f>
        <v>August</v>
      </c>
      <c r="D139" t="s">
        <v>20</v>
      </c>
      <c r="E139">
        <v>65.7</v>
      </c>
      <c r="F139">
        <v>0.69</v>
      </c>
      <c r="G139">
        <v>45</v>
      </c>
      <c r="H139">
        <v>0.5</v>
      </c>
      <c r="I139">
        <v>29</v>
      </c>
      <c r="J139" s="2">
        <f>H139*I139</f>
        <v>14.5</v>
      </c>
      <c r="L139" t="s">
        <v>190</v>
      </c>
      <c r="M139">
        <f t="shared" ref="M139" si="268">AVERAGE(E161:E201)</f>
        <v>65.646341463414601</v>
      </c>
      <c r="N139">
        <f t="shared" ref="N139" si="269">_xlfn.STDEV.S(E161:E201)</f>
        <v>15.759236935222866</v>
      </c>
    </row>
    <row r="140" spans="1:14">
      <c r="A140" s="13">
        <f ca="1">RAND()</f>
        <v>0.27559173255790603</v>
      </c>
      <c r="B140" s="1">
        <v>42946</v>
      </c>
      <c r="C140" s="1" t="str">
        <f>TEXT(B140, "mmmm")</f>
        <v>July</v>
      </c>
      <c r="D140" t="s">
        <v>10</v>
      </c>
      <c r="E140">
        <v>78.2</v>
      </c>
      <c r="F140">
        <v>0.59</v>
      </c>
      <c r="G140">
        <v>52</v>
      </c>
      <c r="H140">
        <v>0.5</v>
      </c>
      <c r="I140">
        <v>34</v>
      </c>
      <c r="J140" s="2">
        <f>H140*I140</f>
        <v>17</v>
      </c>
      <c r="L140" t="s">
        <v>191</v>
      </c>
      <c r="M140">
        <f t="shared" ref="M140" si="270">AVERAGE(E155:E195)</f>
        <v>66.08536585365853</v>
      </c>
      <c r="N140">
        <f t="shared" ref="N140" si="271">_xlfn.STDEV.S(E155:E195)</f>
        <v>15.50502436269635</v>
      </c>
    </row>
    <row r="141" spans="1:14">
      <c r="A141" s="13">
        <f ca="1">RAND()</f>
        <v>0.11915965358738023</v>
      </c>
      <c r="B141" s="1">
        <v>43028</v>
      </c>
      <c r="C141" s="1" t="str">
        <f>TEXT(B141, "mmmm")</f>
        <v>October</v>
      </c>
      <c r="D141" t="s">
        <v>20</v>
      </c>
      <c r="E141">
        <v>60.2</v>
      </c>
      <c r="F141">
        <v>0.8</v>
      </c>
      <c r="G141">
        <v>50</v>
      </c>
      <c r="H141">
        <v>0.3</v>
      </c>
      <c r="I141">
        <v>24</v>
      </c>
      <c r="J141" s="2">
        <f>H141*I141</f>
        <v>7.1999999999999993</v>
      </c>
      <c r="L141" t="s">
        <v>192</v>
      </c>
      <c r="M141">
        <f t="shared" ref="M141" si="272">AVERAGE(E163:E203)</f>
        <v>65.485365853658507</v>
      </c>
      <c r="N141">
        <f t="shared" ref="N141" si="273">_xlfn.STDEV.S(E163:E203)</f>
        <v>15.915221660027516</v>
      </c>
    </row>
    <row r="142" spans="1:14">
      <c r="A142" s="13">
        <f ca="1">RAND()</f>
        <v>0.58517003053076322</v>
      </c>
      <c r="B142" s="1">
        <v>42802</v>
      </c>
      <c r="C142" s="1" t="str">
        <f>TEXT(B142, "mmmm")</f>
        <v>March</v>
      </c>
      <c r="D142" t="s">
        <v>16</v>
      </c>
      <c r="E142">
        <v>58.5</v>
      </c>
      <c r="F142">
        <v>0.77</v>
      </c>
      <c r="G142">
        <v>43</v>
      </c>
      <c r="H142">
        <v>0.3</v>
      </c>
      <c r="I142">
        <v>25</v>
      </c>
      <c r="J142" s="2">
        <f>H142*I142</f>
        <v>7.5</v>
      </c>
      <c r="L142" t="s">
        <v>193</v>
      </c>
      <c r="M142">
        <f t="shared" ref="M142" si="274">AVERAGE(E157:E197)</f>
        <v>65.863414634146324</v>
      </c>
      <c r="N142">
        <f t="shared" ref="N142" si="275">_xlfn.STDEV.S(E157:E197)</f>
        <v>15.568971643907123</v>
      </c>
    </row>
    <row r="143" spans="1:14">
      <c r="A143" s="13">
        <f ca="1">RAND()</f>
        <v>0.57681415718015616</v>
      </c>
      <c r="B143" s="1">
        <v>43058</v>
      </c>
      <c r="C143" s="1" t="str">
        <f>TEXT(B143, "mmmm")</f>
        <v>November</v>
      </c>
      <c r="D143" t="s">
        <v>10</v>
      </c>
      <c r="E143">
        <v>55.9</v>
      </c>
      <c r="F143">
        <v>0.87</v>
      </c>
      <c r="G143">
        <v>34</v>
      </c>
      <c r="H143">
        <v>0.3</v>
      </c>
      <c r="I143">
        <v>23</v>
      </c>
      <c r="J143" s="2">
        <f>H143*I143</f>
        <v>6.8999999999999995</v>
      </c>
      <c r="L143" t="s">
        <v>194</v>
      </c>
      <c r="M143">
        <f t="shared" ref="M143" si="276">AVERAGE(E165:E205)</f>
        <v>63.456097560975593</v>
      </c>
      <c r="N143">
        <f t="shared" ref="N143" si="277">_xlfn.STDEV.S(E165:E205)</f>
        <v>15.823179970860652</v>
      </c>
    </row>
    <row r="144" spans="1:14">
      <c r="A144" s="13">
        <f ca="1">RAND()</f>
        <v>0.43922103381973499</v>
      </c>
      <c r="B144" s="1">
        <v>42860</v>
      </c>
      <c r="C144" s="1" t="str">
        <f>TEXT(B144, "mmmm")</f>
        <v>May</v>
      </c>
      <c r="D144" t="s">
        <v>20</v>
      </c>
      <c r="E144">
        <v>69.400000000000006</v>
      </c>
      <c r="F144">
        <v>0.71</v>
      </c>
      <c r="G144">
        <v>31</v>
      </c>
      <c r="H144">
        <v>0.3</v>
      </c>
      <c r="I144">
        <v>28</v>
      </c>
      <c r="J144" s="2">
        <f>H144*I144</f>
        <v>8.4</v>
      </c>
      <c r="L144" t="s">
        <v>195</v>
      </c>
      <c r="M144">
        <f t="shared" ref="M144" si="278">AVERAGE(E159:E199)</f>
        <v>66.129268292682895</v>
      </c>
      <c r="N144">
        <f t="shared" ref="N144" si="279">_xlfn.STDEV.S(E159:E199)</f>
        <v>15.563808080004842</v>
      </c>
    </row>
    <row r="145" spans="1:14">
      <c r="A145" s="13">
        <f ca="1">RAND()</f>
        <v>2.3882419600480764E-2</v>
      </c>
      <c r="B145" s="1">
        <v>42749</v>
      </c>
      <c r="C145" s="1" t="str">
        <f>TEXT(B145, "mmmm")</f>
        <v>January</v>
      </c>
      <c r="D145" t="s">
        <v>21</v>
      </c>
      <c r="E145">
        <v>44.1</v>
      </c>
      <c r="F145">
        <v>1.05</v>
      </c>
      <c r="G145">
        <v>23</v>
      </c>
      <c r="H145">
        <v>0.3</v>
      </c>
      <c r="I145">
        <v>17</v>
      </c>
      <c r="J145" s="2">
        <f>H145*I145</f>
        <v>5.0999999999999996</v>
      </c>
      <c r="L145" t="s">
        <v>196</v>
      </c>
      <c r="M145">
        <f t="shared" ref="M145" si="280">AVERAGE(E167:E207)</f>
        <v>62.331707317073167</v>
      </c>
      <c r="N145">
        <f t="shared" ref="N145" si="281">_xlfn.STDEV.S(E167:E207)</f>
        <v>15.828683442162694</v>
      </c>
    </row>
    <row r="146" spans="1:14">
      <c r="A146" s="13">
        <f ca="1">RAND()</f>
        <v>0.71205619088200056</v>
      </c>
      <c r="B146" s="1">
        <v>42932</v>
      </c>
      <c r="C146" s="1" t="str">
        <f>TEXT(B146, "mmmm")</f>
        <v>July</v>
      </c>
      <c r="D146" t="s">
        <v>10</v>
      </c>
      <c r="E146">
        <v>79.2</v>
      </c>
      <c r="F146">
        <v>0.59</v>
      </c>
      <c r="G146">
        <v>50</v>
      </c>
      <c r="H146">
        <v>0.5</v>
      </c>
      <c r="I146">
        <v>34</v>
      </c>
      <c r="J146" s="2">
        <f>H146*I146</f>
        <v>17</v>
      </c>
      <c r="L146" t="s">
        <v>197</v>
      </c>
      <c r="M146">
        <f t="shared" ref="M146" si="282">AVERAGE(E161:E201)</f>
        <v>65.646341463414601</v>
      </c>
      <c r="N146">
        <f t="shared" ref="N146" si="283">_xlfn.STDEV.S(E161:E201)</f>
        <v>15.759236935222866</v>
      </c>
    </row>
    <row r="147" spans="1:14">
      <c r="A147" s="13">
        <f ca="1">RAND()</f>
        <v>5.6419627802901662E-3</v>
      </c>
      <c r="B147" s="1">
        <v>43043</v>
      </c>
      <c r="C147" s="1" t="str">
        <f>TEXT(B147, "mmmm")</f>
        <v>November</v>
      </c>
      <c r="D147" t="s">
        <v>21</v>
      </c>
      <c r="E147">
        <v>48.7</v>
      </c>
      <c r="F147">
        <v>0.95</v>
      </c>
      <c r="G147">
        <v>39</v>
      </c>
      <c r="H147">
        <v>0.3</v>
      </c>
      <c r="I147">
        <v>19</v>
      </c>
      <c r="J147" s="2">
        <f>H147*I147</f>
        <v>5.7</v>
      </c>
      <c r="L147" t="s">
        <v>198</v>
      </c>
      <c r="M147">
        <f t="shared" ref="M147" si="284">AVERAGE(E169:E209)</f>
        <v>61.063414634146341</v>
      </c>
      <c r="N147">
        <f t="shared" ref="N147" si="285">_xlfn.STDEV.S(E169:E209)</f>
        <v>16.887624997280707</v>
      </c>
    </row>
    <row r="148" spans="1:14">
      <c r="A148" s="13">
        <f ca="1">RAND()</f>
        <v>0.65580728615443062</v>
      </c>
      <c r="B148" s="1">
        <v>43013</v>
      </c>
      <c r="C148" s="1" t="str">
        <f>TEXT(B148, "mmmm")</f>
        <v>October</v>
      </c>
      <c r="D148" t="s">
        <v>18</v>
      </c>
      <c r="E148">
        <v>60.5</v>
      </c>
      <c r="F148">
        <v>0.8</v>
      </c>
      <c r="G148">
        <v>33</v>
      </c>
      <c r="H148">
        <v>0.3</v>
      </c>
      <c r="I148">
        <v>25</v>
      </c>
      <c r="J148" s="2">
        <f>H148*I148</f>
        <v>7.5</v>
      </c>
      <c r="L148" t="s">
        <v>199</v>
      </c>
      <c r="M148">
        <f t="shared" ref="M148" si="286">AVERAGE(E163:E203)</f>
        <v>65.485365853658507</v>
      </c>
      <c r="N148">
        <f t="shared" ref="N148" si="287">_xlfn.STDEV.S(E163:E203)</f>
        <v>15.915221660027516</v>
      </c>
    </row>
    <row r="149" spans="1:14">
      <c r="A149" s="13">
        <f ca="1">RAND()</f>
        <v>0.56911346294966048</v>
      </c>
      <c r="B149" s="1">
        <v>42821</v>
      </c>
      <c r="C149" s="1" t="str">
        <f>TEXT(B149, "mmmm")</f>
        <v>March</v>
      </c>
      <c r="D149" t="s">
        <v>12</v>
      </c>
      <c r="E149">
        <v>60.5</v>
      </c>
      <c r="F149">
        <v>0.74</v>
      </c>
      <c r="G149">
        <v>30</v>
      </c>
      <c r="H149">
        <v>0.3</v>
      </c>
      <c r="I149">
        <v>25</v>
      </c>
      <c r="J149" s="2">
        <f>H149*I149</f>
        <v>7.5</v>
      </c>
      <c r="L149" t="s">
        <v>200</v>
      </c>
      <c r="M149">
        <f t="shared" ref="M149" si="288">AVERAGE(E171:E211)</f>
        <v>61.778048780487808</v>
      </c>
      <c r="N149">
        <f t="shared" ref="N149" si="289">_xlfn.STDEV.S(E171:E211)</f>
        <v>17.724411304682619</v>
      </c>
    </row>
    <row r="150" spans="1:14">
      <c r="A150" s="13">
        <f ca="1">RAND()</f>
        <v>0.95939845833919346</v>
      </c>
      <c r="B150" s="1">
        <v>42824</v>
      </c>
      <c r="C150" s="1" t="str">
        <f>TEXT(B150, "mmmm")</f>
        <v>March</v>
      </c>
      <c r="D150" t="s">
        <v>18</v>
      </c>
      <c r="E150">
        <v>55.2</v>
      </c>
      <c r="F150">
        <v>0.8</v>
      </c>
      <c r="G150">
        <v>47</v>
      </c>
      <c r="H150">
        <v>0.3</v>
      </c>
      <c r="I150">
        <v>24</v>
      </c>
      <c r="J150" s="2">
        <f>H150*I150</f>
        <v>7.1999999999999993</v>
      </c>
      <c r="L150" t="s">
        <v>201</v>
      </c>
      <c r="M150">
        <f t="shared" ref="M150" si="290">AVERAGE(E165:E205)</f>
        <v>63.456097560975593</v>
      </c>
      <c r="N150">
        <f t="shared" ref="N150" si="291">_xlfn.STDEV.S(E165:E205)</f>
        <v>15.823179970860652</v>
      </c>
    </row>
    <row r="151" spans="1:14">
      <c r="A151" s="13">
        <f ca="1">RAND()</f>
        <v>0.3621574779655693</v>
      </c>
      <c r="B151" s="1">
        <v>43017</v>
      </c>
      <c r="C151" s="1" t="str">
        <f>TEXT(B151, "mmmm")</f>
        <v>October</v>
      </c>
      <c r="D151" t="s">
        <v>12</v>
      </c>
      <c r="E151">
        <v>63.5</v>
      </c>
      <c r="F151">
        <v>0.74</v>
      </c>
      <c r="G151">
        <v>47</v>
      </c>
      <c r="H151">
        <v>0.3</v>
      </c>
      <c r="I151">
        <v>25</v>
      </c>
      <c r="J151" s="2">
        <f>H151*I151</f>
        <v>7.5</v>
      </c>
      <c r="L151" t="s">
        <v>202</v>
      </c>
      <c r="M151">
        <f t="shared" ref="M151" si="292">AVERAGE(E173:E213)</f>
        <v>62.91951219512196</v>
      </c>
      <c r="N151">
        <f t="shared" ref="N151" si="293">_xlfn.STDEV.S(E173:E213)</f>
        <v>18.831850938133947</v>
      </c>
    </row>
    <row r="152" spans="1:14">
      <c r="A152" s="13">
        <f ca="1">RAND()</f>
        <v>0.27901511857663319</v>
      </c>
      <c r="B152" s="1">
        <v>42952</v>
      </c>
      <c r="C152" s="1" t="str">
        <f>TEXT(B152, "mmmm")</f>
        <v>August</v>
      </c>
      <c r="D152" t="s">
        <v>21</v>
      </c>
      <c r="E152">
        <v>76.599999999999994</v>
      </c>
      <c r="F152">
        <v>0.61</v>
      </c>
      <c r="G152">
        <v>66</v>
      </c>
      <c r="H152">
        <v>0.5</v>
      </c>
      <c r="I152">
        <v>32</v>
      </c>
      <c r="J152" s="2">
        <f>H152*I152</f>
        <v>16</v>
      </c>
      <c r="L152" t="s">
        <v>203</v>
      </c>
      <c r="M152">
        <f t="shared" ref="M152" si="294">AVERAGE(E167:E207)</f>
        <v>62.331707317073167</v>
      </c>
      <c r="N152">
        <f t="shared" ref="N152" si="295">_xlfn.STDEV.S(E167:E207)</f>
        <v>15.828683442162694</v>
      </c>
    </row>
    <row r="153" spans="1:14">
      <c r="A153" s="13">
        <f ca="1">RAND()</f>
        <v>0.1250383319718027</v>
      </c>
      <c r="B153" s="1">
        <v>42880</v>
      </c>
      <c r="C153" s="1" t="str">
        <f>TEXT(B153, "mmmm")</f>
        <v>May</v>
      </c>
      <c r="D153" t="s">
        <v>18</v>
      </c>
      <c r="E153">
        <v>71.7</v>
      </c>
      <c r="F153">
        <v>0.69</v>
      </c>
      <c r="G153">
        <v>53</v>
      </c>
      <c r="H153">
        <v>0.3</v>
      </c>
      <c r="I153">
        <v>29</v>
      </c>
      <c r="J153" s="2">
        <f>H153*I153</f>
        <v>8.6999999999999993</v>
      </c>
      <c r="L153" t="s">
        <v>204</v>
      </c>
      <c r="M153">
        <f t="shared" ref="M153" si="296">AVERAGE(E175:E215)</f>
        <v>62.221951219512206</v>
      </c>
      <c r="N153">
        <f t="shared" ref="N153" si="297">_xlfn.STDEV.S(E175:E215)</f>
        <v>18.334905401925571</v>
      </c>
    </row>
    <row r="154" spans="1:14">
      <c r="A154" s="13">
        <f ca="1">RAND()</f>
        <v>0.71792772511405334</v>
      </c>
      <c r="B154" s="1">
        <v>42982</v>
      </c>
      <c r="C154" s="1" t="str">
        <f>TEXT(B154, "mmmm")</f>
        <v>September</v>
      </c>
      <c r="D154" t="s">
        <v>12</v>
      </c>
      <c r="E154">
        <v>59.8</v>
      </c>
      <c r="F154">
        <v>0.74</v>
      </c>
      <c r="G154">
        <v>54</v>
      </c>
      <c r="H154">
        <v>0.3</v>
      </c>
      <c r="I154">
        <v>26</v>
      </c>
      <c r="J154" s="2">
        <f>H154*I154</f>
        <v>7.8</v>
      </c>
      <c r="L154" t="s">
        <v>205</v>
      </c>
      <c r="M154">
        <f t="shared" ref="M154" si="298">AVERAGE(E169:E209)</f>
        <v>61.063414634146341</v>
      </c>
      <c r="N154">
        <f t="shared" ref="N154" si="299">_xlfn.STDEV.S(E169:E209)</f>
        <v>16.887624997280707</v>
      </c>
    </row>
    <row r="155" spans="1:14">
      <c r="A155" s="13">
        <f ca="1">RAND()</f>
        <v>0.86207879772210116</v>
      </c>
      <c r="B155" s="1">
        <v>42828</v>
      </c>
      <c r="C155" s="1" t="str">
        <f>TEXT(B155, "mmmm")</f>
        <v>April</v>
      </c>
      <c r="D155" t="s">
        <v>12</v>
      </c>
      <c r="E155">
        <v>60.8</v>
      </c>
      <c r="F155">
        <v>0.74</v>
      </c>
      <c r="G155">
        <v>51</v>
      </c>
      <c r="H155">
        <v>0.3</v>
      </c>
      <c r="I155">
        <v>26</v>
      </c>
      <c r="J155" s="2">
        <f>H155*I155</f>
        <v>7.8</v>
      </c>
      <c r="L155" t="s">
        <v>206</v>
      </c>
      <c r="M155">
        <f t="shared" ref="M155" si="300">AVERAGE(E177:E217)</f>
        <v>62.151219512195127</v>
      </c>
      <c r="N155">
        <f t="shared" ref="N155" si="301">_xlfn.STDEV.S(E177:E217)</f>
        <v>18.723970224704217</v>
      </c>
    </row>
    <row r="156" spans="1:14">
      <c r="A156" s="13">
        <f ca="1">RAND()</f>
        <v>0.67514337017580439</v>
      </c>
      <c r="B156" s="1">
        <v>42974</v>
      </c>
      <c r="C156" s="1" t="str">
        <f>TEXT(B156, "mmmm")</f>
        <v>August</v>
      </c>
      <c r="D156" t="s">
        <v>10</v>
      </c>
      <c r="E156">
        <v>65.7</v>
      </c>
      <c r="F156">
        <v>0.65</v>
      </c>
      <c r="G156">
        <v>45</v>
      </c>
      <c r="H156">
        <v>0.5</v>
      </c>
      <c r="I156">
        <v>29</v>
      </c>
      <c r="J156" s="2">
        <f>H156*I156</f>
        <v>14.5</v>
      </c>
      <c r="L156" t="s">
        <v>207</v>
      </c>
      <c r="M156">
        <f t="shared" ref="M156" si="302">AVERAGE(E171:E211)</f>
        <v>61.778048780487808</v>
      </c>
      <c r="N156">
        <f t="shared" ref="N156" si="303">_xlfn.STDEV.S(E171:E211)</f>
        <v>17.724411304682619</v>
      </c>
    </row>
    <row r="157" spans="1:14">
      <c r="A157" s="13">
        <f ca="1">RAND()</f>
        <v>0.74818569264256685</v>
      </c>
      <c r="B157" s="1">
        <v>43001</v>
      </c>
      <c r="C157" s="1" t="str">
        <f>TEXT(B157, "mmmm")</f>
        <v>September</v>
      </c>
      <c r="D157" t="s">
        <v>21</v>
      </c>
      <c r="E157">
        <v>63.4</v>
      </c>
      <c r="F157">
        <v>0.71</v>
      </c>
      <c r="G157">
        <v>39</v>
      </c>
      <c r="H157">
        <v>0.3</v>
      </c>
      <c r="I157">
        <v>28</v>
      </c>
      <c r="J157" s="2">
        <f>H157*I157</f>
        <v>8.4</v>
      </c>
      <c r="L157" t="s">
        <v>208</v>
      </c>
      <c r="M157">
        <f t="shared" ref="M157" si="304">AVERAGE(E179:E219)</f>
        <v>60.660975609756107</v>
      </c>
      <c r="N157">
        <f t="shared" ref="N157" si="305">_xlfn.STDEV.S(E179:E219)</f>
        <v>18.29527094700677</v>
      </c>
    </row>
    <row r="158" spans="1:14">
      <c r="A158" s="13">
        <f ca="1">RAND()</f>
        <v>3.9485550839683747E-2</v>
      </c>
      <c r="B158" s="1">
        <v>43010</v>
      </c>
      <c r="C158" s="1" t="str">
        <f>TEXT(B158, "mmmm")</f>
        <v>October</v>
      </c>
      <c r="D158" t="s">
        <v>12</v>
      </c>
      <c r="E158">
        <v>58.5</v>
      </c>
      <c r="F158">
        <v>0.74</v>
      </c>
      <c r="G158">
        <v>32</v>
      </c>
      <c r="H158">
        <v>0.3</v>
      </c>
      <c r="I158">
        <v>25</v>
      </c>
      <c r="J158" s="2">
        <f>H158*I158</f>
        <v>7.5</v>
      </c>
      <c r="L158" t="s">
        <v>209</v>
      </c>
      <c r="M158">
        <f t="shared" ref="M158" si="306">AVERAGE(E173:E213)</f>
        <v>62.91951219512196</v>
      </c>
      <c r="N158">
        <f t="shared" ref="N158" si="307">_xlfn.STDEV.S(E173:E213)</f>
        <v>18.831850938133947</v>
      </c>
    </row>
    <row r="159" spans="1:14">
      <c r="A159" s="13">
        <f ca="1">RAND()</f>
        <v>0.94476765820260344</v>
      </c>
      <c r="B159" s="1">
        <v>43031</v>
      </c>
      <c r="C159" s="1" t="str">
        <f>TEXT(B159, "mmmm")</f>
        <v>October</v>
      </c>
      <c r="D159" t="s">
        <v>12</v>
      </c>
      <c r="E159">
        <v>58.5</v>
      </c>
      <c r="F159">
        <v>0.8</v>
      </c>
      <c r="G159">
        <v>50</v>
      </c>
      <c r="H159">
        <v>0.3</v>
      </c>
      <c r="I159">
        <v>25</v>
      </c>
      <c r="J159" s="2">
        <f>H159*I159</f>
        <v>7.5</v>
      </c>
      <c r="L159" t="s">
        <v>210</v>
      </c>
      <c r="M159">
        <f t="shared" ref="M159" si="308">AVERAGE(E181:E221)</f>
        <v>60.019512195121955</v>
      </c>
      <c r="N159">
        <f t="shared" ref="N159" si="309">_xlfn.STDEV.S(E181:E221)</f>
        <v>18.481466655979911</v>
      </c>
    </row>
    <row r="160" spans="1:14">
      <c r="A160" s="13">
        <f ca="1">RAND()</f>
        <v>0.41041284108156784</v>
      </c>
      <c r="B160" s="1">
        <v>42888</v>
      </c>
      <c r="C160" s="1" t="str">
        <f>TEXT(B160, "mmmm")</f>
        <v>June</v>
      </c>
      <c r="D160" t="s">
        <v>20</v>
      </c>
      <c r="E160">
        <v>79.900000000000006</v>
      </c>
      <c r="F160">
        <v>0.59</v>
      </c>
      <c r="G160">
        <v>48</v>
      </c>
      <c r="H160">
        <v>0.3</v>
      </c>
      <c r="I160">
        <v>33</v>
      </c>
      <c r="J160" s="2">
        <f>H160*I160</f>
        <v>9.9</v>
      </c>
      <c r="L160" t="s">
        <v>211</v>
      </c>
      <c r="M160">
        <f t="shared" ref="M160" si="310">AVERAGE(E175:E215)</f>
        <v>62.221951219512206</v>
      </c>
      <c r="N160">
        <f t="shared" ref="N160" si="311">_xlfn.STDEV.S(E175:E215)</f>
        <v>18.334905401925571</v>
      </c>
    </row>
    <row r="161" spans="1:14">
      <c r="A161" s="13">
        <f ca="1">RAND()</f>
        <v>0.85534087141249027</v>
      </c>
      <c r="B161" s="1">
        <v>42808</v>
      </c>
      <c r="C161" s="1" t="str">
        <f>TEXT(B161, "mmmm")</f>
        <v>March</v>
      </c>
      <c r="D161" t="s">
        <v>14</v>
      </c>
      <c r="E161">
        <v>58.9</v>
      </c>
      <c r="F161">
        <v>0.87</v>
      </c>
      <c r="G161">
        <v>35</v>
      </c>
      <c r="H161">
        <v>0.3</v>
      </c>
      <c r="I161">
        <v>23</v>
      </c>
      <c r="J161" s="2">
        <f>H161*I161</f>
        <v>6.8999999999999995</v>
      </c>
      <c r="L161" t="s">
        <v>212</v>
      </c>
      <c r="M161">
        <f t="shared" ref="M161" si="312">AVERAGE(E183:E223)</f>
        <v>59.592682926829283</v>
      </c>
      <c r="N161">
        <f t="shared" ref="N161" si="313">_xlfn.STDEV.S(E183:E223)</f>
        <v>18.905268977773112</v>
      </c>
    </row>
    <row r="162" spans="1:14">
      <c r="A162" s="13">
        <f ca="1">RAND()</f>
        <v>0.96492285899094621</v>
      </c>
      <c r="B162" s="1">
        <v>42768</v>
      </c>
      <c r="C162" s="1" t="str">
        <f>TEXT(B162, "mmmm")</f>
        <v>February</v>
      </c>
      <c r="D162" t="s">
        <v>18</v>
      </c>
      <c r="E162">
        <v>52</v>
      </c>
      <c r="F162">
        <v>1</v>
      </c>
      <c r="G162">
        <v>22</v>
      </c>
      <c r="H162">
        <v>0.3</v>
      </c>
      <c r="I162">
        <v>20</v>
      </c>
      <c r="J162" s="2">
        <f>H162*I162</f>
        <v>6</v>
      </c>
      <c r="L162" t="s">
        <v>213</v>
      </c>
      <c r="M162">
        <f t="shared" ref="M162" si="314">AVERAGE(E177:E217)</f>
        <v>62.151219512195127</v>
      </c>
      <c r="N162">
        <f t="shared" ref="N162" si="315">_xlfn.STDEV.S(E177:E217)</f>
        <v>18.723970224704217</v>
      </c>
    </row>
    <row r="163" spans="1:14">
      <c r="A163" s="13">
        <f ca="1">RAND()</f>
        <v>0.63632534418023678</v>
      </c>
      <c r="B163" s="1">
        <v>42985</v>
      </c>
      <c r="C163" s="1" t="str">
        <f>TEXT(B163, "mmmm")</f>
        <v>September</v>
      </c>
      <c r="D163" t="s">
        <v>18</v>
      </c>
      <c r="E163">
        <v>68.400000000000006</v>
      </c>
      <c r="F163">
        <v>0.67</v>
      </c>
      <c r="G163">
        <v>49</v>
      </c>
      <c r="H163">
        <v>0.3</v>
      </c>
      <c r="I163">
        <v>28</v>
      </c>
      <c r="J163" s="2">
        <f>H163*I163</f>
        <v>8.4</v>
      </c>
      <c r="L163" t="s">
        <v>214</v>
      </c>
      <c r="M163">
        <f t="shared" ref="M163" si="316">AVERAGE(E185:E225)</f>
        <v>58.997560975609773</v>
      </c>
      <c r="N163">
        <f t="shared" ref="N163" si="317">_xlfn.STDEV.S(E185:E225)</f>
        <v>18.129650959200461</v>
      </c>
    </row>
    <row r="164" spans="1:14">
      <c r="A164" s="13">
        <f ca="1">RAND()</f>
        <v>0.50904217971717736</v>
      </c>
      <c r="B164" s="1">
        <v>42938</v>
      </c>
      <c r="C164" s="1" t="str">
        <f>TEXT(B164, "mmmm")</f>
        <v>July</v>
      </c>
      <c r="D164" t="s">
        <v>21</v>
      </c>
      <c r="E164">
        <v>99.6</v>
      </c>
      <c r="F164">
        <v>0.47</v>
      </c>
      <c r="G164">
        <v>49</v>
      </c>
      <c r="H164">
        <v>0.5</v>
      </c>
      <c r="I164">
        <v>42</v>
      </c>
      <c r="J164" s="2">
        <f>H164*I164</f>
        <v>21</v>
      </c>
      <c r="L164" t="s">
        <v>215</v>
      </c>
      <c r="M164">
        <f t="shared" ref="M164" si="318">AVERAGE(E179:E219)</f>
        <v>60.660975609756107</v>
      </c>
      <c r="N164">
        <f t="shared" ref="N164" si="319">_xlfn.STDEV.S(E179:E219)</f>
        <v>18.29527094700677</v>
      </c>
    </row>
    <row r="165" spans="1:14">
      <c r="A165" s="13">
        <f ca="1">RAND()</f>
        <v>0.76962422499930383</v>
      </c>
      <c r="B165" s="1">
        <v>42757</v>
      </c>
      <c r="C165" s="1" t="str">
        <f>TEXT(B165, "mmmm")</f>
        <v>January</v>
      </c>
      <c r="D165" t="s">
        <v>10</v>
      </c>
      <c r="E165">
        <v>40.799999999999997</v>
      </c>
      <c r="F165">
        <v>1.1100000000000001</v>
      </c>
      <c r="G165">
        <v>19</v>
      </c>
      <c r="H165">
        <v>0.3</v>
      </c>
      <c r="I165">
        <v>16</v>
      </c>
      <c r="J165" s="2">
        <f>H165*I165</f>
        <v>4.8</v>
      </c>
      <c r="L165" t="s">
        <v>216</v>
      </c>
      <c r="M165">
        <f t="shared" ref="M165" si="320">AVERAGE(E187:E227)</f>
        <v>58.373170731707333</v>
      </c>
      <c r="N165">
        <f t="shared" ref="N165" si="321">_xlfn.STDEV.S(E187:E227)</f>
        <v>18.631653501370206</v>
      </c>
    </row>
    <row r="166" spans="1:14">
      <c r="A166" s="13">
        <f ca="1">RAND()</f>
        <v>0.9808197262809929</v>
      </c>
      <c r="B166" s="1">
        <v>42936</v>
      </c>
      <c r="C166" s="1" t="str">
        <f>TEXT(B166, "mmmm")</f>
        <v>July</v>
      </c>
      <c r="D166" t="s">
        <v>18</v>
      </c>
      <c r="E166">
        <v>86.5</v>
      </c>
      <c r="F166">
        <v>0.56999999999999995</v>
      </c>
      <c r="G166">
        <v>44</v>
      </c>
      <c r="H166">
        <v>0.5</v>
      </c>
      <c r="I166">
        <v>35</v>
      </c>
      <c r="J166" s="2">
        <f>H166*I166</f>
        <v>17.5</v>
      </c>
      <c r="L166" t="s">
        <v>217</v>
      </c>
      <c r="M166">
        <f t="shared" ref="M166" si="322">AVERAGE(E181:E221)</f>
        <v>60.019512195121955</v>
      </c>
      <c r="N166">
        <f t="shared" ref="N166" si="323">_xlfn.STDEV.S(E181:E221)</f>
        <v>18.481466655979911</v>
      </c>
    </row>
    <row r="167" spans="1:14">
      <c r="A167" s="13">
        <f ca="1">RAND()</f>
        <v>0.11287204583787569</v>
      </c>
      <c r="B167" s="1">
        <v>42914</v>
      </c>
      <c r="C167" s="1" t="str">
        <f>TEXT(B167, "mmmm")</f>
        <v>June</v>
      </c>
      <c r="D167" t="s">
        <v>16</v>
      </c>
      <c r="E167">
        <v>75.900000000000006</v>
      </c>
      <c r="F167">
        <v>0.59</v>
      </c>
      <c r="G167">
        <v>65</v>
      </c>
      <c r="H167">
        <v>0.3</v>
      </c>
      <c r="I167">
        <v>33</v>
      </c>
      <c r="J167" s="2">
        <f>H167*I167</f>
        <v>9.9</v>
      </c>
      <c r="L167" t="s">
        <v>218</v>
      </c>
      <c r="M167">
        <f t="shared" ref="M167" si="324">AVERAGE(E189:E229)</f>
        <v>58.312195121951213</v>
      </c>
      <c r="N167">
        <f t="shared" ref="N167" si="325">_xlfn.STDEV.S(E189:E229)</f>
        <v>18.556039382394559</v>
      </c>
    </row>
    <row r="168" spans="1:14">
      <c r="A168" s="13">
        <f ca="1">RAND()</f>
        <v>0.339256209266945</v>
      </c>
      <c r="B168" s="1">
        <v>42992</v>
      </c>
      <c r="C168" s="1" t="str">
        <f>TEXT(B168, "mmmm")</f>
        <v>September</v>
      </c>
      <c r="D168" t="s">
        <v>18</v>
      </c>
      <c r="E168">
        <v>63.8</v>
      </c>
      <c r="F168">
        <v>0.71</v>
      </c>
      <c r="G168">
        <v>29</v>
      </c>
      <c r="H168">
        <v>0.3</v>
      </c>
      <c r="I168">
        <v>26</v>
      </c>
      <c r="J168" s="2">
        <f>H168*I168</f>
        <v>7.8</v>
      </c>
      <c r="L168" t="s">
        <v>219</v>
      </c>
      <c r="M168">
        <f t="shared" ref="M168" si="326">AVERAGE(E183:E223)</f>
        <v>59.592682926829283</v>
      </c>
      <c r="N168">
        <f t="shared" ref="N168" si="327">_xlfn.STDEV.S(E183:E223)</f>
        <v>18.905268977773112</v>
      </c>
    </row>
    <row r="169" spans="1:14">
      <c r="A169" s="13">
        <f ca="1">RAND()</f>
        <v>0.20060068612428106</v>
      </c>
      <c r="B169" s="1">
        <v>43062</v>
      </c>
      <c r="C169" s="1" t="str">
        <f>TEXT(B169, "mmmm")</f>
        <v>November</v>
      </c>
      <c r="D169" t="s">
        <v>18</v>
      </c>
      <c r="E169">
        <v>51.9</v>
      </c>
      <c r="F169">
        <v>0.87</v>
      </c>
      <c r="G169">
        <v>47</v>
      </c>
      <c r="H169">
        <v>0.3</v>
      </c>
      <c r="I169">
        <v>23</v>
      </c>
      <c r="J169" s="2">
        <f>H169*I169</f>
        <v>6.8999999999999995</v>
      </c>
      <c r="L169" t="s">
        <v>220</v>
      </c>
      <c r="M169">
        <f t="shared" ref="M169" si="328">AVERAGE(E191:E231)</f>
        <v>56.499999999999986</v>
      </c>
      <c r="N169">
        <f t="shared" ref="N169" si="329">_xlfn.STDEV.S(E191:E231)</f>
        <v>19.077224640916743</v>
      </c>
    </row>
    <row r="170" spans="1:14">
      <c r="A170" s="13">
        <f ca="1">RAND()</f>
        <v>0.2099148525771134</v>
      </c>
      <c r="B170" s="1">
        <v>42948</v>
      </c>
      <c r="C170" s="1" t="str">
        <f>TEXT(B170, "mmmm")</f>
        <v>August</v>
      </c>
      <c r="D170" t="s">
        <v>14</v>
      </c>
      <c r="E170">
        <v>75.599999999999994</v>
      </c>
      <c r="F170">
        <v>0.63</v>
      </c>
      <c r="G170">
        <v>56</v>
      </c>
      <c r="H170">
        <v>0.5</v>
      </c>
      <c r="I170">
        <v>32</v>
      </c>
      <c r="J170" s="2">
        <f>H170*I170</f>
        <v>16</v>
      </c>
      <c r="L170" t="s">
        <v>221</v>
      </c>
      <c r="M170">
        <f t="shared" ref="M170" si="330">AVERAGE(E185:E225)</f>
        <v>58.997560975609773</v>
      </c>
      <c r="N170">
        <f t="shared" ref="N170" si="331">_xlfn.STDEV.S(E185:E225)</f>
        <v>18.129650959200461</v>
      </c>
    </row>
    <row r="171" spans="1:14">
      <c r="A171" s="13">
        <f ca="1">RAND()</f>
        <v>0.25255183102819179</v>
      </c>
      <c r="B171" s="1">
        <v>42838</v>
      </c>
      <c r="C171" s="1" t="str">
        <f>TEXT(B171, "mmmm")</f>
        <v>April</v>
      </c>
      <c r="D171" t="s">
        <v>18</v>
      </c>
      <c r="E171">
        <v>61.1</v>
      </c>
      <c r="F171">
        <v>0.69</v>
      </c>
      <c r="G171">
        <v>46</v>
      </c>
      <c r="H171">
        <v>0.3</v>
      </c>
      <c r="I171">
        <v>27</v>
      </c>
      <c r="J171" s="2">
        <f>H171*I171</f>
        <v>8.1</v>
      </c>
      <c r="L171" t="s">
        <v>222</v>
      </c>
      <c r="M171">
        <f t="shared" ref="M171" si="332">AVERAGE(E193:E233)</f>
        <v>56.734146341463415</v>
      </c>
      <c r="N171">
        <f t="shared" ref="N171" si="333">_xlfn.STDEV.S(E193:E233)</f>
        <v>19.087831329882626</v>
      </c>
    </row>
    <row r="172" spans="1:14">
      <c r="A172" s="13">
        <f ca="1">RAND()</f>
        <v>0.507150357319611</v>
      </c>
      <c r="B172" s="1">
        <v>43030</v>
      </c>
      <c r="C172" s="1" t="str">
        <f>TEXT(B172, "mmmm")</f>
        <v>October</v>
      </c>
      <c r="D172" t="s">
        <v>10</v>
      </c>
      <c r="E172">
        <v>57.5</v>
      </c>
      <c r="F172">
        <v>0.77</v>
      </c>
      <c r="G172">
        <v>35</v>
      </c>
      <c r="H172">
        <v>0.3</v>
      </c>
      <c r="I172">
        <v>25</v>
      </c>
      <c r="J172" s="2">
        <f>H172*I172</f>
        <v>7.5</v>
      </c>
      <c r="L172" t="s">
        <v>223</v>
      </c>
      <c r="M172">
        <f t="shared" ref="M172" si="334">AVERAGE(E187:E227)</f>
        <v>58.373170731707333</v>
      </c>
      <c r="N172">
        <f t="shared" ref="N172" si="335">_xlfn.STDEV.S(E187:E227)</f>
        <v>18.631653501370206</v>
      </c>
    </row>
    <row r="173" spans="1:14">
      <c r="A173" s="13">
        <f ca="1">RAND()</f>
        <v>0.44404323231893905</v>
      </c>
      <c r="B173" s="1">
        <v>43015</v>
      </c>
      <c r="C173" s="1" t="str">
        <f>TEXT(B173, "mmmm")</f>
        <v>October</v>
      </c>
      <c r="D173" t="s">
        <v>21</v>
      </c>
      <c r="E173">
        <v>63.5</v>
      </c>
      <c r="F173">
        <v>0.8</v>
      </c>
      <c r="G173">
        <v>31</v>
      </c>
      <c r="H173">
        <v>0.3</v>
      </c>
      <c r="I173">
        <v>25</v>
      </c>
      <c r="J173" s="2">
        <f>H173*I173</f>
        <v>7.5</v>
      </c>
      <c r="L173" t="s">
        <v>224</v>
      </c>
      <c r="M173">
        <f t="shared" ref="M173" si="336">AVERAGE(E195:E235)</f>
        <v>56.099999999999994</v>
      </c>
      <c r="N173">
        <f t="shared" ref="N173" si="337">_xlfn.STDEV.S(E195:E235)</f>
        <v>19.684854584172051</v>
      </c>
    </row>
    <row r="174" spans="1:14">
      <c r="A174" s="13">
        <f ca="1">RAND()</f>
        <v>0.51026406723219619</v>
      </c>
      <c r="B174" s="1">
        <v>42922</v>
      </c>
      <c r="C174" s="1" t="str">
        <f>TEXT(B174, "mmmm")</f>
        <v>July</v>
      </c>
      <c r="D174" t="s">
        <v>18</v>
      </c>
      <c r="E174">
        <v>91.7</v>
      </c>
      <c r="F174">
        <v>0.51</v>
      </c>
      <c r="G174">
        <v>46</v>
      </c>
      <c r="H174">
        <v>0.5</v>
      </c>
      <c r="I174">
        <v>39</v>
      </c>
      <c r="J174" s="2">
        <f>H174*I174</f>
        <v>19.5</v>
      </c>
      <c r="L174" t="s">
        <v>225</v>
      </c>
      <c r="M174">
        <f t="shared" ref="M174" si="338">AVERAGE(E189:E229)</f>
        <v>58.312195121951213</v>
      </c>
      <c r="N174">
        <f t="shared" ref="N174" si="339">_xlfn.STDEV.S(E189:E229)</f>
        <v>18.556039382394559</v>
      </c>
    </row>
    <row r="175" spans="1:14">
      <c r="A175" s="13">
        <f ca="1">RAND()</f>
        <v>0.44521585813872355</v>
      </c>
      <c r="B175" s="1">
        <v>42877</v>
      </c>
      <c r="C175" s="1" t="str">
        <f>TEXT(B175, "mmmm")</f>
        <v>May</v>
      </c>
      <c r="D175" t="s">
        <v>12</v>
      </c>
      <c r="E175">
        <v>71</v>
      </c>
      <c r="F175">
        <v>0.67</v>
      </c>
      <c r="G175">
        <v>34</v>
      </c>
      <c r="H175">
        <v>0.3</v>
      </c>
      <c r="I175">
        <v>30</v>
      </c>
      <c r="J175" s="2">
        <f>H175*I175</f>
        <v>9</v>
      </c>
      <c r="L175" t="s">
        <v>226</v>
      </c>
      <c r="M175">
        <f t="shared" ref="M175" si="340">AVERAGE(E197:E237)</f>
        <v>55.353658536585364</v>
      </c>
      <c r="N175">
        <f t="shared" ref="N175" si="341">_xlfn.STDEV.S(E197:E237)</f>
        <v>19.76903004146855</v>
      </c>
    </row>
    <row r="176" spans="1:14">
      <c r="A176" s="13">
        <f ca="1">RAND()</f>
        <v>0.35534455244270735</v>
      </c>
      <c r="B176" s="1">
        <v>42959</v>
      </c>
      <c r="C176" s="1" t="str">
        <f>TEXT(B176, "mmmm")</f>
        <v>August</v>
      </c>
      <c r="D176" t="s">
        <v>21</v>
      </c>
      <c r="E176">
        <v>67.7</v>
      </c>
      <c r="F176">
        <v>0.65</v>
      </c>
      <c r="G176">
        <v>43</v>
      </c>
      <c r="H176">
        <v>0.5</v>
      </c>
      <c r="I176">
        <v>29</v>
      </c>
      <c r="J176" s="2">
        <f>H176*I176</f>
        <v>14.5</v>
      </c>
      <c r="L176" t="s">
        <v>227</v>
      </c>
      <c r="M176">
        <f t="shared" ref="M176" si="342">AVERAGE(E191:E231)</f>
        <v>56.499999999999986</v>
      </c>
      <c r="N176">
        <f t="shared" ref="N176" si="343">_xlfn.STDEV.S(E191:E231)</f>
        <v>19.077224640916743</v>
      </c>
    </row>
    <row r="177" spans="1:14">
      <c r="A177" s="13">
        <f ca="1">RAND()</f>
        <v>0.99803406500972125</v>
      </c>
      <c r="B177" s="1">
        <v>42912</v>
      </c>
      <c r="C177" s="1" t="str">
        <f>TEXT(B177, "mmmm")</f>
        <v>June</v>
      </c>
      <c r="D177" t="s">
        <v>12</v>
      </c>
      <c r="E177">
        <v>102.6</v>
      </c>
      <c r="F177">
        <v>0.47</v>
      </c>
      <c r="G177">
        <v>60</v>
      </c>
      <c r="H177">
        <v>0.3</v>
      </c>
      <c r="I177">
        <v>42</v>
      </c>
      <c r="J177" s="2">
        <f>H177*I177</f>
        <v>12.6</v>
      </c>
      <c r="L177" t="s">
        <v>228</v>
      </c>
      <c r="M177">
        <f t="shared" ref="M177" si="344">AVERAGE(E199:E239)</f>
        <v>55.665853658536577</v>
      </c>
      <c r="N177">
        <f t="shared" ref="N177" si="345">_xlfn.STDEV.S(E199:E239)</f>
        <v>19.950045234987517</v>
      </c>
    </row>
    <row r="178" spans="1:14">
      <c r="A178" s="13">
        <f ca="1">RAND()</f>
        <v>0.89303564476535469</v>
      </c>
      <c r="B178" s="1">
        <v>42964</v>
      </c>
      <c r="C178" s="1" t="str">
        <f>TEXT(B178, "mmmm")</f>
        <v>August</v>
      </c>
      <c r="D178" t="s">
        <v>18</v>
      </c>
      <c r="E178">
        <v>68</v>
      </c>
      <c r="F178">
        <v>0.67</v>
      </c>
      <c r="G178">
        <v>42</v>
      </c>
      <c r="H178">
        <v>0.5</v>
      </c>
      <c r="I178">
        <v>30</v>
      </c>
      <c r="J178" s="2">
        <f>H178*I178</f>
        <v>15</v>
      </c>
      <c r="L178" t="s">
        <v>229</v>
      </c>
      <c r="M178">
        <f t="shared" ref="M178" si="346">AVERAGE(E193:E233)</f>
        <v>56.734146341463415</v>
      </c>
      <c r="N178">
        <f t="shared" ref="N178" si="347">_xlfn.STDEV.S(E193:E233)</f>
        <v>19.087831329882626</v>
      </c>
    </row>
    <row r="179" spans="1:14">
      <c r="A179" s="13">
        <f ca="1">RAND()</f>
        <v>0.1861511592583377</v>
      </c>
      <c r="B179" s="1">
        <v>42794</v>
      </c>
      <c r="C179" s="1" t="str">
        <f>TEXT(B179, "mmmm")</f>
        <v>February</v>
      </c>
      <c r="D179" t="s">
        <v>14</v>
      </c>
      <c r="E179">
        <v>49.6</v>
      </c>
      <c r="F179">
        <v>0.91</v>
      </c>
      <c r="G179">
        <v>45</v>
      </c>
      <c r="H179">
        <v>0.3</v>
      </c>
      <c r="I179">
        <v>22</v>
      </c>
      <c r="J179" s="2">
        <f>H179*I179</f>
        <v>6.6</v>
      </c>
      <c r="L179" t="s">
        <v>230</v>
      </c>
      <c r="M179">
        <f t="shared" ref="M179" si="348">AVERAGE(E201:E241)</f>
        <v>55.573170731707307</v>
      </c>
      <c r="N179">
        <f t="shared" ref="N179" si="349">_xlfn.STDEV.S(E201:E241)</f>
        <v>19.947882398769089</v>
      </c>
    </row>
    <row r="180" spans="1:14">
      <c r="A180" s="13">
        <f ca="1">RAND()</f>
        <v>2.1981056277673217E-2</v>
      </c>
      <c r="B180" s="1">
        <v>42887</v>
      </c>
      <c r="C180" s="1" t="str">
        <f>TEXT(B180, "mmmm")</f>
        <v>June</v>
      </c>
      <c r="D180" t="s">
        <v>18</v>
      </c>
      <c r="E180">
        <v>71.3</v>
      </c>
      <c r="F180">
        <v>0.65</v>
      </c>
      <c r="G180">
        <v>42</v>
      </c>
      <c r="H180">
        <v>0.3</v>
      </c>
      <c r="I180">
        <v>31</v>
      </c>
      <c r="J180" s="2">
        <f>H180*I180</f>
        <v>9.2999999999999989</v>
      </c>
      <c r="L180" t="s">
        <v>231</v>
      </c>
      <c r="M180">
        <f t="shared" ref="M180" si="350">AVERAGE(E195:E235)</f>
        <v>56.099999999999994</v>
      </c>
      <c r="N180">
        <f t="shared" ref="N180" si="351">_xlfn.STDEV.S(E195:E235)</f>
        <v>19.684854584172051</v>
      </c>
    </row>
    <row r="181" spans="1:14">
      <c r="A181" s="13">
        <f ca="1">RAND()</f>
        <v>0.27832957508015865</v>
      </c>
      <c r="B181" s="1">
        <v>42778</v>
      </c>
      <c r="C181" s="1" t="str">
        <f>TEXT(B181, "mmmm")</f>
        <v>February</v>
      </c>
      <c r="D181" t="s">
        <v>10</v>
      </c>
      <c r="E181">
        <v>55.6</v>
      </c>
      <c r="F181">
        <v>0.83</v>
      </c>
      <c r="G181">
        <v>41</v>
      </c>
      <c r="H181">
        <v>0.3</v>
      </c>
      <c r="I181">
        <v>22</v>
      </c>
      <c r="J181" s="2">
        <f>H181*I181</f>
        <v>6.6</v>
      </c>
      <c r="L181" t="s">
        <v>232</v>
      </c>
      <c r="M181">
        <f t="shared" ref="M181" si="352">AVERAGE(E203:E243)</f>
        <v>55.63902439024389</v>
      </c>
      <c r="N181">
        <f t="shared" ref="N181" si="353">_xlfn.STDEV.S(E203:E243)</f>
        <v>19.966733308791188</v>
      </c>
    </row>
    <row r="182" spans="1:14">
      <c r="A182" s="13">
        <f ca="1">RAND()</f>
        <v>3.7318688541034595E-2</v>
      </c>
      <c r="B182" s="1">
        <v>42885</v>
      </c>
      <c r="C182" s="1" t="str">
        <f>TEXT(B182, "mmmm")</f>
        <v>May</v>
      </c>
      <c r="D182" t="s">
        <v>14</v>
      </c>
      <c r="E182">
        <v>75</v>
      </c>
      <c r="F182">
        <v>0.67</v>
      </c>
      <c r="G182">
        <v>43</v>
      </c>
      <c r="H182">
        <v>0.3</v>
      </c>
      <c r="I182">
        <v>30</v>
      </c>
      <c r="J182" s="2">
        <f>H182*I182</f>
        <v>9</v>
      </c>
      <c r="L182" t="s">
        <v>233</v>
      </c>
      <c r="M182">
        <f t="shared" ref="M182" si="354">AVERAGE(E197:E237)</f>
        <v>55.353658536585364</v>
      </c>
      <c r="N182">
        <f t="shared" ref="N182" si="355">_xlfn.STDEV.S(E197:E237)</f>
        <v>19.76903004146855</v>
      </c>
    </row>
    <row r="183" spans="1:14">
      <c r="A183" s="13">
        <f ca="1">RAND()</f>
        <v>4.0383130962520331E-2</v>
      </c>
      <c r="B183" s="1">
        <v>43090</v>
      </c>
      <c r="C183" s="1" t="str">
        <f>TEXT(B183, "mmmm")</f>
        <v>December</v>
      </c>
      <c r="D183" t="s">
        <v>18</v>
      </c>
      <c r="E183">
        <v>40.5</v>
      </c>
      <c r="F183">
        <v>1.33</v>
      </c>
      <c r="G183">
        <v>23</v>
      </c>
      <c r="H183">
        <v>0.3</v>
      </c>
      <c r="I183">
        <v>15</v>
      </c>
      <c r="J183" s="2">
        <f>H183*I183</f>
        <v>4.5</v>
      </c>
      <c r="L183" t="s">
        <v>234</v>
      </c>
      <c r="M183">
        <f t="shared" ref="M183" si="356">AVERAGE(E205:E245)</f>
        <v>57.146341463414636</v>
      </c>
      <c r="N183">
        <f t="shared" ref="N183" si="357">_xlfn.STDEV.S(E205:E245)</f>
        <v>20.494890796988592</v>
      </c>
    </row>
    <row r="184" spans="1:14">
      <c r="A184" s="13">
        <f ca="1">RAND()</f>
        <v>7.4453141740221662E-3</v>
      </c>
      <c r="B184" s="1">
        <v>42898</v>
      </c>
      <c r="C184" s="1" t="str">
        <f>TEXT(B184, "mmmm")</f>
        <v>June</v>
      </c>
      <c r="D184" t="s">
        <v>12</v>
      </c>
      <c r="E184">
        <v>93</v>
      </c>
      <c r="F184">
        <v>0.5</v>
      </c>
      <c r="G184">
        <v>67</v>
      </c>
      <c r="H184">
        <v>0.3</v>
      </c>
      <c r="I184">
        <v>40</v>
      </c>
      <c r="J184" s="2">
        <f>H184*I184</f>
        <v>12</v>
      </c>
      <c r="L184" t="s">
        <v>235</v>
      </c>
      <c r="M184">
        <f t="shared" ref="M184" si="358">AVERAGE(E199:E239)</f>
        <v>55.665853658536577</v>
      </c>
      <c r="N184">
        <f t="shared" ref="N184" si="359">_xlfn.STDEV.S(E199:E239)</f>
        <v>19.950045234987517</v>
      </c>
    </row>
    <row r="185" spans="1:14">
      <c r="A185" s="13">
        <f ca="1">RAND()</f>
        <v>0.13147879126049333</v>
      </c>
      <c r="B185" s="1">
        <v>42966</v>
      </c>
      <c r="C185" s="1" t="str">
        <f>TEXT(B185, "mmmm")</f>
        <v>August</v>
      </c>
      <c r="D185" t="s">
        <v>21</v>
      </c>
      <c r="E185">
        <v>79.599999999999994</v>
      </c>
      <c r="F185">
        <v>0.61</v>
      </c>
      <c r="G185">
        <v>58</v>
      </c>
      <c r="H185">
        <v>0.5</v>
      </c>
      <c r="I185">
        <v>32</v>
      </c>
      <c r="J185" s="2">
        <f>H185*I185</f>
        <v>16</v>
      </c>
      <c r="L185" t="s">
        <v>236</v>
      </c>
      <c r="M185">
        <f t="shared" ref="M185" si="360">AVERAGE(E207:E247)</f>
        <v>57.997560975609758</v>
      </c>
      <c r="N185">
        <f t="shared" ref="N185" si="361">_xlfn.STDEV.S(E207:E247)</f>
        <v>20.574407498210952</v>
      </c>
    </row>
    <row r="186" spans="1:14">
      <c r="A186" s="13">
        <f ca="1">RAND()</f>
        <v>0.70488494471590413</v>
      </c>
      <c r="B186" s="1">
        <v>42854</v>
      </c>
      <c r="C186" s="1" t="str">
        <f>TEXT(B186, "mmmm")</f>
        <v>April</v>
      </c>
      <c r="D186" t="s">
        <v>21</v>
      </c>
      <c r="E186">
        <v>65.099999999999994</v>
      </c>
      <c r="F186">
        <v>0.71</v>
      </c>
      <c r="G186">
        <v>32</v>
      </c>
      <c r="H186">
        <v>0.3</v>
      </c>
      <c r="I186">
        <v>27</v>
      </c>
      <c r="J186" s="2">
        <f>H186*I186</f>
        <v>8.1</v>
      </c>
      <c r="L186" t="s">
        <v>237</v>
      </c>
      <c r="M186">
        <f t="shared" ref="M186" si="362">AVERAGE(E201:E241)</f>
        <v>55.573170731707307</v>
      </c>
      <c r="N186">
        <f t="shared" ref="N186" si="363">_xlfn.STDEV.S(E201:E241)</f>
        <v>19.947882398769089</v>
      </c>
    </row>
    <row r="187" spans="1:14">
      <c r="A187" s="13">
        <f ca="1">RAND()</f>
        <v>0.81729264063882512</v>
      </c>
      <c r="B187" s="1">
        <v>42963</v>
      </c>
      <c r="C187" s="1" t="str">
        <f>TEXT(B187, "mmmm")</f>
        <v>August</v>
      </c>
      <c r="D187" t="s">
        <v>16</v>
      </c>
      <c r="E187">
        <v>71</v>
      </c>
      <c r="F187">
        <v>0.63</v>
      </c>
      <c r="G187">
        <v>49</v>
      </c>
      <c r="H187">
        <v>0.5</v>
      </c>
      <c r="I187">
        <v>30</v>
      </c>
      <c r="J187" s="2">
        <f>H187*I187</f>
        <v>15</v>
      </c>
      <c r="L187" t="s">
        <v>238</v>
      </c>
      <c r="M187">
        <f t="shared" ref="M187" si="364">AVERAGE(E209:E249)</f>
        <v>58.280487804878049</v>
      </c>
      <c r="N187">
        <f t="shared" ref="N187" si="365">_xlfn.STDEV.S(E209:E249)</f>
        <v>20.221439359157824</v>
      </c>
    </row>
    <row r="188" spans="1:14">
      <c r="A188" s="13">
        <f ca="1">RAND()</f>
        <v>0.70713353321809413</v>
      </c>
      <c r="B188" s="1">
        <v>42790</v>
      </c>
      <c r="C188" s="1" t="str">
        <f>TEXT(B188, "mmmm")</f>
        <v>February</v>
      </c>
      <c r="D188" t="s">
        <v>20</v>
      </c>
      <c r="E188">
        <v>47.3</v>
      </c>
      <c r="F188">
        <v>0.87</v>
      </c>
      <c r="G188">
        <v>36</v>
      </c>
      <c r="H188">
        <v>0.3</v>
      </c>
      <c r="I188">
        <v>21</v>
      </c>
      <c r="J188" s="2">
        <f>H188*I188</f>
        <v>6.3</v>
      </c>
      <c r="L188" t="s">
        <v>239</v>
      </c>
      <c r="M188">
        <f t="shared" ref="M188" si="366">AVERAGE(E203:E243)</f>
        <v>55.63902439024389</v>
      </c>
      <c r="N188">
        <f t="shared" ref="N188" si="367">_xlfn.STDEV.S(E203:E243)</f>
        <v>19.966733308791188</v>
      </c>
    </row>
    <row r="189" spans="1:14">
      <c r="A189" s="13">
        <f ca="1">RAND()</f>
        <v>0.16233713293065577</v>
      </c>
      <c r="B189" s="1">
        <v>42939</v>
      </c>
      <c r="C189" s="1" t="str">
        <f>TEXT(B189, "mmmm")</f>
        <v>July</v>
      </c>
      <c r="D189" t="s">
        <v>10</v>
      </c>
      <c r="E189">
        <v>89.1</v>
      </c>
      <c r="F189">
        <v>0.51</v>
      </c>
      <c r="G189">
        <v>72</v>
      </c>
      <c r="H189">
        <v>0.5</v>
      </c>
      <c r="I189">
        <v>37</v>
      </c>
      <c r="J189" s="2">
        <f>H189*I189</f>
        <v>18.5</v>
      </c>
      <c r="L189" t="s">
        <v>240</v>
      </c>
      <c r="M189">
        <f t="shared" ref="M189" si="368">AVERAGE(E211:E251)</f>
        <v>59.243902439024382</v>
      </c>
      <c r="N189">
        <f t="shared" ref="N189" si="369">_xlfn.STDEV.S(E211:E251)</f>
        <v>19.558873290408261</v>
      </c>
    </row>
    <row r="190" spans="1:14">
      <c r="A190" s="13">
        <f ca="1">RAND()</f>
        <v>0.37863297634625603</v>
      </c>
      <c r="B190" s="1">
        <v>42853</v>
      </c>
      <c r="C190" s="1" t="str">
        <f>TEXT(B190, "mmmm")</f>
        <v>April</v>
      </c>
      <c r="D190" t="s">
        <v>20</v>
      </c>
      <c r="E190">
        <v>58.8</v>
      </c>
      <c r="F190">
        <v>0.74</v>
      </c>
      <c r="G190">
        <v>32</v>
      </c>
      <c r="H190">
        <v>0.3</v>
      </c>
      <c r="I190">
        <v>26</v>
      </c>
      <c r="J190" s="2">
        <f>H190*I190</f>
        <v>7.8</v>
      </c>
      <c r="L190" t="s">
        <v>241</v>
      </c>
      <c r="M190">
        <f t="shared" ref="M190" si="370">AVERAGE(E205:E245)</f>
        <v>57.146341463414636</v>
      </c>
      <c r="N190">
        <f t="shared" ref="N190" si="371">_xlfn.STDEV.S(E205:E245)</f>
        <v>20.494890796988592</v>
      </c>
    </row>
    <row r="191" spans="1:14">
      <c r="A191" s="13">
        <f ca="1">RAND()</f>
        <v>0.69404080336795071</v>
      </c>
      <c r="B191" s="1">
        <v>42803</v>
      </c>
      <c r="C191" s="1" t="str">
        <f>TEXT(B191, "mmmm")</f>
        <v>March</v>
      </c>
      <c r="D191" t="s">
        <v>18</v>
      </c>
      <c r="E191">
        <v>52.9</v>
      </c>
      <c r="F191">
        <v>0.8</v>
      </c>
      <c r="G191">
        <v>29</v>
      </c>
      <c r="H191">
        <v>0.3</v>
      </c>
      <c r="I191">
        <v>23</v>
      </c>
      <c r="J191" s="2">
        <f>H191*I191</f>
        <v>6.8999999999999995</v>
      </c>
      <c r="L191" t="s">
        <v>242</v>
      </c>
      <c r="M191">
        <f t="shared" ref="M191" si="372">AVERAGE(E213:E253)</f>
        <v>59.402439024390247</v>
      </c>
      <c r="N191">
        <f t="shared" ref="N191" si="373">_xlfn.STDEV.S(E213:E253)</f>
        <v>19.396990588811434</v>
      </c>
    </row>
    <row r="192" spans="1:14">
      <c r="A192" s="13">
        <f ca="1">RAND()</f>
        <v>0.93847835549026104</v>
      </c>
      <c r="B192" s="1">
        <v>42804</v>
      </c>
      <c r="C192" s="1" t="str">
        <f>TEXT(B192, "mmmm")</f>
        <v>March</v>
      </c>
      <c r="D192" t="s">
        <v>20</v>
      </c>
      <c r="E192">
        <v>59.2</v>
      </c>
      <c r="F192">
        <v>0.83</v>
      </c>
      <c r="G192">
        <v>31</v>
      </c>
      <c r="H192">
        <v>0.3</v>
      </c>
      <c r="I192">
        <v>24</v>
      </c>
      <c r="J192" s="2">
        <f>H192*I192</f>
        <v>7.1999999999999993</v>
      </c>
      <c r="L192" t="s">
        <v>243</v>
      </c>
      <c r="M192">
        <f t="shared" ref="M192" si="374">AVERAGE(E207:E247)</f>
        <v>57.997560975609758</v>
      </c>
      <c r="N192">
        <f t="shared" ref="N192" si="375">_xlfn.STDEV.S(E207:E247)</f>
        <v>20.574407498210952</v>
      </c>
    </row>
    <row r="193" spans="1:14">
      <c r="A193" s="13">
        <f ca="1">RAND()</f>
        <v>0.44415695417696666</v>
      </c>
      <c r="B193" s="1">
        <v>43051</v>
      </c>
      <c r="C193" s="1" t="str">
        <f>TEXT(B193, "mmmm")</f>
        <v>November</v>
      </c>
      <c r="D193" t="s">
        <v>10</v>
      </c>
      <c r="E193">
        <v>49.7</v>
      </c>
      <c r="F193">
        <v>1.05</v>
      </c>
      <c r="G193">
        <v>38</v>
      </c>
      <c r="H193">
        <v>0.3</v>
      </c>
      <c r="I193">
        <v>19</v>
      </c>
      <c r="J193" s="2">
        <f>H193*I193</f>
        <v>5.7</v>
      </c>
      <c r="L193" t="s">
        <v>244</v>
      </c>
      <c r="M193">
        <f t="shared" ref="M193" si="376">AVERAGE(E215:E255)</f>
        <v>57.951219512195131</v>
      </c>
      <c r="N193">
        <f t="shared" ref="N193" si="377">_xlfn.STDEV.S(E215:E255)</f>
        <v>17.999293346562467</v>
      </c>
    </row>
    <row r="194" spans="1:14">
      <c r="A194" s="13">
        <f ca="1">RAND()</f>
        <v>0.90311388760108524</v>
      </c>
      <c r="B194" s="1">
        <v>43097</v>
      </c>
      <c r="C194" s="1" t="str">
        <f>TEXT(B194, "mmmm")</f>
        <v>December</v>
      </c>
      <c r="D194" t="s">
        <v>18</v>
      </c>
      <c r="E194">
        <v>37.799999999999997</v>
      </c>
      <c r="F194">
        <v>1.25</v>
      </c>
      <c r="G194">
        <v>32</v>
      </c>
      <c r="H194">
        <v>0.3</v>
      </c>
      <c r="I194">
        <v>16</v>
      </c>
      <c r="J194" s="2">
        <f>H194*I194</f>
        <v>4.8</v>
      </c>
      <c r="L194" t="s">
        <v>245</v>
      </c>
      <c r="M194">
        <f t="shared" ref="M194" si="378">AVERAGE(E209:E249)</f>
        <v>58.280487804878049</v>
      </c>
      <c r="N194">
        <f t="shared" ref="N194" si="379">_xlfn.STDEV.S(E209:E249)</f>
        <v>20.221439359157824</v>
      </c>
    </row>
    <row r="195" spans="1:14">
      <c r="A195" s="13">
        <f ca="1">RAND()</f>
        <v>0.43140751802916866</v>
      </c>
      <c r="B195" s="1">
        <v>42951</v>
      </c>
      <c r="C195" s="1" t="str">
        <f>TEXT(B195, "mmmm")</f>
        <v>August</v>
      </c>
      <c r="D195" t="s">
        <v>20</v>
      </c>
      <c r="E195">
        <v>70.7</v>
      </c>
      <c r="F195">
        <v>0.69</v>
      </c>
      <c r="G195">
        <v>34</v>
      </c>
      <c r="H195">
        <v>0.5</v>
      </c>
      <c r="I195">
        <v>29</v>
      </c>
      <c r="J195" s="2">
        <f>H195*I195</f>
        <v>14.5</v>
      </c>
      <c r="L195" t="s">
        <v>246</v>
      </c>
      <c r="M195">
        <f t="shared" ref="M195" si="380">AVERAGE(E217:E257)</f>
        <v>59.770731707317083</v>
      </c>
      <c r="N195">
        <f t="shared" ref="N195" si="381">_xlfn.STDEV.S(E217:E257)</f>
        <v>19.298163693761545</v>
      </c>
    </row>
    <row r="196" spans="1:14">
      <c r="A196" s="13">
        <f ca="1">RAND()</f>
        <v>0.13842510885970483</v>
      </c>
      <c r="B196" s="1">
        <v>43011</v>
      </c>
      <c r="C196" s="1" t="str">
        <f>TEXT(B196, "mmmm")</f>
        <v>October</v>
      </c>
      <c r="D196" t="s">
        <v>14</v>
      </c>
      <c r="E196">
        <v>59.2</v>
      </c>
      <c r="F196">
        <v>0.8</v>
      </c>
      <c r="G196">
        <v>34</v>
      </c>
      <c r="H196">
        <v>0.3</v>
      </c>
      <c r="I196">
        <v>24</v>
      </c>
      <c r="J196" s="2">
        <f>H196*I196</f>
        <v>7.1999999999999993</v>
      </c>
      <c r="L196" t="s">
        <v>247</v>
      </c>
      <c r="M196">
        <f t="shared" ref="M196" si="382">AVERAGE(E211:E251)</f>
        <v>59.243902439024382</v>
      </c>
      <c r="N196">
        <f t="shared" ref="N196" si="383">_xlfn.STDEV.S(E211:E251)</f>
        <v>19.558873290408261</v>
      </c>
    </row>
    <row r="197" spans="1:14">
      <c r="A197" s="13">
        <f ca="1">RAND()</f>
        <v>0.15256721458509226</v>
      </c>
      <c r="B197" s="1">
        <v>43038</v>
      </c>
      <c r="C197" s="1" t="str">
        <f>TEXT(B197, "mmmm")</f>
        <v>October</v>
      </c>
      <c r="D197" t="s">
        <v>12</v>
      </c>
      <c r="E197">
        <v>58.2</v>
      </c>
      <c r="F197">
        <v>0.77</v>
      </c>
      <c r="G197">
        <v>35</v>
      </c>
      <c r="H197">
        <v>0.3</v>
      </c>
      <c r="I197">
        <v>24</v>
      </c>
      <c r="J197" s="2">
        <f>H197*I197</f>
        <v>7.1999999999999993</v>
      </c>
      <c r="L197" t="s">
        <v>248</v>
      </c>
      <c r="M197">
        <f t="shared" ref="M197" si="384">AVERAGE(E219:E259)</f>
        <v>59.270731707317083</v>
      </c>
      <c r="N197">
        <f t="shared" ref="N197" si="385">_xlfn.STDEV.S(E219:E259)</f>
        <v>18.827416762562439</v>
      </c>
    </row>
    <row r="198" spans="1:14">
      <c r="A198" s="13">
        <f ca="1">RAND()</f>
        <v>0.74814515147743199</v>
      </c>
      <c r="B198" s="1">
        <v>42979</v>
      </c>
      <c r="C198" s="1" t="str">
        <f>TEXT(B198, "mmmm")</f>
        <v>September</v>
      </c>
      <c r="D198" t="s">
        <v>20</v>
      </c>
      <c r="E198">
        <v>71.7</v>
      </c>
      <c r="F198">
        <v>0.69</v>
      </c>
      <c r="G198">
        <v>41</v>
      </c>
      <c r="H198">
        <v>0.3</v>
      </c>
      <c r="I198">
        <v>29</v>
      </c>
      <c r="J198" s="2">
        <f>H198*I198</f>
        <v>8.6999999999999993</v>
      </c>
      <c r="L198" t="s">
        <v>249</v>
      </c>
      <c r="M198">
        <f t="shared" ref="M198" si="386">AVERAGE(E213:E253)</f>
        <v>59.402439024390247</v>
      </c>
      <c r="N198">
        <f t="shared" ref="N198" si="387">_xlfn.STDEV.S(E213:E253)</f>
        <v>19.396990588811434</v>
      </c>
    </row>
    <row r="199" spans="1:14">
      <c r="A199" s="13">
        <f ca="1">RAND()</f>
        <v>0.5725842037721528</v>
      </c>
      <c r="B199" s="1">
        <v>43003</v>
      </c>
      <c r="C199" s="1" t="str">
        <f>TEXT(B199, "mmmm")</f>
        <v>September</v>
      </c>
      <c r="D199" t="s">
        <v>12</v>
      </c>
      <c r="E199">
        <v>61.1</v>
      </c>
      <c r="F199">
        <v>0.71</v>
      </c>
      <c r="G199">
        <v>33</v>
      </c>
      <c r="H199">
        <v>0.3</v>
      </c>
      <c r="I199">
        <v>27</v>
      </c>
      <c r="J199" s="2">
        <f>H199*I199</f>
        <v>8.1</v>
      </c>
      <c r="L199" t="s">
        <v>250</v>
      </c>
      <c r="M199">
        <f t="shared" ref="M199" si="388">AVERAGE(E221:E261)</f>
        <v>60.204878048780493</v>
      </c>
      <c r="N199">
        <f t="shared" ref="N199" si="389">_xlfn.STDEV.S(E221:E261)</f>
        <v>18.33639756358253</v>
      </c>
    </row>
    <row r="200" spans="1:14">
      <c r="A200" s="13">
        <f ca="1">RAND()</f>
        <v>0.2723862231425932</v>
      </c>
      <c r="B200" s="1">
        <v>42793</v>
      </c>
      <c r="C200" s="1" t="str">
        <f>TEXT(B200, "mmmm")</f>
        <v>February</v>
      </c>
      <c r="D200" t="s">
        <v>12</v>
      </c>
      <c r="E200">
        <v>45</v>
      </c>
      <c r="F200">
        <v>1</v>
      </c>
      <c r="G200">
        <v>34</v>
      </c>
      <c r="H200">
        <v>0.3</v>
      </c>
      <c r="I200">
        <v>20</v>
      </c>
      <c r="J200" s="2">
        <f>H200*I200</f>
        <v>6</v>
      </c>
      <c r="L200" t="s">
        <v>251</v>
      </c>
      <c r="M200">
        <f t="shared" ref="M200" si="390">AVERAGE(E215:E255)</f>
        <v>57.951219512195131</v>
      </c>
      <c r="N200">
        <f t="shared" ref="N200" si="391">_xlfn.STDEV.S(E215:E255)</f>
        <v>17.999293346562467</v>
      </c>
    </row>
    <row r="201" spans="1:14">
      <c r="A201" s="13">
        <f ca="1">RAND()</f>
        <v>0.8446256379969691</v>
      </c>
      <c r="B201" s="1">
        <v>42921</v>
      </c>
      <c r="C201" s="1" t="str">
        <f>TEXT(B201, "mmmm")</f>
        <v>July</v>
      </c>
      <c r="D201" t="s">
        <v>16</v>
      </c>
      <c r="E201">
        <v>73.599999999999994</v>
      </c>
      <c r="F201">
        <v>0.63</v>
      </c>
      <c r="G201">
        <v>55</v>
      </c>
      <c r="H201">
        <v>0.5</v>
      </c>
      <c r="I201">
        <v>32</v>
      </c>
      <c r="J201" s="2">
        <f>H201*I201</f>
        <v>16</v>
      </c>
      <c r="L201" t="s">
        <v>252</v>
      </c>
      <c r="M201">
        <f t="shared" ref="M201" si="392">AVERAGE(E223:E263)</f>
        <v>61.168292682926833</v>
      </c>
      <c r="N201">
        <f t="shared" ref="N201" si="393">_xlfn.STDEV.S(E223:E263)</f>
        <v>17.61359473566355</v>
      </c>
    </row>
    <row r="202" spans="1:14">
      <c r="A202" s="13">
        <f ca="1">RAND()</f>
        <v>0.51770962485865879</v>
      </c>
      <c r="B202" s="1">
        <v>42779</v>
      </c>
      <c r="C202" s="1" t="str">
        <f>TEXT(B202, "mmmm")</f>
        <v>February</v>
      </c>
      <c r="D202" t="s">
        <v>12</v>
      </c>
      <c r="E202">
        <v>46.4</v>
      </c>
      <c r="F202">
        <v>1.1100000000000001</v>
      </c>
      <c r="G202">
        <v>34</v>
      </c>
      <c r="H202">
        <v>0.3</v>
      </c>
      <c r="I202">
        <v>18</v>
      </c>
      <c r="J202" s="2">
        <f>H202*I202</f>
        <v>5.3999999999999995</v>
      </c>
      <c r="L202" t="s">
        <v>253</v>
      </c>
      <c r="M202">
        <f t="shared" ref="M202" si="394">AVERAGE(E217:E257)</f>
        <v>59.770731707317083</v>
      </c>
      <c r="N202">
        <f t="shared" ref="N202" si="395">_xlfn.STDEV.S(E217:E257)</f>
        <v>19.298163693761545</v>
      </c>
    </row>
    <row r="203" spans="1:14">
      <c r="A203" s="13">
        <f ca="1">RAND()</f>
        <v>0.23237874203086595</v>
      </c>
      <c r="B203" s="1">
        <v>42795</v>
      </c>
      <c r="C203" s="1" t="str">
        <f>TEXT(B203, "mmmm")</f>
        <v>March</v>
      </c>
      <c r="D203" t="s">
        <v>16</v>
      </c>
      <c r="E203">
        <v>57.9</v>
      </c>
      <c r="F203">
        <v>0.87</v>
      </c>
      <c r="G203">
        <v>46</v>
      </c>
      <c r="H203">
        <v>0.3</v>
      </c>
      <c r="I203">
        <v>23</v>
      </c>
      <c r="J203" s="2">
        <f>H203*I203</f>
        <v>6.8999999999999995</v>
      </c>
      <c r="L203" t="s">
        <v>254</v>
      </c>
      <c r="M203">
        <f t="shared" ref="M203" si="396">AVERAGE(E225:E265)</f>
        <v>60.400000000000006</v>
      </c>
      <c r="N203">
        <f t="shared" ref="N203" si="397">_xlfn.STDEV.S(E225:E265)</f>
        <v>17.633873652717345</v>
      </c>
    </row>
    <row r="204" spans="1:14">
      <c r="A204" s="13">
        <f ca="1">RAND()</f>
        <v>1.7536681276635657E-2</v>
      </c>
      <c r="B204" s="1">
        <v>43081</v>
      </c>
      <c r="C204" s="1" t="str">
        <f>TEXT(B204, "mmmm")</f>
        <v>December</v>
      </c>
      <c r="D204" t="s">
        <v>14</v>
      </c>
      <c r="E204">
        <v>33.5</v>
      </c>
      <c r="F204">
        <v>1.33</v>
      </c>
      <c r="G204">
        <v>22</v>
      </c>
      <c r="H204">
        <v>0.3</v>
      </c>
      <c r="I204">
        <v>15</v>
      </c>
      <c r="J204" s="2">
        <f>H204*I204</f>
        <v>4.5</v>
      </c>
      <c r="L204" t="s">
        <v>255</v>
      </c>
      <c r="M204">
        <f t="shared" ref="M204" si="398">AVERAGE(E219:E259)</f>
        <v>59.270731707317083</v>
      </c>
      <c r="N204">
        <f t="shared" ref="N204" si="399">_xlfn.STDEV.S(E219:E259)</f>
        <v>18.827416762562439</v>
      </c>
    </row>
    <row r="205" spans="1:14">
      <c r="A205" s="13">
        <f ca="1">RAND()</f>
        <v>8.8111368094268672E-2</v>
      </c>
      <c r="B205" s="1">
        <v>42777</v>
      </c>
      <c r="C205" s="1" t="str">
        <f>TEXT(B205, "mmmm")</f>
        <v>February</v>
      </c>
      <c r="D205" t="s">
        <v>21</v>
      </c>
      <c r="E205">
        <v>51.3</v>
      </c>
      <c r="F205">
        <v>0.91</v>
      </c>
      <c r="G205">
        <v>35</v>
      </c>
      <c r="H205">
        <v>0.3</v>
      </c>
      <c r="I205">
        <v>21</v>
      </c>
      <c r="J205" s="2">
        <f>H205*I205</f>
        <v>6.3</v>
      </c>
      <c r="L205" t="s">
        <v>256</v>
      </c>
      <c r="M205">
        <f t="shared" ref="M205" si="400">AVERAGE(E227:E267)</f>
        <v>61.619512195121963</v>
      </c>
      <c r="N205">
        <f t="shared" ref="N205" si="401">_xlfn.STDEV.S(E227:E267)</f>
        <v>16.906570017484171</v>
      </c>
    </row>
    <row r="206" spans="1:14">
      <c r="A206" s="13">
        <f ca="1">RAND()</f>
        <v>0.51432239311799821</v>
      </c>
      <c r="B206" s="1">
        <v>43056</v>
      </c>
      <c r="C206" s="1" t="str">
        <f>TEXT(B206, "mmmm")</f>
        <v>November</v>
      </c>
      <c r="D206" t="s">
        <v>20</v>
      </c>
      <c r="E206">
        <v>46</v>
      </c>
      <c r="F206">
        <v>1</v>
      </c>
      <c r="G206">
        <v>31</v>
      </c>
      <c r="H206">
        <v>0.3</v>
      </c>
      <c r="I206">
        <v>20</v>
      </c>
      <c r="J206" s="2">
        <f>H206*I206</f>
        <v>6</v>
      </c>
      <c r="L206" t="s">
        <v>257</v>
      </c>
      <c r="M206">
        <f t="shared" ref="M206" si="402">AVERAGE(E221:E261)</f>
        <v>60.204878048780493</v>
      </c>
      <c r="N206">
        <f t="shared" ref="N206" si="403">_xlfn.STDEV.S(E221:E261)</f>
        <v>18.33639756358253</v>
      </c>
    </row>
    <row r="207" spans="1:14">
      <c r="A207" s="13">
        <f ca="1">RAND()</f>
        <v>0.10035412021492451</v>
      </c>
      <c r="B207" s="1">
        <v>42764</v>
      </c>
      <c r="C207" s="1" t="str">
        <f>TEXT(B207, "mmmm")</f>
        <v>January</v>
      </c>
      <c r="D207" t="s">
        <v>10</v>
      </c>
      <c r="E207">
        <v>35.200000000000003</v>
      </c>
      <c r="F207">
        <v>1.33</v>
      </c>
      <c r="G207">
        <v>27</v>
      </c>
      <c r="H207">
        <v>0.3</v>
      </c>
      <c r="I207">
        <v>14</v>
      </c>
      <c r="J207" s="2">
        <f>H207*I207</f>
        <v>4.2</v>
      </c>
      <c r="L207" t="s">
        <v>258</v>
      </c>
      <c r="M207">
        <f t="shared" ref="M207" si="404">AVERAGE(E229:E269)</f>
        <v>61.280487804878057</v>
      </c>
      <c r="N207">
        <f t="shared" ref="N207" si="405">_xlfn.STDEV.S(E229:E269)</f>
        <v>16.732337247261547</v>
      </c>
    </row>
    <row r="208" spans="1:14">
      <c r="A208" s="13">
        <f ca="1">RAND()</f>
        <v>0.2354292231907138</v>
      </c>
      <c r="B208" s="1">
        <v>42871</v>
      </c>
      <c r="C208" s="1" t="str">
        <f>TEXT(B208, "mmmm")</f>
        <v>May</v>
      </c>
      <c r="D208" t="s">
        <v>14</v>
      </c>
      <c r="E208">
        <v>65.7</v>
      </c>
      <c r="F208">
        <v>0.67</v>
      </c>
      <c r="G208">
        <v>55</v>
      </c>
      <c r="H208">
        <v>0.3</v>
      </c>
      <c r="I208">
        <v>29</v>
      </c>
      <c r="J208" s="2">
        <f>H208*I208</f>
        <v>8.6999999999999993</v>
      </c>
      <c r="L208" t="s">
        <v>259</v>
      </c>
      <c r="M208">
        <f t="shared" ref="M208" si="406">AVERAGE(E223:E263)</f>
        <v>61.168292682926833</v>
      </c>
      <c r="N208">
        <f t="shared" ref="N208" si="407">_xlfn.STDEV.S(E223:E263)</f>
        <v>17.61359473566355</v>
      </c>
    </row>
    <row r="209" spans="1:14">
      <c r="A209" s="13">
        <f ca="1">RAND()</f>
        <v>0.71548325655372047</v>
      </c>
      <c r="B209" s="1">
        <v>43074</v>
      </c>
      <c r="C209" s="1" t="str">
        <f>TEXT(B209, "mmmm")</f>
        <v>December</v>
      </c>
      <c r="D209" t="s">
        <v>14</v>
      </c>
      <c r="E209">
        <v>22</v>
      </c>
      <c r="F209">
        <v>1.82</v>
      </c>
      <c r="G209">
        <v>11</v>
      </c>
      <c r="H209">
        <v>0.3</v>
      </c>
      <c r="I209">
        <v>10</v>
      </c>
      <c r="J209" s="2">
        <f>H209*I209</f>
        <v>3</v>
      </c>
      <c r="L209" t="s">
        <v>260</v>
      </c>
      <c r="M209">
        <f t="shared" ref="M209" si="408">AVERAGE(E231:E271)</f>
        <v>62.017073170731713</v>
      </c>
      <c r="N209">
        <f t="shared" ref="N209" si="409">_xlfn.STDEV.S(E231:E271)</f>
        <v>15.137204207498533</v>
      </c>
    </row>
    <row r="210" spans="1:14">
      <c r="A210" s="13">
        <f ca="1">RAND()</f>
        <v>0.20970293105920346</v>
      </c>
      <c r="B210" s="1">
        <v>42831</v>
      </c>
      <c r="C210" s="1" t="str">
        <f>TEXT(B210, "mmmm")</f>
        <v>April</v>
      </c>
      <c r="D210" t="s">
        <v>18</v>
      </c>
      <c r="E210">
        <v>57.5</v>
      </c>
      <c r="F210">
        <v>0.8</v>
      </c>
      <c r="G210">
        <v>31</v>
      </c>
      <c r="H210">
        <v>0.3</v>
      </c>
      <c r="I210">
        <v>25</v>
      </c>
      <c r="J210" s="2">
        <f>H210*I210</f>
        <v>7.5</v>
      </c>
      <c r="L210" t="s">
        <v>261</v>
      </c>
      <c r="M210">
        <f t="shared" ref="M210" si="410">AVERAGE(E225:E265)</f>
        <v>60.400000000000006</v>
      </c>
      <c r="N210">
        <f t="shared" ref="N210" si="411">_xlfn.STDEV.S(E225:E265)</f>
        <v>17.633873652717345</v>
      </c>
    </row>
    <row r="211" spans="1:14">
      <c r="A211" s="13">
        <f ca="1">RAND()</f>
        <v>2.6361891467755472E-2</v>
      </c>
      <c r="B211" s="1">
        <v>42902</v>
      </c>
      <c r="C211" s="1" t="str">
        <f>TEXT(B211, "mmmm")</f>
        <v>June</v>
      </c>
      <c r="D211" t="s">
        <v>20</v>
      </c>
      <c r="E211">
        <v>99.3</v>
      </c>
      <c r="F211">
        <v>0.47</v>
      </c>
      <c r="G211">
        <v>77</v>
      </c>
      <c r="H211">
        <v>0.3</v>
      </c>
      <c r="I211">
        <v>41</v>
      </c>
      <c r="J211" s="2">
        <f>H211*I211</f>
        <v>12.299999999999999</v>
      </c>
      <c r="L211" t="s">
        <v>262</v>
      </c>
      <c r="M211">
        <f t="shared" ref="M211" si="412">AVERAGE(E233:E273)</f>
        <v>61.897560975609736</v>
      </c>
      <c r="N211">
        <f t="shared" ref="N211" si="413">_xlfn.STDEV.S(E233:E273)</f>
        <v>15.197442018393762</v>
      </c>
    </row>
    <row r="212" spans="1:14">
      <c r="A212" s="13">
        <f ca="1">RAND()</f>
        <v>8.5155659713911813E-2</v>
      </c>
      <c r="B212" s="1">
        <v>43014</v>
      </c>
      <c r="C212" s="1" t="str">
        <f>TEXT(B212, "mmmm")</f>
        <v>October</v>
      </c>
      <c r="D212" t="s">
        <v>20</v>
      </c>
      <c r="E212">
        <v>62.5</v>
      </c>
      <c r="F212">
        <v>0.74</v>
      </c>
      <c r="G212">
        <v>42</v>
      </c>
      <c r="H212">
        <v>0.3</v>
      </c>
      <c r="I212">
        <v>25</v>
      </c>
      <c r="J212" s="2">
        <f>H212*I212</f>
        <v>7.5</v>
      </c>
      <c r="L212" t="s">
        <v>263</v>
      </c>
      <c r="M212">
        <f t="shared" ref="M212" si="414">AVERAGE(E227:E267)</f>
        <v>61.619512195121963</v>
      </c>
      <c r="N212">
        <f t="shared" ref="N212" si="415">_xlfn.STDEV.S(E227:E267)</f>
        <v>16.906570017484171</v>
      </c>
    </row>
    <row r="213" spans="1:14">
      <c r="A213" s="13">
        <f ca="1">RAND()</f>
        <v>0.60569429297195754</v>
      </c>
      <c r="B213" s="1">
        <v>42917</v>
      </c>
      <c r="C213" s="1" t="str">
        <f>TEXT(B213, "mmmm")</f>
        <v>July</v>
      </c>
      <c r="D213" t="s">
        <v>21</v>
      </c>
      <c r="E213">
        <v>102.9</v>
      </c>
      <c r="F213">
        <v>0.47</v>
      </c>
      <c r="G213">
        <v>59</v>
      </c>
      <c r="H213">
        <v>0.5</v>
      </c>
      <c r="I213">
        <v>43</v>
      </c>
      <c r="J213" s="2">
        <f>H213*I213</f>
        <v>21.5</v>
      </c>
      <c r="L213" t="s">
        <v>264</v>
      </c>
      <c r="M213">
        <f t="shared" ref="M213" si="416">AVERAGE(E235:E275)</f>
        <v>62.024390243902431</v>
      </c>
      <c r="N213">
        <f t="shared" ref="N213" si="417">_xlfn.STDEV.S(E235:E275)</f>
        <v>15.073234233033864</v>
      </c>
    </row>
    <row r="214" spans="1:14">
      <c r="A214" s="13">
        <f ca="1">RAND()</f>
        <v>0.81508828559388258</v>
      </c>
      <c r="B214" s="1">
        <v>43005</v>
      </c>
      <c r="C214" s="1" t="str">
        <f>TEXT(B214, "mmmm")</f>
        <v>September</v>
      </c>
      <c r="D214" t="s">
        <v>16</v>
      </c>
      <c r="E214">
        <v>70.7</v>
      </c>
      <c r="F214">
        <v>0.67</v>
      </c>
      <c r="G214">
        <v>51</v>
      </c>
      <c r="H214">
        <v>0.3</v>
      </c>
      <c r="I214">
        <v>29</v>
      </c>
      <c r="J214" s="2">
        <f>H214*I214</f>
        <v>8.6999999999999993</v>
      </c>
      <c r="L214" t="s">
        <v>265</v>
      </c>
      <c r="M214">
        <f t="shared" ref="M214" si="418">AVERAGE(E229:E269)</f>
        <v>61.280487804878057</v>
      </c>
      <c r="N214">
        <f t="shared" ref="N214" si="419">_xlfn.STDEV.S(E229:E269)</f>
        <v>16.732337247261547</v>
      </c>
    </row>
    <row r="215" spans="1:14">
      <c r="A215" s="13">
        <f ca="1">RAND()</f>
        <v>8.6378854197917132E-2</v>
      </c>
      <c r="B215" s="1">
        <v>43044</v>
      </c>
      <c r="C215" s="1" t="str">
        <f>TEXT(B215, "mmmm")</f>
        <v>November</v>
      </c>
      <c r="D215" t="s">
        <v>10</v>
      </c>
      <c r="E215">
        <v>55.9</v>
      </c>
      <c r="F215">
        <v>0.87</v>
      </c>
      <c r="G215">
        <v>45</v>
      </c>
      <c r="H215">
        <v>0.3</v>
      </c>
      <c r="I215">
        <v>23</v>
      </c>
      <c r="J215" s="2">
        <f>H215*I215</f>
        <v>6.8999999999999995</v>
      </c>
      <c r="L215" t="s">
        <v>266</v>
      </c>
      <c r="M215">
        <f t="shared" ref="M215" si="420">AVERAGE(E237:E277)</f>
        <v>61.312195121951198</v>
      </c>
      <c r="N215">
        <f t="shared" ref="N215" si="421">_xlfn.STDEV.S(E237:E277)</f>
        <v>15.790316575704793</v>
      </c>
    </row>
    <row r="216" spans="1:14">
      <c r="A216" s="13">
        <f ca="1">RAND()</f>
        <v>0.11134674310764503</v>
      </c>
      <c r="B216" s="1">
        <v>42786</v>
      </c>
      <c r="C216" s="1" t="str">
        <f>TEXT(B216, "mmmm")</f>
        <v>February</v>
      </c>
      <c r="D216" t="s">
        <v>12</v>
      </c>
      <c r="E216">
        <v>50.3</v>
      </c>
      <c r="F216">
        <v>0.95</v>
      </c>
      <c r="G216">
        <v>25</v>
      </c>
      <c r="H216">
        <v>0.3</v>
      </c>
      <c r="I216">
        <v>21</v>
      </c>
      <c r="J216" s="2">
        <f>H216*I216</f>
        <v>6.3</v>
      </c>
      <c r="L216" t="s">
        <v>267</v>
      </c>
      <c r="M216">
        <f t="shared" ref="M216" si="422">AVERAGE(E231:E271)</f>
        <v>62.017073170731713</v>
      </c>
      <c r="N216">
        <f t="shared" ref="N216" si="423">_xlfn.STDEV.S(E231:E271)</f>
        <v>15.137204207498533</v>
      </c>
    </row>
    <row r="217" spans="1:14">
      <c r="A217" s="13">
        <f ca="1">RAND()</f>
        <v>0.67007631111469235</v>
      </c>
      <c r="B217" s="1">
        <v>42945</v>
      </c>
      <c r="C217" s="1" t="str">
        <f>TEXT(B217, "mmmm")</f>
        <v>July</v>
      </c>
      <c r="D217" t="s">
        <v>21</v>
      </c>
      <c r="E217">
        <v>85.5</v>
      </c>
      <c r="F217">
        <v>0.56999999999999995</v>
      </c>
      <c r="G217">
        <v>50</v>
      </c>
      <c r="H217">
        <v>0.5</v>
      </c>
      <c r="I217">
        <v>35</v>
      </c>
      <c r="J217" s="2">
        <f>H217*I217</f>
        <v>17.5</v>
      </c>
      <c r="L217" t="s">
        <v>268</v>
      </c>
      <c r="M217">
        <f t="shared" ref="M217" si="424">AVERAGE(E239:E279)</f>
        <v>61.585365853658516</v>
      </c>
      <c r="N217">
        <f t="shared" ref="N217" si="425">_xlfn.STDEV.S(E239:E279)</f>
        <v>15.362170435449778</v>
      </c>
    </row>
    <row r="218" spans="1:14">
      <c r="A218" s="13">
        <f ca="1">RAND()</f>
        <v>0.46485795751609249</v>
      </c>
      <c r="B218" s="1">
        <v>42886</v>
      </c>
      <c r="C218" s="1" t="str">
        <f>TEXT(B218, "mmmm")</f>
        <v>May</v>
      </c>
      <c r="D218" t="s">
        <v>16</v>
      </c>
      <c r="E218">
        <v>77.3</v>
      </c>
      <c r="F218">
        <v>0.65</v>
      </c>
      <c r="G218">
        <v>56</v>
      </c>
      <c r="H218">
        <v>0.3</v>
      </c>
      <c r="I218">
        <v>31</v>
      </c>
      <c r="J218" s="2">
        <f>H218*I218</f>
        <v>9.2999999999999989</v>
      </c>
      <c r="L218" t="s">
        <v>269</v>
      </c>
      <c r="M218">
        <f t="shared" ref="M218" si="426">AVERAGE(E233:E273)</f>
        <v>61.897560975609736</v>
      </c>
      <c r="N218">
        <f t="shared" ref="N218" si="427">_xlfn.STDEV.S(E233:E273)</f>
        <v>15.197442018393762</v>
      </c>
    </row>
    <row r="219" spans="1:14">
      <c r="A219" s="13">
        <f ca="1">RAND()</f>
        <v>0.66308429403535873</v>
      </c>
      <c r="B219" s="1">
        <v>42752</v>
      </c>
      <c r="C219" s="1" t="str">
        <f>TEXT(B219, "mmmm")</f>
        <v>January</v>
      </c>
      <c r="D219" t="s">
        <v>14</v>
      </c>
      <c r="E219">
        <v>32.200000000000003</v>
      </c>
      <c r="F219">
        <v>1.43</v>
      </c>
      <c r="G219">
        <v>26</v>
      </c>
      <c r="H219">
        <v>0.3</v>
      </c>
      <c r="I219">
        <v>14</v>
      </c>
      <c r="J219" s="2">
        <f>H219*I219</f>
        <v>4.2</v>
      </c>
      <c r="L219" t="s">
        <v>270</v>
      </c>
      <c r="M219">
        <f t="shared" ref="M219" si="428">AVERAGE(E241:E281)</f>
        <v>60.846341463414618</v>
      </c>
      <c r="N219">
        <f t="shared" ref="N219" si="429">_xlfn.STDEV.S(E241:E281)</f>
        <v>15.337846940835261</v>
      </c>
    </row>
    <row r="220" spans="1:14">
      <c r="A220" s="13">
        <f ca="1">RAND()</f>
        <v>0.94914074923105352</v>
      </c>
      <c r="B220" s="1">
        <v>43009</v>
      </c>
      <c r="C220" s="1" t="str">
        <f>TEXT(B220, "mmmm")</f>
        <v>October</v>
      </c>
      <c r="D220" t="s">
        <v>10</v>
      </c>
      <c r="E220">
        <v>56.5</v>
      </c>
      <c r="F220">
        <v>0.8</v>
      </c>
      <c r="G220">
        <v>43</v>
      </c>
      <c r="H220">
        <v>0.3</v>
      </c>
      <c r="I220">
        <v>25</v>
      </c>
      <c r="J220" s="2">
        <f>H220*I220</f>
        <v>7.5</v>
      </c>
      <c r="L220" t="s">
        <v>271</v>
      </c>
      <c r="M220">
        <f t="shared" ref="M220" si="430">AVERAGE(E235:E275)</f>
        <v>62.024390243902431</v>
      </c>
      <c r="N220">
        <f t="shared" ref="N220" si="431">_xlfn.STDEV.S(E235:E275)</f>
        <v>15.073234233033864</v>
      </c>
    </row>
    <row r="221" spans="1:14">
      <c r="A221" s="13">
        <f ca="1">RAND()</f>
        <v>0.70070148737375759</v>
      </c>
      <c r="B221" s="1">
        <v>42744</v>
      </c>
      <c r="C221" s="1" t="str">
        <f>TEXT(B221, "mmmm")</f>
        <v>January</v>
      </c>
      <c r="D221" t="s">
        <v>12</v>
      </c>
      <c r="E221">
        <v>38.1</v>
      </c>
      <c r="F221">
        <v>1.18</v>
      </c>
      <c r="G221">
        <v>20</v>
      </c>
      <c r="H221">
        <v>0.3</v>
      </c>
      <c r="I221">
        <v>17</v>
      </c>
      <c r="J221" s="2">
        <f>H221*I221</f>
        <v>5.0999999999999996</v>
      </c>
      <c r="L221" t="s">
        <v>272</v>
      </c>
      <c r="M221">
        <f t="shared" ref="M221" si="432">AVERAGE(E243:E283)</f>
        <v>60.185365853658524</v>
      </c>
      <c r="N221">
        <f t="shared" ref="N221" si="433">_xlfn.STDEV.S(E243:E283)</f>
        <v>15.341814771656162</v>
      </c>
    </row>
    <row r="222" spans="1:14">
      <c r="A222" s="13">
        <f ca="1">RAND()</f>
        <v>0.25752167667314307</v>
      </c>
      <c r="B222" s="1">
        <v>43093</v>
      </c>
      <c r="C222" s="1" t="str">
        <f>TEXT(B222, "mmmm")</f>
        <v>December</v>
      </c>
      <c r="D222" t="s">
        <v>10</v>
      </c>
      <c r="E222">
        <v>35.799999999999997</v>
      </c>
      <c r="F222">
        <v>1.25</v>
      </c>
      <c r="G222">
        <v>26</v>
      </c>
      <c r="H222">
        <v>0.3</v>
      </c>
      <c r="I222">
        <v>16</v>
      </c>
      <c r="J222" s="2">
        <f>H222*I222</f>
        <v>4.8</v>
      </c>
      <c r="L222" t="s">
        <v>273</v>
      </c>
      <c r="M222">
        <f t="shared" ref="M222" si="434">AVERAGE(E237:E277)</f>
        <v>61.312195121951198</v>
      </c>
      <c r="N222">
        <f t="shared" ref="N222" si="435">_xlfn.STDEV.S(E237:E277)</f>
        <v>15.790316575704793</v>
      </c>
    </row>
    <row r="223" spans="1:14">
      <c r="A223" s="13">
        <f ca="1">RAND()</f>
        <v>6.9909358250452525E-2</v>
      </c>
      <c r="B223" s="1">
        <v>42869</v>
      </c>
      <c r="C223" s="1" t="str">
        <f>TEXT(B223, "mmmm")</f>
        <v>May</v>
      </c>
      <c r="D223" t="s">
        <v>10</v>
      </c>
      <c r="E223">
        <v>77.3</v>
      </c>
      <c r="F223">
        <v>0.63</v>
      </c>
      <c r="G223">
        <v>58</v>
      </c>
      <c r="H223">
        <v>0.3</v>
      </c>
      <c r="I223">
        <v>31</v>
      </c>
      <c r="J223" s="2">
        <f>H223*I223</f>
        <v>9.2999999999999989</v>
      </c>
      <c r="L223" t="s">
        <v>274</v>
      </c>
      <c r="M223">
        <f t="shared" ref="M223" si="436">AVERAGE(E245:E285)</f>
        <v>59.951219512195109</v>
      </c>
      <c r="N223">
        <f t="shared" ref="N223" si="437">_xlfn.STDEV.S(E245:E285)</f>
        <v>14.562144793113815</v>
      </c>
    </row>
    <row r="224" spans="1:14">
      <c r="A224" s="13">
        <f ca="1">RAND()</f>
        <v>0.85189856222650795</v>
      </c>
      <c r="B224" s="1">
        <v>42861</v>
      </c>
      <c r="C224" s="1" t="str">
        <f>TEXT(B224, "mmmm")</f>
        <v>May</v>
      </c>
      <c r="D224" t="s">
        <v>21</v>
      </c>
      <c r="E224">
        <v>66.7</v>
      </c>
      <c r="F224">
        <v>0.67</v>
      </c>
      <c r="G224">
        <v>51</v>
      </c>
      <c r="H224">
        <v>0.3</v>
      </c>
      <c r="I224">
        <v>29</v>
      </c>
      <c r="J224" s="2">
        <f>H224*I224</f>
        <v>8.6999999999999993</v>
      </c>
      <c r="L224" t="s">
        <v>275</v>
      </c>
      <c r="M224">
        <f t="shared" ref="M224" si="438">AVERAGE(E239:E279)</f>
        <v>61.585365853658516</v>
      </c>
      <c r="N224">
        <f t="shared" ref="N224" si="439">_xlfn.STDEV.S(E239:E279)</f>
        <v>15.362170435449778</v>
      </c>
    </row>
    <row r="225" spans="1:14">
      <c r="A225" s="13">
        <f ca="1">RAND()</f>
        <v>0.18114259455797599</v>
      </c>
      <c r="B225" s="1">
        <v>43092</v>
      </c>
      <c r="C225" s="1" t="str">
        <f>TEXT(B225, "mmmm")</f>
        <v>December</v>
      </c>
      <c r="D225" t="s">
        <v>21</v>
      </c>
      <c r="E225">
        <v>42.4</v>
      </c>
      <c r="F225">
        <v>1.1100000000000001</v>
      </c>
      <c r="G225">
        <v>20</v>
      </c>
      <c r="H225">
        <v>0.3</v>
      </c>
      <c r="I225">
        <v>18</v>
      </c>
      <c r="J225" s="2">
        <f>H225*I225</f>
        <v>5.3999999999999995</v>
      </c>
      <c r="L225" t="s">
        <v>276</v>
      </c>
      <c r="M225">
        <f t="shared" ref="M225" si="440">AVERAGE(E247:E287)</f>
        <v>60.595121951219511</v>
      </c>
      <c r="N225">
        <f t="shared" ref="N225" si="441">_xlfn.STDEV.S(E247:E287)</f>
        <v>14.829395658952395</v>
      </c>
    </row>
    <row r="226" spans="1:14">
      <c r="A226" s="13">
        <f ca="1">RAND()</f>
        <v>0.8986722399821292</v>
      </c>
      <c r="B226" s="1">
        <v>43073</v>
      </c>
      <c r="C226" s="1" t="str">
        <f>TEXT(B226, "mmmm")</f>
        <v>December</v>
      </c>
      <c r="D226" t="s">
        <v>12</v>
      </c>
      <c r="E226">
        <v>34.9</v>
      </c>
      <c r="F226">
        <v>1.54</v>
      </c>
      <c r="G226">
        <v>16</v>
      </c>
      <c r="H226">
        <v>0.3</v>
      </c>
      <c r="I226">
        <v>13</v>
      </c>
      <c r="J226" s="2">
        <f>H226*I226</f>
        <v>3.9</v>
      </c>
      <c r="L226" t="s">
        <v>277</v>
      </c>
      <c r="M226">
        <f t="shared" ref="M226" si="442">AVERAGE(E241:E281)</f>
        <v>60.846341463414618</v>
      </c>
      <c r="N226">
        <f t="shared" ref="N226" si="443">_xlfn.STDEV.S(E241:E281)</f>
        <v>15.337846940835261</v>
      </c>
    </row>
    <row r="227" spans="1:14">
      <c r="A227" s="13">
        <f ca="1">RAND()</f>
        <v>0.60199764391141308</v>
      </c>
      <c r="B227" s="1">
        <v>42920</v>
      </c>
      <c r="C227" s="1" t="str">
        <f>TEXT(B227, "mmmm")</f>
        <v>July</v>
      </c>
      <c r="D227" t="s">
        <v>14</v>
      </c>
      <c r="E227">
        <v>84.2</v>
      </c>
      <c r="F227">
        <v>0.59</v>
      </c>
      <c r="G227">
        <v>49</v>
      </c>
      <c r="H227">
        <v>0.5</v>
      </c>
      <c r="I227">
        <v>34</v>
      </c>
      <c r="J227" s="2">
        <f>H227*I227</f>
        <v>17</v>
      </c>
      <c r="L227" t="s">
        <v>278</v>
      </c>
      <c r="M227">
        <f t="shared" ref="M227" si="444">AVERAGE(E249:E289)</f>
        <v>59.773170731707324</v>
      </c>
      <c r="N227">
        <f t="shared" ref="N227" si="445">_xlfn.STDEV.S(E249:E289)</f>
        <v>14.941971496262532</v>
      </c>
    </row>
    <row r="228" spans="1:14">
      <c r="A228" s="13">
        <f ca="1">RAND()</f>
        <v>0.67456479224081689</v>
      </c>
      <c r="B228" s="1">
        <v>42792</v>
      </c>
      <c r="C228" s="1" t="str">
        <f>TEXT(B228, "mmmm")</f>
        <v>February</v>
      </c>
      <c r="D228" t="s">
        <v>10</v>
      </c>
      <c r="E228">
        <v>48.7</v>
      </c>
      <c r="F228">
        <v>1.05</v>
      </c>
      <c r="G228">
        <v>32</v>
      </c>
      <c r="H228">
        <v>0.3</v>
      </c>
      <c r="I228">
        <v>19</v>
      </c>
      <c r="J228" s="2">
        <f>H228*I228</f>
        <v>5.7</v>
      </c>
      <c r="L228" t="s">
        <v>279</v>
      </c>
      <c r="M228">
        <f t="shared" ref="M228" si="446">AVERAGE(E243:E283)</f>
        <v>60.185365853658524</v>
      </c>
      <c r="N228">
        <f t="shared" ref="N228" si="447">_xlfn.STDEV.S(E243:E283)</f>
        <v>15.341814771656162</v>
      </c>
    </row>
    <row r="229" spans="1:14">
      <c r="A229" s="13">
        <f ca="1">RAND()</f>
        <v>0.54466994162385063</v>
      </c>
      <c r="B229" s="1">
        <v>42846</v>
      </c>
      <c r="C229" s="1" t="str">
        <f>TEXT(B229, "mmmm")</f>
        <v>April</v>
      </c>
      <c r="D229" t="s">
        <v>20</v>
      </c>
      <c r="E229">
        <v>67.099999999999994</v>
      </c>
      <c r="F229">
        <v>0.74</v>
      </c>
      <c r="G229">
        <v>48</v>
      </c>
      <c r="H229">
        <v>0.3</v>
      </c>
      <c r="I229">
        <v>27</v>
      </c>
      <c r="J229" s="2">
        <f>H229*I229</f>
        <v>8.1</v>
      </c>
      <c r="L229" t="s">
        <v>280</v>
      </c>
      <c r="M229">
        <f t="shared" ref="M229" si="448">AVERAGE(E251:E291)</f>
        <v>59.924390243902444</v>
      </c>
      <c r="N229">
        <f t="shared" ref="N229" si="449">_xlfn.STDEV.S(E251:E291)</f>
        <v>15.248127434013082</v>
      </c>
    </row>
    <row r="230" spans="1:14">
      <c r="A230" s="13">
        <f ca="1">RAND()</f>
        <v>0.27708290238008715</v>
      </c>
      <c r="B230" s="1">
        <v>43100</v>
      </c>
      <c r="C230" s="1" t="str">
        <f>TEXT(B230, "mmmm")</f>
        <v>December</v>
      </c>
      <c r="D230" t="s">
        <v>10</v>
      </c>
      <c r="E230">
        <v>15.1</v>
      </c>
      <c r="F230">
        <v>2.5</v>
      </c>
      <c r="G230">
        <v>9</v>
      </c>
      <c r="H230">
        <v>0.3</v>
      </c>
      <c r="I230">
        <v>7</v>
      </c>
      <c r="J230" s="2">
        <f>H230*I230</f>
        <v>2.1</v>
      </c>
      <c r="L230" t="s">
        <v>281</v>
      </c>
      <c r="M230">
        <f t="shared" ref="M230" si="450">AVERAGE(E245:E285)</f>
        <v>59.951219512195109</v>
      </c>
      <c r="N230">
        <f t="shared" ref="N230" si="451">_xlfn.STDEV.S(E245:E285)</f>
        <v>14.562144793113815</v>
      </c>
    </row>
    <row r="231" spans="1:14">
      <c r="A231" s="13">
        <f ca="1">RAND()</f>
        <v>0.66113234445545999</v>
      </c>
      <c r="B231" s="1">
        <v>42825</v>
      </c>
      <c r="C231" s="1" t="str">
        <f>TEXT(B231, "mmmm")</f>
        <v>March</v>
      </c>
      <c r="D231" t="s">
        <v>20</v>
      </c>
      <c r="E231">
        <v>58.5</v>
      </c>
      <c r="F231">
        <v>0.77</v>
      </c>
      <c r="G231">
        <v>48</v>
      </c>
      <c r="H231">
        <v>0.3</v>
      </c>
      <c r="I231">
        <v>25</v>
      </c>
      <c r="J231" s="2">
        <f>H231*I231</f>
        <v>7.5</v>
      </c>
      <c r="L231" t="s">
        <v>282</v>
      </c>
      <c r="M231">
        <f t="shared" ref="M231" si="452">AVERAGE(E253:E293)</f>
        <v>59.819512195121959</v>
      </c>
      <c r="N231">
        <f t="shared" ref="N231" si="453">_xlfn.STDEV.S(E253:E293)</f>
        <v>14.9168565641725</v>
      </c>
    </row>
    <row r="232" spans="1:14">
      <c r="A232" s="13">
        <f ca="1">RAND()</f>
        <v>0.45689305542085656</v>
      </c>
      <c r="B232" s="1">
        <v>42810</v>
      </c>
      <c r="C232" s="1" t="str">
        <f>TEXT(B232, "mmmm")</f>
        <v>March</v>
      </c>
      <c r="D232" t="s">
        <v>18</v>
      </c>
      <c r="E232">
        <v>60.2</v>
      </c>
      <c r="F232">
        <v>0.83</v>
      </c>
      <c r="G232">
        <v>39</v>
      </c>
      <c r="H232">
        <v>0.3</v>
      </c>
      <c r="I232">
        <v>24</v>
      </c>
      <c r="J232" s="2">
        <f>H232*I232</f>
        <v>7.1999999999999993</v>
      </c>
      <c r="L232" t="s">
        <v>283</v>
      </c>
      <c r="M232">
        <f t="shared" ref="M232" si="454">AVERAGE(E247:E287)</f>
        <v>60.595121951219511</v>
      </c>
      <c r="N232">
        <f t="shared" ref="N232" si="455">_xlfn.STDEV.S(E247:E287)</f>
        <v>14.829395658952395</v>
      </c>
    </row>
    <row r="233" spans="1:14">
      <c r="A233" s="13">
        <f ca="1">RAND()</f>
        <v>0.37569124599495352</v>
      </c>
      <c r="B233" s="1">
        <v>43023</v>
      </c>
      <c r="C233" s="1" t="str">
        <f>TEXT(B233, "mmmm")</f>
        <v>October</v>
      </c>
      <c r="D233" t="s">
        <v>10</v>
      </c>
      <c r="E233">
        <v>61.5</v>
      </c>
      <c r="F233">
        <v>0.74</v>
      </c>
      <c r="G233">
        <v>36</v>
      </c>
      <c r="H233">
        <v>0.3</v>
      </c>
      <c r="I233">
        <v>25</v>
      </c>
      <c r="J233" s="2">
        <f>H233*I233</f>
        <v>7.5</v>
      </c>
      <c r="L233" t="s">
        <v>284</v>
      </c>
      <c r="M233">
        <f t="shared" ref="M233" si="456">AVERAGE(E255:E295)</f>
        <v>58.22682926829269</v>
      </c>
      <c r="N233">
        <f t="shared" ref="N233" si="457">_xlfn.STDEV.S(E255:E295)</f>
        <v>14.657933421704442</v>
      </c>
    </row>
    <row r="234" spans="1:14">
      <c r="A234" s="13">
        <f ca="1">RAND()</f>
        <v>0.59064241340511459</v>
      </c>
      <c r="B234" s="1">
        <v>43091</v>
      </c>
      <c r="C234" s="1" t="str">
        <f>TEXT(B234, "mmmm")</f>
        <v>December</v>
      </c>
      <c r="D234" t="s">
        <v>20</v>
      </c>
      <c r="E234">
        <v>30.9</v>
      </c>
      <c r="F234">
        <v>1.54</v>
      </c>
      <c r="G234">
        <v>17</v>
      </c>
      <c r="H234">
        <v>0.3</v>
      </c>
      <c r="I234">
        <v>13</v>
      </c>
      <c r="J234" s="2">
        <f>H234*I234</f>
        <v>3.9</v>
      </c>
      <c r="L234" t="s">
        <v>285</v>
      </c>
      <c r="M234">
        <f t="shared" ref="M234" si="458">AVERAGE(E249:E289)</f>
        <v>59.773170731707324</v>
      </c>
      <c r="N234">
        <f t="shared" ref="N234" si="459">_xlfn.STDEV.S(E249:E289)</f>
        <v>14.941971496262532</v>
      </c>
    </row>
    <row r="235" spans="1:14">
      <c r="A235" s="13">
        <f ca="1">RAND()</f>
        <v>0.87074907297049431</v>
      </c>
      <c r="B235" s="1">
        <v>42751</v>
      </c>
      <c r="C235" s="1" t="str">
        <f>TEXT(B235, "mmmm")</f>
        <v>January</v>
      </c>
      <c r="D235" t="s">
        <v>12</v>
      </c>
      <c r="E235">
        <v>30.6</v>
      </c>
      <c r="F235">
        <v>1.67</v>
      </c>
      <c r="G235">
        <v>24</v>
      </c>
      <c r="H235">
        <v>0.3</v>
      </c>
      <c r="I235">
        <v>12</v>
      </c>
      <c r="J235" s="2">
        <f>H235*I235</f>
        <v>3.5999999999999996</v>
      </c>
      <c r="L235" t="s">
        <v>286</v>
      </c>
      <c r="M235">
        <f t="shared" ref="M235" si="460">AVERAGE(E257:E297)</f>
        <v>57.89756097560975</v>
      </c>
      <c r="N235">
        <f t="shared" ref="N235" si="461">_xlfn.STDEV.S(E257:E297)</f>
        <v>13.949094734155318</v>
      </c>
    </row>
    <row r="236" spans="1:14">
      <c r="A236" s="13">
        <f ca="1">RAND()</f>
        <v>0.11329479516487495</v>
      </c>
      <c r="B236" s="1">
        <v>43004</v>
      </c>
      <c r="C236" s="1" t="str">
        <f>TEXT(B236, "mmmm")</f>
        <v>September</v>
      </c>
      <c r="D236" t="s">
        <v>14</v>
      </c>
      <c r="E236">
        <v>61.8</v>
      </c>
      <c r="F236">
        <v>0.77</v>
      </c>
      <c r="G236">
        <v>51</v>
      </c>
      <c r="H236">
        <v>0.3</v>
      </c>
      <c r="I236">
        <v>26</v>
      </c>
      <c r="J236" s="2">
        <f>H236*I236</f>
        <v>7.8</v>
      </c>
      <c r="L236" t="s">
        <v>287</v>
      </c>
      <c r="M236">
        <f t="shared" ref="M236" si="462">AVERAGE(E251:E291)</f>
        <v>59.924390243902444</v>
      </c>
      <c r="N236">
        <f t="shared" ref="N236" si="463">_xlfn.STDEV.S(E251:E291)</f>
        <v>15.248127434013082</v>
      </c>
    </row>
    <row r="237" spans="1:14">
      <c r="A237" s="13">
        <f ca="1">RAND()</f>
        <v>0.89501038758418161</v>
      </c>
      <c r="B237" s="1">
        <v>42748</v>
      </c>
      <c r="C237" s="1" t="str">
        <f>TEXT(B237, "mmmm")</f>
        <v>January</v>
      </c>
      <c r="D237" t="s">
        <v>20</v>
      </c>
      <c r="E237">
        <v>37.5</v>
      </c>
      <c r="F237">
        <v>1.33</v>
      </c>
      <c r="G237">
        <v>19</v>
      </c>
      <c r="H237">
        <v>0.3</v>
      </c>
      <c r="I237">
        <v>15</v>
      </c>
      <c r="J237" s="2">
        <f>H237*I237</f>
        <v>4.5</v>
      </c>
      <c r="L237" t="s">
        <v>288</v>
      </c>
      <c r="M237">
        <f t="shared" ref="M237" si="464">AVERAGE(E259:E299)</f>
        <v>57.273170731707324</v>
      </c>
      <c r="N237">
        <f t="shared" ref="N237" si="465">_xlfn.STDEV.S(E259:E299)</f>
        <v>13.179359324152347</v>
      </c>
    </row>
    <row r="238" spans="1:14">
      <c r="A238" s="13">
        <f ca="1">RAND()</f>
        <v>0.60445286142820553</v>
      </c>
      <c r="B238" s="1">
        <v>42837</v>
      </c>
      <c r="C238" s="1" t="str">
        <f>TEXT(B238, "mmmm")</f>
        <v>April</v>
      </c>
      <c r="D238" t="s">
        <v>16</v>
      </c>
      <c r="E238">
        <v>66.099999999999994</v>
      </c>
      <c r="F238">
        <v>0.74</v>
      </c>
      <c r="G238">
        <v>30</v>
      </c>
      <c r="H238">
        <v>0.3</v>
      </c>
      <c r="I238">
        <v>27</v>
      </c>
      <c r="J238" s="2">
        <f>H238*I238</f>
        <v>8.1</v>
      </c>
      <c r="L238" t="s">
        <v>289</v>
      </c>
      <c r="M238">
        <f t="shared" ref="M238" si="466">AVERAGE(E253:E293)</f>
        <v>59.819512195121959</v>
      </c>
      <c r="N238">
        <f t="shared" ref="N238" si="467">_xlfn.STDEV.S(E253:E293)</f>
        <v>14.9168565641725</v>
      </c>
    </row>
    <row r="239" spans="1:14">
      <c r="A239" s="13">
        <f ca="1">RAND()</f>
        <v>0.17833461109599302</v>
      </c>
      <c r="B239" s="1">
        <v>42956</v>
      </c>
      <c r="C239" s="1" t="str">
        <f>TEXT(B239, "mmmm")</f>
        <v>August</v>
      </c>
      <c r="D239" t="s">
        <v>16</v>
      </c>
      <c r="E239">
        <v>76.599999999999994</v>
      </c>
      <c r="F239">
        <v>0.63</v>
      </c>
      <c r="G239">
        <v>55</v>
      </c>
      <c r="H239">
        <v>0.5</v>
      </c>
      <c r="I239">
        <v>32</v>
      </c>
      <c r="J239" s="2">
        <f>H239*I239</f>
        <v>16</v>
      </c>
      <c r="L239" t="s">
        <v>290</v>
      </c>
      <c r="M239">
        <f t="shared" ref="M239" si="468">AVERAGE(E261:E301)</f>
        <v>56.702439024390259</v>
      </c>
      <c r="N239">
        <f t="shared" ref="N239" si="469">_xlfn.STDEV.S(E261:E301)</f>
        <v>12.988696774597425</v>
      </c>
    </row>
    <row r="240" spans="1:14">
      <c r="A240" s="13">
        <f ca="1">RAND()</f>
        <v>0.94043783445380258</v>
      </c>
      <c r="B240" s="1">
        <v>42805</v>
      </c>
      <c r="C240" s="1" t="str">
        <f>TEXT(B240, "mmmm")</f>
        <v>March</v>
      </c>
      <c r="D240" t="s">
        <v>21</v>
      </c>
      <c r="E240">
        <v>58.2</v>
      </c>
      <c r="F240">
        <v>0.83</v>
      </c>
      <c r="G240">
        <v>30</v>
      </c>
      <c r="H240">
        <v>0.3</v>
      </c>
      <c r="I240">
        <v>24</v>
      </c>
      <c r="J240" s="2">
        <f>H240*I240</f>
        <v>7.1999999999999993</v>
      </c>
      <c r="L240" t="s">
        <v>291</v>
      </c>
      <c r="M240">
        <f t="shared" ref="M240" si="470">AVERAGE(E255:E295)</f>
        <v>58.22682926829269</v>
      </c>
      <c r="N240">
        <f t="shared" ref="N240" si="471">_xlfn.STDEV.S(E255:E295)</f>
        <v>14.657933421704442</v>
      </c>
    </row>
    <row r="241" spans="1:14">
      <c r="A241" s="13">
        <f ca="1">RAND()</f>
        <v>0.70176944505549477</v>
      </c>
      <c r="B241" s="1">
        <v>43071</v>
      </c>
      <c r="C241" s="1" t="str">
        <f>TEXT(B241, "mmmm")</f>
        <v>December</v>
      </c>
      <c r="D241" t="s">
        <v>21</v>
      </c>
      <c r="E241">
        <v>44.1</v>
      </c>
      <c r="F241">
        <v>1.1100000000000001</v>
      </c>
      <c r="G241">
        <v>35</v>
      </c>
      <c r="H241">
        <v>0.3</v>
      </c>
      <c r="I241">
        <v>17</v>
      </c>
      <c r="J241" s="2">
        <f>H241*I241</f>
        <v>5.0999999999999996</v>
      </c>
      <c r="L241" t="s">
        <v>292</v>
      </c>
      <c r="M241">
        <f t="shared" ref="M241" si="472">AVERAGE(E263:E303)</f>
        <v>55.812195121951227</v>
      </c>
      <c r="N241">
        <f t="shared" ref="N241" si="473">_xlfn.STDEV.S(E263:E303)</f>
        <v>13.478189698953445</v>
      </c>
    </row>
    <row r="242" spans="1:14">
      <c r="A242" s="13">
        <f ca="1">RAND()</f>
        <v>0.819355784040528</v>
      </c>
      <c r="B242" s="1">
        <v>42954</v>
      </c>
      <c r="C242" s="1" t="str">
        <f>TEXT(B242, "mmmm")</f>
        <v>August</v>
      </c>
      <c r="D242" t="s">
        <v>12</v>
      </c>
      <c r="E242">
        <v>75</v>
      </c>
      <c r="F242">
        <v>0.67</v>
      </c>
      <c r="G242">
        <v>38</v>
      </c>
      <c r="H242">
        <v>0.5</v>
      </c>
      <c r="I242">
        <v>30</v>
      </c>
      <c r="J242" s="2">
        <f>H242*I242</f>
        <v>15</v>
      </c>
      <c r="L242" t="s">
        <v>293</v>
      </c>
      <c r="M242">
        <f t="shared" ref="M242" si="474">AVERAGE(E257:E297)</f>
        <v>57.89756097560975</v>
      </c>
      <c r="N242">
        <f t="shared" ref="N242" si="475">_xlfn.STDEV.S(E257:E297)</f>
        <v>13.949094734155318</v>
      </c>
    </row>
    <row r="243" spans="1:14">
      <c r="A243" s="13">
        <f ca="1">RAND()</f>
        <v>0.51991690318597483</v>
      </c>
      <c r="B243" s="1">
        <v>42780</v>
      </c>
      <c r="C243" s="1" t="str">
        <f>TEXT(B243, "mmmm")</f>
        <v>February</v>
      </c>
      <c r="D243" t="s">
        <v>14</v>
      </c>
      <c r="E243">
        <v>47.7</v>
      </c>
      <c r="F243">
        <v>0.95</v>
      </c>
      <c r="G243">
        <v>35</v>
      </c>
      <c r="H243">
        <v>0.3</v>
      </c>
      <c r="I243">
        <v>19</v>
      </c>
      <c r="J243" s="2">
        <f>H243*I243</f>
        <v>5.7</v>
      </c>
      <c r="L243" t="s">
        <v>294</v>
      </c>
      <c r="M243">
        <f t="shared" ref="M243" si="476">AVERAGE(E265:E305)</f>
        <v>55.553658536585374</v>
      </c>
      <c r="N243">
        <f t="shared" ref="N243" si="477">_xlfn.STDEV.S(E265:E305)</f>
        <v>13.70582171124693</v>
      </c>
    </row>
    <row r="244" spans="1:14">
      <c r="A244" s="13">
        <f ca="1">RAND()</f>
        <v>0.82783501208916854</v>
      </c>
      <c r="B244" s="1">
        <v>42918</v>
      </c>
      <c r="C244" s="1" t="str">
        <f>TEXT(B244, "mmmm")</f>
        <v>July</v>
      </c>
      <c r="D244" t="s">
        <v>10</v>
      </c>
      <c r="E244">
        <v>93.4</v>
      </c>
      <c r="F244">
        <v>0.51</v>
      </c>
      <c r="G244">
        <v>68</v>
      </c>
      <c r="H244">
        <v>0.5</v>
      </c>
      <c r="I244">
        <v>38</v>
      </c>
      <c r="J244" s="2">
        <f>H244*I244</f>
        <v>19</v>
      </c>
      <c r="L244" t="s">
        <v>295</v>
      </c>
      <c r="M244">
        <f t="shared" ref="M244" si="478">AVERAGE(E259:E299)</f>
        <v>57.273170731707324</v>
      </c>
      <c r="N244">
        <f t="shared" ref="N244" si="479">_xlfn.STDEV.S(E259:E299)</f>
        <v>13.179359324152347</v>
      </c>
    </row>
    <row r="245" spans="1:14">
      <c r="A245" s="13">
        <f ca="1">RAND()</f>
        <v>0.376097750142246</v>
      </c>
      <c r="B245" s="1">
        <v>42844</v>
      </c>
      <c r="C245" s="1" t="str">
        <f>TEXT(B245, "mmmm")</f>
        <v>April</v>
      </c>
      <c r="D245" t="s">
        <v>16</v>
      </c>
      <c r="E245">
        <v>59.8</v>
      </c>
      <c r="F245">
        <v>0.77</v>
      </c>
      <c r="G245">
        <v>53</v>
      </c>
      <c r="H245">
        <v>0.3</v>
      </c>
      <c r="I245">
        <v>26</v>
      </c>
      <c r="J245" s="2">
        <f>H245*I245</f>
        <v>7.8</v>
      </c>
      <c r="L245" t="s">
        <v>296</v>
      </c>
      <c r="M245">
        <f t="shared" ref="M245" si="480">AVERAGE(E267:E307)</f>
        <v>55.695121951219527</v>
      </c>
      <c r="N245">
        <f t="shared" ref="N245" si="481">_xlfn.STDEV.S(E267:E307)</f>
        <v>14.16424991341774</v>
      </c>
    </row>
    <row r="246" spans="1:14">
      <c r="A246" s="13">
        <f ca="1">RAND()</f>
        <v>0.49650671781530564</v>
      </c>
      <c r="B246" s="1">
        <v>42815</v>
      </c>
      <c r="C246" s="1" t="str">
        <f>TEXT(B246, "mmmm")</f>
        <v>March</v>
      </c>
      <c r="D246" t="s">
        <v>14</v>
      </c>
      <c r="E246">
        <v>57.2</v>
      </c>
      <c r="F246">
        <v>0.83</v>
      </c>
      <c r="G246">
        <v>36</v>
      </c>
      <c r="H246">
        <v>0.3</v>
      </c>
      <c r="I246">
        <v>24</v>
      </c>
      <c r="J246" s="2">
        <f>H246*I246</f>
        <v>7.1999999999999993</v>
      </c>
      <c r="L246" t="s">
        <v>297</v>
      </c>
      <c r="M246">
        <f t="shared" ref="M246" si="482">AVERAGE(E261:E301)</f>
        <v>56.702439024390259</v>
      </c>
      <c r="N246">
        <f t="shared" ref="N246" si="483">_xlfn.STDEV.S(E261:E301)</f>
        <v>12.988696774597425</v>
      </c>
    </row>
    <row r="247" spans="1:14">
      <c r="A247" s="13">
        <f ca="1">RAND()</f>
        <v>0.89663726429451651</v>
      </c>
      <c r="B247" s="1">
        <v>42958</v>
      </c>
      <c r="C247" s="1" t="str">
        <f>TEXT(B247, "mmmm")</f>
        <v>August</v>
      </c>
      <c r="D247" t="s">
        <v>20</v>
      </c>
      <c r="E247">
        <v>75</v>
      </c>
      <c r="F247">
        <v>0.67</v>
      </c>
      <c r="G247">
        <v>49</v>
      </c>
      <c r="H247">
        <v>0.5</v>
      </c>
      <c r="I247">
        <v>30</v>
      </c>
      <c r="J247" s="2">
        <f>H247*I247</f>
        <v>15</v>
      </c>
      <c r="L247" t="s">
        <v>298</v>
      </c>
      <c r="M247">
        <f t="shared" ref="M247" si="484">AVERAGE(E269:E309)</f>
        <v>55.524390243902438</v>
      </c>
      <c r="N247">
        <f t="shared" ref="N247" si="485">_xlfn.STDEV.S(E269:E309)</f>
        <v>14.474439203088378</v>
      </c>
    </row>
    <row r="248" spans="1:14">
      <c r="A248" s="13">
        <f ca="1">RAND()</f>
        <v>0.41814799415377102</v>
      </c>
      <c r="B248" s="1">
        <v>42770</v>
      </c>
      <c r="C248" s="1" t="str">
        <f>TEXT(B248, "mmmm")</f>
        <v>February</v>
      </c>
      <c r="D248" t="s">
        <v>21</v>
      </c>
      <c r="E248">
        <v>56.6</v>
      </c>
      <c r="F248">
        <v>0.83</v>
      </c>
      <c r="G248">
        <v>46</v>
      </c>
      <c r="H248">
        <v>0.3</v>
      </c>
      <c r="I248">
        <v>22</v>
      </c>
      <c r="J248" s="2">
        <f>H248*I248</f>
        <v>6.6</v>
      </c>
      <c r="L248" t="s">
        <v>299</v>
      </c>
      <c r="M248">
        <f t="shared" ref="M248" si="486">AVERAGE(E263:E303)</f>
        <v>55.812195121951227</v>
      </c>
      <c r="N248">
        <f t="shared" ref="N248" si="487">_xlfn.STDEV.S(E263:E303)</f>
        <v>13.478189698953445</v>
      </c>
    </row>
    <row r="249" spans="1:14">
      <c r="A249" s="13">
        <f ca="1">RAND()</f>
        <v>5.8889443687968668E-2</v>
      </c>
      <c r="B249" s="1">
        <v>42807</v>
      </c>
      <c r="C249" s="1" t="str">
        <f>TEXT(B249, "mmmm")</f>
        <v>March</v>
      </c>
      <c r="D249" t="s">
        <v>12</v>
      </c>
      <c r="E249">
        <v>55.9</v>
      </c>
      <c r="F249">
        <v>0.87</v>
      </c>
      <c r="G249">
        <v>48</v>
      </c>
      <c r="H249">
        <v>0.3</v>
      </c>
      <c r="I249">
        <v>23</v>
      </c>
      <c r="J249" s="2">
        <f>H249*I249</f>
        <v>6.8999999999999995</v>
      </c>
      <c r="L249" t="s">
        <v>300</v>
      </c>
      <c r="M249">
        <f t="shared" ref="M249" si="488">AVERAGE(E271:E311)</f>
        <v>55.492682926829275</v>
      </c>
      <c r="N249">
        <f t="shared" ref="N249" si="489">_xlfn.STDEV.S(E271:E311)</f>
        <v>14.51151939398318</v>
      </c>
    </row>
    <row r="250" spans="1:14">
      <c r="A250" s="13">
        <f ca="1">RAND()</f>
        <v>0.55965841867718502</v>
      </c>
      <c r="B250" s="1">
        <v>42876</v>
      </c>
      <c r="C250" s="1" t="str">
        <f>TEXT(B250, "mmmm")</f>
        <v>May</v>
      </c>
      <c r="D250" t="s">
        <v>10</v>
      </c>
      <c r="E250">
        <v>71.7</v>
      </c>
      <c r="F250">
        <v>0.69</v>
      </c>
      <c r="G250">
        <v>47</v>
      </c>
      <c r="H250">
        <v>0.3</v>
      </c>
      <c r="I250">
        <v>29</v>
      </c>
      <c r="J250" s="2">
        <f>H250*I250</f>
        <v>8.6999999999999993</v>
      </c>
      <c r="L250" t="s">
        <v>301</v>
      </c>
      <c r="M250">
        <f t="shared" ref="M250" si="490">AVERAGE(E265:E305)</f>
        <v>55.553658536585374</v>
      </c>
      <c r="N250">
        <f t="shared" ref="N250" si="491">_xlfn.STDEV.S(E265:E305)</f>
        <v>13.70582171124693</v>
      </c>
    </row>
    <row r="251" spans="1:14">
      <c r="A251" s="13">
        <f ca="1">RAND()</f>
        <v>0.2437680606817354</v>
      </c>
      <c r="B251" s="1">
        <v>43050</v>
      </c>
      <c r="C251" s="1" t="str">
        <f>TEXT(B251, "mmmm")</f>
        <v>November</v>
      </c>
      <c r="D251" t="s">
        <v>21</v>
      </c>
      <c r="E251">
        <v>47.3</v>
      </c>
      <c r="F251">
        <v>0.91</v>
      </c>
      <c r="G251">
        <v>33</v>
      </c>
      <c r="H251">
        <v>0.3</v>
      </c>
      <c r="I251">
        <v>21</v>
      </c>
      <c r="J251" s="2">
        <f>H251*I251</f>
        <v>6.3</v>
      </c>
      <c r="L251" t="s">
        <v>302</v>
      </c>
      <c r="M251">
        <f t="shared" ref="M251" si="492">AVERAGE(E273:E313)</f>
        <v>54.724390243902434</v>
      </c>
      <c r="N251">
        <f t="shared" ref="N251" si="493">_xlfn.STDEV.S(E273:E313)</f>
        <v>14.777902092107057</v>
      </c>
    </row>
    <row r="252" spans="1:14">
      <c r="A252" s="13">
        <f ca="1">RAND()</f>
        <v>0.21260031178906114</v>
      </c>
      <c r="B252" s="1">
        <v>42949</v>
      </c>
      <c r="C252" s="1" t="str">
        <f>TEXT(B252, "mmmm")</f>
        <v>August</v>
      </c>
      <c r="D252" t="s">
        <v>16</v>
      </c>
      <c r="E252">
        <v>76.3</v>
      </c>
      <c r="F252">
        <v>0.63</v>
      </c>
      <c r="G252">
        <v>48</v>
      </c>
      <c r="H252">
        <v>0.5</v>
      </c>
      <c r="I252">
        <v>31</v>
      </c>
      <c r="J252" s="2">
        <f>H252*I252</f>
        <v>15.5</v>
      </c>
      <c r="L252" t="s">
        <v>303</v>
      </c>
      <c r="M252">
        <f t="shared" ref="M252" si="494">AVERAGE(E267:E307)</f>
        <v>55.695121951219527</v>
      </c>
      <c r="N252">
        <f t="shared" ref="N252" si="495">_xlfn.STDEV.S(E267:E307)</f>
        <v>14.16424991341774</v>
      </c>
    </row>
    <row r="253" spans="1:14">
      <c r="A253" s="13">
        <f ca="1">RAND()</f>
        <v>0.6057893538122131</v>
      </c>
      <c r="B253" s="1">
        <v>42930</v>
      </c>
      <c r="C253" s="1" t="str">
        <f>TEXT(B253, "mmmm")</f>
        <v>July</v>
      </c>
      <c r="D253" t="s">
        <v>20</v>
      </c>
      <c r="E253">
        <v>92</v>
      </c>
      <c r="F253">
        <v>0.5</v>
      </c>
      <c r="G253">
        <v>80</v>
      </c>
      <c r="H253">
        <v>0.5</v>
      </c>
      <c r="I253">
        <v>40</v>
      </c>
      <c r="J253" s="2">
        <f>H253*I253</f>
        <v>20</v>
      </c>
      <c r="L253" t="s">
        <v>304</v>
      </c>
      <c r="M253">
        <f t="shared" ref="M253" si="496">AVERAGE(E275:E315)</f>
        <v>56.070731707317066</v>
      </c>
      <c r="N253">
        <f t="shared" ref="N253" si="497">_xlfn.STDEV.S(E275:E315)</f>
        <v>15.108776322099033</v>
      </c>
    </row>
    <row r="254" spans="1:14">
      <c r="A254" s="13">
        <f ca="1">RAND()</f>
        <v>0.57910680321433095</v>
      </c>
      <c r="B254" s="1">
        <v>42835</v>
      </c>
      <c r="C254" s="1" t="str">
        <f>TEXT(B254, "mmmm")</f>
        <v>April</v>
      </c>
      <c r="D254" t="s">
        <v>12</v>
      </c>
      <c r="E254">
        <v>58.5</v>
      </c>
      <c r="F254">
        <v>0.74</v>
      </c>
      <c r="G254">
        <v>48</v>
      </c>
      <c r="H254">
        <v>0.3</v>
      </c>
      <c r="I254">
        <v>25</v>
      </c>
      <c r="J254" s="2">
        <f>H254*I254</f>
        <v>7.5</v>
      </c>
      <c r="L254" t="s">
        <v>305</v>
      </c>
      <c r="M254">
        <f t="shared" ref="M254" si="498">AVERAGE(E269:E309)</f>
        <v>55.524390243902438</v>
      </c>
      <c r="N254">
        <f t="shared" ref="N254" si="499">_xlfn.STDEV.S(E269:E309)</f>
        <v>14.474439203088378</v>
      </c>
    </row>
    <row r="255" spans="1:14">
      <c r="A255" s="13">
        <f ca="1">RAND()</f>
        <v>9.1658991327408845E-2</v>
      </c>
      <c r="B255" s="1">
        <v>43059</v>
      </c>
      <c r="C255" s="1" t="str">
        <f>TEXT(B255, "mmmm")</f>
        <v>November</v>
      </c>
      <c r="D255" t="s">
        <v>12</v>
      </c>
      <c r="E255">
        <v>55.6</v>
      </c>
      <c r="F255">
        <v>0.87</v>
      </c>
      <c r="G255">
        <v>41</v>
      </c>
      <c r="H255">
        <v>0.3</v>
      </c>
      <c r="I255">
        <v>22</v>
      </c>
      <c r="J255" s="2">
        <f>H255*I255</f>
        <v>6.6</v>
      </c>
      <c r="L255" t="s">
        <v>306</v>
      </c>
      <c r="M255">
        <f t="shared" ref="M255" si="500">AVERAGE(E277:E317)</f>
        <v>57.297560975609748</v>
      </c>
      <c r="N255">
        <f t="shared" ref="N255" si="501">_xlfn.STDEV.S(E277:E317)</f>
        <v>14.655314527584812</v>
      </c>
    </row>
    <row r="256" spans="1:14">
      <c r="A256" s="13">
        <f ca="1">RAND()</f>
        <v>0.95699520569089136</v>
      </c>
      <c r="B256" s="1">
        <v>42907</v>
      </c>
      <c r="C256" s="1" t="str">
        <f>TEXT(B256, "mmmm")</f>
        <v>June</v>
      </c>
      <c r="D256" t="s">
        <v>16</v>
      </c>
      <c r="E256">
        <v>94.3</v>
      </c>
      <c r="F256">
        <v>0.47</v>
      </c>
      <c r="G256">
        <v>76</v>
      </c>
      <c r="H256">
        <v>0.3</v>
      </c>
      <c r="I256">
        <v>41</v>
      </c>
      <c r="J256" s="2">
        <f>H256*I256</f>
        <v>12.299999999999999</v>
      </c>
      <c r="L256" t="s">
        <v>307</v>
      </c>
      <c r="M256">
        <f t="shared" ref="M256" si="502">AVERAGE(E271:E311)</f>
        <v>55.492682926829275</v>
      </c>
      <c r="N256">
        <f t="shared" ref="N256" si="503">_xlfn.STDEV.S(E271:E311)</f>
        <v>14.51151939398318</v>
      </c>
    </row>
    <row r="257" spans="1:14">
      <c r="A257" s="13">
        <f ca="1">RAND()</f>
        <v>0.51553320953632098</v>
      </c>
      <c r="B257" s="1">
        <v>42915</v>
      </c>
      <c r="C257" s="1" t="str">
        <f>TEXT(B257, "mmmm")</f>
        <v>June</v>
      </c>
      <c r="D257" t="s">
        <v>18</v>
      </c>
      <c r="E257">
        <v>86.5</v>
      </c>
      <c r="F257">
        <v>0.54</v>
      </c>
      <c r="G257">
        <v>64</v>
      </c>
      <c r="H257">
        <v>0.3</v>
      </c>
      <c r="I257">
        <v>35</v>
      </c>
      <c r="J257" s="2">
        <f>H257*I257</f>
        <v>10.5</v>
      </c>
      <c r="L257" t="s">
        <v>308</v>
      </c>
      <c r="M257">
        <f t="shared" ref="M257" si="504">AVERAGE(E279:E319)</f>
        <v>58.163414634146335</v>
      </c>
      <c r="N257">
        <f t="shared" ref="N257" si="505">_xlfn.STDEV.S(E279:E319)</f>
        <v>14.618579891657749</v>
      </c>
    </row>
    <row r="258" spans="1:14">
      <c r="A258" s="13">
        <f ca="1">RAND()</f>
        <v>5.5965260969877306E-2</v>
      </c>
      <c r="B258" s="1">
        <v>42868</v>
      </c>
      <c r="C258" s="1" t="str">
        <f>TEXT(B258, "mmmm")</f>
        <v>May</v>
      </c>
      <c r="D258" t="s">
        <v>21</v>
      </c>
      <c r="E258">
        <v>70</v>
      </c>
      <c r="F258">
        <v>0.65</v>
      </c>
      <c r="G258">
        <v>34</v>
      </c>
      <c r="H258">
        <v>0.3</v>
      </c>
      <c r="I258">
        <v>30</v>
      </c>
      <c r="J258" s="2">
        <f>H258*I258</f>
        <v>9</v>
      </c>
      <c r="L258" t="s">
        <v>309</v>
      </c>
      <c r="M258">
        <f t="shared" ref="M258" si="506">AVERAGE(E273:E313)</f>
        <v>54.724390243902434</v>
      </c>
      <c r="N258">
        <f t="shared" ref="N258" si="507">_xlfn.STDEV.S(E273:E313)</f>
        <v>14.777902092107057</v>
      </c>
    </row>
    <row r="259" spans="1:14">
      <c r="A259" s="13">
        <f ca="1">RAND()</f>
        <v>0.66012537610424482</v>
      </c>
      <c r="B259" s="1">
        <v>42908</v>
      </c>
      <c r="C259" s="1" t="str">
        <f>TEXT(B259, "mmmm")</f>
        <v>June</v>
      </c>
      <c r="D259" t="s">
        <v>18</v>
      </c>
      <c r="E259">
        <v>72.3</v>
      </c>
      <c r="F259">
        <v>0.65</v>
      </c>
      <c r="G259">
        <v>36</v>
      </c>
      <c r="H259">
        <v>0.3</v>
      </c>
      <c r="I259">
        <v>31</v>
      </c>
      <c r="J259" s="2">
        <f>H259*I259</f>
        <v>9.2999999999999989</v>
      </c>
      <c r="L259" t="s">
        <v>310</v>
      </c>
      <c r="M259">
        <f t="shared" ref="M259" si="508">AVERAGE(E281:E321)</f>
        <v>56.951219512195124</v>
      </c>
      <c r="N259">
        <f t="shared" ref="N259" si="509">_xlfn.STDEV.S(E281:E321)</f>
        <v>15.626421886523124</v>
      </c>
    </row>
    <row r="260" spans="1:14">
      <c r="A260" s="13">
        <f ca="1">RAND()</f>
        <v>0.37942203779148564</v>
      </c>
      <c r="B260" s="1">
        <v>42800</v>
      </c>
      <c r="C260" s="1" t="str">
        <f>TEXT(B260, "mmmm")</f>
        <v>March</v>
      </c>
      <c r="D260" t="s">
        <v>12</v>
      </c>
      <c r="E260">
        <v>61.2</v>
      </c>
      <c r="F260">
        <v>0.77</v>
      </c>
      <c r="G260">
        <v>28</v>
      </c>
      <c r="H260">
        <v>0.3</v>
      </c>
      <c r="I260">
        <v>24</v>
      </c>
      <c r="J260" s="2">
        <f>H260*I260</f>
        <v>7.1999999999999993</v>
      </c>
      <c r="L260" t="s">
        <v>311</v>
      </c>
      <c r="M260">
        <f t="shared" ref="M260" si="510">AVERAGE(E275:E315)</f>
        <v>56.070731707317066</v>
      </c>
      <c r="N260">
        <f t="shared" ref="N260" si="511">_xlfn.STDEV.S(E275:E315)</f>
        <v>15.108776322099033</v>
      </c>
    </row>
    <row r="261" spans="1:14">
      <c r="A261" s="13">
        <f ca="1">RAND()</f>
        <v>0.92494081453562815</v>
      </c>
      <c r="B261" s="1">
        <v>42840</v>
      </c>
      <c r="C261" s="1" t="str">
        <f>TEXT(B261, "mmmm")</f>
        <v>April</v>
      </c>
      <c r="D261" t="s">
        <v>21</v>
      </c>
      <c r="E261">
        <v>65.8</v>
      </c>
      <c r="F261">
        <v>0.74</v>
      </c>
      <c r="G261">
        <v>41</v>
      </c>
      <c r="H261">
        <v>0.3</v>
      </c>
      <c r="I261">
        <v>26</v>
      </c>
      <c r="J261" s="2">
        <f>H261*I261</f>
        <v>7.8</v>
      </c>
      <c r="L261" t="s">
        <v>312</v>
      </c>
      <c r="M261">
        <f t="shared" ref="M261" si="512">AVERAGE(E283:E323)</f>
        <v>58.121951219512198</v>
      </c>
      <c r="N261">
        <f t="shared" ref="N261" si="513">_xlfn.STDEV.S(E283:E323)</f>
        <v>15.543913796002633</v>
      </c>
    </row>
    <row r="262" spans="1:14">
      <c r="A262" s="13">
        <f ca="1">RAND()</f>
        <v>0.174788067052708</v>
      </c>
      <c r="B262" s="1">
        <v>42829</v>
      </c>
      <c r="C262" s="1" t="str">
        <f>TEXT(B262, "mmmm")</f>
        <v>April</v>
      </c>
      <c r="D262" t="s">
        <v>14</v>
      </c>
      <c r="E262">
        <v>62.1</v>
      </c>
      <c r="F262">
        <v>0.71</v>
      </c>
      <c r="G262">
        <v>31</v>
      </c>
      <c r="H262">
        <v>0.3</v>
      </c>
      <c r="I262">
        <v>27</v>
      </c>
      <c r="J262" s="2">
        <f>H262*I262</f>
        <v>8.1</v>
      </c>
      <c r="L262" t="s">
        <v>313</v>
      </c>
      <c r="M262">
        <f t="shared" ref="M262" si="514">AVERAGE(E277:E317)</f>
        <v>57.297560975609748</v>
      </c>
      <c r="N262">
        <f t="shared" ref="N262" si="515">_xlfn.STDEV.S(E277:E317)</f>
        <v>14.655314527584812</v>
      </c>
    </row>
    <row r="263" spans="1:14">
      <c r="A263" s="13">
        <f ca="1">RAND()</f>
        <v>0.73302596411329601</v>
      </c>
      <c r="B263" s="1">
        <v>43042</v>
      </c>
      <c r="C263" s="1" t="str">
        <f>TEXT(B263, "mmmm")</f>
        <v>November</v>
      </c>
      <c r="D263" t="s">
        <v>20</v>
      </c>
      <c r="E263">
        <v>51.3</v>
      </c>
      <c r="F263">
        <v>0.87</v>
      </c>
      <c r="G263">
        <v>38</v>
      </c>
      <c r="H263">
        <v>0.3</v>
      </c>
      <c r="I263">
        <v>21</v>
      </c>
      <c r="J263" s="2">
        <f>H263*I263</f>
        <v>6.3</v>
      </c>
      <c r="L263" t="s">
        <v>314</v>
      </c>
      <c r="M263">
        <f t="shared" ref="M263" si="516">AVERAGE(E285:E325)</f>
        <v>57.207317073170742</v>
      </c>
      <c r="N263">
        <f t="shared" ref="N263" si="517">_xlfn.STDEV.S(E285:E325)</f>
        <v>15.601752950292145</v>
      </c>
    </row>
    <row r="264" spans="1:14">
      <c r="A264" s="13">
        <f ca="1">RAND()</f>
        <v>0.8945416304772289</v>
      </c>
      <c r="B264" s="1">
        <v>42739</v>
      </c>
      <c r="C264" s="1" t="str">
        <f>TEXT(B264, "mmmm")</f>
        <v>January</v>
      </c>
      <c r="D264" t="s">
        <v>16</v>
      </c>
      <c r="E264">
        <v>44.1</v>
      </c>
      <c r="F264">
        <v>1.05</v>
      </c>
      <c r="G264">
        <v>28</v>
      </c>
      <c r="H264">
        <v>0.3</v>
      </c>
      <c r="I264">
        <v>17</v>
      </c>
      <c r="J264" s="2">
        <f>H264*I264</f>
        <v>5.0999999999999996</v>
      </c>
      <c r="L264" t="s">
        <v>315</v>
      </c>
      <c r="M264">
        <f t="shared" ref="M264" si="518">AVERAGE(E279:E319)</f>
        <v>58.163414634146335</v>
      </c>
      <c r="N264">
        <f t="shared" ref="N264" si="519">_xlfn.STDEV.S(E279:E319)</f>
        <v>14.618579891657749</v>
      </c>
    </row>
    <row r="265" spans="1:14">
      <c r="A265" s="13">
        <f ca="1">RAND()</f>
        <v>0.1492248418171741</v>
      </c>
      <c r="B265" s="1">
        <v>42989</v>
      </c>
      <c r="C265" s="1" t="str">
        <f>TEXT(B265, "mmmm")</f>
        <v>September</v>
      </c>
      <c r="D265" t="s">
        <v>12</v>
      </c>
      <c r="E265">
        <v>68.400000000000006</v>
      </c>
      <c r="F265">
        <v>0.69</v>
      </c>
      <c r="G265">
        <v>38</v>
      </c>
      <c r="H265">
        <v>0.3</v>
      </c>
      <c r="I265">
        <v>28</v>
      </c>
      <c r="J265" s="2">
        <f>H265*I265</f>
        <v>8.4</v>
      </c>
      <c r="L265" t="s">
        <v>316</v>
      </c>
      <c r="M265">
        <f t="shared" ref="M265" si="520">AVERAGE(E287:E327)</f>
        <v>57.297560975609763</v>
      </c>
      <c r="N265">
        <f t="shared" ref="N265" si="521">_xlfn.STDEV.S(E287:E327)</f>
        <v>15.609363981355447</v>
      </c>
    </row>
    <row r="266" spans="1:14">
      <c r="A266" s="13">
        <f ca="1">RAND()</f>
        <v>0.34765029577512208</v>
      </c>
      <c r="B266" s="1">
        <v>42827</v>
      </c>
      <c r="C266" s="1" t="str">
        <f>TEXT(B266, "mmmm")</f>
        <v>April</v>
      </c>
      <c r="D266" t="s">
        <v>10</v>
      </c>
      <c r="E266">
        <v>65.8</v>
      </c>
      <c r="F266">
        <v>0.74</v>
      </c>
      <c r="G266">
        <v>47</v>
      </c>
      <c r="H266">
        <v>0.3</v>
      </c>
      <c r="I266">
        <v>26</v>
      </c>
      <c r="J266" s="2">
        <f>H266*I266</f>
        <v>7.8</v>
      </c>
      <c r="L266" t="s">
        <v>317</v>
      </c>
      <c r="M266">
        <f t="shared" ref="M266" si="522">AVERAGE(E281:E321)</f>
        <v>56.951219512195124</v>
      </c>
      <c r="N266">
        <f t="shared" ref="N266" si="523">_xlfn.STDEV.S(E281:E321)</f>
        <v>15.626421886523124</v>
      </c>
    </row>
    <row r="267" spans="1:14">
      <c r="A267" s="13">
        <f ca="1">RAND()</f>
        <v>0.64043264873670858</v>
      </c>
      <c r="B267" s="1">
        <v>43019</v>
      </c>
      <c r="C267" s="1" t="str">
        <f>TEXT(B267, "mmmm")</f>
        <v>October</v>
      </c>
      <c r="D267" t="s">
        <v>16</v>
      </c>
      <c r="E267">
        <v>61.5</v>
      </c>
      <c r="F267">
        <v>0.77</v>
      </c>
      <c r="G267">
        <v>47</v>
      </c>
      <c r="H267">
        <v>0.3</v>
      </c>
      <c r="I267">
        <v>25</v>
      </c>
      <c r="J267" s="2">
        <f>H267*I267</f>
        <v>7.5</v>
      </c>
      <c r="L267" t="s">
        <v>318</v>
      </c>
      <c r="M267">
        <f t="shared" ref="M267" si="524">AVERAGE(E289:E329)</f>
        <v>57.031707317073177</v>
      </c>
      <c r="N267">
        <f t="shared" ref="N267" si="525">_xlfn.STDEV.S(E289:E329)</f>
        <v>15.233785462326621</v>
      </c>
    </row>
    <row r="268" spans="1:14">
      <c r="A268" s="13">
        <f ca="1">RAND()</f>
        <v>2.2699108098849674E-2</v>
      </c>
      <c r="B268" s="1">
        <v>42962</v>
      </c>
      <c r="C268" s="1" t="str">
        <f>TEXT(B268, "mmmm")</f>
        <v>August</v>
      </c>
      <c r="D268" t="s">
        <v>14</v>
      </c>
      <c r="E268">
        <v>74.3</v>
      </c>
      <c r="F268">
        <v>0.63</v>
      </c>
      <c r="G268">
        <v>44</v>
      </c>
      <c r="H268">
        <v>0.5</v>
      </c>
      <c r="I268">
        <v>31</v>
      </c>
      <c r="J268" s="2">
        <f>H268*I268</f>
        <v>15.5</v>
      </c>
      <c r="L268" t="s">
        <v>319</v>
      </c>
      <c r="M268">
        <f t="shared" ref="M268" si="526">AVERAGE(E283:E323)</f>
        <v>58.121951219512198</v>
      </c>
      <c r="N268">
        <f t="shared" ref="N268" si="527">_xlfn.STDEV.S(E283:E323)</f>
        <v>15.543913796002633</v>
      </c>
    </row>
    <row r="269" spans="1:14">
      <c r="A269" s="13">
        <f ca="1">RAND()</f>
        <v>0.28080188434594444</v>
      </c>
      <c r="B269" s="1">
        <v>43075</v>
      </c>
      <c r="C269" s="1" t="str">
        <f>TEXT(B269, "mmmm")</f>
        <v>December</v>
      </c>
      <c r="D269" t="s">
        <v>16</v>
      </c>
      <c r="E269">
        <v>44.7</v>
      </c>
      <c r="F269">
        <v>0.95</v>
      </c>
      <c r="G269">
        <v>28</v>
      </c>
      <c r="H269">
        <v>0.3</v>
      </c>
      <c r="I269">
        <v>19</v>
      </c>
      <c r="J269" s="2">
        <f>H269*I269</f>
        <v>5.7</v>
      </c>
      <c r="L269" t="s">
        <v>320</v>
      </c>
      <c r="M269">
        <f t="shared" ref="M269" si="528">AVERAGE(E291:E331)</f>
        <v>58.521951219512189</v>
      </c>
      <c r="N269">
        <f t="shared" ref="N269" si="529">_xlfn.STDEV.S(E291:E331)</f>
        <v>16.4069118391476</v>
      </c>
    </row>
    <row r="270" spans="1:14">
      <c r="A270" s="13">
        <f ca="1">RAND()</f>
        <v>2.5726774255892426E-2</v>
      </c>
      <c r="B270" s="1">
        <v>43064</v>
      </c>
      <c r="C270" s="1" t="str">
        <f>TEXT(B270, "mmmm")</f>
        <v>November</v>
      </c>
      <c r="D270" t="s">
        <v>21</v>
      </c>
      <c r="E270">
        <v>49</v>
      </c>
      <c r="F270">
        <v>0.91</v>
      </c>
      <c r="G270">
        <v>32</v>
      </c>
      <c r="H270">
        <v>0.3</v>
      </c>
      <c r="I270">
        <v>20</v>
      </c>
      <c r="J270" s="2">
        <f>H270*I270</f>
        <v>6</v>
      </c>
      <c r="L270" t="s">
        <v>321</v>
      </c>
      <c r="M270">
        <f t="shared" ref="M270" si="530">AVERAGE(E285:E325)</f>
        <v>57.207317073170742</v>
      </c>
      <c r="N270">
        <f t="shared" ref="N270" si="531">_xlfn.STDEV.S(E285:E325)</f>
        <v>15.601752950292145</v>
      </c>
    </row>
    <row r="271" spans="1:14">
      <c r="A271" s="13">
        <f ca="1">RAND()</f>
        <v>0.45092665927768072</v>
      </c>
      <c r="B271" s="1">
        <v>42993</v>
      </c>
      <c r="C271" s="1" t="str">
        <f>TEXT(B271, "mmmm")</f>
        <v>September</v>
      </c>
      <c r="D271" t="s">
        <v>20</v>
      </c>
      <c r="E271">
        <v>63.4</v>
      </c>
      <c r="F271">
        <v>0.67</v>
      </c>
      <c r="G271">
        <v>41</v>
      </c>
      <c r="H271">
        <v>0.3</v>
      </c>
      <c r="I271">
        <v>28</v>
      </c>
      <c r="J271" s="2">
        <f>H271*I271</f>
        <v>8.4</v>
      </c>
      <c r="L271" t="s">
        <v>322</v>
      </c>
      <c r="M271">
        <f t="shared" ref="M271" si="532">AVERAGE(E293:E333)</f>
        <v>58.131707317073172</v>
      </c>
      <c r="N271">
        <f t="shared" ref="N271" si="533">_xlfn.STDEV.S(E293:E333)</f>
        <v>16.044569782708265</v>
      </c>
    </row>
    <row r="272" spans="1:14">
      <c r="A272" s="13">
        <f ca="1">RAND()</f>
        <v>5.3988062311868923E-2</v>
      </c>
      <c r="B272" s="1">
        <v>43012</v>
      </c>
      <c r="C272" s="1" t="str">
        <f>TEXT(B272, "mmmm")</f>
        <v>October</v>
      </c>
      <c r="D272" t="s">
        <v>16</v>
      </c>
      <c r="E272">
        <v>61.2</v>
      </c>
      <c r="F272">
        <v>0.77</v>
      </c>
      <c r="G272">
        <v>33</v>
      </c>
      <c r="H272">
        <v>0.3</v>
      </c>
      <c r="I272">
        <v>24</v>
      </c>
      <c r="J272" s="2">
        <f>H272*I272</f>
        <v>7.1999999999999993</v>
      </c>
      <c r="L272" t="s">
        <v>323</v>
      </c>
      <c r="M272">
        <f t="shared" ref="M272" si="534">AVERAGE(E287:E327)</f>
        <v>57.297560975609763</v>
      </c>
      <c r="N272">
        <f t="shared" ref="N272" si="535">_xlfn.STDEV.S(E287:E327)</f>
        <v>15.609363981355447</v>
      </c>
    </row>
    <row r="273" spans="1:14">
      <c r="A273" s="13">
        <f ca="1">RAND()</f>
        <v>1.4932786118168839E-2</v>
      </c>
      <c r="B273" s="1">
        <v>42774</v>
      </c>
      <c r="C273" s="1" t="str">
        <f>TEXT(B273, "mmmm")</f>
        <v>February</v>
      </c>
      <c r="D273" t="s">
        <v>16</v>
      </c>
      <c r="E273">
        <v>52.6</v>
      </c>
      <c r="F273">
        <v>0.87</v>
      </c>
      <c r="G273">
        <v>31</v>
      </c>
      <c r="H273">
        <v>0.3</v>
      </c>
      <c r="I273">
        <v>22</v>
      </c>
      <c r="J273" s="2">
        <f>H273*I273</f>
        <v>6.6</v>
      </c>
      <c r="L273" t="s">
        <v>324</v>
      </c>
      <c r="M273">
        <f t="shared" ref="M273" si="536">AVERAGE(E295:E335)</f>
        <v>58.748780487804865</v>
      </c>
      <c r="N273">
        <f t="shared" ref="N273" si="537">_xlfn.STDEV.S(E295:E335)</f>
        <v>15.848329911243392</v>
      </c>
    </row>
    <row r="274" spans="1:14">
      <c r="A274" s="13">
        <f ca="1">RAND()</f>
        <v>0.12365485344364513</v>
      </c>
      <c r="B274" s="1">
        <v>43072</v>
      </c>
      <c r="C274" s="1" t="str">
        <f>TEXT(B274, "mmmm")</f>
        <v>December</v>
      </c>
      <c r="D274" t="s">
        <v>10</v>
      </c>
      <c r="E274">
        <v>33.5</v>
      </c>
      <c r="F274">
        <v>1.18</v>
      </c>
      <c r="G274">
        <v>19</v>
      </c>
      <c r="H274">
        <v>0.3</v>
      </c>
      <c r="I274">
        <v>15</v>
      </c>
      <c r="J274" s="2">
        <f>H274*I274</f>
        <v>4.5</v>
      </c>
      <c r="L274" t="s">
        <v>325</v>
      </c>
      <c r="M274">
        <f t="shared" ref="M274" si="538">AVERAGE(E289:E329)</f>
        <v>57.031707317073177</v>
      </c>
      <c r="N274">
        <f t="shared" ref="N274" si="539">_xlfn.STDEV.S(E289:E329)</f>
        <v>15.233785462326621</v>
      </c>
    </row>
    <row r="275" spans="1:14">
      <c r="A275" s="13">
        <f ca="1">RAND()</f>
        <v>0.89916538686461289</v>
      </c>
      <c r="B275" s="1">
        <v>42842</v>
      </c>
      <c r="C275" s="1" t="str">
        <f>TEXT(B275, "mmmm")</f>
        <v>April</v>
      </c>
      <c r="D275" t="s">
        <v>12</v>
      </c>
      <c r="E275">
        <v>64.099999999999994</v>
      </c>
      <c r="F275">
        <v>0.71</v>
      </c>
      <c r="G275">
        <v>56</v>
      </c>
      <c r="H275">
        <v>0.3</v>
      </c>
      <c r="I275">
        <v>27</v>
      </c>
      <c r="J275" s="2">
        <f>H275*I275</f>
        <v>8.1</v>
      </c>
      <c r="L275" t="s">
        <v>326</v>
      </c>
      <c r="M275">
        <f t="shared" ref="M275" si="540">AVERAGE(E297:E337)</f>
        <v>58.058536585365843</v>
      </c>
      <c r="N275">
        <f t="shared" ref="N275" si="541">_xlfn.STDEV.S(E297:E337)</f>
        <v>15.838339174448796</v>
      </c>
    </row>
    <row r="276" spans="1:14">
      <c r="A276" s="13">
        <f ca="1">RAND()</f>
        <v>0.1453288943754647</v>
      </c>
      <c r="B276" s="1">
        <v>42736</v>
      </c>
      <c r="C276" s="1" t="str">
        <f>TEXT(B276, "mmmm")</f>
        <v>January</v>
      </c>
      <c r="D276" t="s">
        <v>10</v>
      </c>
      <c r="E276">
        <v>27</v>
      </c>
      <c r="F276">
        <v>2</v>
      </c>
      <c r="G276">
        <v>15</v>
      </c>
      <c r="H276">
        <v>0.3</v>
      </c>
      <c r="I276">
        <v>10</v>
      </c>
      <c r="J276" s="2">
        <f>H276*I276</f>
        <v>3</v>
      </c>
      <c r="L276" t="s">
        <v>327</v>
      </c>
      <c r="M276">
        <f t="shared" ref="M276" si="542">AVERAGE(E291:E331)</f>
        <v>58.521951219512189</v>
      </c>
      <c r="N276">
        <f t="shared" ref="N276" si="543">_xlfn.STDEV.S(E291:E331)</f>
        <v>16.4069118391476</v>
      </c>
    </row>
    <row r="277" spans="1:14">
      <c r="A277" s="13">
        <f ca="1">RAND()</f>
        <v>0.38107946205445165</v>
      </c>
      <c r="B277" s="1">
        <v>42756</v>
      </c>
      <c r="C277" s="1" t="str">
        <f>TEXT(B277, "mmmm")</f>
        <v>January</v>
      </c>
      <c r="D277" t="s">
        <v>21</v>
      </c>
      <c r="E277">
        <v>36.200000000000003</v>
      </c>
      <c r="F277">
        <v>1.25</v>
      </c>
      <c r="G277">
        <v>16</v>
      </c>
      <c r="H277">
        <v>0.3</v>
      </c>
      <c r="I277">
        <v>14</v>
      </c>
      <c r="J277" s="2">
        <f>H277*I277</f>
        <v>4.2</v>
      </c>
      <c r="L277" t="s">
        <v>328</v>
      </c>
      <c r="M277">
        <f t="shared" ref="M277" si="544">AVERAGE(E299:E339)</f>
        <v>58.443902439024377</v>
      </c>
      <c r="N277">
        <f t="shared" ref="N277" si="545">_xlfn.STDEV.S(E299:E339)</f>
        <v>16.377317374657128</v>
      </c>
    </row>
    <row r="278" spans="1:14">
      <c r="A278" s="13">
        <f ca="1">RAND()</f>
        <v>0.73618376939976526</v>
      </c>
      <c r="B278" s="1">
        <v>43063</v>
      </c>
      <c r="C278" s="1" t="str">
        <f>TEXT(B278, "mmmm")</f>
        <v>November</v>
      </c>
      <c r="D278" t="s">
        <v>20</v>
      </c>
      <c r="E278">
        <v>53.6</v>
      </c>
      <c r="F278">
        <v>0.83</v>
      </c>
      <c r="G278">
        <v>46</v>
      </c>
      <c r="H278">
        <v>0.3</v>
      </c>
      <c r="I278">
        <v>22</v>
      </c>
      <c r="J278" s="2">
        <f>H278*I278</f>
        <v>6.6</v>
      </c>
      <c r="L278" t="s">
        <v>329</v>
      </c>
      <c r="M278">
        <f t="shared" ref="M278" si="546">AVERAGE(E293:E333)</f>
        <v>58.131707317073172</v>
      </c>
      <c r="N278">
        <f t="shared" ref="N278" si="547">_xlfn.STDEV.S(E293:E333)</f>
        <v>16.044569782708265</v>
      </c>
    </row>
    <row r="279" spans="1:14">
      <c r="A279" s="13">
        <f ca="1">RAND()</f>
        <v>0.94996649184208282</v>
      </c>
      <c r="B279" s="1">
        <v>43033</v>
      </c>
      <c r="C279" s="1" t="str">
        <f>TEXT(B279, "mmmm")</f>
        <v>October</v>
      </c>
      <c r="D279" t="s">
        <v>16</v>
      </c>
      <c r="E279">
        <v>61.2</v>
      </c>
      <c r="F279">
        <v>0.8</v>
      </c>
      <c r="G279">
        <v>44</v>
      </c>
      <c r="H279">
        <v>0.3</v>
      </c>
      <c r="I279">
        <v>24</v>
      </c>
      <c r="J279" s="2">
        <f>H279*I279</f>
        <v>7.1999999999999993</v>
      </c>
      <c r="L279" t="s">
        <v>330</v>
      </c>
      <c r="M279">
        <f t="shared" ref="M279" si="548">AVERAGE(E301:E341)</f>
        <v>57.985365853658536</v>
      </c>
      <c r="N279">
        <f t="shared" ref="N279" si="549">_xlfn.STDEV.S(E301:E341)</f>
        <v>16.40189868545114</v>
      </c>
    </row>
    <row r="280" spans="1:14">
      <c r="A280" s="13">
        <f ca="1">RAND()</f>
        <v>0.4535690333822695</v>
      </c>
      <c r="B280" s="1">
        <v>42826</v>
      </c>
      <c r="C280" s="1" t="str">
        <f>TEXT(B280, "mmmm")</f>
        <v>April</v>
      </c>
      <c r="D280" t="s">
        <v>21</v>
      </c>
      <c r="E280">
        <v>57.5</v>
      </c>
      <c r="F280">
        <v>0.8</v>
      </c>
      <c r="G280">
        <v>33</v>
      </c>
      <c r="H280">
        <v>0.3</v>
      </c>
      <c r="I280">
        <v>25</v>
      </c>
      <c r="J280" s="2">
        <f>H280*I280</f>
        <v>7.5</v>
      </c>
      <c r="L280" t="s">
        <v>331</v>
      </c>
      <c r="M280">
        <f t="shared" ref="M280" si="550">AVERAGE(E295:E335)</f>
        <v>58.748780487804865</v>
      </c>
      <c r="N280">
        <f t="shared" ref="N280" si="551">_xlfn.STDEV.S(E295:E335)</f>
        <v>15.848329911243392</v>
      </c>
    </row>
    <row r="281" spans="1:14">
      <c r="A281" s="13">
        <f ca="1">RAND()</f>
        <v>0.47223728145114674</v>
      </c>
      <c r="B281" s="1">
        <v>43060</v>
      </c>
      <c r="C281" s="1" t="str">
        <f>TEXT(B281, "mmmm")</f>
        <v>November</v>
      </c>
      <c r="D281" t="s">
        <v>14</v>
      </c>
      <c r="E281">
        <v>47</v>
      </c>
      <c r="F281">
        <v>0.95</v>
      </c>
      <c r="G281">
        <v>28</v>
      </c>
      <c r="H281">
        <v>0.3</v>
      </c>
      <c r="I281">
        <v>20</v>
      </c>
      <c r="J281" s="2">
        <f>H281*I281</f>
        <v>6</v>
      </c>
      <c r="L281" t="s">
        <v>332</v>
      </c>
      <c r="M281">
        <f t="shared" ref="M281" si="552">AVERAGE(E303:E343)</f>
        <v>58.902439024390247</v>
      </c>
      <c r="N281">
        <f t="shared" ref="N281" si="553">_xlfn.STDEV.S(E303:E343)</f>
        <v>16.91732082519091</v>
      </c>
    </row>
    <row r="282" spans="1:14">
      <c r="A282" s="13">
        <f ca="1">RAND()</f>
        <v>0.45031835210926008</v>
      </c>
      <c r="B282" s="1">
        <v>42783</v>
      </c>
      <c r="C282" s="1" t="str">
        <f>TEXT(B282, "mmmm")</f>
        <v>February</v>
      </c>
      <c r="D282" t="s">
        <v>20</v>
      </c>
      <c r="E282">
        <v>40.4</v>
      </c>
      <c r="F282">
        <v>1</v>
      </c>
      <c r="G282">
        <v>29</v>
      </c>
      <c r="H282">
        <v>0.3</v>
      </c>
      <c r="I282">
        <v>18</v>
      </c>
      <c r="J282" s="2">
        <f>H282*I282</f>
        <v>5.3999999999999995</v>
      </c>
      <c r="L282" t="s">
        <v>333</v>
      </c>
      <c r="M282">
        <f t="shared" ref="M282" si="554">AVERAGE(E297:E337)</f>
        <v>58.058536585365843</v>
      </c>
      <c r="N282">
        <f t="shared" ref="N282" si="555">_xlfn.STDEV.S(E297:E337)</f>
        <v>15.838339174448796</v>
      </c>
    </row>
    <row r="283" spans="1:14">
      <c r="A283" s="13">
        <f ca="1">RAND()</f>
        <v>5.3692497824837426E-2</v>
      </c>
      <c r="B283" s="1">
        <v>43045</v>
      </c>
      <c r="C283" s="1" t="str">
        <f>TEXT(B283, "mmmm")</f>
        <v>November</v>
      </c>
      <c r="D283" t="s">
        <v>12</v>
      </c>
      <c r="E283">
        <v>51.6</v>
      </c>
      <c r="F283">
        <v>0.91</v>
      </c>
      <c r="G283">
        <v>28</v>
      </c>
      <c r="H283">
        <v>0.3</v>
      </c>
      <c r="I283">
        <v>22</v>
      </c>
      <c r="J283" s="2">
        <f>H283*I283</f>
        <v>6.6</v>
      </c>
      <c r="L283" t="s">
        <v>334</v>
      </c>
      <c r="M283">
        <f t="shared" ref="M283" si="556">AVERAGE(E305:E345)</f>
        <v>59.670731707317081</v>
      </c>
      <c r="N283">
        <f t="shared" ref="N283" si="557">_xlfn.STDEV.S(E305:E345)</f>
        <v>16.83106122474808</v>
      </c>
    </row>
    <row r="284" spans="1:14">
      <c r="A284" s="13">
        <f ca="1">RAND()</f>
        <v>0.68316185419313691</v>
      </c>
      <c r="B284" s="1">
        <v>42953</v>
      </c>
      <c r="C284" s="1" t="str">
        <f>TEXT(B284, "mmmm")</f>
        <v>August</v>
      </c>
      <c r="D284" t="s">
        <v>10</v>
      </c>
      <c r="E284">
        <v>77.3</v>
      </c>
      <c r="F284">
        <v>0.61</v>
      </c>
      <c r="G284">
        <v>36</v>
      </c>
      <c r="H284">
        <v>0.5</v>
      </c>
      <c r="I284">
        <v>31</v>
      </c>
      <c r="J284" s="2">
        <f>H284*I284</f>
        <v>15.5</v>
      </c>
      <c r="L284" t="s">
        <v>335</v>
      </c>
      <c r="M284">
        <f t="shared" ref="M284" si="558">AVERAGE(E299:E339)</f>
        <v>58.443902439024377</v>
      </c>
      <c r="N284">
        <f t="shared" ref="N284" si="559">_xlfn.STDEV.S(E299:E339)</f>
        <v>16.377317374657128</v>
      </c>
    </row>
    <row r="285" spans="1:14">
      <c r="A285" s="13">
        <f ca="1">RAND()</f>
        <v>0.7251801373303951</v>
      </c>
      <c r="B285" s="1">
        <v>43034</v>
      </c>
      <c r="C285" s="1" t="str">
        <f>TEXT(B285, "mmmm")</f>
        <v>October</v>
      </c>
      <c r="D285" t="s">
        <v>18</v>
      </c>
      <c r="E285">
        <v>54.2</v>
      </c>
      <c r="F285">
        <v>0.77</v>
      </c>
      <c r="G285">
        <v>47</v>
      </c>
      <c r="H285">
        <v>0.3</v>
      </c>
      <c r="I285">
        <v>24</v>
      </c>
      <c r="J285" s="2">
        <f>H285*I285</f>
        <v>7.1999999999999993</v>
      </c>
      <c r="L285" t="s">
        <v>336</v>
      </c>
      <c r="M285">
        <f t="shared" ref="M285" si="560">AVERAGE(E307:E347)</f>
        <v>59.560975609756099</v>
      </c>
      <c r="N285">
        <f t="shared" ref="N285" si="561">_xlfn.STDEV.S(E307:E347)</f>
        <v>16.342611144624044</v>
      </c>
    </row>
    <row r="286" spans="1:14">
      <c r="A286" s="13">
        <f ca="1">RAND()</f>
        <v>0.85109917103426869</v>
      </c>
      <c r="B286" s="1">
        <v>43007</v>
      </c>
      <c r="C286" s="1" t="str">
        <f>TEXT(B286, "mmmm")</f>
        <v>September</v>
      </c>
      <c r="D286" t="s">
        <v>20</v>
      </c>
      <c r="E286">
        <v>66.099999999999994</v>
      </c>
      <c r="F286">
        <v>0.71</v>
      </c>
      <c r="G286">
        <v>48</v>
      </c>
      <c r="H286">
        <v>0.3</v>
      </c>
      <c r="I286">
        <v>27</v>
      </c>
      <c r="J286" s="2">
        <f>H286*I286</f>
        <v>8.1</v>
      </c>
      <c r="L286" t="s">
        <v>337</v>
      </c>
      <c r="M286">
        <f t="shared" ref="M286" si="562">AVERAGE(E301:E341)</f>
        <v>57.985365853658536</v>
      </c>
      <c r="N286">
        <f t="shared" ref="N286" si="563">_xlfn.STDEV.S(E301:E341)</f>
        <v>16.40189868545114</v>
      </c>
    </row>
    <row r="287" spans="1:14">
      <c r="A287" s="13">
        <f ca="1">RAND()</f>
        <v>0.31738377002903051</v>
      </c>
      <c r="B287" s="1">
        <v>42882</v>
      </c>
      <c r="C287" s="1" t="str">
        <f>TEXT(B287, "mmmm")</f>
        <v>May</v>
      </c>
      <c r="D287" t="s">
        <v>21</v>
      </c>
      <c r="E287">
        <v>77.3</v>
      </c>
      <c r="F287">
        <v>0.63</v>
      </c>
      <c r="G287">
        <v>56</v>
      </c>
      <c r="H287">
        <v>0.3</v>
      </c>
      <c r="I287">
        <v>31</v>
      </c>
      <c r="J287" s="2">
        <f>H287*I287</f>
        <v>9.2999999999999989</v>
      </c>
      <c r="L287" t="s">
        <v>338</v>
      </c>
      <c r="M287">
        <f t="shared" ref="M287" si="564">AVERAGE(E309:E349)</f>
        <v>60.590243902439028</v>
      </c>
      <c r="N287">
        <f t="shared" ref="N287" si="565">_xlfn.STDEV.S(E309:E349)</f>
        <v>16.510629983105499</v>
      </c>
    </row>
    <row r="288" spans="1:14">
      <c r="A288" s="13">
        <f ca="1">RAND()</f>
        <v>0.58592178304542675</v>
      </c>
      <c r="B288" s="1">
        <v>43088</v>
      </c>
      <c r="C288" s="1" t="str">
        <f>TEXT(B288, "mmmm")</f>
        <v>December</v>
      </c>
      <c r="D288" t="s">
        <v>14</v>
      </c>
      <c r="E288">
        <v>41.4</v>
      </c>
      <c r="F288">
        <v>1</v>
      </c>
      <c r="G288">
        <v>33</v>
      </c>
      <c r="H288">
        <v>0.3</v>
      </c>
      <c r="I288">
        <v>18</v>
      </c>
      <c r="J288" s="2">
        <f>H288*I288</f>
        <v>5.3999999999999995</v>
      </c>
      <c r="L288" t="s">
        <v>339</v>
      </c>
      <c r="M288">
        <f t="shared" ref="M288" si="566">AVERAGE(E303:E343)</f>
        <v>58.902439024390247</v>
      </c>
      <c r="N288">
        <f t="shared" ref="N288" si="567">_xlfn.STDEV.S(E303:E343)</f>
        <v>16.91732082519091</v>
      </c>
    </row>
    <row r="289" spans="1:14">
      <c r="A289" s="13">
        <f ca="1">RAND()</f>
        <v>0.84381294017597652</v>
      </c>
      <c r="B289" s="1">
        <v>42811</v>
      </c>
      <c r="C289" s="1" t="str">
        <f>TEXT(B289, "mmmm")</f>
        <v>March</v>
      </c>
      <c r="D289" t="s">
        <v>20</v>
      </c>
      <c r="E289">
        <v>56.5</v>
      </c>
      <c r="F289">
        <v>0.77</v>
      </c>
      <c r="G289">
        <v>50</v>
      </c>
      <c r="H289">
        <v>0.3</v>
      </c>
      <c r="I289">
        <v>25</v>
      </c>
      <c r="J289" s="2">
        <f>H289*I289</f>
        <v>7.5</v>
      </c>
      <c r="L289" t="s">
        <v>340</v>
      </c>
      <c r="M289">
        <f t="shared" ref="M289" si="568">AVERAGE(E311:E351)</f>
        <v>61.304878048780488</v>
      </c>
      <c r="N289">
        <f t="shared" ref="N289" si="569">_xlfn.STDEV.S(E311:E351)</f>
        <v>16.388364030913998</v>
      </c>
    </row>
    <row r="290" spans="1:14">
      <c r="A290" s="13">
        <f ca="1">RAND()</f>
        <v>0.67586160351634994</v>
      </c>
      <c r="B290" s="1">
        <v>43046</v>
      </c>
      <c r="C290" s="1" t="str">
        <f>TEXT(B290, "mmmm")</f>
        <v>November</v>
      </c>
      <c r="D290" t="s">
        <v>14</v>
      </c>
      <c r="E290">
        <v>52.3</v>
      </c>
      <c r="F290">
        <v>0.91</v>
      </c>
      <c r="G290">
        <v>34</v>
      </c>
      <c r="H290">
        <v>0.3</v>
      </c>
      <c r="I290">
        <v>21</v>
      </c>
      <c r="J290" s="2">
        <f>H290*I290</f>
        <v>6.3</v>
      </c>
      <c r="L290" t="s">
        <v>341</v>
      </c>
      <c r="M290">
        <f t="shared" ref="M290" si="570">AVERAGE(E305:E345)</f>
        <v>59.670731707317081</v>
      </c>
      <c r="N290">
        <f t="shared" ref="N290" si="571">_xlfn.STDEV.S(E305:E345)</f>
        <v>16.83106122474808</v>
      </c>
    </row>
    <row r="291" spans="1:14">
      <c r="A291" s="13">
        <f ca="1">RAND()</f>
        <v>0.7448638544308317</v>
      </c>
      <c r="B291" s="1">
        <v>42889</v>
      </c>
      <c r="C291" s="1" t="str">
        <f>TEXT(B291, "mmmm")</f>
        <v>June</v>
      </c>
      <c r="D291" t="s">
        <v>21</v>
      </c>
      <c r="E291">
        <v>81.5</v>
      </c>
      <c r="F291">
        <v>0.56000000000000005</v>
      </c>
      <c r="G291">
        <v>59</v>
      </c>
      <c r="H291">
        <v>0.3</v>
      </c>
      <c r="I291">
        <v>35</v>
      </c>
      <c r="J291" s="2">
        <f>H291*I291</f>
        <v>10.5</v>
      </c>
      <c r="L291" t="s">
        <v>342</v>
      </c>
      <c r="M291">
        <f t="shared" ref="M291" si="572">AVERAGE(E313:E353)</f>
        <v>62.360975609756089</v>
      </c>
      <c r="N291">
        <f t="shared" ref="N291" si="573">_xlfn.STDEV.S(E313:E353)</f>
        <v>15.772394841126401</v>
      </c>
    </row>
    <row r="292" spans="1:14">
      <c r="A292" s="13">
        <f ca="1">RAND()</f>
        <v>0.62729839338850202</v>
      </c>
      <c r="B292" s="1">
        <v>42870</v>
      </c>
      <c r="C292" s="1" t="str">
        <f>TEXT(B292, "mmmm")</f>
        <v>May</v>
      </c>
      <c r="D292" t="s">
        <v>12</v>
      </c>
      <c r="E292">
        <v>63.4</v>
      </c>
      <c r="F292">
        <v>0.69</v>
      </c>
      <c r="G292">
        <v>32</v>
      </c>
      <c r="H292">
        <v>0.3</v>
      </c>
      <c r="I292">
        <v>28</v>
      </c>
      <c r="J292" s="2">
        <f>H292*I292</f>
        <v>8.4</v>
      </c>
      <c r="L292" t="s">
        <v>343</v>
      </c>
      <c r="M292">
        <f t="shared" ref="M292" si="574">AVERAGE(E307:E347)</f>
        <v>59.560975609756099</v>
      </c>
      <c r="N292">
        <f t="shared" ref="N292" si="575">_xlfn.STDEV.S(E307:E347)</f>
        <v>16.342611144624044</v>
      </c>
    </row>
    <row r="293" spans="1:14">
      <c r="A293" s="13">
        <f ca="1">RAND()</f>
        <v>0.47927325613199723</v>
      </c>
      <c r="B293" s="1">
        <v>42817</v>
      </c>
      <c r="C293" s="1" t="str">
        <f>TEXT(B293, "mmmm")</f>
        <v>March</v>
      </c>
      <c r="D293" t="s">
        <v>18</v>
      </c>
      <c r="E293">
        <v>55.9</v>
      </c>
      <c r="F293">
        <v>0.87</v>
      </c>
      <c r="G293">
        <v>35</v>
      </c>
      <c r="H293">
        <v>0.3</v>
      </c>
      <c r="I293">
        <v>23</v>
      </c>
      <c r="J293" s="2">
        <f>H293*I293</f>
        <v>6.8999999999999995</v>
      </c>
    </row>
    <row r="294" spans="1:14">
      <c r="A294" s="13">
        <f ca="1">RAND()</f>
        <v>0.28433359209070896</v>
      </c>
      <c r="B294" s="1">
        <v>42755</v>
      </c>
      <c r="C294" s="1" t="str">
        <f>TEXT(B294, "mmmm")</f>
        <v>January</v>
      </c>
      <c r="D294" t="s">
        <v>20</v>
      </c>
      <c r="E294">
        <v>31.6</v>
      </c>
      <c r="F294">
        <v>1.43</v>
      </c>
      <c r="G294">
        <v>20</v>
      </c>
      <c r="H294">
        <v>0.3</v>
      </c>
      <c r="I294">
        <v>12</v>
      </c>
      <c r="J294" s="2">
        <f>H294*I294</f>
        <v>3.5999999999999996</v>
      </c>
    </row>
    <row r="295" spans="1:14">
      <c r="A295" s="13">
        <f ca="1">RAND()</f>
        <v>0.35796286491867335</v>
      </c>
      <c r="B295" s="1">
        <v>43041</v>
      </c>
      <c r="C295" s="1" t="str">
        <f>TEXT(B295, "mmmm")</f>
        <v>November</v>
      </c>
      <c r="D295" t="s">
        <v>18</v>
      </c>
      <c r="E295">
        <v>53.6</v>
      </c>
      <c r="F295">
        <v>0.91</v>
      </c>
      <c r="G295">
        <v>46</v>
      </c>
      <c r="H295">
        <v>0.3</v>
      </c>
      <c r="I295">
        <v>22</v>
      </c>
      <c r="J295" s="2">
        <f>H295*I295</f>
        <v>6.6</v>
      </c>
    </row>
    <row r="296" spans="1:14">
      <c r="A296" s="13">
        <f ca="1">RAND()</f>
        <v>0.58196952667072599</v>
      </c>
      <c r="B296" s="1">
        <v>42900</v>
      </c>
      <c r="C296" s="1" t="str">
        <f>TEXT(B296, "mmmm")</f>
        <v>June</v>
      </c>
      <c r="D296" t="s">
        <v>16</v>
      </c>
      <c r="E296">
        <v>80.5</v>
      </c>
      <c r="F296">
        <v>0.56999999999999995</v>
      </c>
      <c r="G296">
        <v>48</v>
      </c>
      <c r="H296">
        <v>0.3</v>
      </c>
      <c r="I296">
        <v>35</v>
      </c>
      <c r="J296" s="2">
        <f>H296*I296</f>
        <v>10.5</v>
      </c>
    </row>
    <row r="297" spans="1:14">
      <c r="A297" s="13">
        <f ca="1">RAND()</f>
        <v>0.51062157902968086</v>
      </c>
      <c r="B297" s="1">
        <v>43053</v>
      </c>
      <c r="C297" s="1" t="str">
        <f>TEXT(B297, "mmmm")</f>
        <v>November</v>
      </c>
      <c r="D297" t="s">
        <v>14</v>
      </c>
      <c r="E297">
        <v>55.9</v>
      </c>
      <c r="F297">
        <v>0.8</v>
      </c>
      <c r="G297">
        <v>28</v>
      </c>
      <c r="H297">
        <v>0.3</v>
      </c>
      <c r="I297">
        <v>23</v>
      </c>
      <c r="J297" s="2">
        <f>H297*I297</f>
        <v>6.8999999999999995</v>
      </c>
    </row>
    <row r="298" spans="1:14">
      <c r="A298" s="13">
        <f ca="1">RAND()</f>
        <v>0.97158621402956902</v>
      </c>
      <c r="B298" s="1">
        <v>43021</v>
      </c>
      <c r="C298" s="1" t="str">
        <f>TEXT(B298, "mmmm")</f>
        <v>October</v>
      </c>
      <c r="D298" t="s">
        <v>20</v>
      </c>
      <c r="E298">
        <v>61.5</v>
      </c>
      <c r="F298">
        <v>0.8</v>
      </c>
      <c r="G298">
        <v>28</v>
      </c>
      <c r="H298">
        <v>0.3</v>
      </c>
      <c r="I298">
        <v>25</v>
      </c>
      <c r="J298" s="2">
        <f>H298*I298</f>
        <v>7.5</v>
      </c>
    </row>
    <row r="299" spans="1:14">
      <c r="A299" s="13">
        <f ca="1">RAND()</f>
        <v>0.21461978536159143</v>
      </c>
      <c r="B299" s="1">
        <v>42865</v>
      </c>
      <c r="C299" s="1" t="str">
        <f>TEXT(B299, "mmmm")</f>
        <v>May</v>
      </c>
      <c r="D299" t="s">
        <v>16</v>
      </c>
      <c r="E299">
        <v>69.400000000000006</v>
      </c>
      <c r="F299">
        <v>0.69</v>
      </c>
      <c r="G299">
        <v>40</v>
      </c>
      <c r="H299">
        <v>0.3</v>
      </c>
      <c r="I299">
        <v>28</v>
      </c>
      <c r="J299" s="2">
        <f>H299*I299</f>
        <v>8.4</v>
      </c>
    </row>
    <row r="300" spans="1:14">
      <c r="A300" s="13">
        <f ca="1">RAND()</f>
        <v>0.93237905249784914</v>
      </c>
      <c r="B300" s="1">
        <v>42769</v>
      </c>
      <c r="C300" s="1" t="str">
        <f>TEXT(B300, "mmmm")</f>
        <v>February</v>
      </c>
      <c r="D300" t="s">
        <v>20</v>
      </c>
      <c r="E300">
        <v>50.3</v>
      </c>
      <c r="F300">
        <v>0.87</v>
      </c>
      <c r="G300">
        <v>25</v>
      </c>
      <c r="H300">
        <v>0.3</v>
      </c>
      <c r="I300">
        <v>21</v>
      </c>
      <c r="J300" s="2">
        <f>H300*I300</f>
        <v>6.3</v>
      </c>
    </row>
    <row r="301" spans="1:14">
      <c r="A301" s="13">
        <f ca="1">RAND()</f>
        <v>0.89495375088743767</v>
      </c>
      <c r="B301" s="1">
        <v>42999</v>
      </c>
      <c r="C301" s="1" t="str">
        <f>TEXT(B301, "mmmm")</f>
        <v>September</v>
      </c>
      <c r="D301" t="s">
        <v>18</v>
      </c>
      <c r="E301">
        <v>59.8</v>
      </c>
      <c r="F301">
        <v>0.71</v>
      </c>
      <c r="G301">
        <v>42</v>
      </c>
      <c r="H301">
        <v>0.3</v>
      </c>
      <c r="I301">
        <v>26</v>
      </c>
      <c r="J301" s="2">
        <f>H301*I301</f>
        <v>7.8</v>
      </c>
    </row>
    <row r="302" spans="1:14">
      <c r="A302" s="13">
        <f ca="1">RAND()</f>
        <v>0.75622099219619454</v>
      </c>
      <c r="B302" s="1">
        <v>43078</v>
      </c>
      <c r="C302" s="1" t="str">
        <f>TEXT(B302, "mmmm")</f>
        <v>December</v>
      </c>
      <c r="D302" t="s">
        <v>21</v>
      </c>
      <c r="E302">
        <v>31.2</v>
      </c>
      <c r="F302">
        <v>1.43</v>
      </c>
      <c r="G302">
        <v>19</v>
      </c>
      <c r="H302">
        <v>0.3</v>
      </c>
      <c r="I302">
        <v>14</v>
      </c>
      <c r="J302" s="2">
        <f>H302*I302</f>
        <v>4.2</v>
      </c>
    </row>
    <row r="303" spans="1:14">
      <c r="A303" s="13">
        <f ca="1">RAND()</f>
        <v>0.96690222889824062</v>
      </c>
      <c r="B303" s="1">
        <v>43016</v>
      </c>
      <c r="C303" s="1" t="str">
        <f>TEXT(B303, "mmmm")</f>
        <v>October</v>
      </c>
      <c r="D303" t="s">
        <v>10</v>
      </c>
      <c r="E303">
        <v>60.2</v>
      </c>
      <c r="F303">
        <v>0.8</v>
      </c>
      <c r="G303">
        <v>47</v>
      </c>
      <c r="H303">
        <v>0.3</v>
      </c>
      <c r="I303">
        <v>24</v>
      </c>
      <c r="J303" s="2">
        <f>H303*I303</f>
        <v>7.1999999999999993</v>
      </c>
    </row>
    <row r="304" spans="1:14">
      <c r="A304" s="13">
        <f ca="1">RAND()</f>
        <v>3.4726526170843708E-2</v>
      </c>
      <c r="B304" s="1">
        <v>42743</v>
      </c>
      <c r="C304" s="1" t="str">
        <f>TEXT(B304, "mmmm")</f>
        <v>January</v>
      </c>
      <c r="D304" t="s">
        <v>10</v>
      </c>
      <c r="E304">
        <v>37.5</v>
      </c>
      <c r="F304">
        <v>1.18</v>
      </c>
      <c r="G304">
        <v>28</v>
      </c>
      <c r="H304">
        <v>0.3</v>
      </c>
      <c r="I304">
        <v>15</v>
      </c>
      <c r="J304" s="2">
        <f>H304*I304</f>
        <v>4.5</v>
      </c>
    </row>
    <row r="305" spans="1:10">
      <c r="A305" s="13">
        <f ca="1">RAND()</f>
        <v>0.64578351445448623</v>
      </c>
      <c r="B305" s="1">
        <v>43055</v>
      </c>
      <c r="C305" s="1" t="str">
        <f>TEXT(B305, "mmmm")</f>
        <v>November</v>
      </c>
      <c r="D305" t="s">
        <v>18</v>
      </c>
      <c r="E305">
        <v>47.3</v>
      </c>
      <c r="F305">
        <v>0.87</v>
      </c>
      <c r="G305">
        <v>28</v>
      </c>
      <c r="H305">
        <v>0.3</v>
      </c>
      <c r="I305">
        <v>21</v>
      </c>
      <c r="J305" s="2">
        <f>H305*I305</f>
        <v>6.3</v>
      </c>
    </row>
    <row r="306" spans="1:10">
      <c r="A306" s="13">
        <f ca="1">RAND()</f>
        <v>0.73946515923313805</v>
      </c>
      <c r="B306" s="1">
        <v>42940</v>
      </c>
      <c r="C306" s="1" t="str">
        <f>TEXT(B306, "mmmm")</f>
        <v>July</v>
      </c>
      <c r="D306" t="s">
        <v>12</v>
      </c>
      <c r="E306">
        <v>83.5</v>
      </c>
      <c r="F306">
        <v>0.56999999999999995</v>
      </c>
      <c r="G306">
        <v>69</v>
      </c>
      <c r="H306">
        <v>0.5</v>
      </c>
      <c r="I306">
        <v>35</v>
      </c>
      <c r="J306" s="2">
        <f>H306*I306</f>
        <v>17.5</v>
      </c>
    </row>
    <row r="307" spans="1:10">
      <c r="A307" s="13">
        <f ca="1">RAND()</f>
        <v>0.93008627707886515</v>
      </c>
      <c r="B307" s="1">
        <v>42816</v>
      </c>
      <c r="C307" s="1" t="str">
        <f>TEXT(B307, "mmmm")</f>
        <v>March</v>
      </c>
      <c r="D307" t="s">
        <v>16</v>
      </c>
      <c r="E307">
        <v>56.5</v>
      </c>
      <c r="F307">
        <v>0.74</v>
      </c>
      <c r="G307">
        <v>38</v>
      </c>
      <c r="H307">
        <v>0.3</v>
      </c>
      <c r="I307">
        <v>25</v>
      </c>
      <c r="J307" s="2">
        <f>H307*I307</f>
        <v>7.5</v>
      </c>
    </row>
    <row r="308" spans="1:10">
      <c r="A308" s="13">
        <f ca="1">RAND()</f>
        <v>0.63486138002307135</v>
      </c>
      <c r="B308" s="1">
        <v>42782</v>
      </c>
      <c r="C308" s="1" t="str">
        <f>TEXT(B308, "mmmm")</f>
        <v>February</v>
      </c>
      <c r="D308" t="s">
        <v>18</v>
      </c>
      <c r="E308">
        <v>47.3</v>
      </c>
      <c r="F308">
        <v>0.87</v>
      </c>
      <c r="G308">
        <v>31</v>
      </c>
      <c r="H308">
        <v>0.3</v>
      </c>
      <c r="I308">
        <v>21</v>
      </c>
      <c r="J308" s="2">
        <f>H308*I308</f>
        <v>6.3</v>
      </c>
    </row>
    <row r="309" spans="1:10">
      <c r="A309" s="13">
        <f ca="1">RAND()</f>
        <v>0.27672174877611</v>
      </c>
      <c r="B309" s="1">
        <v>42919</v>
      </c>
      <c r="C309" s="1" t="str">
        <f>TEXT(B309, "mmmm")</f>
        <v>July</v>
      </c>
      <c r="D309" t="s">
        <v>12</v>
      </c>
      <c r="E309">
        <v>81.5</v>
      </c>
      <c r="F309">
        <v>0.54</v>
      </c>
      <c r="G309">
        <v>68</v>
      </c>
      <c r="H309">
        <v>0.5</v>
      </c>
      <c r="I309">
        <v>35</v>
      </c>
      <c r="J309" s="2">
        <f>H309*I309</f>
        <v>17.5</v>
      </c>
    </row>
    <row r="310" spans="1:10">
      <c r="A310" s="13">
        <f ca="1">RAND()</f>
        <v>0.26639102081727273</v>
      </c>
      <c r="B310" s="1">
        <v>42791</v>
      </c>
      <c r="C310" s="1" t="str">
        <f>TEXT(B310, "mmmm")</f>
        <v>February</v>
      </c>
      <c r="D310" t="s">
        <v>21</v>
      </c>
      <c r="E310">
        <v>42.4</v>
      </c>
      <c r="F310">
        <v>1</v>
      </c>
      <c r="G310">
        <v>21</v>
      </c>
      <c r="H310">
        <v>0.3</v>
      </c>
      <c r="I310">
        <v>18</v>
      </c>
      <c r="J310" s="2">
        <f>H310*I310</f>
        <v>5.3999999999999995</v>
      </c>
    </row>
    <row r="311" spans="1:10">
      <c r="A311" s="13">
        <f ca="1">RAND()</f>
        <v>0.17630331367636021</v>
      </c>
      <c r="B311" s="1">
        <v>43068</v>
      </c>
      <c r="C311" s="1" t="str">
        <f>TEXT(B311, "mmmm")</f>
        <v>November</v>
      </c>
      <c r="D311" t="s">
        <v>16</v>
      </c>
      <c r="E311">
        <v>50</v>
      </c>
      <c r="F311">
        <v>0.95</v>
      </c>
      <c r="G311">
        <v>27</v>
      </c>
      <c r="H311">
        <v>0.3</v>
      </c>
      <c r="I311">
        <v>20</v>
      </c>
      <c r="J311" s="2">
        <f>H311*I311</f>
        <v>6</v>
      </c>
    </row>
    <row r="312" spans="1:10">
      <c r="A312" s="13">
        <f ca="1">RAND()</f>
        <v>0.69167985459413706</v>
      </c>
      <c r="B312" s="1">
        <v>42763</v>
      </c>
      <c r="C312" s="1" t="str">
        <f>TEXT(B312, "mmmm")</f>
        <v>January</v>
      </c>
      <c r="D312" t="s">
        <v>21</v>
      </c>
      <c r="E312">
        <v>34.9</v>
      </c>
      <c r="F312">
        <v>1.33</v>
      </c>
      <c r="G312">
        <v>15</v>
      </c>
      <c r="H312">
        <v>0.3</v>
      </c>
      <c r="I312">
        <v>13</v>
      </c>
      <c r="J312" s="2">
        <f>H312*I312</f>
        <v>3.9</v>
      </c>
    </row>
    <row r="313" spans="1:10">
      <c r="A313" s="13">
        <f ca="1">RAND()</f>
        <v>0.52003367026993474</v>
      </c>
      <c r="B313" s="1">
        <v>42819</v>
      </c>
      <c r="C313" s="1" t="str">
        <f>TEXT(B313, "mmmm")</f>
        <v>March</v>
      </c>
      <c r="D313" t="s">
        <v>21</v>
      </c>
      <c r="E313">
        <v>58.2</v>
      </c>
      <c r="F313">
        <v>0.8</v>
      </c>
      <c r="G313">
        <v>50</v>
      </c>
      <c r="H313">
        <v>0.3</v>
      </c>
      <c r="I313">
        <v>24</v>
      </c>
      <c r="J313" s="2">
        <f>H313*I313</f>
        <v>7.1999999999999993</v>
      </c>
    </row>
    <row r="314" spans="1:10">
      <c r="A314" s="13">
        <f ca="1">RAND()</f>
        <v>0.62850358127549977</v>
      </c>
      <c r="B314" s="1">
        <v>43029</v>
      </c>
      <c r="C314" s="1" t="str">
        <f>TEXT(B314, "mmmm")</f>
        <v>October</v>
      </c>
      <c r="D314" t="s">
        <v>21</v>
      </c>
      <c r="E314">
        <v>56.2</v>
      </c>
      <c r="F314">
        <v>0.83</v>
      </c>
      <c r="G314">
        <v>28</v>
      </c>
      <c r="H314">
        <v>0.3</v>
      </c>
      <c r="I314">
        <v>24</v>
      </c>
      <c r="J314" s="2">
        <f>H314*I314</f>
        <v>7.1999999999999993</v>
      </c>
    </row>
    <row r="315" spans="1:10">
      <c r="A315" s="13">
        <f ca="1">RAND()</f>
        <v>0.77467529577693006</v>
      </c>
      <c r="B315" s="1">
        <v>42911</v>
      </c>
      <c r="C315" s="1" t="str">
        <f>TEXT(B315, "mmmm")</f>
        <v>June</v>
      </c>
      <c r="D315" t="s">
        <v>10</v>
      </c>
      <c r="E315">
        <v>85.1</v>
      </c>
      <c r="F315">
        <v>0.51</v>
      </c>
      <c r="G315">
        <v>58</v>
      </c>
      <c r="H315">
        <v>0.3</v>
      </c>
      <c r="I315">
        <v>37</v>
      </c>
      <c r="J315" s="2">
        <f>H315*I315</f>
        <v>11.1</v>
      </c>
    </row>
    <row r="316" spans="1:10">
      <c r="A316" s="13">
        <f ca="1">RAND()</f>
        <v>0.81987787238719056</v>
      </c>
      <c r="B316" s="1">
        <v>42977</v>
      </c>
      <c r="C316" s="1" t="str">
        <f>TEXT(B316, "mmmm")</f>
        <v>August</v>
      </c>
      <c r="D316" t="s">
        <v>16</v>
      </c>
      <c r="E316">
        <v>72</v>
      </c>
      <c r="F316">
        <v>0.63</v>
      </c>
      <c r="G316">
        <v>51</v>
      </c>
      <c r="H316">
        <v>0.5</v>
      </c>
      <c r="I316">
        <v>30</v>
      </c>
      <c r="J316" s="2">
        <f>H316*I316</f>
        <v>15</v>
      </c>
    </row>
    <row r="317" spans="1:10">
      <c r="A317" s="13">
        <f ca="1">RAND()</f>
        <v>0.72199258178816472</v>
      </c>
      <c r="B317" s="1">
        <v>42879</v>
      </c>
      <c r="C317" s="1" t="str">
        <f>TEXT(B317, "mmmm")</f>
        <v>May</v>
      </c>
      <c r="D317" t="s">
        <v>16</v>
      </c>
      <c r="E317">
        <v>69.400000000000006</v>
      </c>
      <c r="F317">
        <v>0.69</v>
      </c>
      <c r="G317">
        <v>34</v>
      </c>
      <c r="H317">
        <v>0.3</v>
      </c>
      <c r="I317">
        <v>28</v>
      </c>
      <c r="J317" s="2">
        <f>H317*I317</f>
        <v>8.4</v>
      </c>
    </row>
    <row r="318" spans="1:10">
      <c r="A318" s="13">
        <f ca="1">RAND()</f>
        <v>0.89421739190029481</v>
      </c>
      <c r="B318" s="1">
        <v>43070</v>
      </c>
      <c r="C318" s="1" t="str">
        <f>TEXT(B318, "mmmm")</f>
        <v>December</v>
      </c>
      <c r="D318" t="s">
        <v>20</v>
      </c>
      <c r="E318">
        <v>48.7</v>
      </c>
      <c r="F318">
        <v>1</v>
      </c>
      <c r="G318">
        <v>34</v>
      </c>
      <c r="H318">
        <v>0.3</v>
      </c>
      <c r="I318">
        <v>19</v>
      </c>
      <c r="J318" s="2">
        <f>H318*I318</f>
        <v>5.7</v>
      </c>
    </row>
    <row r="319" spans="1:10">
      <c r="A319" s="13">
        <f ca="1">RAND()</f>
        <v>0.99428896669083044</v>
      </c>
      <c r="B319" s="1">
        <v>42942</v>
      </c>
      <c r="C319" s="1" t="str">
        <f>TEXT(B319, "mmmm")</f>
        <v>July</v>
      </c>
      <c r="D319" t="s">
        <v>16</v>
      </c>
      <c r="E319">
        <v>76.599999999999994</v>
      </c>
      <c r="F319">
        <v>0.59</v>
      </c>
      <c r="G319">
        <v>37</v>
      </c>
      <c r="H319">
        <v>0.5</v>
      </c>
      <c r="I319">
        <v>32</v>
      </c>
      <c r="J319" s="2">
        <f>H319*I319</f>
        <v>16</v>
      </c>
    </row>
    <row r="320" spans="1:10">
      <c r="A320" s="13">
        <f ca="1">RAND()</f>
        <v>0.7786649717021461</v>
      </c>
      <c r="B320" s="1">
        <v>42784</v>
      </c>
      <c r="C320" s="1" t="str">
        <f>TEXT(B320, "mmmm")</f>
        <v>February</v>
      </c>
      <c r="D320" t="s">
        <v>21</v>
      </c>
      <c r="E320">
        <v>43.7</v>
      </c>
      <c r="F320">
        <v>0.95</v>
      </c>
      <c r="G320">
        <v>25</v>
      </c>
      <c r="H320">
        <v>0.3</v>
      </c>
      <c r="I320">
        <v>19</v>
      </c>
      <c r="J320" s="2">
        <f>H320*I320</f>
        <v>5.7</v>
      </c>
    </row>
    <row r="321" spans="1:10">
      <c r="A321" s="13">
        <f ca="1">RAND()</f>
        <v>0.3643171093149894</v>
      </c>
      <c r="B321" s="1">
        <v>42741</v>
      </c>
      <c r="C321" s="1" t="str">
        <f>TEXT(B321, "mmmm")</f>
        <v>January</v>
      </c>
      <c r="D321" t="s">
        <v>20</v>
      </c>
      <c r="E321">
        <v>25.3</v>
      </c>
      <c r="F321">
        <v>1.54</v>
      </c>
      <c r="G321">
        <v>23</v>
      </c>
      <c r="H321">
        <v>0.3</v>
      </c>
      <c r="I321">
        <v>11</v>
      </c>
      <c r="J321" s="2">
        <f>H321*I321</f>
        <v>3.3</v>
      </c>
    </row>
    <row r="322" spans="1:10">
      <c r="A322" s="13">
        <f ca="1">RAND()</f>
        <v>0.62079172623724588</v>
      </c>
      <c r="B322" s="1">
        <v>42836</v>
      </c>
      <c r="C322" s="1" t="str">
        <f>TEXT(B322, "mmmm")</f>
        <v>April</v>
      </c>
      <c r="D322" t="s">
        <v>14</v>
      </c>
      <c r="E322">
        <v>60.8</v>
      </c>
      <c r="F322">
        <v>0.74</v>
      </c>
      <c r="G322">
        <v>34</v>
      </c>
      <c r="H322">
        <v>0.3</v>
      </c>
      <c r="I322">
        <v>26</v>
      </c>
      <c r="J322" s="2">
        <f>H322*I322</f>
        <v>7.8</v>
      </c>
    </row>
    <row r="323" spans="1:10">
      <c r="A323" s="13">
        <f ca="1">RAND()</f>
        <v>0.29509484855989376</v>
      </c>
      <c r="B323" s="1">
        <v>42971</v>
      </c>
      <c r="C323" s="1" t="str">
        <f>TEXT(B323, "mmmm")</f>
        <v>August</v>
      </c>
      <c r="D323" t="s">
        <v>18</v>
      </c>
      <c r="E323">
        <v>74.599999999999994</v>
      </c>
      <c r="F323">
        <v>0.59</v>
      </c>
      <c r="G323">
        <v>64</v>
      </c>
      <c r="H323">
        <v>0.5</v>
      </c>
      <c r="I323">
        <v>32</v>
      </c>
      <c r="J323" s="2">
        <f>H323*I323</f>
        <v>16</v>
      </c>
    </row>
    <row r="324" spans="1:10">
      <c r="A324" s="13">
        <f ca="1">RAND()</f>
        <v>0.64235658322839462</v>
      </c>
      <c r="B324" s="1">
        <v>43094</v>
      </c>
      <c r="C324" s="1" t="str">
        <f>TEXT(B324, "mmmm")</f>
        <v>December</v>
      </c>
      <c r="D324" t="s">
        <v>12</v>
      </c>
      <c r="E324">
        <v>35.5</v>
      </c>
      <c r="F324">
        <v>1.25</v>
      </c>
      <c r="G324">
        <v>19</v>
      </c>
      <c r="H324">
        <v>0.3</v>
      </c>
      <c r="I324">
        <v>15</v>
      </c>
      <c r="J324" s="2">
        <f>H324*I324</f>
        <v>4.5</v>
      </c>
    </row>
    <row r="325" spans="1:10">
      <c r="A325" s="13">
        <f ca="1">RAND()</f>
        <v>0.27276542989146935</v>
      </c>
      <c r="B325" s="1">
        <v>42799</v>
      </c>
      <c r="C325" s="1" t="str">
        <f>TEXT(B325, "mmmm")</f>
        <v>March</v>
      </c>
      <c r="D325" t="s">
        <v>10</v>
      </c>
      <c r="E325">
        <v>55.9</v>
      </c>
      <c r="F325">
        <v>0.87</v>
      </c>
      <c r="G325">
        <v>32</v>
      </c>
      <c r="H325">
        <v>0.3</v>
      </c>
      <c r="I325">
        <v>23</v>
      </c>
      <c r="J325" s="2">
        <f>H325*I325</f>
        <v>6.8999999999999995</v>
      </c>
    </row>
    <row r="326" spans="1:10">
      <c r="A326" s="13">
        <f ca="1">RAND()</f>
        <v>0.63806321651816666</v>
      </c>
      <c r="B326" s="1">
        <v>42813</v>
      </c>
      <c r="C326" s="1" t="str">
        <f>TEXT(B326, "mmmm")</f>
        <v>March</v>
      </c>
      <c r="D326" t="s">
        <v>10</v>
      </c>
      <c r="E326">
        <v>56.9</v>
      </c>
      <c r="F326">
        <v>0.83</v>
      </c>
      <c r="G326">
        <v>38</v>
      </c>
      <c r="H326">
        <v>0.3</v>
      </c>
      <c r="I326">
        <v>23</v>
      </c>
      <c r="J326" s="2">
        <f>H326*I326</f>
        <v>6.8999999999999995</v>
      </c>
    </row>
    <row r="327" spans="1:10">
      <c r="A327" s="13">
        <f ca="1">RAND()</f>
        <v>0.57326002650028662</v>
      </c>
      <c r="B327" s="1">
        <v>42998</v>
      </c>
      <c r="C327" s="1" t="str">
        <f>TEXT(B327, "mmmm")</f>
        <v>September</v>
      </c>
      <c r="D327" t="s">
        <v>16</v>
      </c>
      <c r="E327">
        <v>67.099999999999994</v>
      </c>
      <c r="F327">
        <v>0.69</v>
      </c>
      <c r="G327">
        <v>52</v>
      </c>
      <c r="H327">
        <v>0.3</v>
      </c>
      <c r="I327">
        <v>27</v>
      </c>
      <c r="J327" s="2">
        <f>H327*I327</f>
        <v>8.1</v>
      </c>
    </row>
    <row r="328" spans="1:10">
      <c r="A328" s="13">
        <f ca="1">RAND()</f>
        <v>0.29116808746585521</v>
      </c>
      <c r="B328" s="1">
        <v>42834</v>
      </c>
      <c r="C328" s="1" t="str">
        <f>TEXT(B328, "mmmm")</f>
        <v>April</v>
      </c>
      <c r="D328" t="s">
        <v>10</v>
      </c>
      <c r="E328">
        <v>63.1</v>
      </c>
      <c r="F328">
        <v>0.69</v>
      </c>
      <c r="G328">
        <v>52</v>
      </c>
      <c r="H328">
        <v>0.3</v>
      </c>
      <c r="I328">
        <v>27</v>
      </c>
      <c r="J328" s="2">
        <f>H328*I328</f>
        <v>8.1</v>
      </c>
    </row>
    <row r="329" spans="1:10">
      <c r="A329" s="13">
        <f ca="1">RAND()</f>
        <v>0.89421218190434848</v>
      </c>
      <c r="B329" s="1">
        <v>43069</v>
      </c>
      <c r="C329" s="1" t="str">
        <f>TEXT(B329, "mmmm")</f>
        <v>November</v>
      </c>
      <c r="D329" t="s">
        <v>18</v>
      </c>
      <c r="E329">
        <v>44.7</v>
      </c>
      <c r="F329">
        <v>1.05</v>
      </c>
      <c r="G329">
        <v>28</v>
      </c>
      <c r="H329">
        <v>0.3</v>
      </c>
      <c r="I329">
        <v>19</v>
      </c>
      <c r="J329" s="2">
        <f>H329*I329</f>
        <v>5.7</v>
      </c>
    </row>
    <row r="330" spans="1:10">
      <c r="A330" s="13">
        <f ca="1">RAND()</f>
        <v>7.3629287797079002E-3</v>
      </c>
      <c r="B330" s="1">
        <v>42916</v>
      </c>
      <c r="C330" s="1" t="str">
        <f>TEXT(B330, "mmmm")</f>
        <v>June</v>
      </c>
      <c r="D330" t="s">
        <v>20</v>
      </c>
      <c r="E330">
        <v>89.4</v>
      </c>
      <c r="F330">
        <v>0.53</v>
      </c>
      <c r="G330">
        <v>47</v>
      </c>
      <c r="H330">
        <v>0.3</v>
      </c>
      <c r="I330">
        <v>38</v>
      </c>
      <c r="J330" s="2">
        <f>H330*I330</f>
        <v>11.4</v>
      </c>
    </row>
    <row r="331" spans="1:10">
      <c r="A331" s="13">
        <f ca="1">RAND()</f>
        <v>0.92898531011558472</v>
      </c>
      <c r="B331" s="1">
        <v>42910</v>
      </c>
      <c r="C331" s="1" t="str">
        <f>TEXT(B331, "mmmm")</f>
        <v>June</v>
      </c>
      <c r="D331" t="s">
        <v>21</v>
      </c>
      <c r="E331">
        <v>80.5</v>
      </c>
      <c r="F331">
        <v>0.56999999999999995</v>
      </c>
      <c r="G331">
        <v>50</v>
      </c>
      <c r="H331">
        <v>0.3</v>
      </c>
      <c r="I331">
        <v>35</v>
      </c>
      <c r="J331" s="2">
        <f>H331*I331</f>
        <v>10.5</v>
      </c>
    </row>
    <row r="332" spans="1:10">
      <c r="A332" s="13">
        <f ca="1">RAND()</f>
        <v>0.21657003144608467</v>
      </c>
      <c r="B332" s="1">
        <v>42806</v>
      </c>
      <c r="C332" s="1" t="str">
        <f>TEXT(B332, "mmmm")</f>
        <v>March</v>
      </c>
      <c r="D332" t="s">
        <v>10</v>
      </c>
      <c r="E332">
        <v>61.5</v>
      </c>
      <c r="F332">
        <v>0.74</v>
      </c>
      <c r="G332">
        <v>47</v>
      </c>
      <c r="H332">
        <v>0.3</v>
      </c>
      <c r="I332">
        <v>25</v>
      </c>
      <c r="J332" s="2">
        <f>H332*I332</f>
        <v>7.5</v>
      </c>
    </row>
    <row r="333" spans="1:10">
      <c r="A333" s="13">
        <f ca="1">RAND()</f>
        <v>0.36132446977184851</v>
      </c>
      <c r="B333" s="1">
        <v>42980</v>
      </c>
      <c r="C333" s="1" t="str">
        <f>TEXT(B333, "mmmm")</f>
        <v>September</v>
      </c>
      <c r="D333" t="s">
        <v>21</v>
      </c>
      <c r="E333">
        <v>67.400000000000006</v>
      </c>
      <c r="F333">
        <v>0.69</v>
      </c>
      <c r="G333">
        <v>53</v>
      </c>
      <c r="H333">
        <v>0.3</v>
      </c>
      <c r="I333">
        <v>28</v>
      </c>
      <c r="J333" s="2">
        <f>H333*I333</f>
        <v>8.4</v>
      </c>
    </row>
    <row r="334" spans="1:10">
      <c r="A334" s="13">
        <f ca="1">RAND()</f>
        <v>0.16990532713052942</v>
      </c>
      <c r="B334" s="1">
        <v>42765</v>
      </c>
      <c r="C334" s="1" t="str">
        <f>TEXT(B334, "mmmm")</f>
        <v>January</v>
      </c>
      <c r="D334" t="s">
        <v>12</v>
      </c>
      <c r="E334">
        <v>41.1</v>
      </c>
      <c r="F334">
        <v>1.05</v>
      </c>
      <c r="G334">
        <v>20</v>
      </c>
      <c r="H334">
        <v>0.3</v>
      </c>
      <c r="I334">
        <v>17</v>
      </c>
      <c r="J334" s="2">
        <f>H334*I334</f>
        <v>5.0999999999999996</v>
      </c>
    </row>
    <row r="335" spans="1:10">
      <c r="A335" s="13">
        <f ca="1">RAND()</f>
        <v>0.81233061995338884</v>
      </c>
      <c r="B335" s="1">
        <v>42984</v>
      </c>
      <c r="C335" s="1" t="str">
        <f>TEXT(B335, "mmmm")</f>
        <v>September</v>
      </c>
      <c r="D335" t="s">
        <v>16</v>
      </c>
      <c r="E335">
        <v>71.7</v>
      </c>
      <c r="F335">
        <v>0.69</v>
      </c>
      <c r="G335">
        <v>60</v>
      </c>
      <c r="H335">
        <v>0.3</v>
      </c>
      <c r="I335">
        <v>29</v>
      </c>
      <c r="J335" s="2">
        <f>H335*I335</f>
        <v>8.6999999999999993</v>
      </c>
    </row>
    <row r="336" spans="1:10">
      <c r="A336" s="13">
        <f ca="1">RAND()</f>
        <v>0.44178701394206832</v>
      </c>
      <c r="B336" s="1">
        <v>42978</v>
      </c>
      <c r="C336" s="1" t="str">
        <f>TEXT(B336, "mmmm")</f>
        <v>August</v>
      </c>
      <c r="D336" t="s">
        <v>18</v>
      </c>
      <c r="E336">
        <v>67.7</v>
      </c>
      <c r="F336">
        <v>0.69</v>
      </c>
      <c r="G336">
        <v>58</v>
      </c>
      <c r="H336">
        <v>0.5</v>
      </c>
      <c r="I336">
        <v>29</v>
      </c>
      <c r="J336" s="2">
        <f>H336*I336</f>
        <v>14.5</v>
      </c>
    </row>
    <row r="337" spans="1:10">
      <c r="A337" s="13">
        <f ca="1">RAND()</f>
        <v>0.77554805671029892</v>
      </c>
      <c r="B337" s="1">
        <v>42758</v>
      </c>
      <c r="C337" s="1" t="str">
        <f>TEXT(B337, "mmmm")</f>
        <v>January</v>
      </c>
      <c r="D337" t="s">
        <v>12</v>
      </c>
      <c r="E337">
        <v>38.1</v>
      </c>
      <c r="F337">
        <v>1.05</v>
      </c>
      <c r="G337">
        <v>21</v>
      </c>
      <c r="H337">
        <v>0.3</v>
      </c>
      <c r="I337">
        <v>17</v>
      </c>
      <c r="J337" s="2">
        <f>H337*I337</f>
        <v>5.0999999999999996</v>
      </c>
    </row>
    <row r="338" spans="1:10">
      <c r="A338" s="13">
        <f ca="1">RAND()</f>
        <v>0.50697695324576453</v>
      </c>
      <c r="B338" s="1">
        <v>42927</v>
      </c>
      <c r="C338" s="1" t="str">
        <f>TEXT(B338, "mmmm")</f>
        <v>July</v>
      </c>
      <c r="D338" t="s">
        <v>14</v>
      </c>
      <c r="E338">
        <v>83.5</v>
      </c>
      <c r="F338">
        <v>0.54</v>
      </c>
      <c r="G338">
        <v>40</v>
      </c>
      <c r="H338">
        <v>0.5</v>
      </c>
      <c r="I338">
        <v>35</v>
      </c>
      <c r="J338" s="2">
        <f>H338*I338</f>
        <v>17.5</v>
      </c>
    </row>
    <row r="339" spans="1:10">
      <c r="A339" s="13">
        <f ca="1">RAND()</f>
        <v>0.65372207436013141</v>
      </c>
      <c r="B339" s="1">
        <v>43065</v>
      </c>
      <c r="C339" s="1" t="str">
        <f>TEXT(B339, "mmmm")</f>
        <v>November</v>
      </c>
      <c r="D339" t="s">
        <v>10</v>
      </c>
      <c r="E339">
        <v>49.7</v>
      </c>
      <c r="F339">
        <v>1.05</v>
      </c>
      <c r="G339">
        <v>30</v>
      </c>
      <c r="H339">
        <v>0.3</v>
      </c>
      <c r="I339">
        <v>19</v>
      </c>
      <c r="J339" s="2">
        <f>H339*I339</f>
        <v>5.7</v>
      </c>
    </row>
    <row r="340" spans="1:10">
      <c r="A340" s="13">
        <f ca="1">RAND()</f>
        <v>5.5191743654295689E-2</v>
      </c>
      <c r="B340" s="1">
        <v>43036</v>
      </c>
      <c r="C340" s="1" t="str">
        <f>TEXT(B340, "mmmm")</f>
        <v>October</v>
      </c>
      <c r="D340" t="s">
        <v>21</v>
      </c>
      <c r="E340">
        <v>57.5</v>
      </c>
      <c r="F340">
        <v>0.77</v>
      </c>
      <c r="G340">
        <v>28</v>
      </c>
      <c r="H340">
        <v>0.3</v>
      </c>
      <c r="I340">
        <v>25</v>
      </c>
      <c r="J340" s="2">
        <f>H340*I340</f>
        <v>7.5</v>
      </c>
    </row>
    <row r="341" spans="1:10">
      <c r="A341" s="13">
        <f ca="1">RAND()</f>
        <v>0.46522228845775415</v>
      </c>
      <c r="B341" s="1">
        <v>42745</v>
      </c>
      <c r="C341" s="1" t="str">
        <f>TEXT(B341, "mmmm")</f>
        <v>January</v>
      </c>
      <c r="D341" t="s">
        <v>14</v>
      </c>
      <c r="E341">
        <v>43.4</v>
      </c>
      <c r="F341">
        <v>1.05</v>
      </c>
      <c r="G341">
        <v>33</v>
      </c>
      <c r="H341">
        <v>0.3</v>
      </c>
      <c r="I341">
        <v>18</v>
      </c>
      <c r="J341" s="2">
        <f>H341*I341</f>
        <v>5.3999999999999995</v>
      </c>
    </row>
    <row r="342" spans="1:10">
      <c r="A342" s="13">
        <f ca="1">RAND()</f>
        <v>0.91007174180469352</v>
      </c>
      <c r="B342" s="1">
        <v>42890</v>
      </c>
      <c r="C342" s="1" t="str">
        <f>TEXT(B342, "mmmm")</f>
        <v>June</v>
      </c>
      <c r="D342" t="s">
        <v>10</v>
      </c>
      <c r="E342">
        <v>90.4</v>
      </c>
      <c r="F342">
        <v>0.51</v>
      </c>
      <c r="G342">
        <v>43</v>
      </c>
      <c r="H342">
        <v>0.3</v>
      </c>
      <c r="I342">
        <v>38</v>
      </c>
      <c r="J342" s="2">
        <f>H342*I342</f>
        <v>11.4</v>
      </c>
    </row>
    <row r="343" spans="1:10">
      <c r="A343" s="13">
        <f ca="1">RAND()</f>
        <v>0.50336577968100371</v>
      </c>
      <c r="B343" s="1">
        <v>42747</v>
      </c>
      <c r="C343" s="1" t="str">
        <f>TEXT(B343, "mmmm")</f>
        <v>January</v>
      </c>
      <c r="D343" t="s">
        <v>18</v>
      </c>
      <c r="E343">
        <v>38.200000000000003</v>
      </c>
      <c r="F343">
        <v>1.33</v>
      </c>
      <c r="G343">
        <v>16</v>
      </c>
      <c r="H343">
        <v>0.3</v>
      </c>
      <c r="I343">
        <v>14</v>
      </c>
      <c r="J343" s="2">
        <f>H343*I343</f>
        <v>4.2</v>
      </c>
    </row>
    <row r="344" spans="1:10">
      <c r="A344" s="13">
        <f ca="1">RAND()</f>
        <v>0.29158751110769388</v>
      </c>
      <c r="B344" s="1">
        <v>42937</v>
      </c>
      <c r="C344" s="1" t="str">
        <f>TEXT(B344, "mmmm")</f>
        <v>July</v>
      </c>
      <c r="D344" t="s">
        <v>20</v>
      </c>
      <c r="E344">
        <v>76.900000000000006</v>
      </c>
      <c r="F344">
        <v>0.56999999999999995</v>
      </c>
      <c r="G344">
        <v>59</v>
      </c>
      <c r="H344">
        <v>0.5</v>
      </c>
      <c r="I344">
        <v>33</v>
      </c>
      <c r="J344" s="2">
        <f>H344*I344</f>
        <v>16.5</v>
      </c>
    </row>
    <row r="345" spans="1:10">
      <c r="A345" s="13">
        <f ca="1">RAND()</f>
        <v>7.3863284823034614E-2</v>
      </c>
      <c r="B345" s="1">
        <v>42773</v>
      </c>
      <c r="C345" s="1" t="str">
        <f>TEXT(B345, "mmmm")</f>
        <v>February</v>
      </c>
      <c r="D345" t="s">
        <v>14</v>
      </c>
      <c r="E345">
        <v>52.3</v>
      </c>
      <c r="F345">
        <v>0.87</v>
      </c>
      <c r="G345">
        <v>39</v>
      </c>
      <c r="H345">
        <v>0.3</v>
      </c>
      <c r="I345">
        <v>21</v>
      </c>
      <c r="J345" s="2">
        <f>H345*I345</f>
        <v>6.3</v>
      </c>
    </row>
    <row r="346" spans="1:10">
      <c r="A346" s="13">
        <f ca="1">RAND()</f>
        <v>0.53632406674710409</v>
      </c>
      <c r="B346" s="1">
        <v>42845</v>
      </c>
      <c r="C346" s="1" t="str">
        <f>TEXT(B346, "mmmm")</f>
        <v>April</v>
      </c>
      <c r="D346" t="s">
        <v>18</v>
      </c>
      <c r="E346">
        <v>68.099999999999994</v>
      </c>
      <c r="F346">
        <v>0.69</v>
      </c>
      <c r="G346">
        <v>42</v>
      </c>
      <c r="H346">
        <v>0.3</v>
      </c>
      <c r="I346">
        <v>27</v>
      </c>
      <c r="J346" s="2">
        <f>H346*I346</f>
        <v>8.1</v>
      </c>
    </row>
    <row r="347" spans="1:10">
      <c r="A347" s="13">
        <f ca="1">RAND()</f>
        <v>0.81918673765706862</v>
      </c>
      <c r="B347" s="1">
        <v>43024</v>
      </c>
      <c r="C347" s="1" t="str">
        <f>TEXT(B347, "mmmm")</f>
        <v>October</v>
      </c>
      <c r="D347" t="s">
        <v>12</v>
      </c>
      <c r="E347">
        <v>58.2</v>
      </c>
      <c r="F347">
        <v>0.8</v>
      </c>
      <c r="G347">
        <v>28</v>
      </c>
      <c r="H347">
        <v>0.3</v>
      </c>
      <c r="I347">
        <v>24</v>
      </c>
      <c r="J347" s="2">
        <f>H347*I347</f>
        <v>7.1999999999999993</v>
      </c>
    </row>
    <row r="348" spans="1:10">
      <c r="A348" s="13">
        <f ca="1">RAND()</f>
        <v>8.0510342857878836E-2</v>
      </c>
      <c r="B348" s="1">
        <v>42891</v>
      </c>
      <c r="C348" s="1" t="str">
        <f>TEXT(B348, "mmmm")</f>
        <v>June</v>
      </c>
      <c r="D348" t="s">
        <v>12</v>
      </c>
      <c r="E348">
        <v>78.599999999999994</v>
      </c>
      <c r="F348">
        <v>0.59</v>
      </c>
      <c r="G348">
        <v>36</v>
      </c>
      <c r="H348">
        <v>0.3</v>
      </c>
      <c r="I348">
        <v>32</v>
      </c>
      <c r="J348" s="2">
        <f>H348*I348</f>
        <v>9.6</v>
      </c>
    </row>
    <row r="349" spans="1:10">
      <c r="A349" s="13">
        <f ca="1">RAND()</f>
        <v>0.59738294399718628</v>
      </c>
      <c r="B349" s="1">
        <v>42997</v>
      </c>
      <c r="C349" s="1" t="str">
        <f>TEXT(B349, "mmmm")</f>
        <v>September</v>
      </c>
      <c r="D349" t="s">
        <v>14</v>
      </c>
      <c r="E349">
        <v>67.400000000000006</v>
      </c>
      <c r="F349">
        <v>0.67</v>
      </c>
      <c r="G349">
        <v>48</v>
      </c>
      <c r="H349">
        <v>0.3</v>
      </c>
      <c r="I349">
        <v>28</v>
      </c>
      <c r="J349" s="2">
        <f>H349*I349</f>
        <v>8.4</v>
      </c>
    </row>
    <row r="350" spans="1:10">
      <c r="A350" s="13">
        <f ca="1">RAND()</f>
        <v>0.37030644165183269</v>
      </c>
      <c r="B350" s="1">
        <v>42969</v>
      </c>
      <c r="C350" s="1" t="str">
        <f>TEXT(B350, "mmmm")</f>
        <v>August</v>
      </c>
      <c r="D350" t="s">
        <v>14</v>
      </c>
      <c r="E350">
        <v>69</v>
      </c>
      <c r="F350">
        <v>0.63</v>
      </c>
      <c r="G350">
        <v>55</v>
      </c>
      <c r="H350">
        <v>0.5</v>
      </c>
      <c r="I350">
        <v>30</v>
      </c>
      <c r="J350" s="2">
        <f>H350*I350</f>
        <v>15</v>
      </c>
    </row>
    <row r="351" spans="1:10">
      <c r="A351" s="13">
        <f ca="1">RAND()</f>
        <v>0.70177358706306969</v>
      </c>
      <c r="B351" s="1">
        <v>42892</v>
      </c>
      <c r="C351" s="1" t="str">
        <f>TEXT(B351, "mmmm")</f>
        <v>June</v>
      </c>
      <c r="D351" t="s">
        <v>14</v>
      </c>
      <c r="E351">
        <v>84.2</v>
      </c>
      <c r="F351">
        <v>0.56000000000000005</v>
      </c>
      <c r="G351">
        <v>44</v>
      </c>
      <c r="H351">
        <v>0.3</v>
      </c>
      <c r="I351">
        <v>34</v>
      </c>
      <c r="J351" s="2">
        <f>H351*I351</f>
        <v>10.199999999999999</v>
      </c>
    </row>
    <row r="352" spans="1:10">
      <c r="A352" s="13">
        <f ca="1">RAND()</f>
        <v>0.45300471527266672</v>
      </c>
      <c r="B352" s="1">
        <v>43025</v>
      </c>
      <c r="C352" s="1" t="str">
        <f>TEXT(B352, "mmmm")</f>
        <v>October</v>
      </c>
      <c r="D352" t="s">
        <v>14</v>
      </c>
      <c r="E352">
        <v>58.5</v>
      </c>
      <c r="F352">
        <v>0.77</v>
      </c>
      <c r="G352">
        <v>46</v>
      </c>
      <c r="H352">
        <v>0.3</v>
      </c>
      <c r="I352">
        <v>25</v>
      </c>
      <c r="J352" s="2">
        <f>H352*I352</f>
        <v>7.5</v>
      </c>
    </row>
    <row r="353" spans="1:10">
      <c r="A353" s="13">
        <f ca="1">RAND()</f>
        <v>0.16610570989941287</v>
      </c>
      <c r="B353" s="1">
        <v>42862</v>
      </c>
      <c r="C353" s="1" t="str">
        <f>TEXT(B353, "mmmm")</f>
        <v>May</v>
      </c>
      <c r="D353" t="s">
        <v>10</v>
      </c>
      <c r="E353">
        <v>69.7</v>
      </c>
      <c r="F353">
        <v>0.65</v>
      </c>
      <c r="G353">
        <v>49</v>
      </c>
      <c r="H353">
        <v>0.3</v>
      </c>
      <c r="I353">
        <v>29</v>
      </c>
      <c r="J353" s="2">
        <f>H353*I353</f>
        <v>8.6999999999999993</v>
      </c>
    </row>
    <row r="354" spans="1:10">
      <c r="A354" s="13">
        <f ca="1">RAND()</f>
        <v>0.29437052376076589</v>
      </c>
      <c r="B354" s="1">
        <v>42847</v>
      </c>
      <c r="C354" s="1" t="str">
        <f>TEXT(B354, "mmmm")</f>
        <v>April</v>
      </c>
      <c r="D354" t="s">
        <v>21</v>
      </c>
      <c r="E354">
        <v>57.5</v>
      </c>
      <c r="F354">
        <v>0.77</v>
      </c>
      <c r="G354">
        <v>47</v>
      </c>
      <c r="H354">
        <v>0.3</v>
      </c>
      <c r="I354">
        <v>25</v>
      </c>
      <c r="J354" s="2">
        <f>H354*I354</f>
        <v>7.5</v>
      </c>
    </row>
    <row r="355" spans="1:10">
      <c r="A355" s="13">
        <f ca="1">RAND()</f>
        <v>0.66892133668393094</v>
      </c>
      <c r="B355" s="1">
        <v>42950</v>
      </c>
      <c r="C355" s="1" t="str">
        <f>TEXT(B355, "mmmm")</f>
        <v>August</v>
      </c>
      <c r="D355" t="s">
        <v>18</v>
      </c>
      <c r="E355">
        <v>75</v>
      </c>
      <c r="F355">
        <v>0.63</v>
      </c>
      <c r="G355">
        <v>52</v>
      </c>
      <c r="H355">
        <v>0.5</v>
      </c>
      <c r="I355">
        <v>30</v>
      </c>
      <c r="J355" s="2">
        <f>H355*I355</f>
        <v>15</v>
      </c>
    </row>
    <row r="356" spans="1:10">
      <c r="A356" s="13">
        <f ca="1">RAND()</f>
        <v>0.33919927288485174</v>
      </c>
      <c r="B356" s="1">
        <v>42976</v>
      </c>
      <c r="C356" s="1" t="str">
        <f>TEXT(B356, "mmmm")</f>
        <v>August</v>
      </c>
      <c r="D356" t="s">
        <v>14</v>
      </c>
      <c r="E356">
        <v>75</v>
      </c>
      <c r="F356">
        <v>0.65</v>
      </c>
      <c r="G356">
        <v>40</v>
      </c>
      <c r="H356">
        <v>0.5</v>
      </c>
      <c r="I356">
        <v>30</v>
      </c>
      <c r="J356" s="2">
        <f>H356*I356</f>
        <v>15</v>
      </c>
    </row>
    <row r="357" spans="1:10">
      <c r="A357" s="13">
        <f ca="1">RAND()</f>
        <v>0.75636540414638442</v>
      </c>
      <c r="B357" s="1">
        <v>43047</v>
      </c>
      <c r="C357" s="1" t="str">
        <f>TEXT(B357, "mmmm")</f>
        <v>November</v>
      </c>
      <c r="D357" t="s">
        <v>16</v>
      </c>
      <c r="E357">
        <v>44.7</v>
      </c>
      <c r="F357">
        <v>0.95</v>
      </c>
      <c r="G357">
        <v>37</v>
      </c>
      <c r="H357">
        <v>0.3</v>
      </c>
      <c r="I357">
        <v>19</v>
      </c>
      <c r="J357" s="2">
        <f>H357*I357</f>
        <v>5.7</v>
      </c>
    </row>
    <row r="358" spans="1:10">
      <c r="A358" s="13">
        <f ca="1">RAND()</f>
        <v>0.3817208316149785</v>
      </c>
      <c r="B358" s="1">
        <v>42851</v>
      </c>
      <c r="C358" s="1" t="str">
        <f>TEXT(B358, "mmmm")</f>
        <v>April</v>
      </c>
      <c r="D358" t="s">
        <v>16</v>
      </c>
      <c r="E358">
        <v>62.5</v>
      </c>
      <c r="F358">
        <v>0.8</v>
      </c>
      <c r="G358">
        <v>48</v>
      </c>
      <c r="H358">
        <v>0.3</v>
      </c>
      <c r="I358">
        <v>25</v>
      </c>
      <c r="J358" s="2">
        <f>H358*I358</f>
        <v>7.5</v>
      </c>
    </row>
    <row r="359" spans="1:10">
      <c r="A359" s="13">
        <f ca="1">RAND()</f>
        <v>0.19347354996676547</v>
      </c>
      <c r="B359" s="1">
        <v>43000</v>
      </c>
      <c r="C359" s="1" t="str">
        <f>TEXT(B359, "mmmm")</f>
        <v>September</v>
      </c>
      <c r="D359" t="s">
        <v>20</v>
      </c>
      <c r="E359">
        <v>64.8</v>
      </c>
      <c r="F359">
        <v>0.74</v>
      </c>
      <c r="G359">
        <v>34</v>
      </c>
      <c r="H359">
        <v>0.3</v>
      </c>
      <c r="I359">
        <v>26</v>
      </c>
      <c r="J359" s="2">
        <f>H359*I359</f>
        <v>7.8</v>
      </c>
    </row>
    <row r="360" spans="1:10">
      <c r="A360" s="13">
        <f ca="1">RAND()</f>
        <v>0.40784883957776741</v>
      </c>
      <c r="B360" s="1">
        <v>42856</v>
      </c>
      <c r="C360" s="1" t="str">
        <f>TEXT(B360, "mmmm")</f>
        <v>May</v>
      </c>
      <c r="D360" t="s">
        <v>12</v>
      </c>
      <c r="E360">
        <v>66.7</v>
      </c>
      <c r="F360">
        <v>0.65</v>
      </c>
      <c r="G360">
        <v>56</v>
      </c>
      <c r="H360">
        <v>0.3</v>
      </c>
      <c r="I360">
        <v>29</v>
      </c>
      <c r="J360" s="2">
        <f>H360*I360</f>
        <v>8.6999999999999993</v>
      </c>
    </row>
    <row r="361" spans="1:10">
      <c r="A361" s="13">
        <f ca="1">RAND()</f>
        <v>0.88868620158247602</v>
      </c>
      <c r="B361" s="1">
        <v>42893</v>
      </c>
      <c r="C361" s="1" t="str">
        <f>TEXT(B361, "mmmm")</f>
        <v>June</v>
      </c>
      <c r="D361" t="s">
        <v>16</v>
      </c>
      <c r="E361">
        <v>86.8</v>
      </c>
      <c r="F361">
        <v>0.56000000000000005</v>
      </c>
      <c r="G361">
        <v>58</v>
      </c>
      <c r="H361">
        <v>0.3</v>
      </c>
      <c r="I361">
        <v>36</v>
      </c>
      <c r="J361" s="2">
        <f>H361*I361</f>
        <v>10.799999999999999</v>
      </c>
    </row>
    <row r="362" spans="1:10">
      <c r="A362" s="13">
        <f ca="1">RAND()</f>
        <v>0.34658642830988684</v>
      </c>
      <c r="B362" s="1">
        <v>42858</v>
      </c>
      <c r="C362" s="1" t="str">
        <f>TEXT(B362, "mmmm")</f>
        <v>May</v>
      </c>
      <c r="D362" t="s">
        <v>16</v>
      </c>
      <c r="E362">
        <v>71</v>
      </c>
      <c r="F362">
        <v>0.63</v>
      </c>
      <c r="G362">
        <v>55</v>
      </c>
      <c r="H362">
        <v>0.3</v>
      </c>
      <c r="I362">
        <v>30</v>
      </c>
      <c r="J362" s="2">
        <f>H362*I362</f>
        <v>9</v>
      </c>
    </row>
    <row r="363" spans="1:10">
      <c r="A363" s="13">
        <f ca="1">RAND()</f>
        <v>0.47103635732480342</v>
      </c>
      <c r="B363" s="1">
        <v>43077</v>
      </c>
      <c r="C363" s="1" t="str">
        <f>TEXT(B363, "mmmm")</f>
        <v>December</v>
      </c>
      <c r="D363" t="s">
        <v>20</v>
      </c>
      <c r="E363">
        <v>40.5</v>
      </c>
      <c r="F363">
        <v>1.25</v>
      </c>
      <c r="G363">
        <v>30</v>
      </c>
      <c r="H363">
        <v>0.3</v>
      </c>
      <c r="I363">
        <v>15</v>
      </c>
      <c r="J363" s="2">
        <f>H363*I363</f>
        <v>4.5</v>
      </c>
    </row>
    <row r="364" spans="1:10">
      <c r="A364" s="13">
        <f ca="1">RAND()</f>
        <v>0.3087697658026396</v>
      </c>
      <c r="B364" s="1">
        <v>42943</v>
      </c>
      <c r="C364" s="1" t="str">
        <f>TEXT(B364, "mmmm")</f>
        <v>July</v>
      </c>
      <c r="D364" t="s">
        <v>18</v>
      </c>
      <c r="E364">
        <v>97.9</v>
      </c>
      <c r="F364">
        <v>0.47</v>
      </c>
      <c r="G364">
        <v>74</v>
      </c>
      <c r="H364">
        <v>0.5</v>
      </c>
      <c r="I364">
        <v>43</v>
      </c>
      <c r="J364" s="2">
        <f>H364*I364</f>
        <v>21.5</v>
      </c>
    </row>
    <row r="365" spans="1:10">
      <c r="A365" s="13">
        <f ca="1">RAND()</f>
        <v>0.41579609408850049</v>
      </c>
      <c r="B365" s="1">
        <v>43032</v>
      </c>
      <c r="C365" s="1" t="str">
        <f>TEXT(B365, "mmmm")</f>
        <v>October</v>
      </c>
      <c r="D365" t="s">
        <v>14</v>
      </c>
      <c r="E365">
        <v>61.5</v>
      </c>
      <c r="F365">
        <v>0.74</v>
      </c>
      <c r="G365">
        <v>48</v>
      </c>
      <c r="H365">
        <v>0.3</v>
      </c>
      <c r="I365">
        <v>25</v>
      </c>
      <c r="J365" s="2">
        <f>H365*I365</f>
        <v>7.5</v>
      </c>
    </row>
    <row r="366" spans="1:10">
      <c r="A366" s="13">
        <f ca="1">RAND()</f>
        <v>0.77416239442917012</v>
      </c>
      <c r="B366" s="1">
        <v>42896</v>
      </c>
      <c r="C366" s="1" t="str">
        <f>TEXT(B366, "mmmm")</f>
        <v>June</v>
      </c>
      <c r="D366" t="s">
        <v>21</v>
      </c>
      <c r="E366">
        <v>79.5</v>
      </c>
      <c r="F366">
        <v>0.54</v>
      </c>
      <c r="G366">
        <v>54</v>
      </c>
      <c r="H366">
        <v>0.3</v>
      </c>
      <c r="I366">
        <v>35</v>
      </c>
      <c r="J366" s="2">
        <f>H366*I366</f>
        <v>10.5</v>
      </c>
    </row>
    <row r="367" spans="1:10">
      <c r="B367" s="1"/>
      <c r="C367" s="1"/>
      <c r="G367" s="3">
        <f>SUBTOTAL(109,Table15[Flyers])</f>
        <v>14704</v>
      </c>
      <c r="J367" s="2">
        <f>SUBTOTAL(109,Table15[Revenue])</f>
        <v>3183.6999999999989</v>
      </c>
    </row>
  </sheetData>
  <conditionalFormatting sqref="E2:E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F1:F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{AB148066-DB32-4C27-8267-8222AE5C6F22}</x14:id>
        </ext>
      </extLst>
    </cfRule>
  </conditionalFormatting>
  <conditionalFormatting sqref="I1:I366">
    <cfRule type="top10" dxfId="40" priority="1" percent="1" bottom="1" rank="10"/>
    <cfRule type="top10" dxfId="39" priority="2" percent="1" rank="10"/>
    <cfRule type="top10" dxfId="38" priority="3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48066-DB32-4C27-8267-8222AE5C6F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6"/>
  <sheetViews>
    <sheetView workbookViewId="0" xr3:uid="{FF0BDA26-1AD6-5648-BD9A-E01AA4DDCA7C}">
      <selection activeCell="D2" sqref="D2"/>
    </sheetView>
  </sheetViews>
  <sheetFormatPr defaultRowHeight="15"/>
  <cols>
    <col min="1" max="1" width="14.140625" customWidth="1"/>
    <col min="4" max="4" width="11.28515625" customWidth="1"/>
  </cols>
  <sheetData>
    <row r="1" spans="1:4">
      <c r="A1" t="s">
        <v>3</v>
      </c>
      <c r="B1" t="s">
        <v>7</v>
      </c>
      <c r="D1" t="s">
        <v>346</v>
      </c>
    </row>
    <row r="2" spans="1:4">
      <c r="A2" s="6">
        <v>27</v>
      </c>
      <c r="B2" s="6">
        <v>10</v>
      </c>
      <c r="D2">
        <f>CORREL(A2:A366,B2:B366)</f>
        <v>0.9898320849779686</v>
      </c>
    </row>
    <row r="3" spans="1:4">
      <c r="A3" s="6">
        <v>28.9</v>
      </c>
      <c r="B3" s="6">
        <v>13</v>
      </c>
    </row>
    <row r="4" spans="1:4">
      <c r="A4" s="6">
        <v>34.5</v>
      </c>
      <c r="B4" s="6">
        <v>15</v>
      </c>
    </row>
    <row r="5" spans="1:4">
      <c r="A5" s="6">
        <v>44.1</v>
      </c>
      <c r="B5" s="6">
        <v>17</v>
      </c>
    </row>
    <row r="6" spans="1:4">
      <c r="A6" s="6">
        <v>42.4</v>
      </c>
      <c r="B6" s="6">
        <v>18</v>
      </c>
    </row>
    <row r="7" spans="1:4">
      <c r="A7" s="6">
        <v>25.3</v>
      </c>
      <c r="B7" s="6">
        <v>11</v>
      </c>
    </row>
    <row r="8" spans="1:4">
      <c r="A8" s="6">
        <v>32.9</v>
      </c>
      <c r="B8" s="6">
        <v>13</v>
      </c>
    </row>
    <row r="9" spans="1:4">
      <c r="A9" s="6">
        <v>37.5</v>
      </c>
      <c r="B9" s="6">
        <v>15</v>
      </c>
    </row>
    <row r="10" spans="1:4">
      <c r="A10" s="6">
        <v>38.1</v>
      </c>
      <c r="B10" s="6">
        <v>17</v>
      </c>
    </row>
    <row r="11" spans="1:4">
      <c r="A11" s="6">
        <v>43.4</v>
      </c>
      <c r="B11" s="6">
        <v>18</v>
      </c>
    </row>
    <row r="12" spans="1:4">
      <c r="A12" s="6">
        <v>32.6</v>
      </c>
      <c r="B12" s="6">
        <v>12</v>
      </c>
    </row>
    <row r="13" spans="1:4">
      <c r="A13" s="6">
        <v>38.200000000000003</v>
      </c>
      <c r="B13" s="6">
        <v>14</v>
      </c>
    </row>
    <row r="14" spans="1:4">
      <c r="A14" s="6">
        <v>37.5</v>
      </c>
      <c r="B14" s="6">
        <v>15</v>
      </c>
    </row>
    <row r="15" spans="1:4">
      <c r="A15" s="6">
        <v>44.1</v>
      </c>
      <c r="B15" s="6">
        <v>17</v>
      </c>
    </row>
    <row r="16" spans="1:4">
      <c r="A16" s="6">
        <v>43.4</v>
      </c>
      <c r="B16" s="6">
        <v>18</v>
      </c>
    </row>
    <row r="17" spans="1:2">
      <c r="A17" s="6">
        <v>30.6</v>
      </c>
      <c r="B17" s="6">
        <v>12</v>
      </c>
    </row>
    <row r="18" spans="1:2">
      <c r="A18" s="6">
        <v>32.200000000000003</v>
      </c>
      <c r="B18" s="6">
        <v>14</v>
      </c>
    </row>
    <row r="19" spans="1:2">
      <c r="A19" s="6">
        <v>42.8</v>
      </c>
      <c r="B19" s="6">
        <v>16</v>
      </c>
    </row>
    <row r="20" spans="1:2">
      <c r="A20" s="6">
        <v>43.1</v>
      </c>
      <c r="B20" s="6">
        <v>17</v>
      </c>
    </row>
    <row r="21" spans="1:2">
      <c r="A21" s="6">
        <v>31.6</v>
      </c>
      <c r="B21" s="6">
        <v>12</v>
      </c>
    </row>
    <row r="22" spans="1:2">
      <c r="A22" s="6">
        <v>36.200000000000003</v>
      </c>
      <c r="B22" s="6">
        <v>14</v>
      </c>
    </row>
    <row r="23" spans="1:2">
      <c r="A23" s="6">
        <v>40.799999999999997</v>
      </c>
      <c r="B23" s="6">
        <v>16</v>
      </c>
    </row>
    <row r="24" spans="1:2">
      <c r="A24" s="6">
        <v>38.1</v>
      </c>
      <c r="B24" s="6">
        <v>17</v>
      </c>
    </row>
    <row r="25" spans="1:2">
      <c r="A25" s="6">
        <v>28.6</v>
      </c>
      <c r="B25" s="6">
        <v>12</v>
      </c>
    </row>
    <row r="26" spans="1:2">
      <c r="A26" s="6">
        <v>32.200000000000003</v>
      </c>
      <c r="B26" s="6">
        <v>14</v>
      </c>
    </row>
    <row r="27" spans="1:2">
      <c r="A27" s="6">
        <v>35.799999999999997</v>
      </c>
      <c r="B27" s="6">
        <v>16</v>
      </c>
    </row>
    <row r="28" spans="1:2">
      <c r="A28" s="6">
        <v>42.1</v>
      </c>
      <c r="B28" s="6">
        <v>17</v>
      </c>
    </row>
    <row r="29" spans="1:2">
      <c r="A29" s="6">
        <v>34.9</v>
      </c>
      <c r="B29" s="6">
        <v>13</v>
      </c>
    </row>
    <row r="30" spans="1:2">
      <c r="A30" s="6">
        <v>35.200000000000003</v>
      </c>
      <c r="B30" s="6">
        <v>14</v>
      </c>
    </row>
    <row r="31" spans="1:2">
      <c r="A31" s="6">
        <v>41.1</v>
      </c>
      <c r="B31" s="6">
        <v>17</v>
      </c>
    </row>
    <row r="32" spans="1:2">
      <c r="A32" s="6">
        <v>40.4</v>
      </c>
      <c r="B32" s="6">
        <v>18</v>
      </c>
    </row>
    <row r="33" spans="1:2">
      <c r="A33" s="6">
        <v>42.4</v>
      </c>
      <c r="B33" s="6">
        <v>18</v>
      </c>
    </row>
    <row r="34" spans="1:2">
      <c r="A34" s="6">
        <v>52</v>
      </c>
      <c r="B34" s="6">
        <v>20</v>
      </c>
    </row>
    <row r="35" spans="1:2">
      <c r="A35" s="6">
        <v>50.3</v>
      </c>
      <c r="B35" s="6">
        <v>21</v>
      </c>
    </row>
    <row r="36" spans="1:2">
      <c r="A36" s="6">
        <v>56.6</v>
      </c>
      <c r="B36" s="6">
        <v>22</v>
      </c>
    </row>
    <row r="37" spans="1:2">
      <c r="A37" s="6">
        <v>45.4</v>
      </c>
      <c r="B37" s="6">
        <v>18</v>
      </c>
    </row>
    <row r="38" spans="1:2">
      <c r="A38" s="6">
        <v>45</v>
      </c>
      <c r="B38" s="6">
        <v>20</v>
      </c>
    </row>
    <row r="39" spans="1:2">
      <c r="A39" s="6">
        <v>52.3</v>
      </c>
      <c r="B39" s="6">
        <v>21</v>
      </c>
    </row>
    <row r="40" spans="1:2">
      <c r="A40" s="6">
        <v>52.6</v>
      </c>
      <c r="B40" s="6">
        <v>22</v>
      </c>
    </row>
    <row r="41" spans="1:2">
      <c r="A41" s="6">
        <v>42.7</v>
      </c>
      <c r="B41" s="6">
        <v>19</v>
      </c>
    </row>
    <row r="42" spans="1:2">
      <c r="A42" s="6">
        <v>50</v>
      </c>
      <c r="B42" s="6">
        <v>20</v>
      </c>
    </row>
    <row r="43" spans="1:2">
      <c r="A43" s="6">
        <v>51.3</v>
      </c>
      <c r="B43" s="6">
        <v>21</v>
      </c>
    </row>
    <row r="44" spans="1:2">
      <c r="A44" s="6">
        <v>55.6</v>
      </c>
      <c r="B44" s="6">
        <v>22</v>
      </c>
    </row>
    <row r="45" spans="1:2">
      <c r="A45" s="6">
        <v>46.4</v>
      </c>
      <c r="B45" s="6">
        <v>18</v>
      </c>
    </row>
    <row r="46" spans="1:2">
      <c r="A46" s="6">
        <v>47.7</v>
      </c>
      <c r="B46" s="6">
        <v>19</v>
      </c>
    </row>
    <row r="47" spans="1:2">
      <c r="A47" s="6">
        <v>52</v>
      </c>
      <c r="B47" s="6">
        <v>20</v>
      </c>
    </row>
    <row r="48" spans="1:2">
      <c r="A48" s="6">
        <v>47.3</v>
      </c>
      <c r="B48" s="6">
        <v>21</v>
      </c>
    </row>
    <row r="49" spans="1:2">
      <c r="A49" s="6">
        <v>40.4</v>
      </c>
      <c r="B49" s="6">
        <v>18</v>
      </c>
    </row>
    <row r="50" spans="1:2">
      <c r="A50" s="6">
        <v>43.7</v>
      </c>
      <c r="B50" s="6">
        <v>19</v>
      </c>
    </row>
    <row r="51" spans="1:2">
      <c r="A51" s="6">
        <v>50</v>
      </c>
      <c r="B51" s="6">
        <v>20</v>
      </c>
    </row>
    <row r="52" spans="1:2">
      <c r="A52" s="6">
        <v>50.3</v>
      </c>
      <c r="B52" s="6">
        <v>21</v>
      </c>
    </row>
    <row r="53" spans="1:2">
      <c r="A53" s="6">
        <v>42.4</v>
      </c>
      <c r="B53" s="6">
        <v>18</v>
      </c>
    </row>
    <row r="54" spans="1:2">
      <c r="A54" s="6">
        <v>47.7</v>
      </c>
      <c r="B54" s="6">
        <v>19</v>
      </c>
    </row>
    <row r="55" spans="1:2">
      <c r="A55" s="6">
        <v>45</v>
      </c>
      <c r="B55" s="6">
        <v>20</v>
      </c>
    </row>
    <row r="56" spans="1:2">
      <c r="A56" s="6">
        <v>47.3</v>
      </c>
      <c r="B56" s="6">
        <v>21</v>
      </c>
    </row>
    <row r="57" spans="1:2">
      <c r="A57" s="6">
        <v>42.4</v>
      </c>
      <c r="B57" s="6">
        <v>18</v>
      </c>
    </row>
    <row r="58" spans="1:2">
      <c r="A58" s="6">
        <v>48.7</v>
      </c>
      <c r="B58" s="6">
        <v>19</v>
      </c>
    </row>
    <row r="59" spans="1:2">
      <c r="A59" s="6">
        <v>45</v>
      </c>
      <c r="B59" s="6">
        <v>20</v>
      </c>
    </row>
    <row r="60" spans="1:2">
      <c r="A60" s="6">
        <v>49.6</v>
      </c>
      <c r="B60" s="6">
        <v>22</v>
      </c>
    </row>
    <row r="61" spans="1:2">
      <c r="A61" s="6">
        <v>57.9</v>
      </c>
      <c r="B61" s="6">
        <v>23</v>
      </c>
    </row>
    <row r="62" spans="1:2">
      <c r="A62" s="6">
        <v>57.2</v>
      </c>
      <c r="B62" s="6">
        <v>24</v>
      </c>
    </row>
    <row r="63" spans="1:2">
      <c r="A63" s="6">
        <v>60.2</v>
      </c>
      <c r="B63" s="6">
        <v>24</v>
      </c>
    </row>
    <row r="64" spans="1:2">
      <c r="A64" s="6">
        <v>59.5</v>
      </c>
      <c r="B64" s="6">
        <v>25</v>
      </c>
    </row>
    <row r="65" spans="1:2">
      <c r="A65" s="6">
        <v>55.9</v>
      </c>
      <c r="B65" s="6">
        <v>23</v>
      </c>
    </row>
    <row r="66" spans="1:2">
      <c r="A66" s="6">
        <v>61.2</v>
      </c>
      <c r="B66" s="6">
        <v>24</v>
      </c>
    </row>
    <row r="67" spans="1:2">
      <c r="A67" s="6">
        <v>60.2</v>
      </c>
      <c r="B67" s="6">
        <v>24</v>
      </c>
    </row>
    <row r="68" spans="1:2">
      <c r="A68" s="6">
        <v>58.5</v>
      </c>
      <c r="B68" s="6">
        <v>25</v>
      </c>
    </row>
    <row r="69" spans="1:2">
      <c r="A69" s="6">
        <v>52.9</v>
      </c>
      <c r="B69" s="6">
        <v>23</v>
      </c>
    </row>
    <row r="70" spans="1:2">
      <c r="A70" s="6">
        <v>59.2</v>
      </c>
      <c r="B70" s="6">
        <v>24</v>
      </c>
    </row>
    <row r="71" spans="1:2">
      <c r="A71" s="6">
        <v>58.2</v>
      </c>
      <c r="B71" s="6">
        <v>24</v>
      </c>
    </row>
    <row r="72" spans="1:2">
      <c r="A72" s="6">
        <v>61.5</v>
      </c>
      <c r="B72" s="6">
        <v>25</v>
      </c>
    </row>
    <row r="73" spans="1:2">
      <c r="A73" s="6">
        <v>55.9</v>
      </c>
      <c r="B73" s="6">
        <v>23</v>
      </c>
    </row>
    <row r="74" spans="1:2">
      <c r="A74" s="6">
        <v>58.9</v>
      </c>
      <c r="B74" s="6">
        <v>23</v>
      </c>
    </row>
    <row r="75" spans="1:2">
      <c r="A75" s="6">
        <v>56.2</v>
      </c>
      <c r="B75" s="6">
        <v>24</v>
      </c>
    </row>
    <row r="76" spans="1:2">
      <c r="A76" s="6">
        <v>60.2</v>
      </c>
      <c r="B76" s="6">
        <v>24</v>
      </c>
    </row>
    <row r="77" spans="1:2">
      <c r="A77" s="6">
        <v>56.5</v>
      </c>
      <c r="B77" s="6">
        <v>25</v>
      </c>
    </row>
    <row r="78" spans="1:2">
      <c r="A78" s="6">
        <v>53.9</v>
      </c>
      <c r="B78" s="6">
        <v>23</v>
      </c>
    </row>
    <row r="79" spans="1:2">
      <c r="A79" s="6">
        <v>56.9</v>
      </c>
      <c r="B79" s="6">
        <v>23</v>
      </c>
    </row>
    <row r="80" spans="1:2">
      <c r="A80" s="6">
        <v>58.2</v>
      </c>
      <c r="B80" s="6">
        <v>24</v>
      </c>
    </row>
    <row r="81" spans="1:2">
      <c r="A81" s="6">
        <v>57.2</v>
      </c>
      <c r="B81" s="6">
        <v>24</v>
      </c>
    </row>
    <row r="82" spans="1:2">
      <c r="A82" s="6">
        <v>56.5</v>
      </c>
      <c r="B82" s="6">
        <v>25</v>
      </c>
    </row>
    <row r="83" spans="1:2">
      <c r="A83" s="6">
        <v>55.9</v>
      </c>
      <c r="B83" s="6">
        <v>23</v>
      </c>
    </row>
    <row r="84" spans="1:2">
      <c r="A84" s="6">
        <v>56.9</v>
      </c>
      <c r="B84" s="6">
        <v>23</v>
      </c>
    </row>
    <row r="85" spans="1:2">
      <c r="A85" s="6">
        <v>58.2</v>
      </c>
      <c r="B85" s="6">
        <v>24</v>
      </c>
    </row>
    <row r="86" spans="1:2">
      <c r="A86" s="6">
        <v>59.5</v>
      </c>
      <c r="B86" s="6">
        <v>25</v>
      </c>
    </row>
    <row r="87" spans="1:2">
      <c r="A87" s="6">
        <v>60.5</v>
      </c>
      <c r="B87" s="6">
        <v>25</v>
      </c>
    </row>
    <row r="88" spans="1:2">
      <c r="A88" s="6">
        <v>55.9</v>
      </c>
      <c r="B88" s="6">
        <v>23</v>
      </c>
    </row>
    <row r="89" spans="1:2">
      <c r="A89" s="6">
        <v>57.2</v>
      </c>
      <c r="B89" s="6">
        <v>24</v>
      </c>
    </row>
    <row r="90" spans="1:2">
      <c r="A90" s="6">
        <v>55.2</v>
      </c>
      <c r="B90" s="6">
        <v>24</v>
      </c>
    </row>
    <row r="91" spans="1:2">
      <c r="A91" s="6">
        <v>58.5</v>
      </c>
      <c r="B91" s="6">
        <v>25</v>
      </c>
    </row>
    <row r="92" spans="1:2">
      <c r="A92" s="6">
        <v>57.5</v>
      </c>
      <c r="B92" s="6">
        <v>25</v>
      </c>
    </row>
    <row r="93" spans="1:2">
      <c r="A93" s="6">
        <v>65.8</v>
      </c>
      <c r="B93" s="6">
        <v>26</v>
      </c>
    </row>
    <row r="94" spans="1:2">
      <c r="A94" s="6">
        <v>60.8</v>
      </c>
      <c r="B94" s="6">
        <v>26</v>
      </c>
    </row>
    <row r="95" spans="1:2">
      <c r="A95" s="6">
        <v>62.1</v>
      </c>
      <c r="B95" s="6">
        <v>27</v>
      </c>
    </row>
    <row r="96" spans="1:2">
      <c r="A96" s="6">
        <v>64.400000000000006</v>
      </c>
      <c r="B96" s="6">
        <v>28</v>
      </c>
    </row>
    <row r="97" spans="1:2">
      <c r="A97" s="6">
        <v>57.5</v>
      </c>
      <c r="B97" s="6">
        <v>25</v>
      </c>
    </row>
    <row r="98" spans="1:2">
      <c r="A98" s="6">
        <v>59.8</v>
      </c>
      <c r="B98" s="6">
        <v>26</v>
      </c>
    </row>
    <row r="99" spans="1:2">
      <c r="A99" s="6">
        <v>63.8</v>
      </c>
      <c r="B99" s="6">
        <v>26</v>
      </c>
    </row>
    <row r="100" spans="1:2">
      <c r="A100" s="6">
        <v>63.1</v>
      </c>
      <c r="B100" s="6">
        <v>27</v>
      </c>
    </row>
    <row r="101" spans="1:2">
      <c r="A101" s="6">
        <v>58.5</v>
      </c>
      <c r="B101" s="6">
        <v>25</v>
      </c>
    </row>
    <row r="102" spans="1:2">
      <c r="A102" s="6">
        <v>60.8</v>
      </c>
      <c r="B102" s="6">
        <v>26</v>
      </c>
    </row>
    <row r="103" spans="1:2">
      <c r="A103" s="6">
        <v>66.099999999999994</v>
      </c>
      <c r="B103" s="6">
        <v>27</v>
      </c>
    </row>
    <row r="104" spans="1:2">
      <c r="A104" s="6">
        <v>61.1</v>
      </c>
      <c r="B104" s="6">
        <v>27</v>
      </c>
    </row>
    <row r="105" spans="1:2">
      <c r="A105" s="6">
        <v>61.5</v>
      </c>
      <c r="B105" s="6">
        <v>25</v>
      </c>
    </row>
    <row r="106" spans="1:2">
      <c r="A106" s="6">
        <v>65.8</v>
      </c>
      <c r="B106" s="6">
        <v>26</v>
      </c>
    </row>
    <row r="107" spans="1:2">
      <c r="A107" s="6">
        <v>65.099999999999994</v>
      </c>
      <c r="B107" s="6">
        <v>27</v>
      </c>
    </row>
    <row r="108" spans="1:2">
      <c r="A108" s="6">
        <v>64.099999999999994</v>
      </c>
      <c r="B108" s="6">
        <v>27</v>
      </c>
    </row>
    <row r="109" spans="1:2">
      <c r="A109" s="6">
        <v>62.5</v>
      </c>
      <c r="B109" s="6">
        <v>25</v>
      </c>
    </row>
    <row r="110" spans="1:2">
      <c r="A110" s="6">
        <v>59.8</v>
      </c>
      <c r="B110" s="6">
        <v>26</v>
      </c>
    </row>
    <row r="111" spans="1:2">
      <c r="A111" s="6">
        <v>68.099999999999994</v>
      </c>
      <c r="B111" s="6">
        <v>27</v>
      </c>
    </row>
    <row r="112" spans="1:2">
      <c r="A112" s="6">
        <v>67.099999999999994</v>
      </c>
      <c r="B112" s="6">
        <v>27</v>
      </c>
    </row>
    <row r="113" spans="1:2">
      <c r="A113" s="6">
        <v>57.5</v>
      </c>
      <c r="B113" s="6">
        <v>25</v>
      </c>
    </row>
    <row r="114" spans="1:2">
      <c r="A114" s="6">
        <v>60.8</v>
      </c>
      <c r="B114" s="6">
        <v>26</v>
      </c>
    </row>
    <row r="115" spans="1:2">
      <c r="A115" s="6">
        <v>65.099999999999994</v>
      </c>
      <c r="B115" s="6">
        <v>27</v>
      </c>
    </row>
    <row r="116" spans="1:2">
      <c r="A116" s="6">
        <v>65.099999999999994</v>
      </c>
      <c r="B116" s="6">
        <v>27</v>
      </c>
    </row>
    <row r="117" spans="1:2">
      <c r="A117" s="6">
        <v>62.5</v>
      </c>
      <c r="B117" s="6">
        <v>25</v>
      </c>
    </row>
    <row r="118" spans="1:2">
      <c r="A118" s="6">
        <v>63.5</v>
      </c>
      <c r="B118" s="6">
        <v>25</v>
      </c>
    </row>
    <row r="119" spans="1:2">
      <c r="A119" s="6">
        <v>58.8</v>
      </c>
      <c r="B119" s="6">
        <v>26</v>
      </c>
    </row>
    <row r="120" spans="1:2">
      <c r="A120" s="6">
        <v>65.099999999999994</v>
      </c>
      <c r="B120" s="6">
        <v>27</v>
      </c>
    </row>
    <row r="121" spans="1:2">
      <c r="A121" s="6">
        <v>67.099999999999994</v>
      </c>
      <c r="B121" s="6">
        <v>27</v>
      </c>
    </row>
    <row r="122" spans="1:2">
      <c r="A122" s="6">
        <v>66.7</v>
      </c>
      <c r="B122" s="6">
        <v>29</v>
      </c>
    </row>
    <row r="123" spans="1:2">
      <c r="A123" s="6">
        <v>65.7</v>
      </c>
      <c r="B123" s="6">
        <v>29</v>
      </c>
    </row>
    <row r="124" spans="1:2">
      <c r="A124" s="6">
        <v>71</v>
      </c>
      <c r="B124" s="6">
        <v>30</v>
      </c>
    </row>
    <row r="125" spans="1:2">
      <c r="A125" s="6">
        <v>71.3</v>
      </c>
      <c r="B125" s="6">
        <v>31</v>
      </c>
    </row>
    <row r="126" spans="1:2">
      <c r="A126" s="6">
        <v>69.400000000000006</v>
      </c>
      <c r="B126" s="6">
        <v>28</v>
      </c>
    </row>
    <row r="127" spans="1:2">
      <c r="A127" s="6">
        <v>66.7</v>
      </c>
      <c r="B127" s="6">
        <v>29</v>
      </c>
    </row>
    <row r="128" spans="1:2">
      <c r="A128" s="6">
        <v>69.7</v>
      </c>
      <c r="B128" s="6">
        <v>29</v>
      </c>
    </row>
    <row r="129" spans="1:2">
      <c r="A129" s="6">
        <v>75</v>
      </c>
      <c r="B129" s="6">
        <v>30</v>
      </c>
    </row>
    <row r="130" spans="1:2">
      <c r="A130" s="6">
        <v>71.3</v>
      </c>
      <c r="B130" s="6">
        <v>31</v>
      </c>
    </row>
    <row r="131" spans="1:2">
      <c r="A131" s="6">
        <v>69.400000000000006</v>
      </c>
      <c r="B131" s="6">
        <v>28</v>
      </c>
    </row>
    <row r="132" spans="1:2">
      <c r="A132" s="6">
        <v>72.7</v>
      </c>
      <c r="B132" s="6">
        <v>29</v>
      </c>
    </row>
    <row r="133" spans="1:2">
      <c r="A133" s="6">
        <v>66.7</v>
      </c>
      <c r="B133" s="6">
        <v>29</v>
      </c>
    </row>
    <row r="134" spans="1:2">
      <c r="A134" s="6">
        <v>70</v>
      </c>
      <c r="B134" s="6">
        <v>30</v>
      </c>
    </row>
    <row r="135" spans="1:2">
      <c r="A135" s="6">
        <v>77.3</v>
      </c>
      <c r="B135" s="6">
        <v>31</v>
      </c>
    </row>
    <row r="136" spans="1:2">
      <c r="A136" s="6">
        <v>63.4</v>
      </c>
      <c r="B136" s="6">
        <v>28</v>
      </c>
    </row>
    <row r="137" spans="1:2">
      <c r="A137" s="6">
        <v>65.7</v>
      </c>
      <c r="B137" s="6">
        <v>29</v>
      </c>
    </row>
    <row r="138" spans="1:2">
      <c r="A138" s="6">
        <v>70.7</v>
      </c>
      <c r="B138" s="6">
        <v>29</v>
      </c>
    </row>
    <row r="139" spans="1:2">
      <c r="A139" s="6">
        <v>72</v>
      </c>
      <c r="B139" s="6">
        <v>30</v>
      </c>
    </row>
    <row r="140" spans="1:2">
      <c r="A140" s="6">
        <v>75.3</v>
      </c>
      <c r="B140" s="6">
        <v>31</v>
      </c>
    </row>
    <row r="141" spans="1:2">
      <c r="A141" s="6">
        <v>64.400000000000006</v>
      </c>
      <c r="B141" s="6">
        <v>28</v>
      </c>
    </row>
    <row r="142" spans="1:2">
      <c r="A142" s="6">
        <v>71.7</v>
      </c>
      <c r="B142" s="6">
        <v>29</v>
      </c>
    </row>
    <row r="143" spans="1:2">
      <c r="A143" s="6">
        <v>71</v>
      </c>
      <c r="B143" s="6">
        <v>30</v>
      </c>
    </row>
    <row r="144" spans="1:2">
      <c r="A144" s="6">
        <v>76.3</v>
      </c>
      <c r="B144" s="6">
        <v>31</v>
      </c>
    </row>
    <row r="145" spans="1:2">
      <c r="A145" s="6">
        <v>69.400000000000006</v>
      </c>
      <c r="B145" s="6">
        <v>28</v>
      </c>
    </row>
    <row r="146" spans="1:2">
      <c r="A146" s="6">
        <v>71.7</v>
      </c>
      <c r="B146" s="6">
        <v>29</v>
      </c>
    </row>
    <row r="147" spans="1:2">
      <c r="A147" s="6">
        <v>72</v>
      </c>
      <c r="B147" s="6">
        <v>30</v>
      </c>
    </row>
    <row r="148" spans="1:2">
      <c r="A148" s="6">
        <v>77.3</v>
      </c>
      <c r="B148" s="6">
        <v>31</v>
      </c>
    </row>
    <row r="149" spans="1:2">
      <c r="A149" s="6">
        <v>71.7</v>
      </c>
      <c r="B149" s="6">
        <v>29</v>
      </c>
    </row>
    <row r="150" spans="1:2">
      <c r="A150" s="6">
        <v>66.7</v>
      </c>
      <c r="B150" s="6">
        <v>29</v>
      </c>
    </row>
    <row r="151" spans="1:2">
      <c r="A151" s="6">
        <v>75</v>
      </c>
      <c r="B151" s="6">
        <v>30</v>
      </c>
    </row>
    <row r="152" spans="1:2">
      <c r="A152" s="6">
        <v>77.3</v>
      </c>
      <c r="B152" s="6">
        <v>31</v>
      </c>
    </row>
    <row r="153" spans="1:2">
      <c r="A153" s="6">
        <v>71.3</v>
      </c>
      <c r="B153" s="6">
        <v>31</v>
      </c>
    </row>
    <row r="154" spans="1:2">
      <c r="A154" s="6">
        <v>79.900000000000006</v>
      </c>
      <c r="B154" s="6">
        <v>33</v>
      </c>
    </row>
    <row r="155" spans="1:2">
      <c r="A155" s="6">
        <v>81.5</v>
      </c>
      <c r="B155" s="6">
        <v>35</v>
      </c>
    </row>
    <row r="156" spans="1:2">
      <c r="A156" s="6">
        <v>90.4</v>
      </c>
      <c r="B156" s="6">
        <v>38</v>
      </c>
    </row>
    <row r="157" spans="1:2">
      <c r="A157" s="6">
        <v>78.599999999999994</v>
      </c>
      <c r="B157" s="6">
        <v>32</v>
      </c>
    </row>
    <row r="158" spans="1:2">
      <c r="A158" s="6">
        <v>84.2</v>
      </c>
      <c r="B158" s="6">
        <v>34</v>
      </c>
    </row>
    <row r="159" spans="1:2">
      <c r="A159" s="6">
        <v>86.8</v>
      </c>
      <c r="B159" s="6">
        <v>36</v>
      </c>
    </row>
    <row r="160" spans="1:2">
      <c r="A160" s="6">
        <v>90.7</v>
      </c>
      <c r="B160" s="6">
        <v>39</v>
      </c>
    </row>
    <row r="161" spans="1:2">
      <c r="A161" s="6">
        <v>77.599999999999994</v>
      </c>
      <c r="B161" s="6">
        <v>32</v>
      </c>
    </row>
    <row r="162" spans="1:2">
      <c r="A162" s="6">
        <v>79.5</v>
      </c>
      <c r="B162" s="6">
        <v>35</v>
      </c>
    </row>
    <row r="163" spans="1:2">
      <c r="A163" s="6">
        <v>84.8</v>
      </c>
      <c r="B163" s="6">
        <v>36</v>
      </c>
    </row>
    <row r="164" spans="1:2">
      <c r="A164" s="6">
        <v>93</v>
      </c>
      <c r="B164" s="6">
        <v>40</v>
      </c>
    </row>
    <row r="165" spans="1:2">
      <c r="A165" s="6">
        <v>75.599999999999994</v>
      </c>
      <c r="B165" s="6">
        <v>32</v>
      </c>
    </row>
    <row r="166" spans="1:2">
      <c r="A166" s="6">
        <v>80.5</v>
      </c>
      <c r="B166" s="6">
        <v>35</v>
      </c>
    </row>
    <row r="167" spans="1:2">
      <c r="A167" s="6">
        <v>84.8</v>
      </c>
      <c r="B167" s="6">
        <v>36</v>
      </c>
    </row>
    <row r="168" spans="1:2">
      <c r="A168" s="6">
        <v>99.3</v>
      </c>
      <c r="B168" s="6">
        <v>41</v>
      </c>
    </row>
    <row r="169" spans="1:2">
      <c r="A169" s="6">
        <v>76.3</v>
      </c>
      <c r="B169" s="6">
        <v>31</v>
      </c>
    </row>
    <row r="170" spans="1:2">
      <c r="A170" s="6">
        <v>72.599999999999994</v>
      </c>
      <c r="B170" s="6">
        <v>32</v>
      </c>
    </row>
    <row r="171" spans="1:2">
      <c r="A171" s="6">
        <v>86.5</v>
      </c>
      <c r="B171" s="6">
        <v>35</v>
      </c>
    </row>
    <row r="172" spans="1:2">
      <c r="A172" s="6">
        <v>85.1</v>
      </c>
      <c r="B172" s="6">
        <v>37</v>
      </c>
    </row>
    <row r="173" spans="1:2">
      <c r="A173" s="6">
        <v>94.3</v>
      </c>
      <c r="B173" s="6">
        <v>41</v>
      </c>
    </row>
    <row r="174" spans="1:2">
      <c r="A174" s="6">
        <v>72.3</v>
      </c>
      <c r="B174" s="6">
        <v>31</v>
      </c>
    </row>
    <row r="175" spans="1:2">
      <c r="A175" s="6">
        <v>79.900000000000006</v>
      </c>
      <c r="B175" s="6">
        <v>33</v>
      </c>
    </row>
    <row r="176" spans="1:2">
      <c r="A176" s="6">
        <v>80.5</v>
      </c>
      <c r="B176" s="6">
        <v>35</v>
      </c>
    </row>
    <row r="177" spans="1:2">
      <c r="A177" s="6">
        <v>85.1</v>
      </c>
      <c r="B177" s="6">
        <v>37</v>
      </c>
    </row>
    <row r="178" spans="1:2">
      <c r="A178" s="6">
        <v>102.6</v>
      </c>
      <c r="B178" s="6">
        <v>42</v>
      </c>
    </row>
    <row r="179" spans="1:2">
      <c r="A179" s="6">
        <v>75.3</v>
      </c>
      <c r="B179" s="6">
        <v>31</v>
      </c>
    </row>
    <row r="180" spans="1:2">
      <c r="A180" s="6">
        <v>75.900000000000006</v>
      </c>
      <c r="B180" s="6">
        <v>33</v>
      </c>
    </row>
    <row r="181" spans="1:2">
      <c r="A181" s="6">
        <v>86.5</v>
      </c>
      <c r="B181" s="6">
        <v>35</v>
      </c>
    </row>
    <row r="182" spans="1:2">
      <c r="A182" s="6">
        <v>89.4</v>
      </c>
      <c r="B182" s="6">
        <v>38</v>
      </c>
    </row>
    <row r="183" spans="1:2">
      <c r="A183" s="6">
        <v>102.9</v>
      </c>
      <c r="B183" s="6">
        <v>43</v>
      </c>
    </row>
    <row r="184" spans="1:2">
      <c r="A184" s="6">
        <v>93.4</v>
      </c>
      <c r="B184" s="6">
        <v>38</v>
      </c>
    </row>
    <row r="185" spans="1:2">
      <c r="A185" s="6">
        <v>81.5</v>
      </c>
      <c r="B185" s="6">
        <v>35</v>
      </c>
    </row>
    <row r="186" spans="1:2">
      <c r="A186" s="6">
        <v>84.2</v>
      </c>
      <c r="B186" s="6">
        <v>34</v>
      </c>
    </row>
    <row r="187" spans="1:2">
      <c r="A187" s="6">
        <v>73.599999999999994</v>
      </c>
      <c r="B187" s="6">
        <v>32</v>
      </c>
    </row>
    <row r="188" spans="1:2">
      <c r="A188" s="6">
        <v>91.7</v>
      </c>
      <c r="B188" s="6">
        <v>39</v>
      </c>
    </row>
    <row r="189" spans="1:2">
      <c r="A189" s="6">
        <v>82.5</v>
      </c>
      <c r="B189" s="6">
        <v>35</v>
      </c>
    </row>
    <row r="190" spans="1:2">
      <c r="A190" s="6">
        <v>83.2</v>
      </c>
      <c r="B190" s="6">
        <v>34</v>
      </c>
    </row>
    <row r="191" spans="1:2">
      <c r="A191" s="6">
        <v>77.900000000000006</v>
      </c>
      <c r="B191" s="6">
        <v>33</v>
      </c>
    </row>
    <row r="192" spans="1:2">
      <c r="A192" s="6">
        <v>98</v>
      </c>
      <c r="B192" s="6">
        <v>40</v>
      </c>
    </row>
    <row r="193" spans="1:2">
      <c r="A193" s="6">
        <v>83.5</v>
      </c>
      <c r="B193" s="6">
        <v>35</v>
      </c>
    </row>
    <row r="194" spans="1:2">
      <c r="A194" s="6">
        <v>80.2</v>
      </c>
      <c r="B194" s="6">
        <v>34</v>
      </c>
    </row>
    <row r="195" spans="1:2">
      <c r="A195" s="6">
        <v>78.900000000000006</v>
      </c>
      <c r="B195" s="6">
        <v>33</v>
      </c>
    </row>
    <row r="196" spans="1:2">
      <c r="A196" s="6">
        <v>92</v>
      </c>
      <c r="B196" s="6">
        <v>40</v>
      </c>
    </row>
    <row r="197" spans="1:2">
      <c r="A197" s="6">
        <v>82.5</v>
      </c>
      <c r="B197" s="6">
        <v>35</v>
      </c>
    </row>
    <row r="198" spans="1:2">
      <c r="A198" s="6">
        <v>79.2</v>
      </c>
      <c r="B198" s="6">
        <v>34</v>
      </c>
    </row>
    <row r="199" spans="1:2">
      <c r="A199" s="6">
        <v>80.900000000000006</v>
      </c>
      <c r="B199" s="6">
        <v>33</v>
      </c>
    </row>
    <row r="200" spans="1:2">
      <c r="A200" s="6">
        <v>99.3</v>
      </c>
      <c r="B200" s="6">
        <v>41</v>
      </c>
    </row>
    <row r="201" spans="1:2">
      <c r="A201" s="6">
        <v>83.8</v>
      </c>
      <c r="B201" s="6">
        <v>36</v>
      </c>
    </row>
    <row r="202" spans="1:2">
      <c r="A202" s="6">
        <v>86.5</v>
      </c>
      <c r="B202" s="6">
        <v>35</v>
      </c>
    </row>
    <row r="203" spans="1:2">
      <c r="A203" s="6">
        <v>76.900000000000006</v>
      </c>
      <c r="B203" s="6">
        <v>33</v>
      </c>
    </row>
    <row r="204" spans="1:2">
      <c r="A204" s="6">
        <v>99.6</v>
      </c>
      <c r="B204" s="6">
        <v>42</v>
      </c>
    </row>
    <row r="205" spans="1:2">
      <c r="A205" s="6">
        <v>89.1</v>
      </c>
      <c r="B205" s="6">
        <v>37</v>
      </c>
    </row>
    <row r="206" spans="1:2">
      <c r="A206" s="6">
        <v>83.5</v>
      </c>
      <c r="B206" s="6">
        <v>35</v>
      </c>
    </row>
    <row r="207" spans="1:2">
      <c r="A207" s="6">
        <v>79.900000000000006</v>
      </c>
      <c r="B207" s="6">
        <v>33</v>
      </c>
    </row>
    <row r="208" spans="1:2">
      <c r="A208" s="6">
        <v>76.599999999999994</v>
      </c>
      <c r="B208" s="6">
        <v>32</v>
      </c>
    </row>
    <row r="209" spans="1:2">
      <c r="A209" s="6">
        <v>97.9</v>
      </c>
      <c r="B209" s="6">
        <v>43</v>
      </c>
    </row>
    <row r="210" spans="1:2">
      <c r="A210" s="6">
        <v>87.4</v>
      </c>
      <c r="B210" s="6">
        <v>38</v>
      </c>
    </row>
    <row r="211" spans="1:2">
      <c r="A211" s="6">
        <v>85.5</v>
      </c>
      <c r="B211" s="6">
        <v>35</v>
      </c>
    </row>
    <row r="212" spans="1:2">
      <c r="A212" s="6">
        <v>78.2</v>
      </c>
      <c r="B212" s="6">
        <v>34</v>
      </c>
    </row>
    <row r="213" spans="1:2">
      <c r="A213" s="6">
        <v>74.599999999999994</v>
      </c>
      <c r="B213" s="6">
        <v>32</v>
      </c>
    </row>
    <row r="214" spans="1:2">
      <c r="A214" s="6">
        <v>75.599999999999994</v>
      </c>
      <c r="B214" s="6">
        <v>32</v>
      </c>
    </row>
    <row r="215" spans="1:2">
      <c r="A215" s="6">
        <v>76.3</v>
      </c>
      <c r="B215" s="6">
        <v>31</v>
      </c>
    </row>
    <row r="216" spans="1:2">
      <c r="A216" s="6">
        <v>75</v>
      </c>
      <c r="B216" s="6">
        <v>30</v>
      </c>
    </row>
    <row r="217" spans="1:2">
      <c r="A217" s="6">
        <v>70.7</v>
      </c>
      <c r="B217" s="6">
        <v>29</v>
      </c>
    </row>
    <row r="218" spans="1:2">
      <c r="A218" s="6">
        <v>76.599999999999994</v>
      </c>
      <c r="B218" s="6">
        <v>32</v>
      </c>
    </row>
    <row r="219" spans="1:2">
      <c r="A219" s="6">
        <v>77.3</v>
      </c>
      <c r="B219" s="6">
        <v>31</v>
      </c>
    </row>
    <row r="220" spans="1:2">
      <c r="A220" s="6">
        <v>75</v>
      </c>
      <c r="B220" s="6">
        <v>30</v>
      </c>
    </row>
    <row r="221" spans="1:2">
      <c r="A221" s="6">
        <v>68.7</v>
      </c>
      <c r="B221" s="6">
        <v>29</v>
      </c>
    </row>
    <row r="222" spans="1:2">
      <c r="A222" s="6">
        <v>76.599999999999994</v>
      </c>
      <c r="B222" s="6">
        <v>32</v>
      </c>
    </row>
    <row r="223" spans="1:2">
      <c r="A223" s="6">
        <v>70.3</v>
      </c>
      <c r="B223" s="6">
        <v>31</v>
      </c>
    </row>
    <row r="224" spans="1:2">
      <c r="A224" s="6">
        <v>75</v>
      </c>
      <c r="B224" s="6">
        <v>30</v>
      </c>
    </row>
    <row r="225" spans="1:2">
      <c r="A225" s="6">
        <v>67.7</v>
      </c>
      <c r="B225" s="6">
        <v>29</v>
      </c>
    </row>
    <row r="226" spans="1:2">
      <c r="A226" s="6">
        <v>67.7</v>
      </c>
      <c r="B226" s="6">
        <v>29</v>
      </c>
    </row>
    <row r="227" spans="1:2">
      <c r="A227" s="6">
        <v>72.599999999999994</v>
      </c>
      <c r="B227" s="6">
        <v>32</v>
      </c>
    </row>
    <row r="228" spans="1:2">
      <c r="A228" s="6">
        <v>74.3</v>
      </c>
      <c r="B228" s="6">
        <v>31</v>
      </c>
    </row>
    <row r="229" spans="1:2">
      <c r="A229" s="6">
        <v>71</v>
      </c>
      <c r="B229" s="6">
        <v>30</v>
      </c>
    </row>
    <row r="230" spans="1:2">
      <c r="A230" s="6">
        <v>68</v>
      </c>
      <c r="B230" s="6">
        <v>30</v>
      </c>
    </row>
    <row r="231" spans="1:2">
      <c r="A231" s="6">
        <v>65.7</v>
      </c>
      <c r="B231" s="6">
        <v>29</v>
      </c>
    </row>
    <row r="232" spans="1:2">
      <c r="A232" s="6">
        <v>79.599999999999994</v>
      </c>
      <c r="B232" s="6">
        <v>32</v>
      </c>
    </row>
    <row r="233" spans="1:2">
      <c r="A233" s="6">
        <v>74.3</v>
      </c>
      <c r="B233" s="6">
        <v>31</v>
      </c>
    </row>
    <row r="234" spans="1:2">
      <c r="A234" s="6">
        <v>68</v>
      </c>
      <c r="B234" s="6">
        <v>30</v>
      </c>
    </row>
    <row r="235" spans="1:2">
      <c r="A235" s="6">
        <v>69</v>
      </c>
      <c r="B235" s="6">
        <v>30</v>
      </c>
    </row>
    <row r="236" spans="1:2">
      <c r="A236" s="6">
        <v>70.7</v>
      </c>
      <c r="B236" s="6">
        <v>29</v>
      </c>
    </row>
    <row r="237" spans="1:2">
      <c r="A237" s="6">
        <v>74.599999999999994</v>
      </c>
      <c r="B237" s="6">
        <v>32</v>
      </c>
    </row>
    <row r="238" spans="1:2">
      <c r="A238" s="6">
        <v>71</v>
      </c>
      <c r="B238" s="6">
        <v>30</v>
      </c>
    </row>
    <row r="239" spans="1:2">
      <c r="A239" s="6">
        <v>70</v>
      </c>
      <c r="B239" s="6">
        <v>30</v>
      </c>
    </row>
    <row r="240" spans="1:2">
      <c r="A240" s="6">
        <v>65.7</v>
      </c>
      <c r="B240" s="6">
        <v>29</v>
      </c>
    </row>
    <row r="241" spans="1:2">
      <c r="A241" s="6">
        <v>77.599999999999994</v>
      </c>
      <c r="B241" s="6">
        <v>32</v>
      </c>
    </row>
    <row r="242" spans="1:2">
      <c r="A242" s="6">
        <v>75</v>
      </c>
      <c r="B242" s="6">
        <v>30</v>
      </c>
    </row>
    <row r="243" spans="1:2">
      <c r="A243" s="6">
        <v>72</v>
      </c>
      <c r="B243" s="6">
        <v>30</v>
      </c>
    </row>
    <row r="244" spans="1:2">
      <c r="A244" s="6">
        <v>67.7</v>
      </c>
      <c r="B244" s="6">
        <v>29</v>
      </c>
    </row>
    <row r="245" spans="1:2">
      <c r="A245" s="6">
        <v>71.7</v>
      </c>
      <c r="B245" s="6">
        <v>29</v>
      </c>
    </row>
    <row r="246" spans="1:2">
      <c r="A246" s="6">
        <v>67.400000000000006</v>
      </c>
      <c r="B246" s="6">
        <v>28</v>
      </c>
    </row>
    <row r="247" spans="1:2">
      <c r="A247" s="6">
        <v>61.1</v>
      </c>
      <c r="B247" s="6">
        <v>27</v>
      </c>
    </row>
    <row r="248" spans="1:2">
      <c r="A248" s="6">
        <v>59.8</v>
      </c>
      <c r="B248" s="6">
        <v>26</v>
      </c>
    </row>
    <row r="249" spans="1:2">
      <c r="A249" s="6">
        <v>61.8</v>
      </c>
      <c r="B249" s="6">
        <v>26</v>
      </c>
    </row>
    <row r="250" spans="1:2">
      <c r="A250" s="6">
        <v>71.7</v>
      </c>
      <c r="B250" s="6">
        <v>29</v>
      </c>
    </row>
    <row r="251" spans="1:2">
      <c r="A251" s="6">
        <v>68.400000000000006</v>
      </c>
      <c r="B251" s="6">
        <v>28</v>
      </c>
    </row>
    <row r="252" spans="1:2">
      <c r="A252" s="6">
        <v>65.099999999999994</v>
      </c>
      <c r="B252" s="6">
        <v>27</v>
      </c>
    </row>
    <row r="253" spans="1:2">
      <c r="A253" s="6">
        <v>64.8</v>
      </c>
      <c r="B253" s="6">
        <v>26</v>
      </c>
    </row>
    <row r="254" spans="1:2">
      <c r="A254" s="6">
        <v>61.8</v>
      </c>
      <c r="B254" s="6">
        <v>26</v>
      </c>
    </row>
    <row r="255" spans="1:2">
      <c r="A255" s="6">
        <v>68.400000000000006</v>
      </c>
      <c r="B255" s="6">
        <v>28</v>
      </c>
    </row>
    <row r="256" spans="1:2">
      <c r="A256" s="6">
        <v>61.1</v>
      </c>
      <c r="B256" s="6">
        <v>27</v>
      </c>
    </row>
    <row r="257" spans="1:2">
      <c r="A257" s="6">
        <v>64.8</v>
      </c>
      <c r="B257" s="6">
        <v>26</v>
      </c>
    </row>
    <row r="258" spans="1:2">
      <c r="A258" s="6">
        <v>63.8</v>
      </c>
      <c r="B258" s="6">
        <v>26</v>
      </c>
    </row>
    <row r="259" spans="1:2">
      <c r="A259" s="6">
        <v>63.4</v>
      </c>
      <c r="B259" s="6">
        <v>28</v>
      </c>
    </row>
    <row r="260" spans="1:2">
      <c r="A260" s="6">
        <v>68.099999999999994</v>
      </c>
      <c r="B260" s="6">
        <v>27</v>
      </c>
    </row>
    <row r="261" spans="1:2">
      <c r="A261" s="6">
        <v>59.8</v>
      </c>
      <c r="B261" s="6">
        <v>26</v>
      </c>
    </row>
    <row r="262" spans="1:2">
      <c r="A262" s="6">
        <v>64.8</v>
      </c>
      <c r="B262" s="6">
        <v>26</v>
      </c>
    </row>
    <row r="263" spans="1:2">
      <c r="A263" s="6">
        <v>67.400000000000006</v>
      </c>
      <c r="B263" s="6">
        <v>28</v>
      </c>
    </row>
    <row r="264" spans="1:2">
      <c r="A264" s="6">
        <v>67.099999999999994</v>
      </c>
      <c r="B264" s="6">
        <v>27</v>
      </c>
    </row>
    <row r="265" spans="1:2">
      <c r="A265" s="6">
        <v>59.8</v>
      </c>
      <c r="B265" s="6">
        <v>26</v>
      </c>
    </row>
    <row r="266" spans="1:2">
      <c r="A266" s="6">
        <v>64.8</v>
      </c>
      <c r="B266" s="6">
        <v>26</v>
      </c>
    </row>
    <row r="267" spans="1:2">
      <c r="A267" s="6">
        <v>63.4</v>
      </c>
      <c r="B267" s="6">
        <v>28</v>
      </c>
    </row>
    <row r="268" spans="1:2">
      <c r="A268" s="6">
        <v>63.4</v>
      </c>
      <c r="B268" s="6">
        <v>28</v>
      </c>
    </row>
    <row r="269" spans="1:2">
      <c r="A269" s="6">
        <v>61.1</v>
      </c>
      <c r="B269" s="6">
        <v>27</v>
      </c>
    </row>
    <row r="270" spans="1:2">
      <c r="A270" s="6">
        <v>61.8</v>
      </c>
      <c r="B270" s="6">
        <v>26</v>
      </c>
    </row>
    <row r="271" spans="1:2">
      <c r="A271" s="6">
        <v>70.7</v>
      </c>
      <c r="B271" s="6">
        <v>29</v>
      </c>
    </row>
    <row r="272" spans="1:2">
      <c r="A272" s="6">
        <v>67.400000000000006</v>
      </c>
      <c r="B272" s="6">
        <v>28</v>
      </c>
    </row>
    <row r="273" spans="1:2">
      <c r="A273" s="6">
        <v>66.099999999999994</v>
      </c>
      <c r="B273" s="6">
        <v>27</v>
      </c>
    </row>
    <row r="274" spans="1:2">
      <c r="A274" s="6">
        <v>64.8</v>
      </c>
      <c r="B274" s="6">
        <v>26</v>
      </c>
    </row>
    <row r="275" spans="1:2">
      <c r="A275" s="6">
        <v>56.5</v>
      </c>
      <c r="B275" s="6">
        <v>25</v>
      </c>
    </row>
    <row r="276" spans="1:2">
      <c r="A276" s="6">
        <v>58.5</v>
      </c>
      <c r="B276" s="6">
        <v>25</v>
      </c>
    </row>
    <row r="277" spans="1:2">
      <c r="A277" s="6">
        <v>59.2</v>
      </c>
      <c r="B277" s="6">
        <v>24</v>
      </c>
    </row>
    <row r="278" spans="1:2">
      <c r="A278" s="6">
        <v>61.2</v>
      </c>
      <c r="B278" s="6">
        <v>24</v>
      </c>
    </row>
    <row r="279" spans="1:2">
      <c r="A279" s="6">
        <v>60.5</v>
      </c>
      <c r="B279" s="6">
        <v>25</v>
      </c>
    </row>
    <row r="280" spans="1:2">
      <c r="A280" s="6">
        <v>62.5</v>
      </c>
      <c r="B280" s="6">
        <v>25</v>
      </c>
    </row>
    <row r="281" spans="1:2">
      <c r="A281" s="6">
        <v>63.5</v>
      </c>
      <c r="B281" s="6">
        <v>25</v>
      </c>
    </row>
    <row r="282" spans="1:2">
      <c r="A282" s="6">
        <v>60.2</v>
      </c>
      <c r="B282" s="6">
        <v>24</v>
      </c>
    </row>
    <row r="283" spans="1:2">
      <c r="A283" s="6">
        <v>63.5</v>
      </c>
      <c r="B283" s="6">
        <v>25</v>
      </c>
    </row>
    <row r="284" spans="1:2">
      <c r="A284" s="6">
        <v>58.5</v>
      </c>
      <c r="B284" s="6">
        <v>25</v>
      </c>
    </row>
    <row r="285" spans="1:2">
      <c r="A285" s="6">
        <v>61.5</v>
      </c>
      <c r="B285" s="6">
        <v>25</v>
      </c>
    </row>
    <row r="286" spans="1:2">
      <c r="A286" s="6">
        <v>58.2</v>
      </c>
      <c r="B286" s="6">
        <v>24</v>
      </c>
    </row>
    <row r="287" spans="1:2">
      <c r="A287" s="6">
        <v>61.5</v>
      </c>
      <c r="B287" s="6">
        <v>25</v>
      </c>
    </row>
    <row r="288" spans="1:2">
      <c r="A288" s="6">
        <v>59.5</v>
      </c>
      <c r="B288" s="6">
        <v>25</v>
      </c>
    </row>
    <row r="289" spans="1:2">
      <c r="A289" s="6">
        <v>61.5</v>
      </c>
      <c r="B289" s="6">
        <v>25</v>
      </c>
    </row>
    <row r="290" spans="1:2">
      <c r="A290" s="6">
        <v>58.2</v>
      </c>
      <c r="B290" s="6">
        <v>24</v>
      </c>
    </row>
    <row r="291" spans="1:2">
      <c r="A291" s="6">
        <v>58.5</v>
      </c>
      <c r="B291" s="6">
        <v>25</v>
      </c>
    </row>
    <row r="292" spans="1:2">
      <c r="A292" s="6">
        <v>62.5</v>
      </c>
      <c r="B292" s="6">
        <v>25</v>
      </c>
    </row>
    <row r="293" spans="1:2">
      <c r="A293" s="6">
        <v>60.5</v>
      </c>
      <c r="B293" s="6">
        <v>25</v>
      </c>
    </row>
    <row r="294" spans="1:2">
      <c r="A294" s="6">
        <v>60.2</v>
      </c>
      <c r="B294" s="6">
        <v>24</v>
      </c>
    </row>
    <row r="295" spans="1:2">
      <c r="A295" s="6">
        <v>56.2</v>
      </c>
      <c r="B295" s="6">
        <v>24</v>
      </c>
    </row>
    <row r="296" spans="1:2">
      <c r="A296" s="6">
        <v>57.5</v>
      </c>
      <c r="B296" s="6">
        <v>25</v>
      </c>
    </row>
    <row r="297" spans="1:2">
      <c r="A297" s="6">
        <v>58.5</v>
      </c>
      <c r="B297" s="6">
        <v>25</v>
      </c>
    </row>
    <row r="298" spans="1:2">
      <c r="A298" s="6">
        <v>61.5</v>
      </c>
      <c r="B298" s="6">
        <v>25</v>
      </c>
    </row>
    <row r="299" spans="1:2">
      <c r="A299" s="6">
        <v>61.2</v>
      </c>
      <c r="B299" s="6">
        <v>24</v>
      </c>
    </row>
    <row r="300" spans="1:2">
      <c r="A300" s="6">
        <v>54.2</v>
      </c>
      <c r="B300" s="6">
        <v>24</v>
      </c>
    </row>
    <row r="301" spans="1:2">
      <c r="A301" s="6">
        <v>62.8</v>
      </c>
      <c r="B301" s="6">
        <v>26</v>
      </c>
    </row>
    <row r="302" spans="1:2">
      <c r="A302" s="6">
        <v>57.5</v>
      </c>
      <c r="B302" s="6">
        <v>25</v>
      </c>
    </row>
    <row r="303" spans="1:2">
      <c r="A303" s="6">
        <v>61.5</v>
      </c>
      <c r="B303" s="6">
        <v>25</v>
      </c>
    </row>
    <row r="304" spans="1:2">
      <c r="A304" s="6">
        <v>58.2</v>
      </c>
      <c r="B304" s="6">
        <v>24</v>
      </c>
    </row>
    <row r="305" spans="1:2">
      <c r="A305" s="6">
        <v>54.2</v>
      </c>
      <c r="B305" s="6">
        <v>24</v>
      </c>
    </row>
    <row r="306" spans="1:2">
      <c r="A306" s="6">
        <v>51.9</v>
      </c>
      <c r="B306" s="6">
        <v>23</v>
      </c>
    </row>
    <row r="307" spans="1:2">
      <c r="A307" s="6">
        <v>53.6</v>
      </c>
      <c r="B307" s="6">
        <v>22</v>
      </c>
    </row>
    <row r="308" spans="1:2">
      <c r="A308" s="6">
        <v>51.3</v>
      </c>
      <c r="B308" s="6">
        <v>21</v>
      </c>
    </row>
    <row r="309" spans="1:2">
      <c r="A309" s="6">
        <v>48.7</v>
      </c>
      <c r="B309" s="6">
        <v>19</v>
      </c>
    </row>
    <row r="310" spans="1:2">
      <c r="A310" s="6">
        <v>55.9</v>
      </c>
      <c r="B310" s="6">
        <v>23</v>
      </c>
    </row>
    <row r="311" spans="1:2">
      <c r="A311" s="6">
        <v>51.6</v>
      </c>
      <c r="B311" s="6">
        <v>22</v>
      </c>
    </row>
    <row r="312" spans="1:2">
      <c r="A312" s="6">
        <v>52.3</v>
      </c>
      <c r="B312" s="6">
        <v>21</v>
      </c>
    </row>
    <row r="313" spans="1:2">
      <c r="A313" s="6">
        <v>44.7</v>
      </c>
      <c r="B313" s="6">
        <v>19</v>
      </c>
    </row>
    <row r="314" spans="1:2">
      <c r="A314" s="6">
        <v>53.9</v>
      </c>
      <c r="B314" s="6">
        <v>23</v>
      </c>
    </row>
    <row r="315" spans="1:2">
      <c r="A315" s="6">
        <v>54.6</v>
      </c>
      <c r="B315" s="6">
        <v>22</v>
      </c>
    </row>
    <row r="316" spans="1:2">
      <c r="A316" s="6">
        <v>47.3</v>
      </c>
      <c r="B316" s="6">
        <v>21</v>
      </c>
    </row>
    <row r="317" spans="1:2">
      <c r="A317" s="6">
        <v>49.7</v>
      </c>
      <c r="B317" s="6">
        <v>19</v>
      </c>
    </row>
    <row r="318" spans="1:2">
      <c r="A318" s="6">
        <v>44.7</v>
      </c>
      <c r="B318" s="6">
        <v>19</v>
      </c>
    </row>
    <row r="319" spans="1:2">
      <c r="A319" s="6">
        <v>55.9</v>
      </c>
      <c r="B319" s="6">
        <v>23</v>
      </c>
    </row>
    <row r="320" spans="1:2">
      <c r="A320" s="6">
        <v>55.9</v>
      </c>
      <c r="B320" s="6">
        <v>23</v>
      </c>
    </row>
    <row r="321" spans="1:2">
      <c r="A321" s="6">
        <v>47.3</v>
      </c>
      <c r="B321" s="6">
        <v>21</v>
      </c>
    </row>
    <row r="322" spans="1:2">
      <c r="A322" s="6">
        <v>46</v>
      </c>
      <c r="B322" s="6">
        <v>20</v>
      </c>
    </row>
    <row r="323" spans="1:2">
      <c r="A323" s="6">
        <v>48.7</v>
      </c>
      <c r="B323" s="6">
        <v>19</v>
      </c>
    </row>
    <row r="324" spans="1:2">
      <c r="A324" s="6">
        <v>55.9</v>
      </c>
      <c r="B324" s="6">
        <v>23</v>
      </c>
    </row>
    <row r="325" spans="1:2">
      <c r="A325" s="6">
        <v>55.6</v>
      </c>
      <c r="B325" s="6">
        <v>22</v>
      </c>
    </row>
    <row r="326" spans="1:2">
      <c r="A326" s="6">
        <v>47</v>
      </c>
      <c r="B326" s="6">
        <v>20</v>
      </c>
    </row>
    <row r="327" spans="1:2">
      <c r="A327" s="6">
        <v>48.7</v>
      </c>
      <c r="B327" s="6">
        <v>19</v>
      </c>
    </row>
    <row r="328" spans="1:2">
      <c r="A328" s="6">
        <v>51.9</v>
      </c>
      <c r="B328" s="6">
        <v>23</v>
      </c>
    </row>
    <row r="329" spans="1:2">
      <c r="A329" s="6">
        <v>53.6</v>
      </c>
      <c r="B329" s="6">
        <v>22</v>
      </c>
    </row>
    <row r="330" spans="1:2">
      <c r="A330" s="6">
        <v>49</v>
      </c>
      <c r="B330" s="6">
        <v>20</v>
      </c>
    </row>
    <row r="331" spans="1:2">
      <c r="A331" s="6">
        <v>49.7</v>
      </c>
      <c r="B331" s="6">
        <v>19</v>
      </c>
    </row>
    <row r="332" spans="1:2">
      <c r="A332" s="6">
        <v>53.9</v>
      </c>
      <c r="B332" s="6">
        <v>23</v>
      </c>
    </row>
    <row r="333" spans="1:2">
      <c r="A333" s="6">
        <v>54.6</v>
      </c>
      <c r="B333" s="6">
        <v>22</v>
      </c>
    </row>
    <row r="334" spans="1:2">
      <c r="A334" s="6">
        <v>50</v>
      </c>
      <c r="B334" s="6">
        <v>20</v>
      </c>
    </row>
    <row r="335" spans="1:2">
      <c r="A335" s="6">
        <v>44.7</v>
      </c>
      <c r="B335" s="6">
        <v>19</v>
      </c>
    </row>
    <row r="336" spans="1:2">
      <c r="A336" s="6">
        <v>48.7</v>
      </c>
      <c r="B336" s="6">
        <v>19</v>
      </c>
    </row>
    <row r="337" spans="1:2">
      <c r="A337" s="6">
        <v>44.1</v>
      </c>
      <c r="B337" s="6">
        <v>17</v>
      </c>
    </row>
    <row r="338" spans="1:2">
      <c r="A338" s="6">
        <v>33.5</v>
      </c>
      <c r="B338" s="6">
        <v>15</v>
      </c>
    </row>
    <row r="339" spans="1:2">
      <c r="A339" s="6">
        <v>34.9</v>
      </c>
      <c r="B339" s="6">
        <v>13</v>
      </c>
    </row>
    <row r="340" spans="1:2">
      <c r="A340" s="6">
        <v>22</v>
      </c>
      <c r="B340" s="6">
        <v>10</v>
      </c>
    </row>
    <row r="341" spans="1:2">
      <c r="A341" s="6">
        <v>44.7</v>
      </c>
      <c r="B341" s="6">
        <v>19</v>
      </c>
    </row>
    <row r="342" spans="1:2">
      <c r="A342" s="6">
        <v>42.1</v>
      </c>
      <c r="B342" s="6">
        <v>17</v>
      </c>
    </row>
    <row r="343" spans="1:2">
      <c r="A343" s="6">
        <v>40.5</v>
      </c>
      <c r="B343" s="6">
        <v>15</v>
      </c>
    </row>
    <row r="344" spans="1:2">
      <c r="A344" s="6">
        <v>31.2</v>
      </c>
      <c r="B344" s="6">
        <v>14</v>
      </c>
    </row>
    <row r="345" spans="1:2">
      <c r="A345" s="6">
        <v>31.3</v>
      </c>
      <c r="B345" s="6">
        <v>11</v>
      </c>
    </row>
    <row r="346" spans="1:2">
      <c r="A346" s="6">
        <v>45.1</v>
      </c>
      <c r="B346" s="6">
        <v>17</v>
      </c>
    </row>
    <row r="347" spans="1:2">
      <c r="A347" s="6">
        <v>33.5</v>
      </c>
      <c r="B347" s="6">
        <v>15</v>
      </c>
    </row>
    <row r="348" spans="1:2">
      <c r="A348" s="6">
        <v>32.200000000000003</v>
      </c>
      <c r="B348" s="6">
        <v>14</v>
      </c>
    </row>
    <row r="349" spans="1:2">
      <c r="A349" s="6">
        <v>31.9</v>
      </c>
      <c r="B349" s="6">
        <v>13</v>
      </c>
    </row>
    <row r="350" spans="1:2">
      <c r="A350" s="6">
        <v>42.1</v>
      </c>
      <c r="B350" s="6">
        <v>17</v>
      </c>
    </row>
    <row r="351" spans="1:2">
      <c r="A351" s="6">
        <v>35.5</v>
      </c>
      <c r="B351" s="6">
        <v>15</v>
      </c>
    </row>
    <row r="352" spans="1:2">
      <c r="A352" s="6">
        <v>32.200000000000003</v>
      </c>
      <c r="B352" s="6">
        <v>14</v>
      </c>
    </row>
    <row r="353" spans="1:2">
      <c r="A353" s="6">
        <v>30.9</v>
      </c>
      <c r="B353" s="6">
        <v>13</v>
      </c>
    </row>
    <row r="354" spans="1:2">
      <c r="A354" s="6">
        <v>41.4</v>
      </c>
      <c r="B354" s="6">
        <v>18</v>
      </c>
    </row>
    <row r="355" spans="1:2">
      <c r="A355" s="6">
        <v>36.799999999999997</v>
      </c>
      <c r="B355" s="6">
        <v>16</v>
      </c>
    </row>
    <row r="356" spans="1:2">
      <c r="A356" s="6">
        <v>40.5</v>
      </c>
      <c r="B356" s="6">
        <v>15</v>
      </c>
    </row>
    <row r="357" spans="1:2">
      <c r="A357" s="6">
        <v>30.9</v>
      </c>
      <c r="B357" s="6">
        <v>13</v>
      </c>
    </row>
    <row r="358" spans="1:2">
      <c r="A358" s="6">
        <v>42.4</v>
      </c>
      <c r="B358" s="6">
        <v>18</v>
      </c>
    </row>
    <row r="359" spans="1:2">
      <c r="A359" s="6">
        <v>35.799999999999997</v>
      </c>
      <c r="B359" s="6">
        <v>16</v>
      </c>
    </row>
    <row r="360" spans="1:2">
      <c r="A360" s="6">
        <v>35.5</v>
      </c>
      <c r="B360" s="6">
        <v>15</v>
      </c>
    </row>
    <row r="361" spans="1:2">
      <c r="A361" s="6">
        <v>28.9</v>
      </c>
      <c r="B361" s="6">
        <v>13</v>
      </c>
    </row>
    <row r="362" spans="1:2">
      <c r="A362" s="6">
        <v>42.7</v>
      </c>
      <c r="B362" s="6">
        <v>19</v>
      </c>
    </row>
    <row r="363" spans="1:2">
      <c r="A363" s="6">
        <v>37.799999999999997</v>
      </c>
      <c r="B363" s="6">
        <v>16</v>
      </c>
    </row>
    <row r="364" spans="1:2">
      <c r="A364" s="6">
        <v>39.5</v>
      </c>
      <c r="B364" s="6">
        <v>15</v>
      </c>
    </row>
    <row r="365" spans="1:2">
      <c r="A365" s="6">
        <v>30.9</v>
      </c>
      <c r="B365" s="6">
        <v>13</v>
      </c>
    </row>
    <row r="366" spans="1:2">
      <c r="A366" s="6">
        <v>15.1</v>
      </c>
      <c r="B366" s="6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66"/>
  <sheetViews>
    <sheetView topLeftCell="F5" workbookViewId="0" xr3:uid="{C67EF94B-0B3B-5838-830C-E3A509766221}">
      <selection activeCell="P14" sqref="P14"/>
    </sheetView>
  </sheetViews>
  <sheetFormatPr defaultRowHeight="15"/>
  <cols>
    <col min="4" max="4" width="12.7109375" customWidth="1"/>
  </cols>
  <sheetData>
    <row r="1" spans="1:4">
      <c r="A1" t="s">
        <v>4</v>
      </c>
      <c r="B1" t="s">
        <v>7</v>
      </c>
      <c r="D1" t="s">
        <v>346</v>
      </c>
    </row>
    <row r="2" spans="1:4">
      <c r="A2" s="6">
        <v>2</v>
      </c>
      <c r="B2" s="6">
        <v>10</v>
      </c>
      <c r="D2">
        <f>CORREL(A2:A366,B2:B366)</f>
        <v>-0.90921393241010251</v>
      </c>
    </row>
    <row r="3" spans="1:4">
      <c r="A3" s="6">
        <v>1.33</v>
      </c>
      <c r="B3" s="6">
        <v>13</v>
      </c>
    </row>
    <row r="4" spans="1:4">
      <c r="A4" s="6">
        <v>1.33</v>
      </c>
      <c r="B4" s="6">
        <v>15</v>
      </c>
    </row>
    <row r="5" spans="1:4">
      <c r="A5" s="6">
        <v>1.05</v>
      </c>
      <c r="B5" s="6">
        <v>17</v>
      </c>
    </row>
    <row r="6" spans="1:4">
      <c r="A6" s="6">
        <v>1</v>
      </c>
      <c r="B6" s="6">
        <v>18</v>
      </c>
    </row>
    <row r="7" spans="1:4">
      <c r="A7" s="6">
        <v>1.54</v>
      </c>
      <c r="B7" s="6">
        <v>11</v>
      </c>
    </row>
    <row r="8" spans="1:4">
      <c r="A8" s="6">
        <v>1.54</v>
      </c>
      <c r="B8" s="6">
        <v>13</v>
      </c>
    </row>
    <row r="9" spans="1:4">
      <c r="A9" s="6">
        <v>1.18</v>
      </c>
      <c r="B9" s="6">
        <v>15</v>
      </c>
    </row>
    <row r="10" spans="1:4">
      <c r="A10" s="6">
        <v>1.18</v>
      </c>
      <c r="B10" s="6">
        <v>17</v>
      </c>
    </row>
    <row r="11" spans="1:4">
      <c r="A11" s="6">
        <v>1.05</v>
      </c>
      <c r="B11" s="6">
        <v>18</v>
      </c>
    </row>
    <row r="12" spans="1:4">
      <c r="A12" s="6">
        <v>1.54</v>
      </c>
      <c r="B12" s="6">
        <v>12</v>
      </c>
    </row>
    <row r="13" spans="1:4">
      <c r="A13" s="6">
        <v>1.33</v>
      </c>
      <c r="B13" s="6">
        <v>14</v>
      </c>
    </row>
    <row r="14" spans="1:4">
      <c r="A14" s="6">
        <v>1.33</v>
      </c>
      <c r="B14" s="6">
        <v>15</v>
      </c>
    </row>
    <row r="15" spans="1:4">
      <c r="A15" s="6">
        <v>1.05</v>
      </c>
      <c r="B15" s="6">
        <v>17</v>
      </c>
    </row>
    <row r="16" spans="1:4">
      <c r="A16" s="6">
        <v>1.1100000000000001</v>
      </c>
      <c r="B16" s="6">
        <v>18</v>
      </c>
    </row>
    <row r="17" spans="1:2">
      <c r="A17" s="6">
        <v>1.67</v>
      </c>
      <c r="B17" s="6">
        <v>12</v>
      </c>
    </row>
    <row r="18" spans="1:2">
      <c r="A18" s="6">
        <v>1.43</v>
      </c>
      <c r="B18" s="6">
        <v>14</v>
      </c>
    </row>
    <row r="19" spans="1:2">
      <c r="A19" s="6">
        <v>1.18</v>
      </c>
      <c r="B19" s="6">
        <v>16</v>
      </c>
    </row>
    <row r="20" spans="1:2">
      <c r="A20" s="6">
        <v>1.18</v>
      </c>
      <c r="B20" s="6">
        <v>17</v>
      </c>
    </row>
    <row r="21" spans="1:2">
      <c r="A21" s="6">
        <v>1.43</v>
      </c>
      <c r="B21" s="6">
        <v>12</v>
      </c>
    </row>
    <row r="22" spans="1:2">
      <c r="A22" s="6">
        <v>1.25</v>
      </c>
      <c r="B22" s="6">
        <v>14</v>
      </c>
    </row>
    <row r="23" spans="1:2">
      <c r="A23" s="6">
        <v>1.1100000000000001</v>
      </c>
      <c r="B23" s="6">
        <v>16</v>
      </c>
    </row>
    <row r="24" spans="1:2">
      <c r="A24" s="6">
        <v>1.05</v>
      </c>
      <c r="B24" s="6">
        <v>17</v>
      </c>
    </row>
    <row r="25" spans="1:2">
      <c r="A25" s="6">
        <v>1.54</v>
      </c>
      <c r="B25" s="6">
        <v>12</v>
      </c>
    </row>
    <row r="26" spans="1:2">
      <c r="A26" s="6">
        <v>1.25</v>
      </c>
      <c r="B26" s="6">
        <v>14</v>
      </c>
    </row>
    <row r="27" spans="1:2">
      <c r="A27" s="6">
        <v>1.25</v>
      </c>
      <c r="B27" s="6">
        <v>16</v>
      </c>
    </row>
    <row r="28" spans="1:2">
      <c r="A28" s="6">
        <v>1.05</v>
      </c>
      <c r="B28" s="6">
        <v>17</v>
      </c>
    </row>
    <row r="29" spans="1:2">
      <c r="A29" s="6">
        <v>1.33</v>
      </c>
      <c r="B29" s="6">
        <v>13</v>
      </c>
    </row>
    <row r="30" spans="1:2">
      <c r="A30" s="6">
        <v>1.33</v>
      </c>
      <c r="B30" s="6">
        <v>14</v>
      </c>
    </row>
    <row r="31" spans="1:2">
      <c r="A31" s="6">
        <v>1.05</v>
      </c>
      <c r="B31" s="6">
        <v>17</v>
      </c>
    </row>
    <row r="32" spans="1:2">
      <c r="A32" s="6">
        <v>1.05</v>
      </c>
      <c r="B32" s="6">
        <v>18</v>
      </c>
    </row>
    <row r="33" spans="1:2">
      <c r="A33" s="6">
        <v>1</v>
      </c>
      <c r="B33" s="6">
        <v>18</v>
      </c>
    </row>
    <row r="34" spans="1:2">
      <c r="A34" s="6">
        <v>1</v>
      </c>
      <c r="B34" s="6">
        <v>20</v>
      </c>
    </row>
    <row r="35" spans="1:2">
      <c r="A35" s="6">
        <v>0.87</v>
      </c>
      <c r="B35" s="6">
        <v>21</v>
      </c>
    </row>
    <row r="36" spans="1:2">
      <c r="A36" s="6">
        <v>0.83</v>
      </c>
      <c r="B36" s="6">
        <v>22</v>
      </c>
    </row>
    <row r="37" spans="1:2">
      <c r="A37" s="6">
        <v>1.1100000000000001</v>
      </c>
      <c r="B37" s="6">
        <v>18</v>
      </c>
    </row>
    <row r="38" spans="1:2">
      <c r="A38" s="6">
        <v>0.95</v>
      </c>
      <c r="B38" s="6">
        <v>20</v>
      </c>
    </row>
    <row r="39" spans="1:2">
      <c r="A39" s="6">
        <v>0.87</v>
      </c>
      <c r="B39" s="6">
        <v>21</v>
      </c>
    </row>
    <row r="40" spans="1:2">
      <c r="A40" s="6">
        <v>0.87</v>
      </c>
      <c r="B40" s="6">
        <v>22</v>
      </c>
    </row>
    <row r="41" spans="1:2">
      <c r="A41" s="6">
        <v>1</v>
      </c>
      <c r="B41" s="6">
        <v>19</v>
      </c>
    </row>
    <row r="42" spans="1:2">
      <c r="A42" s="6">
        <v>0.91</v>
      </c>
      <c r="B42" s="6">
        <v>20</v>
      </c>
    </row>
    <row r="43" spans="1:2">
      <c r="A43" s="6">
        <v>0.91</v>
      </c>
      <c r="B43" s="6">
        <v>21</v>
      </c>
    </row>
    <row r="44" spans="1:2">
      <c r="A44" s="6">
        <v>0.83</v>
      </c>
      <c r="B44" s="6">
        <v>22</v>
      </c>
    </row>
    <row r="45" spans="1:2">
      <c r="A45" s="6">
        <v>1.1100000000000001</v>
      </c>
      <c r="B45" s="6">
        <v>18</v>
      </c>
    </row>
    <row r="46" spans="1:2">
      <c r="A46" s="6">
        <v>0.95</v>
      </c>
      <c r="B46" s="6">
        <v>19</v>
      </c>
    </row>
    <row r="47" spans="1:2">
      <c r="A47" s="6">
        <v>0.91</v>
      </c>
      <c r="B47" s="6">
        <v>20</v>
      </c>
    </row>
    <row r="48" spans="1:2">
      <c r="A48" s="6">
        <v>0.87</v>
      </c>
      <c r="B48" s="6">
        <v>21</v>
      </c>
    </row>
    <row r="49" spans="1:2">
      <c r="A49" s="6">
        <v>1</v>
      </c>
      <c r="B49" s="6">
        <v>18</v>
      </c>
    </row>
    <row r="50" spans="1:2">
      <c r="A50" s="6">
        <v>0.95</v>
      </c>
      <c r="B50" s="6">
        <v>19</v>
      </c>
    </row>
    <row r="51" spans="1:2">
      <c r="A51" s="6">
        <v>0.95</v>
      </c>
      <c r="B51" s="6">
        <v>20</v>
      </c>
    </row>
    <row r="52" spans="1:2">
      <c r="A52" s="6">
        <v>0.95</v>
      </c>
      <c r="B52" s="6">
        <v>21</v>
      </c>
    </row>
    <row r="53" spans="1:2">
      <c r="A53" s="6">
        <v>1</v>
      </c>
      <c r="B53" s="6">
        <v>18</v>
      </c>
    </row>
    <row r="54" spans="1:2">
      <c r="A54" s="6">
        <v>0.95</v>
      </c>
      <c r="B54" s="6">
        <v>19</v>
      </c>
    </row>
    <row r="55" spans="1:2">
      <c r="A55" s="6">
        <v>1</v>
      </c>
      <c r="B55" s="6">
        <v>20</v>
      </c>
    </row>
    <row r="56" spans="1:2">
      <c r="A56" s="6">
        <v>0.87</v>
      </c>
      <c r="B56" s="6">
        <v>21</v>
      </c>
    </row>
    <row r="57" spans="1:2">
      <c r="A57" s="6">
        <v>1</v>
      </c>
      <c r="B57" s="6">
        <v>18</v>
      </c>
    </row>
    <row r="58" spans="1:2">
      <c r="A58" s="6">
        <v>1.05</v>
      </c>
      <c r="B58" s="6">
        <v>19</v>
      </c>
    </row>
    <row r="59" spans="1:2">
      <c r="A59" s="6">
        <v>1</v>
      </c>
      <c r="B59" s="6">
        <v>20</v>
      </c>
    </row>
    <row r="60" spans="1:2">
      <c r="A60" s="6">
        <v>0.91</v>
      </c>
      <c r="B60" s="6">
        <v>22</v>
      </c>
    </row>
    <row r="61" spans="1:2">
      <c r="A61" s="6">
        <v>0.87</v>
      </c>
      <c r="B61" s="6">
        <v>23</v>
      </c>
    </row>
    <row r="62" spans="1:2">
      <c r="A62" s="6">
        <v>0.8</v>
      </c>
      <c r="B62" s="6">
        <v>24</v>
      </c>
    </row>
    <row r="63" spans="1:2">
      <c r="A63" s="6">
        <v>0.77</v>
      </c>
      <c r="B63" s="6">
        <v>24</v>
      </c>
    </row>
    <row r="64" spans="1:2">
      <c r="A64" s="6">
        <v>0.77</v>
      </c>
      <c r="B64" s="6">
        <v>25</v>
      </c>
    </row>
    <row r="65" spans="1:2">
      <c r="A65" s="6">
        <v>0.87</v>
      </c>
      <c r="B65" s="6">
        <v>23</v>
      </c>
    </row>
    <row r="66" spans="1:2">
      <c r="A66" s="6">
        <v>0.77</v>
      </c>
      <c r="B66" s="6">
        <v>24</v>
      </c>
    </row>
    <row r="67" spans="1:2">
      <c r="A67" s="6">
        <v>0.77</v>
      </c>
      <c r="B67" s="6">
        <v>24</v>
      </c>
    </row>
    <row r="68" spans="1:2">
      <c r="A68" s="6">
        <v>0.77</v>
      </c>
      <c r="B68" s="6">
        <v>25</v>
      </c>
    </row>
    <row r="69" spans="1:2">
      <c r="A69" s="6">
        <v>0.8</v>
      </c>
      <c r="B69" s="6">
        <v>23</v>
      </c>
    </row>
    <row r="70" spans="1:2">
      <c r="A70" s="6">
        <v>0.83</v>
      </c>
      <c r="B70" s="6">
        <v>24</v>
      </c>
    </row>
    <row r="71" spans="1:2">
      <c r="A71" s="6">
        <v>0.83</v>
      </c>
      <c r="B71" s="6">
        <v>24</v>
      </c>
    </row>
    <row r="72" spans="1:2">
      <c r="A72" s="6">
        <v>0.74</v>
      </c>
      <c r="B72" s="6">
        <v>25</v>
      </c>
    </row>
    <row r="73" spans="1:2">
      <c r="A73" s="6">
        <v>0.87</v>
      </c>
      <c r="B73" s="6">
        <v>23</v>
      </c>
    </row>
    <row r="74" spans="1:2">
      <c r="A74" s="6">
        <v>0.87</v>
      </c>
      <c r="B74" s="6">
        <v>23</v>
      </c>
    </row>
    <row r="75" spans="1:2">
      <c r="A75" s="6">
        <v>0.83</v>
      </c>
      <c r="B75" s="6">
        <v>24</v>
      </c>
    </row>
    <row r="76" spans="1:2">
      <c r="A76" s="6">
        <v>0.83</v>
      </c>
      <c r="B76" s="6">
        <v>24</v>
      </c>
    </row>
    <row r="77" spans="1:2">
      <c r="A77" s="6">
        <v>0.77</v>
      </c>
      <c r="B77" s="6">
        <v>25</v>
      </c>
    </row>
    <row r="78" spans="1:2">
      <c r="A78" s="6">
        <v>0.83</v>
      </c>
      <c r="B78" s="6">
        <v>23</v>
      </c>
    </row>
    <row r="79" spans="1:2">
      <c r="A79" s="6">
        <v>0.83</v>
      </c>
      <c r="B79" s="6">
        <v>23</v>
      </c>
    </row>
    <row r="80" spans="1:2">
      <c r="A80" s="6">
        <v>0.77</v>
      </c>
      <c r="B80" s="6">
        <v>24</v>
      </c>
    </row>
    <row r="81" spans="1:2">
      <c r="A81" s="6">
        <v>0.83</v>
      </c>
      <c r="B81" s="6">
        <v>24</v>
      </c>
    </row>
    <row r="82" spans="1:2">
      <c r="A82" s="6">
        <v>0.74</v>
      </c>
      <c r="B82" s="6">
        <v>25</v>
      </c>
    </row>
    <row r="83" spans="1:2">
      <c r="A83" s="6">
        <v>0.87</v>
      </c>
      <c r="B83" s="6">
        <v>23</v>
      </c>
    </row>
    <row r="84" spans="1:2">
      <c r="A84" s="6">
        <v>0.83</v>
      </c>
      <c r="B84" s="6">
        <v>23</v>
      </c>
    </row>
    <row r="85" spans="1:2">
      <c r="A85" s="6">
        <v>0.8</v>
      </c>
      <c r="B85" s="6">
        <v>24</v>
      </c>
    </row>
    <row r="86" spans="1:2">
      <c r="A86" s="6">
        <v>0.77</v>
      </c>
      <c r="B86" s="6">
        <v>25</v>
      </c>
    </row>
    <row r="87" spans="1:2">
      <c r="A87" s="6">
        <v>0.74</v>
      </c>
      <c r="B87" s="6">
        <v>25</v>
      </c>
    </row>
    <row r="88" spans="1:2">
      <c r="A88" s="6">
        <v>0.83</v>
      </c>
      <c r="B88" s="6">
        <v>23</v>
      </c>
    </row>
    <row r="89" spans="1:2">
      <c r="A89" s="6">
        <v>0.83</v>
      </c>
      <c r="B89" s="6">
        <v>24</v>
      </c>
    </row>
    <row r="90" spans="1:2">
      <c r="A90" s="6">
        <v>0.8</v>
      </c>
      <c r="B90" s="6">
        <v>24</v>
      </c>
    </row>
    <row r="91" spans="1:2">
      <c r="A91" s="6">
        <v>0.77</v>
      </c>
      <c r="B91" s="6">
        <v>25</v>
      </c>
    </row>
    <row r="92" spans="1:2">
      <c r="A92" s="6">
        <v>0.8</v>
      </c>
      <c r="B92" s="6">
        <v>25</v>
      </c>
    </row>
    <row r="93" spans="1:2">
      <c r="A93" s="6">
        <v>0.74</v>
      </c>
      <c r="B93" s="6">
        <v>26</v>
      </c>
    </row>
    <row r="94" spans="1:2">
      <c r="A94" s="6">
        <v>0.74</v>
      </c>
      <c r="B94" s="6">
        <v>26</v>
      </c>
    </row>
    <row r="95" spans="1:2">
      <c r="A95" s="6">
        <v>0.71</v>
      </c>
      <c r="B95" s="6">
        <v>27</v>
      </c>
    </row>
    <row r="96" spans="1:2">
      <c r="A96" s="6">
        <v>0.71</v>
      </c>
      <c r="B96" s="6">
        <v>28</v>
      </c>
    </row>
    <row r="97" spans="1:2">
      <c r="A97" s="6">
        <v>0.8</v>
      </c>
      <c r="B97" s="6">
        <v>25</v>
      </c>
    </row>
    <row r="98" spans="1:2">
      <c r="A98" s="6">
        <v>0.74</v>
      </c>
      <c r="B98" s="6">
        <v>26</v>
      </c>
    </row>
    <row r="99" spans="1:2">
      <c r="A99" s="6">
        <v>0.74</v>
      </c>
      <c r="B99" s="6">
        <v>26</v>
      </c>
    </row>
    <row r="100" spans="1:2">
      <c r="A100" s="6">
        <v>0.69</v>
      </c>
      <c r="B100" s="6">
        <v>27</v>
      </c>
    </row>
    <row r="101" spans="1:2">
      <c r="A101" s="6">
        <v>0.74</v>
      </c>
      <c r="B101" s="6">
        <v>25</v>
      </c>
    </row>
    <row r="102" spans="1:2">
      <c r="A102" s="6">
        <v>0.74</v>
      </c>
      <c r="B102" s="6">
        <v>26</v>
      </c>
    </row>
    <row r="103" spans="1:2">
      <c r="A103" s="6">
        <v>0.74</v>
      </c>
      <c r="B103" s="6">
        <v>27</v>
      </c>
    </row>
    <row r="104" spans="1:2">
      <c r="A104" s="6">
        <v>0.69</v>
      </c>
      <c r="B104" s="6">
        <v>27</v>
      </c>
    </row>
    <row r="105" spans="1:2">
      <c r="A105" s="6">
        <v>0.77</v>
      </c>
      <c r="B105" s="6">
        <v>25</v>
      </c>
    </row>
    <row r="106" spans="1:2">
      <c r="A106" s="6">
        <v>0.74</v>
      </c>
      <c r="B106" s="6">
        <v>26</v>
      </c>
    </row>
    <row r="107" spans="1:2">
      <c r="A107" s="6">
        <v>0.69</v>
      </c>
      <c r="B107" s="6">
        <v>27</v>
      </c>
    </row>
    <row r="108" spans="1:2">
      <c r="A108" s="6">
        <v>0.71</v>
      </c>
      <c r="B108" s="6">
        <v>27</v>
      </c>
    </row>
    <row r="109" spans="1:2">
      <c r="A109" s="6">
        <v>0.74</v>
      </c>
      <c r="B109" s="6">
        <v>25</v>
      </c>
    </row>
    <row r="110" spans="1:2">
      <c r="A110" s="6">
        <v>0.77</v>
      </c>
      <c r="B110" s="6">
        <v>26</v>
      </c>
    </row>
    <row r="111" spans="1:2">
      <c r="A111" s="6">
        <v>0.69</v>
      </c>
      <c r="B111" s="6">
        <v>27</v>
      </c>
    </row>
    <row r="112" spans="1:2">
      <c r="A112" s="6">
        <v>0.74</v>
      </c>
      <c r="B112" s="6">
        <v>27</v>
      </c>
    </row>
    <row r="113" spans="1:2">
      <c r="A113" s="6">
        <v>0.77</v>
      </c>
      <c r="B113" s="6">
        <v>25</v>
      </c>
    </row>
    <row r="114" spans="1:2">
      <c r="A114" s="6">
        <v>0.77</v>
      </c>
      <c r="B114" s="6">
        <v>26</v>
      </c>
    </row>
    <row r="115" spans="1:2">
      <c r="A115" s="6">
        <v>0.69</v>
      </c>
      <c r="B115" s="6">
        <v>27</v>
      </c>
    </row>
    <row r="116" spans="1:2">
      <c r="A116" s="6">
        <v>0.71</v>
      </c>
      <c r="B116" s="6">
        <v>27</v>
      </c>
    </row>
    <row r="117" spans="1:2">
      <c r="A117" s="6">
        <v>0.8</v>
      </c>
      <c r="B117" s="6">
        <v>25</v>
      </c>
    </row>
    <row r="118" spans="1:2">
      <c r="A118" s="6">
        <v>0.77</v>
      </c>
      <c r="B118" s="6">
        <v>25</v>
      </c>
    </row>
    <row r="119" spans="1:2">
      <c r="A119" s="6">
        <v>0.74</v>
      </c>
      <c r="B119" s="6">
        <v>26</v>
      </c>
    </row>
    <row r="120" spans="1:2">
      <c r="A120" s="6">
        <v>0.71</v>
      </c>
      <c r="B120" s="6">
        <v>27</v>
      </c>
    </row>
    <row r="121" spans="1:2">
      <c r="A121" s="6">
        <v>0.74</v>
      </c>
      <c r="B121" s="6">
        <v>27</v>
      </c>
    </row>
    <row r="122" spans="1:2">
      <c r="A122" s="6">
        <v>0.65</v>
      </c>
      <c r="B122" s="6">
        <v>29</v>
      </c>
    </row>
    <row r="123" spans="1:2">
      <c r="A123" s="6">
        <v>0.69</v>
      </c>
      <c r="B123" s="6">
        <v>29</v>
      </c>
    </row>
    <row r="124" spans="1:2">
      <c r="A124" s="6">
        <v>0.63</v>
      </c>
      <c r="B124" s="6">
        <v>30</v>
      </c>
    </row>
    <row r="125" spans="1:2">
      <c r="A125" s="6">
        <v>0.63</v>
      </c>
      <c r="B125" s="6">
        <v>31</v>
      </c>
    </row>
    <row r="126" spans="1:2">
      <c r="A126" s="6">
        <v>0.71</v>
      </c>
      <c r="B126" s="6">
        <v>28</v>
      </c>
    </row>
    <row r="127" spans="1:2">
      <c r="A127" s="6">
        <v>0.67</v>
      </c>
      <c r="B127" s="6">
        <v>29</v>
      </c>
    </row>
    <row r="128" spans="1:2">
      <c r="A128" s="6">
        <v>0.65</v>
      </c>
      <c r="B128" s="6">
        <v>29</v>
      </c>
    </row>
    <row r="129" spans="1:2">
      <c r="A129" s="6">
        <v>0.67</v>
      </c>
      <c r="B129" s="6">
        <v>30</v>
      </c>
    </row>
    <row r="130" spans="1:2">
      <c r="A130" s="6">
        <v>0.63</v>
      </c>
      <c r="B130" s="6">
        <v>31</v>
      </c>
    </row>
    <row r="131" spans="1:2">
      <c r="A131" s="6">
        <v>0.69</v>
      </c>
      <c r="B131" s="6">
        <v>28</v>
      </c>
    </row>
    <row r="132" spans="1:2">
      <c r="A132" s="6">
        <v>0.67</v>
      </c>
      <c r="B132" s="6">
        <v>29</v>
      </c>
    </row>
    <row r="133" spans="1:2">
      <c r="A133" s="6">
        <v>0.67</v>
      </c>
      <c r="B133" s="6">
        <v>29</v>
      </c>
    </row>
    <row r="134" spans="1:2">
      <c r="A134" s="6">
        <v>0.65</v>
      </c>
      <c r="B134" s="6">
        <v>30</v>
      </c>
    </row>
    <row r="135" spans="1:2">
      <c r="A135" s="6">
        <v>0.63</v>
      </c>
      <c r="B135" s="6">
        <v>31</v>
      </c>
    </row>
    <row r="136" spans="1:2">
      <c r="A136" s="6">
        <v>0.69</v>
      </c>
      <c r="B136" s="6">
        <v>28</v>
      </c>
    </row>
    <row r="137" spans="1:2">
      <c r="A137" s="6">
        <v>0.67</v>
      </c>
      <c r="B137" s="6">
        <v>29</v>
      </c>
    </row>
    <row r="138" spans="1:2">
      <c r="A138" s="6">
        <v>0.67</v>
      </c>
      <c r="B138" s="6">
        <v>29</v>
      </c>
    </row>
    <row r="139" spans="1:2">
      <c r="A139" s="6">
        <v>0.67</v>
      </c>
      <c r="B139" s="6">
        <v>30</v>
      </c>
    </row>
    <row r="140" spans="1:2">
      <c r="A140" s="6">
        <v>0.61</v>
      </c>
      <c r="B140" s="6">
        <v>31</v>
      </c>
    </row>
    <row r="141" spans="1:2">
      <c r="A141" s="6">
        <v>0.67</v>
      </c>
      <c r="B141" s="6">
        <v>28</v>
      </c>
    </row>
    <row r="142" spans="1:2">
      <c r="A142" s="6">
        <v>0.69</v>
      </c>
      <c r="B142" s="6">
        <v>29</v>
      </c>
    </row>
    <row r="143" spans="1:2">
      <c r="A143" s="6">
        <v>0.67</v>
      </c>
      <c r="B143" s="6">
        <v>30</v>
      </c>
    </row>
    <row r="144" spans="1:2">
      <c r="A144" s="6">
        <v>0.63</v>
      </c>
      <c r="B144" s="6">
        <v>31</v>
      </c>
    </row>
    <row r="145" spans="1:2">
      <c r="A145" s="6">
        <v>0.69</v>
      </c>
      <c r="B145" s="6">
        <v>28</v>
      </c>
    </row>
    <row r="146" spans="1:2">
      <c r="A146" s="6">
        <v>0.69</v>
      </c>
      <c r="B146" s="6">
        <v>29</v>
      </c>
    </row>
    <row r="147" spans="1:2">
      <c r="A147" s="6">
        <v>0.67</v>
      </c>
      <c r="B147" s="6">
        <v>30</v>
      </c>
    </row>
    <row r="148" spans="1:2">
      <c r="A148" s="6">
        <v>0.63</v>
      </c>
      <c r="B148" s="6">
        <v>31</v>
      </c>
    </row>
    <row r="149" spans="1:2">
      <c r="A149" s="6">
        <v>0.65</v>
      </c>
      <c r="B149" s="6">
        <v>29</v>
      </c>
    </row>
    <row r="150" spans="1:2">
      <c r="A150" s="6">
        <v>0.65</v>
      </c>
      <c r="B150" s="6">
        <v>29</v>
      </c>
    </row>
    <row r="151" spans="1:2">
      <c r="A151" s="6">
        <v>0.67</v>
      </c>
      <c r="B151" s="6">
        <v>30</v>
      </c>
    </row>
    <row r="152" spans="1:2">
      <c r="A152" s="6">
        <v>0.65</v>
      </c>
      <c r="B152" s="6">
        <v>31</v>
      </c>
    </row>
    <row r="153" spans="1:2">
      <c r="A153" s="6">
        <v>0.65</v>
      </c>
      <c r="B153" s="6">
        <v>31</v>
      </c>
    </row>
    <row r="154" spans="1:2">
      <c r="A154" s="6">
        <v>0.59</v>
      </c>
      <c r="B154" s="6">
        <v>33</v>
      </c>
    </row>
    <row r="155" spans="1:2">
      <c r="A155" s="6">
        <v>0.56000000000000005</v>
      </c>
      <c r="B155" s="6">
        <v>35</v>
      </c>
    </row>
    <row r="156" spans="1:2">
      <c r="A156" s="6">
        <v>0.51</v>
      </c>
      <c r="B156" s="6">
        <v>38</v>
      </c>
    </row>
    <row r="157" spans="1:2">
      <c r="A157" s="6">
        <v>0.59</v>
      </c>
      <c r="B157" s="6">
        <v>32</v>
      </c>
    </row>
    <row r="158" spans="1:2">
      <c r="A158" s="6">
        <v>0.56000000000000005</v>
      </c>
      <c r="B158" s="6">
        <v>34</v>
      </c>
    </row>
    <row r="159" spans="1:2">
      <c r="A159" s="6">
        <v>0.56000000000000005</v>
      </c>
      <c r="B159" s="6">
        <v>36</v>
      </c>
    </row>
    <row r="160" spans="1:2">
      <c r="A160" s="6">
        <v>0.5</v>
      </c>
      <c r="B160" s="6">
        <v>39</v>
      </c>
    </row>
    <row r="161" spans="1:2">
      <c r="A161" s="6">
        <v>0.61</v>
      </c>
      <c r="B161" s="6">
        <v>32</v>
      </c>
    </row>
    <row r="162" spans="1:2">
      <c r="A162" s="6">
        <v>0.54</v>
      </c>
      <c r="B162" s="6">
        <v>35</v>
      </c>
    </row>
    <row r="163" spans="1:2">
      <c r="A163" s="6">
        <v>0.53</v>
      </c>
      <c r="B163" s="6">
        <v>36</v>
      </c>
    </row>
    <row r="164" spans="1:2">
      <c r="A164" s="6">
        <v>0.5</v>
      </c>
      <c r="B164" s="6">
        <v>40</v>
      </c>
    </row>
    <row r="165" spans="1:2">
      <c r="A165" s="6">
        <v>0.59</v>
      </c>
      <c r="B165" s="6">
        <v>32</v>
      </c>
    </row>
    <row r="166" spans="1:2">
      <c r="A166" s="6">
        <v>0.56999999999999995</v>
      </c>
      <c r="B166" s="6">
        <v>35</v>
      </c>
    </row>
    <row r="167" spans="1:2">
      <c r="A167" s="6">
        <v>0.56000000000000005</v>
      </c>
      <c r="B167" s="6">
        <v>36</v>
      </c>
    </row>
    <row r="168" spans="1:2">
      <c r="A168" s="6">
        <v>0.47</v>
      </c>
      <c r="B168" s="6">
        <v>41</v>
      </c>
    </row>
    <row r="169" spans="1:2">
      <c r="A169" s="6">
        <v>0.65</v>
      </c>
      <c r="B169" s="6">
        <v>31</v>
      </c>
    </row>
    <row r="170" spans="1:2">
      <c r="A170" s="6">
        <v>0.59</v>
      </c>
      <c r="B170" s="6">
        <v>32</v>
      </c>
    </row>
    <row r="171" spans="1:2">
      <c r="A171" s="6">
        <v>0.56000000000000005</v>
      </c>
      <c r="B171" s="6">
        <v>35</v>
      </c>
    </row>
    <row r="172" spans="1:2">
      <c r="A172" s="6">
        <v>0.54</v>
      </c>
      <c r="B172" s="6">
        <v>37</v>
      </c>
    </row>
    <row r="173" spans="1:2">
      <c r="A173" s="6">
        <v>0.47</v>
      </c>
      <c r="B173" s="6">
        <v>41</v>
      </c>
    </row>
    <row r="174" spans="1:2">
      <c r="A174" s="6">
        <v>0.65</v>
      </c>
      <c r="B174" s="6">
        <v>31</v>
      </c>
    </row>
    <row r="175" spans="1:2">
      <c r="A175" s="6">
        <v>0.61</v>
      </c>
      <c r="B175" s="6">
        <v>33</v>
      </c>
    </row>
    <row r="176" spans="1:2">
      <c r="A176" s="6">
        <v>0.56999999999999995</v>
      </c>
      <c r="B176" s="6">
        <v>35</v>
      </c>
    </row>
    <row r="177" spans="1:2">
      <c r="A177" s="6">
        <v>0.51</v>
      </c>
      <c r="B177" s="6">
        <v>37</v>
      </c>
    </row>
    <row r="178" spans="1:2">
      <c r="A178" s="6">
        <v>0.47</v>
      </c>
      <c r="B178" s="6">
        <v>42</v>
      </c>
    </row>
    <row r="179" spans="1:2">
      <c r="A179" s="6">
        <v>0.63</v>
      </c>
      <c r="B179" s="6">
        <v>31</v>
      </c>
    </row>
    <row r="180" spans="1:2">
      <c r="A180" s="6">
        <v>0.59</v>
      </c>
      <c r="B180" s="6">
        <v>33</v>
      </c>
    </row>
    <row r="181" spans="1:2">
      <c r="A181" s="6">
        <v>0.54</v>
      </c>
      <c r="B181" s="6">
        <v>35</v>
      </c>
    </row>
    <row r="182" spans="1:2">
      <c r="A182" s="6">
        <v>0.53</v>
      </c>
      <c r="B182" s="6">
        <v>38</v>
      </c>
    </row>
    <row r="183" spans="1:2">
      <c r="A183" s="6">
        <v>0.47</v>
      </c>
      <c r="B183" s="6">
        <v>43</v>
      </c>
    </row>
    <row r="184" spans="1:2">
      <c r="A184" s="6">
        <v>0.51</v>
      </c>
      <c r="B184" s="6">
        <v>38</v>
      </c>
    </row>
    <row r="185" spans="1:2">
      <c r="A185" s="6">
        <v>0.54</v>
      </c>
      <c r="B185" s="6">
        <v>35</v>
      </c>
    </row>
    <row r="186" spans="1:2">
      <c r="A186" s="6">
        <v>0.59</v>
      </c>
      <c r="B186" s="6">
        <v>34</v>
      </c>
    </row>
    <row r="187" spans="1:2">
      <c r="A187" s="6">
        <v>0.63</v>
      </c>
      <c r="B187" s="6">
        <v>32</v>
      </c>
    </row>
    <row r="188" spans="1:2">
      <c r="A188" s="6">
        <v>0.51</v>
      </c>
      <c r="B188" s="6">
        <v>39</v>
      </c>
    </row>
    <row r="189" spans="1:2">
      <c r="A189" s="6">
        <v>0.56999999999999995</v>
      </c>
      <c r="B189" s="6">
        <v>35</v>
      </c>
    </row>
    <row r="190" spans="1:2">
      <c r="A190" s="6">
        <v>0.56999999999999995</v>
      </c>
      <c r="B190" s="6">
        <v>34</v>
      </c>
    </row>
    <row r="191" spans="1:2">
      <c r="A191" s="6">
        <v>0.59</v>
      </c>
      <c r="B191" s="6">
        <v>33</v>
      </c>
    </row>
    <row r="192" spans="1:2">
      <c r="A192" s="6">
        <v>0.49</v>
      </c>
      <c r="B192" s="6">
        <v>40</v>
      </c>
    </row>
    <row r="193" spans="1:2">
      <c r="A193" s="6">
        <v>0.54</v>
      </c>
      <c r="B193" s="6">
        <v>35</v>
      </c>
    </row>
    <row r="194" spans="1:2">
      <c r="A194" s="6">
        <v>0.56000000000000005</v>
      </c>
      <c r="B194" s="6">
        <v>34</v>
      </c>
    </row>
    <row r="195" spans="1:2">
      <c r="A195" s="6">
        <v>0.61</v>
      </c>
      <c r="B195" s="6">
        <v>33</v>
      </c>
    </row>
    <row r="196" spans="1:2">
      <c r="A196" s="6">
        <v>0.5</v>
      </c>
      <c r="B196" s="6">
        <v>40</v>
      </c>
    </row>
    <row r="197" spans="1:2">
      <c r="A197" s="6">
        <v>0.54</v>
      </c>
      <c r="B197" s="6">
        <v>35</v>
      </c>
    </row>
    <row r="198" spans="1:2">
      <c r="A198" s="6">
        <v>0.59</v>
      </c>
      <c r="B198" s="6">
        <v>34</v>
      </c>
    </row>
    <row r="199" spans="1:2">
      <c r="A199" s="6">
        <v>0.56999999999999995</v>
      </c>
      <c r="B199" s="6">
        <v>33</v>
      </c>
    </row>
    <row r="200" spans="1:2">
      <c r="A200" s="6">
        <v>0.47</v>
      </c>
      <c r="B200" s="6">
        <v>41</v>
      </c>
    </row>
    <row r="201" spans="1:2">
      <c r="A201" s="6">
        <v>0.56000000000000005</v>
      </c>
      <c r="B201" s="6">
        <v>36</v>
      </c>
    </row>
    <row r="202" spans="1:2">
      <c r="A202" s="6">
        <v>0.56999999999999995</v>
      </c>
      <c r="B202" s="6">
        <v>35</v>
      </c>
    </row>
    <row r="203" spans="1:2">
      <c r="A203" s="6">
        <v>0.56999999999999995</v>
      </c>
      <c r="B203" s="6">
        <v>33</v>
      </c>
    </row>
    <row r="204" spans="1:2">
      <c r="A204" s="6">
        <v>0.47</v>
      </c>
      <c r="B204" s="6">
        <v>42</v>
      </c>
    </row>
    <row r="205" spans="1:2">
      <c r="A205" s="6">
        <v>0.51</v>
      </c>
      <c r="B205" s="6">
        <v>37</v>
      </c>
    </row>
    <row r="206" spans="1:2">
      <c r="A206" s="6">
        <v>0.56999999999999995</v>
      </c>
      <c r="B206" s="6">
        <v>35</v>
      </c>
    </row>
    <row r="207" spans="1:2">
      <c r="A207" s="6">
        <v>0.56999999999999995</v>
      </c>
      <c r="B207" s="6">
        <v>33</v>
      </c>
    </row>
    <row r="208" spans="1:2">
      <c r="A208" s="6">
        <v>0.59</v>
      </c>
      <c r="B208" s="6">
        <v>32</v>
      </c>
    </row>
    <row r="209" spans="1:2">
      <c r="A209" s="6">
        <v>0.47</v>
      </c>
      <c r="B209" s="6">
        <v>43</v>
      </c>
    </row>
    <row r="210" spans="1:2">
      <c r="A210" s="6">
        <v>0.51</v>
      </c>
      <c r="B210" s="6">
        <v>38</v>
      </c>
    </row>
    <row r="211" spans="1:2">
      <c r="A211" s="6">
        <v>0.56999999999999995</v>
      </c>
      <c r="B211" s="6">
        <v>35</v>
      </c>
    </row>
    <row r="212" spans="1:2">
      <c r="A212" s="6">
        <v>0.59</v>
      </c>
      <c r="B212" s="6">
        <v>34</v>
      </c>
    </row>
    <row r="213" spans="1:2">
      <c r="A213" s="6">
        <v>0.61</v>
      </c>
      <c r="B213" s="6">
        <v>32</v>
      </c>
    </row>
    <row r="214" spans="1:2">
      <c r="A214" s="6">
        <v>0.63</v>
      </c>
      <c r="B214" s="6">
        <v>32</v>
      </c>
    </row>
    <row r="215" spans="1:2">
      <c r="A215" s="6">
        <v>0.63</v>
      </c>
      <c r="B215" s="6">
        <v>31</v>
      </c>
    </row>
    <row r="216" spans="1:2">
      <c r="A216" s="6">
        <v>0.63</v>
      </c>
      <c r="B216" s="6">
        <v>30</v>
      </c>
    </row>
    <row r="217" spans="1:2">
      <c r="A217" s="6">
        <v>0.69</v>
      </c>
      <c r="B217" s="6">
        <v>29</v>
      </c>
    </row>
    <row r="218" spans="1:2">
      <c r="A218" s="6">
        <v>0.61</v>
      </c>
      <c r="B218" s="6">
        <v>32</v>
      </c>
    </row>
    <row r="219" spans="1:2">
      <c r="A219" s="6">
        <v>0.61</v>
      </c>
      <c r="B219" s="6">
        <v>31</v>
      </c>
    </row>
    <row r="220" spans="1:2">
      <c r="A220" s="6">
        <v>0.67</v>
      </c>
      <c r="B220" s="6">
        <v>30</v>
      </c>
    </row>
    <row r="221" spans="1:2">
      <c r="A221" s="6">
        <v>0.65</v>
      </c>
      <c r="B221" s="6">
        <v>29</v>
      </c>
    </row>
    <row r="222" spans="1:2">
      <c r="A222" s="6">
        <v>0.63</v>
      </c>
      <c r="B222" s="6">
        <v>32</v>
      </c>
    </row>
    <row r="223" spans="1:2">
      <c r="A223" s="6">
        <v>0.65</v>
      </c>
      <c r="B223" s="6">
        <v>31</v>
      </c>
    </row>
    <row r="224" spans="1:2">
      <c r="A224" s="6">
        <v>0.67</v>
      </c>
      <c r="B224" s="6">
        <v>30</v>
      </c>
    </row>
    <row r="225" spans="1:2">
      <c r="A225" s="6">
        <v>0.65</v>
      </c>
      <c r="B225" s="6">
        <v>29</v>
      </c>
    </row>
    <row r="226" spans="1:2">
      <c r="A226" s="6">
        <v>0.65</v>
      </c>
      <c r="B226" s="6">
        <v>29</v>
      </c>
    </row>
    <row r="227" spans="1:2">
      <c r="A227" s="6">
        <v>0.59</v>
      </c>
      <c r="B227" s="6">
        <v>32</v>
      </c>
    </row>
    <row r="228" spans="1:2">
      <c r="A228" s="6">
        <v>0.63</v>
      </c>
      <c r="B228" s="6">
        <v>31</v>
      </c>
    </row>
    <row r="229" spans="1:2">
      <c r="A229" s="6">
        <v>0.63</v>
      </c>
      <c r="B229" s="6">
        <v>30</v>
      </c>
    </row>
    <row r="230" spans="1:2">
      <c r="A230" s="6">
        <v>0.67</v>
      </c>
      <c r="B230" s="6">
        <v>30</v>
      </c>
    </row>
    <row r="231" spans="1:2">
      <c r="A231" s="6">
        <v>0.69</v>
      </c>
      <c r="B231" s="6">
        <v>29</v>
      </c>
    </row>
    <row r="232" spans="1:2">
      <c r="A232" s="6">
        <v>0.61</v>
      </c>
      <c r="B232" s="6">
        <v>32</v>
      </c>
    </row>
    <row r="233" spans="1:2">
      <c r="A233" s="6">
        <v>0.65</v>
      </c>
      <c r="B233" s="6">
        <v>31</v>
      </c>
    </row>
    <row r="234" spans="1:2">
      <c r="A234" s="6">
        <v>0.65</v>
      </c>
      <c r="B234" s="6">
        <v>30</v>
      </c>
    </row>
    <row r="235" spans="1:2">
      <c r="A235" s="6">
        <v>0.63</v>
      </c>
      <c r="B235" s="6">
        <v>30</v>
      </c>
    </row>
    <row r="236" spans="1:2">
      <c r="A236" s="6">
        <v>0.67</v>
      </c>
      <c r="B236" s="6">
        <v>29</v>
      </c>
    </row>
    <row r="237" spans="1:2">
      <c r="A237" s="6">
        <v>0.59</v>
      </c>
      <c r="B237" s="6">
        <v>32</v>
      </c>
    </row>
    <row r="238" spans="1:2">
      <c r="A238" s="6">
        <v>0.63</v>
      </c>
      <c r="B238" s="6">
        <v>30</v>
      </c>
    </row>
    <row r="239" spans="1:2">
      <c r="A239" s="6">
        <v>0.63</v>
      </c>
      <c r="B239" s="6">
        <v>30</v>
      </c>
    </row>
    <row r="240" spans="1:2">
      <c r="A240" s="6">
        <v>0.65</v>
      </c>
      <c r="B240" s="6">
        <v>29</v>
      </c>
    </row>
    <row r="241" spans="1:2">
      <c r="A241" s="6">
        <v>0.63</v>
      </c>
      <c r="B241" s="6">
        <v>32</v>
      </c>
    </row>
    <row r="242" spans="1:2">
      <c r="A242" s="6">
        <v>0.65</v>
      </c>
      <c r="B242" s="6">
        <v>30</v>
      </c>
    </row>
    <row r="243" spans="1:2">
      <c r="A243" s="6">
        <v>0.63</v>
      </c>
      <c r="B243" s="6">
        <v>30</v>
      </c>
    </row>
    <row r="244" spans="1:2">
      <c r="A244" s="6">
        <v>0.69</v>
      </c>
      <c r="B244" s="6">
        <v>29</v>
      </c>
    </row>
    <row r="245" spans="1:2">
      <c r="A245" s="6">
        <v>0.69</v>
      </c>
      <c r="B245" s="6">
        <v>29</v>
      </c>
    </row>
    <row r="246" spans="1:2">
      <c r="A246" s="6">
        <v>0.69</v>
      </c>
      <c r="B246" s="6">
        <v>28</v>
      </c>
    </row>
    <row r="247" spans="1:2">
      <c r="A247" s="6">
        <v>0.69</v>
      </c>
      <c r="B247" s="6">
        <v>27</v>
      </c>
    </row>
    <row r="248" spans="1:2">
      <c r="A248" s="6">
        <v>0.74</v>
      </c>
      <c r="B248" s="6">
        <v>26</v>
      </c>
    </row>
    <row r="249" spans="1:2">
      <c r="A249" s="6">
        <v>0.71</v>
      </c>
      <c r="B249" s="6">
        <v>26</v>
      </c>
    </row>
    <row r="250" spans="1:2">
      <c r="A250" s="6">
        <v>0.69</v>
      </c>
      <c r="B250" s="6">
        <v>29</v>
      </c>
    </row>
    <row r="251" spans="1:2">
      <c r="A251" s="6">
        <v>0.67</v>
      </c>
      <c r="B251" s="6">
        <v>28</v>
      </c>
    </row>
    <row r="252" spans="1:2">
      <c r="A252" s="6">
        <v>0.71</v>
      </c>
      <c r="B252" s="6">
        <v>27</v>
      </c>
    </row>
    <row r="253" spans="1:2">
      <c r="A253" s="6">
        <v>0.77</v>
      </c>
      <c r="B253" s="6">
        <v>26</v>
      </c>
    </row>
    <row r="254" spans="1:2">
      <c r="A254" s="6">
        <v>0.74</v>
      </c>
      <c r="B254" s="6">
        <v>26</v>
      </c>
    </row>
    <row r="255" spans="1:2">
      <c r="A255" s="6">
        <v>0.69</v>
      </c>
      <c r="B255" s="6">
        <v>28</v>
      </c>
    </row>
    <row r="256" spans="1:2">
      <c r="A256" s="6">
        <v>0.71</v>
      </c>
      <c r="B256" s="6">
        <v>27</v>
      </c>
    </row>
    <row r="257" spans="1:2">
      <c r="A257" s="6">
        <v>0.71</v>
      </c>
      <c r="B257" s="6">
        <v>26</v>
      </c>
    </row>
    <row r="258" spans="1:2">
      <c r="A258" s="6">
        <v>0.71</v>
      </c>
      <c r="B258" s="6">
        <v>26</v>
      </c>
    </row>
    <row r="259" spans="1:2">
      <c r="A259" s="6">
        <v>0.67</v>
      </c>
      <c r="B259" s="6">
        <v>28</v>
      </c>
    </row>
    <row r="260" spans="1:2">
      <c r="A260" s="6">
        <v>0.69</v>
      </c>
      <c r="B260" s="6">
        <v>27</v>
      </c>
    </row>
    <row r="261" spans="1:2">
      <c r="A261" s="6">
        <v>0.71</v>
      </c>
      <c r="B261" s="6">
        <v>26</v>
      </c>
    </row>
    <row r="262" spans="1:2">
      <c r="A262" s="6">
        <v>0.71</v>
      </c>
      <c r="B262" s="6">
        <v>26</v>
      </c>
    </row>
    <row r="263" spans="1:2">
      <c r="A263" s="6">
        <v>0.67</v>
      </c>
      <c r="B263" s="6">
        <v>28</v>
      </c>
    </row>
    <row r="264" spans="1:2">
      <c r="A264" s="6">
        <v>0.69</v>
      </c>
      <c r="B264" s="6">
        <v>27</v>
      </c>
    </row>
    <row r="265" spans="1:2">
      <c r="A265" s="6">
        <v>0.71</v>
      </c>
      <c r="B265" s="6">
        <v>26</v>
      </c>
    </row>
    <row r="266" spans="1:2">
      <c r="A266" s="6">
        <v>0.74</v>
      </c>
      <c r="B266" s="6">
        <v>26</v>
      </c>
    </row>
    <row r="267" spans="1:2">
      <c r="A267" s="6">
        <v>0.71</v>
      </c>
      <c r="B267" s="6">
        <v>28</v>
      </c>
    </row>
    <row r="268" spans="1:2">
      <c r="A268" s="6">
        <v>0.71</v>
      </c>
      <c r="B268" s="6">
        <v>28</v>
      </c>
    </row>
    <row r="269" spans="1:2">
      <c r="A269" s="6">
        <v>0.71</v>
      </c>
      <c r="B269" s="6">
        <v>27</v>
      </c>
    </row>
    <row r="270" spans="1:2">
      <c r="A270" s="6">
        <v>0.77</v>
      </c>
      <c r="B270" s="6">
        <v>26</v>
      </c>
    </row>
    <row r="271" spans="1:2">
      <c r="A271" s="6">
        <v>0.67</v>
      </c>
      <c r="B271" s="6">
        <v>29</v>
      </c>
    </row>
    <row r="272" spans="1:2">
      <c r="A272" s="6">
        <v>0.69</v>
      </c>
      <c r="B272" s="6">
        <v>28</v>
      </c>
    </row>
    <row r="273" spans="1:2">
      <c r="A273" s="6">
        <v>0.71</v>
      </c>
      <c r="B273" s="6">
        <v>27</v>
      </c>
    </row>
    <row r="274" spans="1:2">
      <c r="A274" s="6">
        <v>0.74</v>
      </c>
      <c r="B274" s="6">
        <v>26</v>
      </c>
    </row>
    <row r="275" spans="1:2">
      <c r="A275" s="6">
        <v>0.8</v>
      </c>
      <c r="B275" s="6">
        <v>25</v>
      </c>
    </row>
    <row r="276" spans="1:2">
      <c r="A276" s="6">
        <v>0.74</v>
      </c>
      <c r="B276" s="6">
        <v>25</v>
      </c>
    </row>
    <row r="277" spans="1:2">
      <c r="A277" s="6">
        <v>0.8</v>
      </c>
      <c r="B277" s="6">
        <v>24</v>
      </c>
    </row>
    <row r="278" spans="1:2">
      <c r="A278" s="6">
        <v>0.77</v>
      </c>
      <c r="B278" s="6">
        <v>24</v>
      </c>
    </row>
    <row r="279" spans="1:2">
      <c r="A279" s="6">
        <v>0.8</v>
      </c>
      <c r="B279" s="6">
        <v>25</v>
      </c>
    </row>
    <row r="280" spans="1:2">
      <c r="A280" s="6">
        <v>0.74</v>
      </c>
      <c r="B280" s="6">
        <v>25</v>
      </c>
    </row>
    <row r="281" spans="1:2">
      <c r="A281" s="6">
        <v>0.8</v>
      </c>
      <c r="B281" s="6">
        <v>25</v>
      </c>
    </row>
    <row r="282" spans="1:2">
      <c r="A282" s="6">
        <v>0.8</v>
      </c>
      <c r="B282" s="6">
        <v>24</v>
      </c>
    </row>
    <row r="283" spans="1:2">
      <c r="A283" s="6">
        <v>0.74</v>
      </c>
      <c r="B283" s="6">
        <v>25</v>
      </c>
    </row>
    <row r="284" spans="1:2">
      <c r="A284" s="6">
        <v>0.74</v>
      </c>
      <c r="B284" s="6">
        <v>25</v>
      </c>
    </row>
    <row r="285" spans="1:2">
      <c r="A285" s="6">
        <v>0.77</v>
      </c>
      <c r="B285" s="6">
        <v>25</v>
      </c>
    </row>
    <row r="286" spans="1:2">
      <c r="A286" s="6">
        <v>0.77</v>
      </c>
      <c r="B286" s="6">
        <v>24</v>
      </c>
    </row>
    <row r="287" spans="1:2">
      <c r="A287" s="6">
        <v>0.8</v>
      </c>
      <c r="B287" s="6">
        <v>25</v>
      </c>
    </row>
    <row r="288" spans="1:2">
      <c r="A288" s="6">
        <v>0.74</v>
      </c>
      <c r="B288" s="6">
        <v>25</v>
      </c>
    </row>
    <row r="289" spans="1:2">
      <c r="A289" s="6">
        <v>0.74</v>
      </c>
      <c r="B289" s="6">
        <v>25</v>
      </c>
    </row>
    <row r="290" spans="1:2">
      <c r="A290" s="6">
        <v>0.8</v>
      </c>
      <c r="B290" s="6">
        <v>24</v>
      </c>
    </row>
    <row r="291" spans="1:2">
      <c r="A291" s="6">
        <v>0.77</v>
      </c>
      <c r="B291" s="6">
        <v>25</v>
      </c>
    </row>
    <row r="292" spans="1:2">
      <c r="A292" s="6">
        <v>0.77</v>
      </c>
      <c r="B292" s="6">
        <v>25</v>
      </c>
    </row>
    <row r="293" spans="1:2">
      <c r="A293" s="6">
        <v>0.8</v>
      </c>
      <c r="B293" s="6">
        <v>25</v>
      </c>
    </row>
    <row r="294" spans="1:2">
      <c r="A294" s="6">
        <v>0.8</v>
      </c>
      <c r="B294" s="6">
        <v>24</v>
      </c>
    </row>
    <row r="295" spans="1:2">
      <c r="A295" s="6">
        <v>0.83</v>
      </c>
      <c r="B295" s="6">
        <v>24</v>
      </c>
    </row>
    <row r="296" spans="1:2">
      <c r="A296" s="6">
        <v>0.77</v>
      </c>
      <c r="B296" s="6">
        <v>25</v>
      </c>
    </row>
    <row r="297" spans="1:2">
      <c r="A297" s="6">
        <v>0.8</v>
      </c>
      <c r="B297" s="6">
        <v>25</v>
      </c>
    </row>
    <row r="298" spans="1:2">
      <c r="A298" s="6">
        <v>0.74</v>
      </c>
      <c r="B298" s="6">
        <v>25</v>
      </c>
    </row>
    <row r="299" spans="1:2">
      <c r="A299" s="6">
        <v>0.8</v>
      </c>
      <c r="B299" s="6">
        <v>24</v>
      </c>
    </row>
    <row r="300" spans="1:2">
      <c r="A300" s="6">
        <v>0.77</v>
      </c>
      <c r="B300" s="6">
        <v>24</v>
      </c>
    </row>
    <row r="301" spans="1:2">
      <c r="A301" s="6">
        <v>0.71</v>
      </c>
      <c r="B301" s="6">
        <v>26</v>
      </c>
    </row>
    <row r="302" spans="1:2">
      <c r="A302" s="6">
        <v>0.77</v>
      </c>
      <c r="B302" s="6">
        <v>25</v>
      </c>
    </row>
    <row r="303" spans="1:2">
      <c r="A303" s="6">
        <v>0.8</v>
      </c>
      <c r="B303" s="6">
        <v>25</v>
      </c>
    </row>
    <row r="304" spans="1:2">
      <c r="A304" s="6">
        <v>0.77</v>
      </c>
      <c r="B304" s="6">
        <v>24</v>
      </c>
    </row>
    <row r="305" spans="1:2">
      <c r="A305" s="6">
        <v>0.77</v>
      </c>
      <c r="B305" s="6">
        <v>24</v>
      </c>
    </row>
    <row r="306" spans="1:2">
      <c r="A306" s="6">
        <v>0.83</v>
      </c>
      <c r="B306" s="6">
        <v>23</v>
      </c>
    </row>
    <row r="307" spans="1:2">
      <c r="A307" s="6">
        <v>0.91</v>
      </c>
      <c r="B307" s="6">
        <v>22</v>
      </c>
    </row>
    <row r="308" spans="1:2">
      <c r="A308" s="6">
        <v>0.87</v>
      </c>
      <c r="B308" s="6">
        <v>21</v>
      </c>
    </row>
    <row r="309" spans="1:2">
      <c r="A309" s="6">
        <v>0.95</v>
      </c>
      <c r="B309" s="6">
        <v>19</v>
      </c>
    </row>
    <row r="310" spans="1:2">
      <c r="A310" s="6">
        <v>0.87</v>
      </c>
      <c r="B310" s="6">
        <v>23</v>
      </c>
    </row>
    <row r="311" spans="1:2">
      <c r="A311" s="6">
        <v>0.91</v>
      </c>
      <c r="B311" s="6">
        <v>22</v>
      </c>
    </row>
    <row r="312" spans="1:2">
      <c r="A312" s="6">
        <v>0.91</v>
      </c>
      <c r="B312" s="6">
        <v>21</v>
      </c>
    </row>
    <row r="313" spans="1:2">
      <c r="A313" s="6">
        <v>0.95</v>
      </c>
      <c r="B313" s="6">
        <v>19</v>
      </c>
    </row>
    <row r="314" spans="1:2">
      <c r="A314" s="6">
        <v>0.83</v>
      </c>
      <c r="B314" s="6">
        <v>23</v>
      </c>
    </row>
    <row r="315" spans="1:2">
      <c r="A315" s="6">
        <v>0.87</v>
      </c>
      <c r="B315" s="6">
        <v>22</v>
      </c>
    </row>
    <row r="316" spans="1:2">
      <c r="A316" s="6">
        <v>0.91</v>
      </c>
      <c r="B316" s="6">
        <v>21</v>
      </c>
    </row>
    <row r="317" spans="1:2">
      <c r="A317" s="6">
        <v>1.05</v>
      </c>
      <c r="B317" s="6">
        <v>19</v>
      </c>
    </row>
    <row r="318" spans="1:2">
      <c r="A318" s="6">
        <v>1.05</v>
      </c>
      <c r="B318" s="6">
        <v>19</v>
      </c>
    </row>
    <row r="319" spans="1:2">
      <c r="A319" s="6">
        <v>0.8</v>
      </c>
      <c r="B319" s="6">
        <v>23</v>
      </c>
    </row>
    <row r="320" spans="1:2">
      <c r="A320" s="6">
        <v>0.83</v>
      </c>
      <c r="B320" s="6">
        <v>23</v>
      </c>
    </row>
    <row r="321" spans="1:2">
      <c r="A321" s="6">
        <v>0.87</v>
      </c>
      <c r="B321" s="6">
        <v>21</v>
      </c>
    </row>
    <row r="322" spans="1:2">
      <c r="A322" s="6">
        <v>1</v>
      </c>
      <c r="B322" s="6">
        <v>20</v>
      </c>
    </row>
    <row r="323" spans="1:2">
      <c r="A323" s="6">
        <v>1.05</v>
      </c>
      <c r="B323" s="6">
        <v>19</v>
      </c>
    </row>
    <row r="324" spans="1:2">
      <c r="A324" s="6">
        <v>0.87</v>
      </c>
      <c r="B324" s="6">
        <v>23</v>
      </c>
    </row>
    <row r="325" spans="1:2">
      <c r="A325" s="6">
        <v>0.87</v>
      </c>
      <c r="B325" s="6">
        <v>22</v>
      </c>
    </row>
    <row r="326" spans="1:2">
      <c r="A326" s="6">
        <v>0.95</v>
      </c>
      <c r="B326" s="6">
        <v>20</v>
      </c>
    </row>
    <row r="327" spans="1:2">
      <c r="A327" s="6">
        <v>1</v>
      </c>
      <c r="B327" s="6">
        <v>19</v>
      </c>
    </row>
    <row r="328" spans="1:2">
      <c r="A328" s="6">
        <v>0.87</v>
      </c>
      <c r="B328" s="6">
        <v>23</v>
      </c>
    </row>
    <row r="329" spans="1:2">
      <c r="A329" s="6">
        <v>0.83</v>
      </c>
      <c r="B329" s="6">
        <v>22</v>
      </c>
    </row>
    <row r="330" spans="1:2">
      <c r="A330" s="6">
        <v>0.91</v>
      </c>
      <c r="B330" s="6">
        <v>20</v>
      </c>
    </row>
    <row r="331" spans="1:2">
      <c r="A331" s="6">
        <v>1.05</v>
      </c>
      <c r="B331" s="6">
        <v>19</v>
      </c>
    </row>
    <row r="332" spans="1:2">
      <c r="A332" s="6">
        <v>0.87</v>
      </c>
      <c r="B332" s="6">
        <v>23</v>
      </c>
    </row>
    <row r="333" spans="1:2">
      <c r="A333" s="6">
        <v>0.91</v>
      </c>
      <c r="B333" s="6">
        <v>22</v>
      </c>
    </row>
    <row r="334" spans="1:2">
      <c r="A334" s="6">
        <v>0.95</v>
      </c>
      <c r="B334" s="6">
        <v>20</v>
      </c>
    </row>
    <row r="335" spans="1:2">
      <c r="A335" s="6">
        <v>1.05</v>
      </c>
      <c r="B335" s="6">
        <v>19</v>
      </c>
    </row>
    <row r="336" spans="1:2">
      <c r="A336" s="6">
        <v>1</v>
      </c>
      <c r="B336" s="6">
        <v>19</v>
      </c>
    </row>
    <row r="337" spans="1:2">
      <c r="A337" s="6">
        <v>1.1100000000000001</v>
      </c>
      <c r="B337" s="6">
        <v>17</v>
      </c>
    </row>
    <row r="338" spans="1:2">
      <c r="A338" s="6">
        <v>1.18</v>
      </c>
      <c r="B338" s="6">
        <v>15</v>
      </c>
    </row>
    <row r="339" spans="1:2">
      <c r="A339" s="6">
        <v>1.54</v>
      </c>
      <c r="B339" s="6">
        <v>13</v>
      </c>
    </row>
    <row r="340" spans="1:2">
      <c r="A340" s="6">
        <v>1.82</v>
      </c>
      <c r="B340" s="6">
        <v>10</v>
      </c>
    </row>
    <row r="341" spans="1:2">
      <c r="A341" s="6">
        <v>0.95</v>
      </c>
      <c r="B341" s="6">
        <v>19</v>
      </c>
    </row>
    <row r="342" spans="1:2">
      <c r="A342" s="6">
        <v>1.05</v>
      </c>
      <c r="B342" s="6">
        <v>17</v>
      </c>
    </row>
    <row r="343" spans="1:2">
      <c r="A343" s="6">
        <v>1.25</v>
      </c>
      <c r="B343" s="6">
        <v>15</v>
      </c>
    </row>
    <row r="344" spans="1:2">
      <c r="A344" s="6">
        <v>1.43</v>
      </c>
      <c r="B344" s="6">
        <v>14</v>
      </c>
    </row>
    <row r="345" spans="1:2">
      <c r="A345" s="6">
        <v>1.82</v>
      </c>
      <c r="B345" s="6">
        <v>11</v>
      </c>
    </row>
    <row r="346" spans="1:2">
      <c r="A346" s="6">
        <v>1.1100000000000001</v>
      </c>
      <c r="B346" s="6">
        <v>17</v>
      </c>
    </row>
    <row r="347" spans="1:2">
      <c r="A347" s="6">
        <v>1.33</v>
      </c>
      <c r="B347" s="6">
        <v>15</v>
      </c>
    </row>
    <row r="348" spans="1:2">
      <c r="A348" s="6">
        <v>1.43</v>
      </c>
      <c r="B348" s="6">
        <v>14</v>
      </c>
    </row>
    <row r="349" spans="1:2">
      <c r="A349" s="6">
        <v>1.54</v>
      </c>
      <c r="B349" s="6">
        <v>13</v>
      </c>
    </row>
    <row r="350" spans="1:2">
      <c r="A350" s="6">
        <v>1.05</v>
      </c>
      <c r="B350" s="6">
        <v>17</v>
      </c>
    </row>
    <row r="351" spans="1:2">
      <c r="A351" s="6">
        <v>1.25</v>
      </c>
      <c r="B351" s="6">
        <v>15</v>
      </c>
    </row>
    <row r="352" spans="1:2">
      <c r="A352" s="6">
        <v>1.33</v>
      </c>
      <c r="B352" s="6">
        <v>14</v>
      </c>
    </row>
    <row r="353" spans="1:2">
      <c r="A353" s="6">
        <v>1.43</v>
      </c>
      <c r="B353" s="6">
        <v>13</v>
      </c>
    </row>
    <row r="354" spans="1:2">
      <c r="A354" s="6">
        <v>1</v>
      </c>
      <c r="B354" s="6">
        <v>18</v>
      </c>
    </row>
    <row r="355" spans="1:2">
      <c r="A355" s="6">
        <v>1.25</v>
      </c>
      <c r="B355" s="6">
        <v>16</v>
      </c>
    </row>
    <row r="356" spans="1:2">
      <c r="A356" s="6">
        <v>1.33</v>
      </c>
      <c r="B356" s="6">
        <v>15</v>
      </c>
    </row>
    <row r="357" spans="1:2">
      <c r="A357" s="6">
        <v>1.54</v>
      </c>
      <c r="B357" s="6">
        <v>13</v>
      </c>
    </row>
    <row r="358" spans="1:2">
      <c r="A358" s="6">
        <v>1.1100000000000001</v>
      </c>
      <c r="B358" s="6">
        <v>18</v>
      </c>
    </row>
    <row r="359" spans="1:2">
      <c r="A359" s="6">
        <v>1.25</v>
      </c>
      <c r="B359" s="6">
        <v>16</v>
      </c>
    </row>
    <row r="360" spans="1:2">
      <c r="A360" s="6">
        <v>1.25</v>
      </c>
      <c r="B360" s="6">
        <v>15</v>
      </c>
    </row>
    <row r="361" spans="1:2">
      <c r="A361" s="6">
        <v>1.43</v>
      </c>
      <c r="B361" s="6">
        <v>13</v>
      </c>
    </row>
    <row r="362" spans="1:2">
      <c r="A362" s="6">
        <v>1</v>
      </c>
      <c r="B362" s="6">
        <v>19</v>
      </c>
    </row>
    <row r="363" spans="1:2">
      <c r="A363" s="6">
        <v>1.25</v>
      </c>
      <c r="B363" s="6">
        <v>16</v>
      </c>
    </row>
    <row r="364" spans="1:2">
      <c r="A364" s="6">
        <v>1.25</v>
      </c>
      <c r="B364" s="6">
        <v>15</v>
      </c>
    </row>
    <row r="365" spans="1:2">
      <c r="A365" s="6">
        <v>1.43</v>
      </c>
      <c r="B365" s="6">
        <v>13</v>
      </c>
    </row>
    <row r="366" spans="1:2">
      <c r="A366" s="6">
        <v>2.5</v>
      </c>
      <c r="B366" s="6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377"/>
  <sheetViews>
    <sheetView zoomScaleNormal="100" workbookViewId="0" xr3:uid="{274F5AE0-5452-572F-8038-C13FFDA59D49}">
      <selection activeCell="H4" sqref="H4"/>
    </sheetView>
  </sheetViews>
  <sheetFormatPr defaultRowHeight="15"/>
  <cols>
    <col min="1" max="1" width="12.5703125" customWidth="1"/>
    <col min="6" max="6" width="19.28515625" customWidth="1"/>
    <col min="8" max="8" width="13" customWidth="1"/>
  </cols>
  <sheetData>
    <row r="2" spans="1:11">
      <c r="G2" t="s">
        <v>45</v>
      </c>
      <c r="H2">
        <f>AVERAGE(H12:H376)</f>
        <v>25.323287671232876</v>
      </c>
    </row>
    <row r="3" spans="1:11">
      <c r="G3" t="s">
        <v>347</v>
      </c>
      <c r="H3">
        <f>_xlfn.STDEV.P(H12:H376)</f>
        <v>6.8841394155397326</v>
      </c>
    </row>
    <row r="4" spans="1:11">
      <c r="G4" t="s">
        <v>348</v>
      </c>
      <c r="H4">
        <f>AVERAGE(K12:K183)</f>
        <v>29.994186046511629</v>
      </c>
    </row>
    <row r="5" spans="1:11">
      <c r="G5" t="s">
        <v>349</v>
      </c>
      <c r="H5">
        <f>_xlfn.Z.TEST(K12:K183,H2,H3)</f>
        <v>2.8312753066760779E-19</v>
      </c>
    </row>
    <row r="10" spans="1:11" ht="53.25" customHeight="1"/>
    <row r="11" spans="1:11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s="2" t="s">
        <v>8</v>
      </c>
      <c r="K11" t="s">
        <v>348</v>
      </c>
    </row>
    <row r="12" spans="1:11">
      <c r="A12" s="1">
        <v>42736</v>
      </c>
      <c r="B12" s="1" t="str">
        <f t="shared" ref="B12:B75" si="0">TEXT(A12, "mmmm")</f>
        <v>January</v>
      </c>
      <c r="C12" t="s">
        <v>10</v>
      </c>
      <c r="D12">
        <v>27</v>
      </c>
      <c r="E12">
        <v>2</v>
      </c>
      <c r="F12">
        <v>15</v>
      </c>
      <c r="G12">
        <v>0.3</v>
      </c>
      <c r="H12">
        <v>10</v>
      </c>
      <c r="I12" s="2">
        <f t="shared" ref="I12:I75" si="1">G12*H12</f>
        <v>3</v>
      </c>
      <c r="K12" s="14">
        <v>22</v>
      </c>
    </row>
    <row r="13" spans="1:11">
      <c r="A13" s="1">
        <v>42737</v>
      </c>
      <c r="B13" s="1" t="str">
        <f t="shared" si="0"/>
        <v>January</v>
      </c>
      <c r="C13" t="s">
        <v>12</v>
      </c>
      <c r="D13">
        <v>28.9</v>
      </c>
      <c r="E13">
        <v>1.33</v>
      </c>
      <c r="F13">
        <v>15</v>
      </c>
      <c r="G13">
        <v>0.3</v>
      </c>
      <c r="H13">
        <v>13</v>
      </c>
      <c r="I13" s="2">
        <f t="shared" si="1"/>
        <v>3.9</v>
      </c>
      <c r="K13" s="15">
        <v>22</v>
      </c>
    </row>
    <row r="14" spans="1:11">
      <c r="A14" s="1">
        <v>42738</v>
      </c>
      <c r="B14" s="1" t="str">
        <f t="shared" si="0"/>
        <v>January</v>
      </c>
      <c r="C14" t="s">
        <v>14</v>
      </c>
      <c r="D14">
        <v>34.5</v>
      </c>
      <c r="E14">
        <v>1.33</v>
      </c>
      <c r="F14">
        <v>27</v>
      </c>
      <c r="G14">
        <v>0.3</v>
      </c>
      <c r="H14">
        <v>15</v>
      </c>
      <c r="I14" s="2">
        <f t="shared" si="1"/>
        <v>4.5</v>
      </c>
      <c r="K14" s="14">
        <v>22</v>
      </c>
    </row>
    <row r="15" spans="1:11">
      <c r="A15" s="1">
        <v>42739</v>
      </c>
      <c r="B15" s="1" t="str">
        <f t="shared" si="0"/>
        <v>January</v>
      </c>
      <c r="C15" t="s">
        <v>16</v>
      </c>
      <c r="D15">
        <v>44.1</v>
      </c>
      <c r="E15">
        <v>1.05</v>
      </c>
      <c r="F15">
        <v>28</v>
      </c>
      <c r="G15">
        <v>0.3</v>
      </c>
      <c r="H15">
        <v>17</v>
      </c>
      <c r="I15" s="2">
        <f t="shared" si="1"/>
        <v>5.0999999999999996</v>
      </c>
      <c r="K15" s="15">
        <v>23</v>
      </c>
    </row>
    <row r="16" spans="1:11">
      <c r="A16" s="1">
        <v>42740</v>
      </c>
      <c r="B16" s="1" t="str">
        <f t="shared" si="0"/>
        <v>January</v>
      </c>
      <c r="C16" t="s">
        <v>18</v>
      </c>
      <c r="D16">
        <v>42.4</v>
      </c>
      <c r="E16">
        <v>1</v>
      </c>
      <c r="F16">
        <v>33</v>
      </c>
      <c r="G16">
        <v>0.3</v>
      </c>
      <c r="H16">
        <v>18</v>
      </c>
      <c r="I16" s="2">
        <f t="shared" si="1"/>
        <v>5.3999999999999995</v>
      </c>
      <c r="K16" s="14">
        <v>25</v>
      </c>
    </row>
    <row r="17" spans="1:11">
      <c r="A17" s="1">
        <v>42741</v>
      </c>
      <c r="B17" s="1" t="str">
        <f t="shared" si="0"/>
        <v>January</v>
      </c>
      <c r="C17" t="s">
        <v>20</v>
      </c>
      <c r="D17">
        <v>25.3</v>
      </c>
      <c r="E17">
        <v>1.54</v>
      </c>
      <c r="F17">
        <v>23</v>
      </c>
      <c r="G17">
        <v>0.3</v>
      </c>
      <c r="H17">
        <v>11</v>
      </c>
      <c r="I17" s="2">
        <f t="shared" si="1"/>
        <v>3.3</v>
      </c>
      <c r="K17" s="15">
        <v>25</v>
      </c>
    </row>
    <row r="18" spans="1:11">
      <c r="A18" s="1">
        <v>42742</v>
      </c>
      <c r="B18" s="1" t="str">
        <f t="shared" si="0"/>
        <v>January</v>
      </c>
      <c r="C18" t="s">
        <v>21</v>
      </c>
      <c r="D18">
        <v>32.9</v>
      </c>
      <c r="E18">
        <v>1.54</v>
      </c>
      <c r="F18">
        <v>19</v>
      </c>
      <c r="G18">
        <v>0.3</v>
      </c>
      <c r="H18">
        <v>13</v>
      </c>
      <c r="I18" s="2">
        <f t="shared" si="1"/>
        <v>3.9</v>
      </c>
      <c r="K18" s="14">
        <v>23</v>
      </c>
    </row>
    <row r="19" spans="1:11">
      <c r="A19" s="1">
        <v>42743</v>
      </c>
      <c r="B19" s="1" t="str">
        <f t="shared" si="0"/>
        <v>January</v>
      </c>
      <c r="C19" t="s">
        <v>10</v>
      </c>
      <c r="D19">
        <v>37.5</v>
      </c>
      <c r="E19">
        <v>1.18</v>
      </c>
      <c r="F19">
        <v>28</v>
      </c>
      <c r="G19">
        <v>0.3</v>
      </c>
      <c r="H19">
        <v>15</v>
      </c>
      <c r="I19" s="2">
        <f t="shared" si="1"/>
        <v>4.5</v>
      </c>
      <c r="K19" s="15">
        <v>25</v>
      </c>
    </row>
    <row r="20" spans="1:11">
      <c r="A20" s="1">
        <v>42744</v>
      </c>
      <c r="B20" s="1" t="str">
        <f t="shared" si="0"/>
        <v>January</v>
      </c>
      <c r="C20" t="s">
        <v>12</v>
      </c>
      <c r="D20">
        <v>38.1</v>
      </c>
      <c r="E20">
        <v>1.18</v>
      </c>
      <c r="F20">
        <v>20</v>
      </c>
      <c r="G20">
        <v>0.3</v>
      </c>
      <c r="H20">
        <v>17</v>
      </c>
      <c r="I20" s="2">
        <f t="shared" si="1"/>
        <v>5.0999999999999996</v>
      </c>
      <c r="K20" s="14">
        <v>23</v>
      </c>
    </row>
    <row r="21" spans="1:11">
      <c r="A21" s="1">
        <v>42745</v>
      </c>
      <c r="B21" s="1" t="str">
        <f t="shared" si="0"/>
        <v>January</v>
      </c>
      <c r="C21" t="s">
        <v>14</v>
      </c>
      <c r="D21">
        <v>43.4</v>
      </c>
      <c r="E21">
        <v>1.05</v>
      </c>
      <c r="F21">
        <v>33</v>
      </c>
      <c r="G21">
        <v>0.3</v>
      </c>
      <c r="H21">
        <v>18</v>
      </c>
      <c r="I21" s="2">
        <f t="shared" si="1"/>
        <v>5.3999999999999995</v>
      </c>
      <c r="K21" s="15">
        <v>24</v>
      </c>
    </row>
    <row r="22" spans="1:11">
      <c r="A22" s="1">
        <v>42746</v>
      </c>
      <c r="B22" s="1" t="str">
        <f t="shared" si="0"/>
        <v>January</v>
      </c>
      <c r="C22" t="s">
        <v>16</v>
      </c>
      <c r="D22">
        <v>32.6</v>
      </c>
      <c r="E22">
        <v>1.54</v>
      </c>
      <c r="F22">
        <v>23</v>
      </c>
      <c r="G22">
        <v>0.3</v>
      </c>
      <c r="H22">
        <v>12</v>
      </c>
      <c r="I22" s="2">
        <f t="shared" si="1"/>
        <v>3.5999999999999996</v>
      </c>
      <c r="K22" s="14">
        <v>23</v>
      </c>
    </row>
    <row r="23" spans="1:11">
      <c r="A23" s="1">
        <v>42747</v>
      </c>
      <c r="B23" s="1" t="str">
        <f t="shared" si="0"/>
        <v>January</v>
      </c>
      <c r="C23" t="s">
        <v>18</v>
      </c>
      <c r="D23">
        <v>38.200000000000003</v>
      </c>
      <c r="E23">
        <v>1.33</v>
      </c>
      <c r="F23">
        <v>16</v>
      </c>
      <c r="G23">
        <v>0.3</v>
      </c>
      <c r="H23">
        <v>14</v>
      </c>
      <c r="I23" s="2">
        <f t="shared" si="1"/>
        <v>4.2</v>
      </c>
      <c r="K23" s="15">
        <v>24</v>
      </c>
    </row>
    <row r="24" spans="1:11">
      <c r="A24" s="1">
        <v>42748</v>
      </c>
      <c r="B24" s="1" t="str">
        <f t="shared" si="0"/>
        <v>January</v>
      </c>
      <c r="C24" t="s">
        <v>20</v>
      </c>
      <c r="D24">
        <v>37.5</v>
      </c>
      <c r="E24">
        <v>1.33</v>
      </c>
      <c r="F24">
        <v>19</v>
      </c>
      <c r="G24">
        <v>0.3</v>
      </c>
      <c r="H24">
        <v>15</v>
      </c>
      <c r="I24" s="2">
        <f t="shared" si="1"/>
        <v>4.5</v>
      </c>
      <c r="K24" s="14">
        <v>25</v>
      </c>
    </row>
    <row r="25" spans="1:11">
      <c r="A25" s="1">
        <v>42749</v>
      </c>
      <c r="B25" s="1" t="str">
        <f t="shared" si="0"/>
        <v>January</v>
      </c>
      <c r="C25" t="s">
        <v>21</v>
      </c>
      <c r="D25">
        <v>44.1</v>
      </c>
      <c r="E25">
        <v>1.05</v>
      </c>
      <c r="F25">
        <v>23</v>
      </c>
      <c r="G25">
        <v>0.3</v>
      </c>
      <c r="H25">
        <v>17</v>
      </c>
      <c r="I25" s="2">
        <f t="shared" si="1"/>
        <v>5.0999999999999996</v>
      </c>
      <c r="K25" s="15">
        <v>26</v>
      </c>
    </row>
    <row r="26" spans="1:11">
      <c r="A26" s="1">
        <v>42750</v>
      </c>
      <c r="B26" s="1" t="str">
        <f t="shared" si="0"/>
        <v>January</v>
      </c>
      <c r="C26" t="s">
        <v>10</v>
      </c>
      <c r="D26">
        <v>43.4</v>
      </c>
      <c r="E26">
        <v>1.1100000000000001</v>
      </c>
      <c r="F26">
        <v>33</v>
      </c>
      <c r="G26">
        <v>0.3</v>
      </c>
      <c r="H26">
        <v>18</v>
      </c>
      <c r="I26" s="2">
        <f t="shared" si="1"/>
        <v>5.3999999999999995</v>
      </c>
      <c r="K26" s="14">
        <v>26</v>
      </c>
    </row>
    <row r="27" spans="1:11">
      <c r="A27" s="1">
        <v>42751</v>
      </c>
      <c r="B27" s="1" t="str">
        <f t="shared" si="0"/>
        <v>January</v>
      </c>
      <c r="C27" t="s">
        <v>12</v>
      </c>
      <c r="D27">
        <v>30.6</v>
      </c>
      <c r="E27">
        <v>1.67</v>
      </c>
      <c r="F27">
        <v>24</v>
      </c>
      <c r="G27">
        <v>0.3</v>
      </c>
      <c r="H27">
        <v>12</v>
      </c>
      <c r="I27" s="2">
        <f t="shared" si="1"/>
        <v>3.5999999999999996</v>
      </c>
      <c r="K27" s="15">
        <v>26</v>
      </c>
    </row>
    <row r="28" spans="1:11">
      <c r="A28" s="1">
        <v>42752</v>
      </c>
      <c r="B28" s="1" t="str">
        <f t="shared" si="0"/>
        <v>January</v>
      </c>
      <c r="C28" t="s">
        <v>14</v>
      </c>
      <c r="D28">
        <v>32.200000000000003</v>
      </c>
      <c r="E28">
        <v>1.43</v>
      </c>
      <c r="F28">
        <v>26</v>
      </c>
      <c r="G28">
        <v>0.3</v>
      </c>
      <c r="H28">
        <v>14</v>
      </c>
      <c r="I28" s="2">
        <f t="shared" si="1"/>
        <v>4.2</v>
      </c>
      <c r="K28" s="14">
        <v>27</v>
      </c>
    </row>
    <row r="29" spans="1:11">
      <c r="A29" s="1">
        <v>42753</v>
      </c>
      <c r="B29" s="1" t="str">
        <f t="shared" si="0"/>
        <v>January</v>
      </c>
      <c r="C29" t="s">
        <v>16</v>
      </c>
      <c r="D29">
        <v>42.8</v>
      </c>
      <c r="E29">
        <v>1.18</v>
      </c>
      <c r="F29">
        <v>33</v>
      </c>
      <c r="G29">
        <v>0.3</v>
      </c>
      <c r="H29">
        <v>16</v>
      </c>
      <c r="I29" s="2">
        <f t="shared" si="1"/>
        <v>4.8</v>
      </c>
      <c r="K29" s="15">
        <v>25</v>
      </c>
    </row>
    <row r="30" spans="1:11">
      <c r="A30" s="1">
        <v>42754</v>
      </c>
      <c r="B30" s="1" t="str">
        <f t="shared" si="0"/>
        <v>January</v>
      </c>
      <c r="C30" t="s">
        <v>18</v>
      </c>
      <c r="D30">
        <v>43.1</v>
      </c>
      <c r="E30">
        <v>1.18</v>
      </c>
      <c r="F30">
        <v>30</v>
      </c>
      <c r="G30">
        <v>0.3</v>
      </c>
      <c r="H30">
        <v>17</v>
      </c>
      <c r="I30" s="2">
        <f t="shared" si="1"/>
        <v>5.0999999999999996</v>
      </c>
      <c r="K30" s="14">
        <v>27</v>
      </c>
    </row>
    <row r="31" spans="1:11">
      <c r="A31" s="1">
        <v>42755</v>
      </c>
      <c r="B31" s="1" t="str">
        <f t="shared" si="0"/>
        <v>January</v>
      </c>
      <c r="C31" t="s">
        <v>20</v>
      </c>
      <c r="D31">
        <v>31.6</v>
      </c>
      <c r="E31">
        <v>1.43</v>
      </c>
      <c r="F31">
        <v>20</v>
      </c>
      <c r="G31">
        <v>0.3</v>
      </c>
      <c r="H31">
        <v>12</v>
      </c>
      <c r="I31" s="2">
        <f t="shared" si="1"/>
        <v>3.5999999999999996</v>
      </c>
      <c r="K31" s="15">
        <v>25</v>
      </c>
    </row>
    <row r="32" spans="1:11">
      <c r="A32" s="1">
        <v>42756</v>
      </c>
      <c r="B32" s="1" t="str">
        <f t="shared" si="0"/>
        <v>January</v>
      </c>
      <c r="C32" t="s">
        <v>21</v>
      </c>
      <c r="D32">
        <v>36.200000000000003</v>
      </c>
      <c r="E32">
        <v>1.25</v>
      </c>
      <c r="F32">
        <v>16</v>
      </c>
      <c r="G32">
        <v>0.3</v>
      </c>
      <c r="H32">
        <v>14</v>
      </c>
      <c r="I32" s="2">
        <f t="shared" si="1"/>
        <v>4.2</v>
      </c>
      <c r="K32" s="14">
        <v>26</v>
      </c>
    </row>
    <row r="33" spans="1:11">
      <c r="A33" s="1">
        <v>42757</v>
      </c>
      <c r="B33" s="1" t="str">
        <f t="shared" si="0"/>
        <v>January</v>
      </c>
      <c r="C33" t="s">
        <v>10</v>
      </c>
      <c r="D33">
        <v>40.799999999999997</v>
      </c>
      <c r="E33">
        <v>1.1100000000000001</v>
      </c>
      <c r="F33">
        <v>19</v>
      </c>
      <c r="G33">
        <v>0.3</v>
      </c>
      <c r="H33">
        <v>16</v>
      </c>
      <c r="I33" s="2">
        <f t="shared" si="1"/>
        <v>4.8</v>
      </c>
      <c r="K33" s="15">
        <v>27</v>
      </c>
    </row>
    <row r="34" spans="1:11">
      <c r="A34" s="1">
        <v>42758</v>
      </c>
      <c r="B34" s="1" t="str">
        <f t="shared" si="0"/>
        <v>January</v>
      </c>
      <c r="C34" t="s">
        <v>12</v>
      </c>
      <c r="D34">
        <v>38.1</v>
      </c>
      <c r="E34">
        <v>1.05</v>
      </c>
      <c r="F34">
        <v>21</v>
      </c>
      <c r="G34">
        <v>0.3</v>
      </c>
      <c r="H34">
        <v>17</v>
      </c>
      <c r="I34" s="2">
        <f t="shared" si="1"/>
        <v>5.0999999999999996</v>
      </c>
      <c r="K34" s="14">
        <v>27</v>
      </c>
    </row>
    <row r="35" spans="1:11">
      <c r="A35" s="1">
        <v>42759</v>
      </c>
      <c r="B35" s="1" t="str">
        <f t="shared" si="0"/>
        <v>January</v>
      </c>
      <c r="C35" t="s">
        <v>14</v>
      </c>
      <c r="D35">
        <v>28.6</v>
      </c>
      <c r="E35">
        <v>1.54</v>
      </c>
      <c r="F35">
        <v>20</v>
      </c>
      <c r="G35">
        <v>0.3</v>
      </c>
      <c r="H35">
        <v>12</v>
      </c>
      <c r="I35" s="2">
        <f t="shared" si="1"/>
        <v>3.5999999999999996</v>
      </c>
      <c r="K35" s="15">
        <v>26</v>
      </c>
    </row>
    <row r="36" spans="1:11">
      <c r="A36" s="1">
        <v>42760</v>
      </c>
      <c r="B36" s="1" t="str">
        <f t="shared" si="0"/>
        <v>January</v>
      </c>
      <c r="C36" t="s">
        <v>16</v>
      </c>
      <c r="D36">
        <v>32.200000000000003</v>
      </c>
      <c r="E36">
        <v>1.25</v>
      </c>
      <c r="F36">
        <v>24</v>
      </c>
      <c r="G36">
        <v>0.3</v>
      </c>
      <c r="H36">
        <v>14</v>
      </c>
      <c r="I36" s="2">
        <f t="shared" si="1"/>
        <v>4.2</v>
      </c>
      <c r="K36" s="14">
        <v>27</v>
      </c>
    </row>
    <row r="37" spans="1:11">
      <c r="A37" s="1">
        <v>42761</v>
      </c>
      <c r="B37" s="1" t="str">
        <f t="shared" si="0"/>
        <v>January</v>
      </c>
      <c r="C37" t="s">
        <v>18</v>
      </c>
      <c r="D37">
        <v>35.799999999999997</v>
      </c>
      <c r="E37">
        <v>1.25</v>
      </c>
      <c r="F37">
        <v>18</v>
      </c>
      <c r="G37">
        <v>0.3</v>
      </c>
      <c r="H37">
        <v>16</v>
      </c>
      <c r="I37" s="2">
        <f t="shared" si="1"/>
        <v>4.8</v>
      </c>
      <c r="K37" s="15">
        <v>27</v>
      </c>
    </row>
    <row r="38" spans="1:11">
      <c r="A38" s="1">
        <v>42762</v>
      </c>
      <c r="B38" s="1" t="str">
        <f t="shared" si="0"/>
        <v>January</v>
      </c>
      <c r="C38" t="s">
        <v>20</v>
      </c>
      <c r="D38">
        <v>42.1</v>
      </c>
      <c r="E38">
        <v>1.05</v>
      </c>
      <c r="F38">
        <v>22</v>
      </c>
      <c r="G38">
        <v>0.3</v>
      </c>
      <c r="H38">
        <v>17</v>
      </c>
      <c r="I38" s="2">
        <f t="shared" si="1"/>
        <v>5.0999999999999996</v>
      </c>
      <c r="K38" s="14">
        <v>25</v>
      </c>
    </row>
    <row r="39" spans="1:11">
      <c r="A39" s="1">
        <v>42763</v>
      </c>
      <c r="B39" s="1" t="str">
        <f t="shared" si="0"/>
        <v>January</v>
      </c>
      <c r="C39" t="s">
        <v>21</v>
      </c>
      <c r="D39">
        <v>34.9</v>
      </c>
      <c r="E39">
        <v>1.33</v>
      </c>
      <c r="F39">
        <v>15</v>
      </c>
      <c r="G39">
        <v>0.3</v>
      </c>
      <c r="H39">
        <v>13</v>
      </c>
      <c r="I39" s="2">
        <f t="shared" si="1"/>
        <v>3.9</v>
      </c>
      <c r="K39" s="15">
        <v>26</v>
      </c>
    </row>
    <row r="40" spans="1:11">
      <c r="A40" s="1">
        <v>42764</v>
      </c>
      <c r="B40" s="1" t="str">
        <f t="shared" si="0"/>
        <v>January</v>
      </c>
      <c r="C40" t="s">
        <v>10</v>
      </c>
      <c r="D40">
        <v>35.200000000000003</v>
      </c>
      <c r="E40">
        <v>1.33</v>
      </c>
      <c r="F40">
        <v>27</v>
      </c>
      <c r="G40">
        <v>0.3</v>
      </c>
      <c r="H40">
        <v>14</v>
      </c>
      <c r="I40" s="2">
        <f t="shared" si="1"/>
        <v>4.2</v>
      </c>
      <c r="K40" s="14">
        <v>27</v>
      </c>
    </row>
    <row r="41" spans="1:11">
      <c r="A41" s="1">
        <v>42765</v>
      </c>
      <c r="B41" s="1" t="str">
        <f t="shared" si="0"/>
        <v>January</v>
      </c>
      <c r="C41" t="s">
        <v>12</v>
      </c>
      <c r="D41">
        <v>41.1</v>
      </c>
      <c r="E41">
        <v>1.05</v>
      </c>
      <c r="F41">
        <v>20</v>
      </c>
      <c r="G41">
        <v>0.3</v>
      </c>
      <c r="H41">
        <v>17</v>
      </c>
      <c r="I41" s="2">
        <f t="shared" si="1"/>
        <v>5.0999999999999996</v>
      </c>
      <c r="K41" s="15">
        <v>25</v>
      </c>
    </row>
    <row r="42" spans="1:11">
      <c r="A42" s="1">
        <v>42766</v>
      </c>
      <c r="B42" s="1" t="str">
        <f t="shared" si="0"/>
        <v>January</v>
      </c>
      <c r="C42" t="s">
        <v>14</v>
      </c>
      <c r="D42">
        <v>40.4</v>
      </c>
      <c r="E42">
        <v>1.05</v>
      </c>
      <c r="F42">
        <v>37</v>
      </c>
      <c r="G42">
        <v>0.3</v>
      </c>
      <c r="H42">
        <v>18</v>
      </c>
      <c r="I42" s="2">
        <f t="shared" si="1"/>
        <v>5.3999999999999995</v>
      </c>
      <c r="K42" s="14">
        <v>25</v>
      </c>
    </row>
    <row r="43" spans="1:11">
      <c r="A43" s="1">
        <v>42767</v>
      </c>
      <c r="B43" s="1" t="str">
        <f t="shared" si="0"/>
        <v>February</v>
      </c>
      <c r="C43" t="s">
        <v>16</v>
      </c>
      <c r="D43">
        <v>42.4</v>
      </c>
      <c r="E43">
        <v>1</v>
      </c>
      <c r="F43">
        <v>35</v>
      </c>
      <c r="G43">
        <v>0.3</v>
      </c>
      <c r="H43">
        <v>18</v>
      </c>
      <c r="I43" s="2">
        <f t="shared" si="1"/>
        <v>5.3999999999999995</v>
      </c>
      <c r="K43" s="15">
        <v>29</v>
      </c>
    </row>
    <row r="44" spans="1:11">
      <c r="A44" s="1">
        <v>42768</v>
      </c>
      <c r="B44" s="1" t="str">
        <f t="shared" si="0"/>
        <v>February</v>
      </c>
      <c r="C44" t="s">
        <v>18</v>
      </c>
      <c r="D44">
        <v>52</v>
      </c>
      <c r="E44">
        <v>1</v>
      </c>
      <c r="F44">
        <v>22</v>
      </c>
      <c r="G44">
        <v>0.3</v>
      </c>
      <c r="H44">
        <v>20</v>
      </c>
      <c r="I44" s="2">
        <f t="shared" si="1"/>
        <v>6</v>
      </c>
      <c r="K44" s="14">
        <v>30</v>
      </c>
    </row>
    <row r="45" spans="1:11">
      <c r="A45" s="1">
        <v>42769</v>
      </c>
      <c r="B45" s="1" t="str">
        <f t="shared" si="0"/>
        <v>February</v>
      </c>
      <c r="C45" t="s">
        <v>20</v>
      </c>
      <c r="D45">
        <v>50.3</v>
      </c>
      <c r="E45">
        <v>0.87</v>
      </c>
      <c r="F45">
        <v>25</v>
      </c>
      <c r="G45">
        <v>0.3</v>
      </c>
      <c r="H45">
        <v>21</v>
      </c>
      <c r="I45" s="2">
        <f t="shared" si="1"/>
        <v>6.3</v>
      </c>
      <c r="K45" s="15">
        <v>31</v>
      </c>
    </row>
    <row r="46" spans="1:11">
      <c r="A46" s="1">
        <v>42770</v>
      </c>
      <c r="B46" s="1" t="str">
        <f t="shared" si="0"/>
        <v>February</v>
      </c>
      <c r="C46" t="s">
        <v>21</v>
      </c>
      <c r="D46">
        <v>56.6</v>
      </c>
      <c r="E46">
        <v>0.83</v>
      </c>
      <c r="F46">
        <v>46</v>
      </c>
      <c r="G46">
        <v>0.3</v>
      </c>
      <c r="H46">
        <v>22</v>
      </c>
      <c r="I46" s="2">
        <f t="shared" si="1"/>
        <v>6.6</v>
      </c>
      <c r="K46" s="14">
        <v>29</v>
      </c>
    </row>
    <row r="47" spans="1:11">
      <c r="A47" s="1">
        <v>42771</v>
      </c>
      <c r="B47" s="1" t="str">
        <f t="shared" si="0"/>
        <v>February</v>
      </c>
      <c r="C47" t="s">
        <v>10</v>
      </c>
      <c r="D47">
        <v>45.4</v>
      </c>
      <c r="E47">
        <v>1.1100000000000001</v>
      </c>
      <c r="F47">
        <v>32</v>
      </c>
      <c r="G47">
        <v>0.3</v>
      </c>
      <c r="H47">
        <v>18</v>
      </c>
      <c r="I47" s="2">
        <f t="shared" si="1"/>
        <v>5.3999999999999995</v>
      </c>
      <c r="K47" s="15">
        <v>29</v>
      </c>
    </row>
    <row r="48" spans="1:11">
      <c r="A48" s="1">
        <v>42772</v>
      </c>
      <c r="B48" s="1" t="str">
        <f t="shared" si="0"/>
        <v>February</v>
      </c>
      <c r="C48" t="s">
        <v>12</v>
      </c>
      <c r="D48">
        <v>45</v>
      </c>
      <c r="E48">
        <v>0.95</v>
      </c>
      <c r="F48">
        <v>28</v>
      </c>
      <c r="G48">
        <v>0.3</v>
      </c>
      <c r="H48">
        <v>20</v>
      </c>
      <c r="I48" s="2">
        <f t="shared" si="1"/>
        <v>6</v>
      </c>
      <c r="K48" s="14">
        <v>30</v>
      </c>
    </row>
    <row r="49" spans="1:11">
      <c r="A49" s="1">
        <v>42773</v>
      </c>
      <c r="B49" s="1" t="str">
        <f t="shared" si="0"/>
        <v>February</v>
      </c>
      <c r="C49" t="s">
        <v>14</v>
      </c>
      <c r="D49">
        <v>52.3</v>
      </c>
      <c r="E49">
        <v>0.87</v>
      </c>
      <c r="F49">
        <v>39</v>
      </c>
      <c r="G49">
        <v>0.3</v>
      </c>
      <c r="H49">
        <v>21</v>
      </c>
      <c r="I49" s="2">
        <f t="shared" si="1"/>
        <v>6.3</v>
      </c>
      <c r="K49" s="15">
        <v>31</v>
      </c>
    </row>
    <row r="50" spans="1:11">
      <c r="A50" s="1">
        <v>42774</v>
      </c>
      <c r="B50" s="1" t="str">
        <f t="shared" si="0"/>
        <v>February</v>
      </c>
      <c r="C50" t="s">
        <v>16</v>
      </c>
      <c r="D50">
        <v>52.6</v>
      </c>
      <c r="E50">
        <v>0.87</v>
      </c>
      <c r="F50">
        <v>31</v>
      </c>
      <c r="G50">
        <v>0.3</v>
      </c>
      <c r="H50">
        <v>22</v>
      </c>
      <c r="I50" s="2">
        <f t="shared" si="1"/>
        <v>6.6</v>
      </c>
      <c r="K50" s="14">
        <v>29</v>
      </c>
    </row>
    <row r="51" spans="1:11">
      <c r="A51" s="1">
        <v>42775</v>
      </c>
      <c r="B51" s="1" t="str">
        <f t="shared" si="0"/>
        <v>February</v>
      </c>
      <c r="C51" t="s">
        <v>18</v>
      </c>
      <c r="D51">
        <v>42.7</v>
      </c>
      <c r="E51">
        <v>1</v>
      </c>
      <c r="F51">
        <v>39</v>
      </c>
      <c r="G51">
        <v>0.3</v>
      </c>
      <c r="H51">
        <v>19</v>
      </c>
      <c r="I51" s="2">
        <f t="shared" si="1"/>
        <v>5.7</v>
      </c>
      <c r="K51" s="15">
        <v>31</v>
      </c>
    </row>
    <row r="52" spans="1:11">
      <c r="A52" s="1">
        <v>42776</v>
      </c>
      <c r="B52" s="1" t="str">
        <f t="shared" si="0"/>
        <v>February</v>
      </c>
      <c r="C52" t="s">
        <v>20</v>
      </c>
      <c r="D52">
        <v>50</v>
      </c>
      <c r="E52">
        <v>0.91</v>
      </c>
      <c r="F52">
        <v>40</v>
      </c>
      <c r="G52">
        <v>0.3</v>
      </c>
      <c r="H52">
        <v>20</v>
      </c>
      <c r="I52" s="2">
        <f t="shared" si="1"/>
        <v>6</v>
      </c>
      <c r="K52" s="14">
        <v>29</v>
      </c>
    </row>
    <row r="53" spans="1:11">
      <c r="A53" s="1">
        <v>42777</v>
      </c>
      <c r="B53" s="1" t="str">
        <f t="shared" si="0"/>
        <v>February</v>
      </c>
      <c r="C53" t="s">
        <v>21</v>
      </c>
      <c r="D53">
        <v>51.3</v>
      </c>
      <c r="E53">
        <v>0.91</v>
      </c>
      <c r="F53">
        <v>35</v>
      </c>
      <c r="G53">
        <v>0.3</v>
      </c>
      <c r="H53">
        <v>21</v>
      </c>
      <c r="I53" s="2">
        <f t="shared" si="1"/>
        <v>6.3</v>
      </c>
      <c r="K53" s="15">
        <v>29</v>
      </c>
    </row>
    <row r="54" spans="1:11">
      <c r="A54" s="1">
        <v>42778</v>
      </c>
      <c r="B54" s="1" t="str">
        <f t="shared" si="0"/>
        <v>February</v>
      </c>
      <c r="C54" t="s">
        <v>10</v>
      </c>
      <c r="D54">
        <v>55.6</v>
      </c>
      <c r="E54">
        <v>0.83</v>
      </c>
      <c r="F54">
        <v>41</v>
      </c>
      <c r="G54">
        <v>0.3</v>
      </c>
      <c r="H54">
        <v>22</v>
      </c>
      <c r="I54" s="2">
        <f t="shared" si="1"/>
        <v>6.6</v>
      </c>
      <c r="K54" s="14">
        <v>30</v>
      </c>
    </row>
    <row r="55" spans="1:11">
      <c r="A55" s="1">
        <v>42779</v>
      </c>
      <c r="B55" s="1" t="str">
        <f t="shared" si="0"/>
        <v>February</v>
      </c>
      <c r="C55" t="s">
        <v>12</v>
      </c>
      <c r="D55">
        <v>46.4</v>
      </c>
      <c r="E55">
        <v>1.1100000000000001</v>
      </c>
      <c r="F55">
        <v>34</v>
      </c>
      <c r="G55">
        <v>0.3</v>
      </c>
      <c r="H55">
        <v>18</v>
      </c>
      <c r="I55" s="2">
        <f t="shared" si="1"/>
        <v>5.3999999999999995</v>
      </c>
      <c r="K55" s="15">
        <v>31</v>
      </c>
    </row>
    <row r="56" spans="1:11">
      <c r="A56" s="1">
        <v>42780</v>
      </c>
      <c r="B56" s="1" t="str">
        <f t="shared" si="0"/>
        <v>February</v>
      </c>
      <c r="C56" t="s">
        <v>14</v>
      </c>
      <c r="D56">
        <v>47.7</v>
      </c>
      <c r="E56">
        <v>0.95</v>
      </c>
      <c r="F56">
        <v>35</v>
      </c>
      <c r="G56">
        <v>0.3</v>
      </c>
      <c r="H56">
        <v>19</v>
      </c>
      <c r="I56" s="2">
        <f t="shared" si="1"/>
        <v>5.7</v>
      </c>
      <c r="K56" s="14">
        <v>28</v>
      </c>
    </row>
    <row r="57" spans="1:11">
      <c r="A57" s="1">
        <v>42781</v>
      </c>
      <c r="B57" s="1" t="str">
        <f t="shared" si="0"/>
        <v>February</v>
      </c>
      <c r="C57" t="s">
        <v>16</v>
      </c>
      <c r="D57">
        <v>52</v>
      </c>
      <c r="E57">
        <v>0.91</v>
      </c>
      <c r="F57">
        <v>33</v>
      </c>
      <c r="G57">
        <v>0.3</v>
      </c>
      <c r="H57">
        <v>20</v>
      </c>
      <c r="I57" s="2">
        <f t="shared" si="1"/>
        <v>6</v>
      </c>
      <c r="K57" s="15">
        <v>29</v>
      </c>
    </row>
    <row r="58" spans="1:11">
      <c r="A58" s="1">
        <v>42782</v>
      </c>
      <c r="B58" s="1" t="str">
        <f t="shared" si="0"/>
        <v>February</v>
      </c>
      <c r="C58" t="s">
        <v>18</v>
      </c>
      <c r="D58">
        <v>47.3</v>
      </c>
      <c r="E58">
        <v>0.87</v>
      </c>
      <c r="F58">
        <v>31</v>
      </c>
      <c r="G58">
        <v>0.3</v>
      </c>
      <c r="H58">
        <v>21</v>
      </c>
      <c r="I58" s="2">
        <f t="shared" si="1"/>
        <v>6.3</v>
      </c>
      <c r="K58" s="14">
        <v>31</v>
      </c>
    </row>
    <row r="59" spans="1:11">
      <c r="A59" s="1">
        <v>42783</v>
      </c>
      <c r="B59" s="1" t="str">
        <f t="shared" si="0"/>
        <v>February</v>
      </c>
      <c r="C59" t="s">
        <v>20</v>
      </c>
      <c r="D59">
        <v>40.4</v>
      </c>
      <c r="E59">
        <v>1</v>
      </c>
      <c r="F59">
        <v>29</v>
      </c>
      <c r="G59">
        <v>0.3</v>
      </c>
      <c r="H59">
        <v>18</v>
      </c>
      <c r="I59" s="2">
        <f t="shared" si="1"/>
        <v>5.3999999999999995</v>
      </c>
      <c r="K59" s="15">
        <v>29</v>
      </c>
    </row>
    <row r="60" spans="1:11">
      <c r="A60" s="1">
        <v>42784</v>
      </c>
      <c r="B60" s="1" t="str">
        <f t="shared" si="0"/>
        <v>February</v>
      </c>
      <c r="C60" t="s">
        <v>21</v>
      </c>
      <c r="D60">
        <v>43.7</v>
      </c>
      <c r="E60">
        <v>0.95</v>
      </c>
      <c r="F60">
        <v>25</v>
      </c>
      <c r="G60">
        <v>0.3</v>
      </c>
      <c r="H60">
        <v>19</v>
      </c>
      <c r="I60" s="2">
        <f t="shared" si="1"/>
        <v>5.7</v>
      </c>
      <c r="K60" s="14">
        <v>30</v>
      </c>
    </row>
    <row r="61" spans="1:11">
      <c r="A61" s="1">
        <v>42785</v>
      </c>
      <c r="B61" s="1" t="str">
        <f t="shared" si="0"/>
        <v>February</v>
      </c>
      <c r="C61" t="s">
        <v>10</v>
      </c>
      <c r="D61">
        <v>50</v>
      </c>
      <c r="E61">
        <v>0.95</v>
      </c>
      <c r="F61">
        <v>28</v>
      </c>
      <c r="G61">
        <v>0.3</v>
      </c>
      <c r="H61">
        <v>20</v>
      </c>
      <c r="I61" s="2">
        <f t="shared" si="1"/>
        <v>6</v>
      </c>
      <c r="K61" s="15">
        <v>31</v>
      </c>
    </row>
    <row r="62" spans="1:11">
      <c r="A62" s="1">
        <v>42786</v>
      </c>
      <c r="B62" s="1" t="str">
        <f t="shared" si="0"/>
        <v>February</v>
      </c>
      <c r="C62" t="s">
        <v>12</v>
      </c>
      <c r="D62">
        <v>50.3</v>
      </c>
      <c r="E62">
        <v>0.95</v>
      </c>
      <c r="F62">
        <v>25</v>
      </c>
      <c r="G62">
        <v>0.3</v>
      </c>
      <c r="H62">
        <v>21</v>
      </c>
      <c r="I62" s="2">
        <f t="shared" si="1"/>
        <v>6.3</v>
      </c>
      <c r="K62" s="14">
        <v>29</v>
      </c>
    </row>
    <row r="63" spans="1:11">
      <c r="A63" s="1">
        <v>42787</v>
      </c>
      <c r="B63" s="1" t="str">
        <f t="shared" si="0"/>
        <v>February</v>
      </c>
      <c r="C63" t="s">
        <v>14</v>
      </c>
      <c r="D63">
        <v>42.4</v>
      </c>
      <c r="E63">
        <v>1</v>
      </c>
      <c r="F63">
        <v>28</v>
      </c>
      <c r="G63">
        <v>0.3</v>
      </c>
      <c r="H63">
        <v>18</v>
      </c>
      <c r="I63" s="2">
        <f t="shared" si="1"/>
        <v>5.3999999999999995</v>
      </c>
      <c r="K63" s="15">
        <v>30</v>
      </c>
    </row>
    <row r="64" spans="1:11">
      <c r="A64" s="1">
        <v>42788</v>
      </c>
      <c r="B64" s="1" t="str">
        <f t="shared" si="0"/>
        <v>February</v>
      </c>
      <c r="C64" t="s">
        <v>16</v>
      </c>
      <c r="D64">
        <v>47.7</v>
      </c>
      <c r="E64">
        <v>0.95</v>
      </c>
      <c r="F64">
        <v>36</v>
      </c>
      <c r="G64">
        <v>0.3</v>
      </c>
      <c r="H64">
        <v>19</v>
      </c>
      <c r="I64" s="2">
        <f t="shared" si="1"/>
        <v>5.7</v>
      </c>
      <c r="K64" s="14">
        <v>31</v>
      </c>
    </row>
    <row r="65" spans="1:11">
      <c r="A65" s="1">
        <v>42789</v>
      </c>
      <c r="B65" s="1" t="str">
        <f t="shared" si="0"/>
        <v>February</v>
      </c>
      <c r="C65" t="s">
        <v>18</v>
      </c>
      <c r="D65">
        <v>45</v>
      </c>
      <c r="E65">
        <v>1</v>
      </c>
      <c r="F65">
        <v>23</v>
      </c>
      <c r="G65">
        <v>0.3</v>
      </c>
      <c r="H65">
        <v>20</v>
      </c>
      <c r="I65" s="2">
        <f t="shared" si="1"/>
        <v>6</v>
      </c>
      <c r="K65" s="15">
        <v>31</v>
      </c>
    </row>
    <row r="66" spans="1:11">
      <c r="A66" s="1">
        <v>42790</v>
      </c>
      <c r="B66" s="1" t="str">
        <f t="shared" si="0"/>
        <v>February</v>
      </c>
      <c r="C66" t="s">
        <v>20</v>
      </c>
      <c r="D66">
        <v>47.3</v>
      </c>
      <c r="E66">
        <v>0.87</v>
      </c>
      <c r="F66">
        <v>36</v>
      </c>
      <c r="G66">
        <v>0.3</v>
      </c>
      <c r="H66">
        <v>21</v>
      </c>
      <c r="I66" s="2">
        <f t="shared" si="1"/>
        <v>6.3</v>
      </c>
      <c r="K66" s="14">
        <v>33</v>
      </c>
    </row>
    <row r="67" spans="1:11">
      <c r="A67" s="1">
        <v>42791</v>
      </c>
      <c r="B67" s="1" t="str">
        <f t="shared" si="0"/>
        <v>February</v>
      </c>
      <c r="C67" t="s">
        <v>21</v>
      </c>
      <c r="D67">
        <v>42.4</v>
      </c>
      <c r="E67">
        <v>1</v>
      </c>
      <c r="F67">
        <v>21</v>
      </c>
      <c r="G67">
        <v>0.3</v>
      </c>
      <c r="H67">
        <v>18</v>
      </c>
      <c r="I67" s="2">
        <f t="shared" si="1"/>
        <v>5.3999999999999995</v>
      </c>
      <c r="K67" s="15">
        <v>35</v>
      </c>
    </row>
    <row r="68" spans="1:11">
      <c r="A68" s="1">
        <v>42792</v>
      </c>
      <c r="B68" s="1" t="str">
        <f t="shared" si="0"/>
        <v>February</v>
      </c>
      <c r="C68" t="s">
        <v>10</v>
      </c>
      <c r="D68">
        <v>48.7</v>
      </c>
      <c r="E68">
        <v>1.05</v>
      </c>
      <c r="F68">
        <v>32</v>
      </c>
      <c r="G68">
        <v>0.3</v>
      </c>
      <c r="H68">
        <v>19</v>
      </c>
      <c r="I68" s="2">
        <f t="shared" si="1"/>
        <v>5.7</v>
      </c>
      <c r="K68" s="14">
        <v>38</v>
      </c>
    </row>
    <row r="69" spans="1:11">
      <c r="A69" s="1">
        <v>42793</v>
      </c>
      <c r="B69" s="1" t="str">
        <f t="shared" si="0"/>
        <v>February</v>
      </c>
      <c r="C69" t="s">
        <v>12</v>
      </c>
      <c r="D69">
        <v>45</v>
      </c>
      <c r="E69">
        <v>1</v>
      </c>
      <c r="F69">
        <v>34</v>
      </c>
      <c r="G69">
        <v>0.3</v>
      </c>
      <c r="H69">
        <v>20</v>
      </c>
      <c r="I69" s="2">
        <f t="shared" si="1"/>
        <v>6</v>
      </c>
      <c r="K69" s="15">
        <v>34</v>
      </c>
    </row>
    <row r="70" spans="1:11">
      <c r="A70" s="1">
        <v>42794</v>
      </c>
      <c r="B70" s="1" t="str">
        <f t="shared" si="0"/>
        <v>February</v>
      </c>
      <c r="C70" t="s">
        <v>14</v>
      </c>
      <c r="D70">
        <v>49.6</v>
      </c>
      <c r="E70">
        <v>0.91</v>
      </c>
      <c r="F70">
        <v>45</v>
      </c>
      <c r="G70">
        <v>0.3</v>
      </c>
      <c r="H70">
        <v>22</v>
      </c>
      <c r="I70" s="2">
        <f t="shared" si="1"/>
        <v>6.6</v>
      </c>
      <c r="K70" s="14">
        <v>36</v>
      </c>
    </row>
    <row r="71" spans="1:11">
      <c r="A71" s="1">
        <v>42795</v>
      </c>
      <c r="B71" s="1" t="str">
        <f t="shared" si="0"/>
        <v>March</v>
      </c>
      <c r="C71" t="s">
        <v>16</v>
      </c>
      <c r="D71">
        <v>57.9</v>
      </c>
      <c r="E71">
        <v>0.87</v>
      </c>
      <c r="F71">
        <v>46</v>
      </c>
      <c r="G71">
        <v>0.3</v>
      </c>
      <c r="H71">
        <v>23</v>
      </c>
      <c r="I71" s="2">
        <f t="shared" si="1"/>
        <v>6.8999999999999995</v>
      </c>
      <c r="K71" s="15">
        <v>39</v>
      </c>
    </row>
    <row r="72" spans="1:11">
      <c r="A72" s="1">
        <v>42796</v>
      </c>
      <c r="B72" s="1" t="str">
        <f t="shared" si="0"/>
        <v>March</v>
      </c>
      <c r="C72" t="s">
        <v>18</v>
      </c>
      <c r="D72">
        <v>57.2</v>
      </c>
      <c r="E72">
        <v>0.8</v>
      </c>
      <c r="F72">
        <v>31</v>
      </c>
      <c r="G72">
        <v>0.3</v>
      </c>
      <c r="H72">
        <v>24</v>
      </c>
      <c r="I72" s="2">
        <f t="shared" si="1"/>
        <v>7.1999999999999993</v>
      </c>
      <c r="K72" s="14">
        <v>32</v>
      </c>
    </row>
    <row r="73" spans="1:11">
      <c r="A73" s="1">
        <v>42797</v>
      </c>
      <c r="B73" s="1" t="str">
        <f t="shared" si="0"/>
        <v>March</v>
      </c>
      <c r="C73" t="s">
        <v>20</v>
      </c>
      <c r="D73">
        <v>60.2</v>
      </c>
      <c r="E73">
        <v>0.77</v>
      </c>
      <c r="F73">
        <v>28</v>
      </c>
      <c r="G73">
        <v>0.3</v>
      </c>
      <c r="H73">
        <v>24</v>
      </c>
      <c r="I73" s="2">
        <f t="shared" si="1"/>
        <v>7.1999999999999993</v>
      </c>
      <c r="K73" s="15">
        <v>35</v>
      </c>
    </row>
    <row r="74" spans="1:11">
      <c r="A74" s="1">
        <v>42798</v>
      </c>
      <c r="B74" s="1" t="str">
        <f t="shared" si="0"/>
        <v>March</v>
      </c>
      <c r="C74" t="s">
        <v>21</v>
      </c>
      <c r="D74">
        <v>59.5</v>
      </c>
      <c r="E74">
        <v>0.77</v>
      </c>
      <c r="F74">
        <v>29</v>
      </c>
      <c r="G74">
        <v>0.3</v>
      </c>
      <c r="H74">
        <v>25</v>
      </c>
      <c r="I74" s="2">
        <f t="shared" si="1"/>
        <v>7.5</v>
      </c>
      <c r="K74" s="14">
        <v>36</v>
      </c>
    </row>
    <row r="75" spans="1:11">
      <c r="A75" s="1">
        <v>42799</v>
      </c>
      <c r="B75" s="1" t="str">
        <f t="shared" si="0"/>
        <v>March</v>
      </c>
      <c r="C75" t="s">
        <v>10</v>
      </c>
      <c r="D75">
        <v>55.9</v>
      </c>
      <c r="E75">
        <v>0.87</v>
      </c>
      <c r="F75">
        <v>32</v>
      </c>
      <c r="G75">
        <v>0.3</v>
      </c>
      <c r="H75">
        <v>23</v>
      </c>
      <c r="I75" s="2">
        <f t="shared" si="1"/>
        <v>6.8999999999999995</v>
      </c>
      <c r="K75" s="15">
        <v>40</v>
      </c>
    </row>
    <row r="76" spans="1:11">
      <c r="A76" s="1">
        <v>42800</v>
      </c>
      <c r="B76" s="1" t="str">
        <f t="shared" ref="B76:B139" si="2">TEXT(A76, "mmmm")</f>
        <v>March</v>
      </c>
      <c r="C76" t="s">
        <v>12</v>
      </c>
      <c r="D76">
        <v>61.2</v>
      </c>
      <c r="E76">
        <v>0.77</v>
      </c>
      <c r="F76">
        <v>28</v>
      </c>
      <c r="G76">
        <v>0.3</v>
      </c>
      <c r="H76">
        <v>24</v>
      </c>
      <c r="I76" s="2">
        <f t="shared" ref="I76:I139" si="3">G76*H76</f>
        <v>7.1999999999999993</v>
      </c>
      <c r="K76" s="14">
        <v>32</v>
      </c>
    </row>
    <row r="77" spans="1:11">
      <c r="A77" s="1">
        <v>42801</v>
      </c>
      <c r="B77" s="1" t="str">
        <f t="shared" si="2"/>
        <v>March</v>
      </c>
      <c r="C77" t="s">
        <v>14</v>
      </c>
      <c r="D77">
        <v>60.2</v>
      </c>
      <c r="E77">
        <v>0.77</v>
      </c>
      <c r="F77">
        <v>32</v>
      </c>
      <c r="G77">
        <v>0.3</v>
      </c>
      <c r="H77">
        <v>24</v>
      </c>
      <c r="I77" s="2">
        <f t="shared" si="3"/>
        <v>7.1999999999999993</v>
      </c>
      <c r="K77" s="15">
        <v>35</v>
      </c>
    </row>
    <row r="78" spans="1:11">
      <c r="A78" s="1">
        <v>42802</v>
      </c>
      <c r="B78" s="1" t="str">
        <f t="shared" si="2"/>
        <v>March</v>
      </c>
      <c r="C78" t="s">
        <v>16</v>
      </c>
      <c r="D78">
        <v>58.5</v>
      </c>
      <c r="E78">
        <v>0.77</v>
      </c>
      <c r="F78">
        <v>43</v>
      </c>
      <c r="G78">
        <v>0.3</v>
      </c>
      <c r="H78">
        <v>25</v>
      </c>
      <c r="I78" s="2">
        <f t="shared" si="3"/>
        <v>7.5</v>
      </c>
      <c r="K78" s="14">
        <v>36</v>
      </c>
    </row>
    <row r="79" spans="1:11">
      <c r="A79" s="1">
        <v>42803</v>
      </c>
      <c r="B79" s="1" t="str">
        <f t="shared" si="2"/>
        <v>March</v>
      </c>
      <c r="C79" t="s">
        <v>18</v>
      </c>
      <c r="D79">
        <v>52.9</v>
      </c>
      <c r="E79">
        <v>0.8</v>
      </c>
      <c r="F79">
        <v>29</v>
      </c>
      <c r="G79">
        <v>0.3</v>
      </c>
      <c r="H79">
        <v>23</v>
      </c>
      <c r="I79" s="2">
        <f t="shared" si="3"/>
        <v>6.8999999999999995</v>
      </c>
      <c r="K79" s="15">
        <v>41</v>
      </c>
    </row>
    <row r="80" spans="1:11">
      <c r="A80" s="1">
        <v>42804</v>
      </c>
      <c r="B80" s="1" t="str">
        <f t="shared" si="2"/>
        <v>March</v>
      </c>
      <c r="C80" t="s">
        <v>20</v>
      </c>
      <c r="D80">
        <v>59.2</v>
      </c>
      <c r="E80">
        <v>0.83</v>
      </c>
      <c r="F80">
        <v>31</v>
      </c>
      <c r="G80">
        <v>0.3</v>
      </c>
      <c r="H80">
        <v>24</v>
      </c>
      <c r="I80" s="2">
        <f t="shared" si="3"/>
        <v>7.1999999999999993</v>
      </c>
      <c r="K80" s="14">
        <v>31</v>
      </c>
    </row>
    <row r="81" spans="1:11">
      <c r="A81" s="1">
        <v>42805</v>
      </c>
      <c r="B81" s="1" t="str">
        <f t="shared" si="2"/>
        <v>March</v>
      </c>
      <c r="C81" t="s">
        <v>21</v>
      </c>
      <c r="D81">
        <v>58.2</v>
      </c>
      <c r="E81">
        <v>0.83</v>
      </c>
      <c r="F81">
        <v>30</v>
      </c>
      <c r="G81">
        <v>0.3</v>
      </c>
      <c r="H81">
        <v>24</v>
      </c>
      <c r="I81" s="2">
        <f t="shared" si="3"/>
        <v>7.1999999999999993</v>
      </c>
      <c r="K81" s="15">
        <v>32</v>
      </c>
    </row>
    <row r="82" spans="1:11">
      <c r="A82" s="1">
        <v>42806</v>
      </c>
      <c r="B82" s="1" t="str">
        <f t="shared" si="2"/>
        <v>March</v>
      </c>
      <c r="C82" t="s">
        <v>10</v>
      </c>
      <c r="D82">
        <v>61.5</v>
      </c>
      <c r="E82">
        <v>0.74</v>
      </c>
      <c r="F82">
        <v>47</v>
      </c>
      <c r="G82">
        <v>0.3</v>
      </c>
      <c r="H82">
        <v>25</v>
      </c>
      <c r="I82" s="2">
        <f t="shared" si="3"/>
        <v>7.5</v>
      </c>
      <c r="K82" s="14">
        <v>35</v>
      </c>
    </row>
    <row r="83" spans="1:11">
      <c r="A83" s="1">
        <v>42807</v>
      </c>
      <c r="B83" s="1" t="str">
        <f t="shared" si="2"/>
        <v>March</v>
      </c>
      <c r="C83" t="s">
        <v>12</v>
      </c>
      <c r="D83">
        <v>55.9</v>
      </c>
      <c r="E83">
        <v>0.87</v>
      </c>
      <c r="F83">
        <v>48</v>
      </c>
      <c r="G83">
        <v>0.3</v>
      </c>
      <c r="H83">
        <v>23</v>
      </c>
      <c r="I83" s="2">
        <f t="shared" si="3"/>
        <v>6.8999999999999995</v>
      </c>
      <c r="K83" s="15">
        <v>37</v>
      </c>
    </row>
    <row r="84" spans="1:11">
      <c r="A84" s="1">
        <v>42808</v>
      </c>
      <c r="B84" s="1" t="str">
        <f t="shared" si="2"/>
        <v>March</v>
      </c>
      <c r="C84" t="s">
        <v>14</v>
      </c>
      <c r="D84">
        <v>58.9</v>
      </c>
      <c r="E84">
        <v>0.87</v>
      </c>
      <c r="F84">
        <v>35</v>
      </c>
      <c r="G84">
        <v>0.3</v>
      </c>
      <c r="H84">
        <v>23</v>
      </c>
      <c r="I84" s="2">
        <f t="shared" si="3"/>
        <v>6.8999999999999995</v>
      </c>
      <c r="K84" s="14">
        <v>41</v>
      </c>
    </row>
    <row r="85" spans="1:11">
      <c r="A85" s="1">
        <v>42809</v>
      </c>
      <c r="B85" s="1" t="str">
        <f t="shared" si="2"/>
        <v>March</v>
      </c>
      <c r="C85" t="s">
        <v>16</v>
      </c>
      <c r="D85">
        <v>56.2</v>
      </c>
      <c r="E85">
        <v>0.83</v>
      </c>
      <c r="F85">
        <v>30</v>
      </c>
      <c r="G85">
        <v>0.3</v>
      </c>
      <c r="H85">
        <v>24</v>
      </c>
      <c r="I85" s="2">
        <f t="shared" si="3"/>
        <v>7.1999999999999993</v>
      </c>
      <c r="K85" s="15">
        <v>35</v>
      </c>
    </row>
    <row r="86" spans="1:11">
      <c r="A86" s="1">
        <v>42810</v>
      </c>
      <c r="B86" s="1" t="str">
        <f t="shared" si="2"/>
        <v>March</v>
      </c>
      <c r="C86" t="s">
        <v>18</v>
      </c>
      <c r="D86">
        <v>60.2</v>
      </c>
      <c r="E86">
        <v>0.83</v>
      </c>
      <c r="F86">
        <v>39</v>
      </c>
      <c r="G86">
        <v>0.3</v>
      </c>
      <c r="H86">
        <v>24</v>
      </c>
      <c r="I86" s="2">
        <f t="shared" si="3"/>
        <v>7.1999999999999993</v>
      </c>
      <c r="K86" s="14">
        <v>37</v>
      </c>
    </row>
    <row r="87" spans="1:11">
      <c r="A87" s="1">
        <v>42811</v>
      </c>
      <c r="B87" s="1" t="str">
        <f t="shared" si="2"/>
        <v>March</v>
      </c>
      <c r="C87" t="s">
        <v>20</v>
      </c>
      <c r="D87">
        <v>56.5</v>
      </c>
      <c r="E87">
        <v>0.77</v>
      </c>
      <c r="F87">
        <v>50</v>
      </c>
      <c r="G87">
        <v>0.3</v>
      </c>
      <c r="H87">
        <v>25</v>
      </c>
      <c r="I87" s="2">
        <f t="shared" si="3"/>
        <v>7.5</v>
      </c>
      <c r="K87" s="15">
        <v>42</v>
      </c>
    </row>
    <row r="88" spans="1:11">
      <c r="A88" s="1">
        <v>42812</v>
      </c>
      <c r="B88" s="1" t="str">
        <f t="shared" si="2"/>
        <v>March</v>
      </c>
      <c r="C88" t="s">
        <v>21</v>
      </c>
      <c r="D88">
        <v>53.9</v>
      </c>
      <c r="E88">
        <v>0.83</v>
      </c>
      <c r="F88">
        <v>32</v>
      </c>
      <c r="G88">
        <v>0.3</v>
      </c>
      <c r="H88">
        <v>23</v>
      </c>
      <c r="I88" s="2">
        <f t="shared" si="3"/>
        <v>6.8999999999999995</v>
      </c>
      <c r="K88" s="14">
        <v>31</v>
      </c>
    </row>
    <row r="89" spans="1:11">
      <c r="A89" s="1">
        <v>42813</v>
      </c>
      <c r="B89" s="1" t="str">
        <f t="shared" si="2"/>
        <v>March</v>
      </c>
      <c r="C89" t="s">
        <v>10</v>
      </c>
      <c r="D89">
        <v>56.9</v>
      </c>
      <c r="E89">
        <v>0.83</v>
      </c>
      <c r="F89">
        <v>38</v>
      </c>
      <c r="G89">
        <v>0.3</v>
      </c>
      <c r="H89">
        <v>23</v>
      </c>
      <c r="I89" s="2">
        <f t="shared" si="3"/>
        <v>6.8999999999999995</v>
      </c>
      <c r="K89" s="15">
        <v>33</v>
      </c>
    </row>
    <row r="90" spans="1:11">
      <c r="A90" s="1">
        <v>42814</v>
      </c>
      <c r="B90" s="1" t="str">
        <f t="shared" si="2"/>
        <v>March</v>
      </c>
      <c r="C90" t="s">
        <v>12</v>
      </c>
      <c r="D90">
        <v>58.2</v>
      </c>
      <c r="E90">
        <v>0.77</v>
      </c>
      <c r="F90">
        <v>33</v>
      </c>
      <c r="G90">
        <v>0.3</v>
      </c>
      <c r="H90">
        <v>24</v>
      </c>
      <c r="I90" s="2">
        <f t="shared" si="3"/>
        <v>7.1999999999999993</v>
      </c>
      <c r="K90" s="14">
        <v>35</v>
      </c>
    </row>
    <row r="91" spans="1:11">
      <c r="A91" s="1">
        <v>42815</v>
      </c>
      <c r="B91" s="1" t="str">
        <f t="shared" si="2"/>
        <v>March</v>
      </c>
      <c r="C91" t="s">
        <v>14</v>
      </c>
      <c r="D91">
        <v>57.2</v>
      </c>
      <c r="E91">
        <v>0.83</v>
      </c>
      <c r="F91">
        <v>36</v>
      </c>
      <c r="G91">
        <v>0.3</v>
      </c>
      <c r="H91">
        <v>24</v>
      </c>
      <c r="I91" s="2">
        <f t="shared" si="3"/>
        <v>7.1999999999999993</v>
      </c>
      <c r="K91" s="15">
        <v>38</v>
      </c>
    </row>
    <row r="92" spans="1:11">
      <c r="A92" s="1">
        <v>42816</v>
      </c>
      <c r="B92" s="1" t="str">
        <f t="shared" si="2"/>
        <v>March</v>
      </c>
      <c r="C92" t="s">
        <v>16</v>
      </c>
      <c r="D92">
        <v>56.5</v>
      </c>
      <c r="E92">
        <v>0.74</v>
      </c>
      <c r="F92">
        <v>38</v>
      </c>
      <c r="G92">
        <v>0.3</v>
      </c>
      <c r="H92">
        <v>25</v>
      </c>
      <c r="I92" s="2">
        <f t="shared" si="3"/>
        <v>7.5</v>
      </c>
      <c r="K92" s="14">
        <v>43</v>
      </c>
    </row>
    <row r="93" spans="1:11">
      <c r="A93" s="1">
        <v>42817</v>
      </c>
      <c r="B93" s="1" t="str">
        <f t="shared" si="2"/>
        <v>March</v>
      </c>
      <c r="C93" t="s">
        <v>18</v>
      </c>
      <c r="D93">
        <v>55.9</v>
      </c>
      <c r="E93">
        <v>0.87</v>
      </c>
      <c r="F93">
        <v>35</v>
      </c>
      <c r="G93">
        <v>0.3</v>
      </c>
      <c r="H93">
        <v>23</v>
      </c>
      <c r="I93" s="2">
        <f t="shared" si="3"/>
        <v>6.8999999999999995</v>
      </c>
      <c r="K93" s="15">
        <v>38</v>
      </c>
    </row>
    <row r="94" spans="1:11">
      <c r="A94" s="1">
        <v>42818</v>
      </c>
      <c r="B94" s="1" t="str">
        <f t="shared" si="2"/>
        <v>March</v>
      </c>
      <c r="C94" t="s">
        <v>20</v>
      </c>
      <c r="D94">
        <v>56.9</v>
      </c>
      <c r="E94">
        <v>0.83</v>
      </c>
      <c r="F94">
        <v>41</v>
      </c>
      <c r="G94">
        <v>0.3</v>
      </c>
      <c r="H94">
        <v>23</v>
      </c>
      <c r="I94" s="2">
        <f t="shared" si="3"/>
        <v>6.8999999999999995</v>
      </c>
      <c r="K94" s="14">
        <v>35</v>
      </c>
    </row>
    <row r="95" spans="1:11">
      <c r="A95" s="1">
        <v>42819</v>
      </c>
      <c r="B95" s="1" t="str">
        <f t="shared" si="2"/>
        <v>March</v>
      </c>
      <c r="C95" t="s">
        <v>21</v>
      </c>
      <c r="D95">
        <v>58.2</v>
      </c>
      <c r="E95">
        <v>0.8</v>
      </c>
      <c r="F95">
        <v>50</v>
      </c>
      <c r="G95">
        <v>0.3</v>
      </c>
      <c r="H95">
        <v>24</v>
      </c>
      <c r="I95" s="2">
        <f t="shared" si="3"/>
        <v>7.1999999999999993</v>
      </c>
      <c r="K95" s="15">
        <v>34</v>
      </c>
    </row>
    <row r="96" spans="1:11">
      <c r="A96" s="1">
        <v>42820</v>
      </c>
      <c r="B96" s="1" t="str">
        <f t="shared" si="2"/>
        <v>March</v>
      </c>
      <c r="C96" t="s">
        <v>10</v>
      </c>
      <c r="D96">
        <v>59.5</v>
      </c>
      <c r="E96">
        <v>0.77</v>
      </c>
      <c r="F96">
        <v>39</v>
      </c>
      <c r="G96">
        <v>0.3</v>
      </c>
      <c r="H96">
        <v>25</v>
      </c>
      <c r="I96" s="2">
        <f t="shared" si="3"/>
        <v>7.5</v>
      </c>
      <c r="K96" s="14">
        <v>32</v>
      </c>
    </row>
    <row r="97" spans="1:11">
      <c r="A97" s="1">
        <v>42821</v>
      </c>
      <c r="B97" s="1" t="str">
        <f t="shared" si="2"/>
        <v>March</v>
      </c>
      <c r="C97" t="s">
        <v>12</v>
      </c>
      <c r="D97">
        <v>60.5</v>
      </c>
      <c r="E97">
        <v>0.74</v>
      </c>
      <c r="F97">
        <v>30</v>
      </c>
      <c r="G97">
        <v>0.3</v>
      </c>
      <c r="H97">
        <v>25</v>
      </c>
      <c r="I97" s="2">
        <f t="shared" si="3"/>
        <v>7.5</v>
      </c>
      <c r="K97" s="15">
        <v>39</v>
      </c>
    </row>
    <row r="98" spans="1:11">
      <c r="A98" s="1">
        <v>42822</v>
      </c>
      <c r="B98" s="1" t="str">
        <f t="shared" si="2"/>
        <v>March</v>
      </c>
      <c r="C98" t="s">
        <v>14</v>
      </c>
      <c r="D98">
        <v>55.9</v>
      </c>
      <c r="E98">
        <v>0.83</v>
      </c>
      <c r="F98">
        <v>48</v>
      </c>
      <c r="G98">
        <v>0.3</v>
      </c>
      <c r="H98">
        <v>23</v>
      </c>
      <c r="I98" s="2">
        <f t="shared" si="3"/>
        <v>6.8999999999999995</v>
      </c>
      <c r="K98" s="14">
        <v>35</v>
      </c>
    </row>
    <row r="99" spans="1:11">
      <c r="A99" s="1">
        <v>42823</v>
      </c>
      <c r="B99" s="1" t="str">
        <f t="shared" si="2"/>
        <v>March</v>
      </c>
      <c r="C99" t="s">
        <v>16</v>
      </c>
      <c r="D99">
        <v>57.2</v>
      </c>
      <c r="E99">
        <v>0.83</v>
      </c>
      <c r="F99">
        <v>39</v>
      </c>
      <c r="G99">
        <v>0.3</v>
      </c>
      <c r="H99">
        <v>24</v>
      </c>
      <c r="I99" s="2">
        <f t="shared" si="3"/>
        <v>7.1999999999999993</v>
      </c>
      <c r="K99" s="15">
        <v>34</v>
      </c>
    </row>
    <row r="100" spans="1:11">
      <c r="A100" s="1">
        <v>42824</v>
      </c>
      <c r="B100" s="1" t="str">
        <f t="shared" si="2"/>
        <v>March</v>
      </c>
      <c r="C100" t="s">
        <v>18</v>
      </c>
      <c r="D100">
        <v>55.2</v>
      </c>
      <c r="E100">
        <v>0.8</v>
      </c>
      <c r="F100">
        <v>47</v>
      </c>
      <c r="G100">
        <v>0.3</v>
      </c>
      <c r="H100">
        <v>24</v>
      </c>
      <c r="I100" s="2">
        <f t="shared" si="3"/>
        <v>7.1999999999999993</v>
      </c>
      <c r="K100" s="14">
        <v>33</v>
      </c>
    </row>
    <row r="101" spans="1:11">
      <c r="A101" s="1">
        <v>42825</v>
      </c>
      <c r="B101" s="1" t="str">
        <f t="shared" si="2"/>
        <v>March</v>
      </c>
      <c r="C101" t="s">
        <v>20</v>
      </c>
      <c r="D101">
        <v>58.5</v>
      </c>
      <c r="E101">
        <v>0.77</v>
      </c>
      <c r="F101">
        <v>48</v>
      </c>
      <c r="G101">
        <v>0.3</v>
      </c>
      <c r="H101">
        <v>25</v>
      </c>
      <c r="I101" s="2">
        <f t="shared" si="3"/>
        <v>7.5</v>
      </c>
      <c r="K101" s="15">
        <v>40</v>
      </c>
    </row>
    <row r="102" spans="1:11">
      <c r="A102" s="1">
        <v>42826</v>
      </c>
      <c r="B102" s="1" t="str">
        <f t="shared" si="2"/>
        <v>April</v>
      </c>
      <c r="C102" t="s">
        <v>21</v>
      </c>
      <c r="D102">
        <v>57.5</v>
      </c>
      <c r="E102">
        <v>0.8</v>
      </c>
      <c r="F102">
        <v>33</v>
      </c>
      <c r="G102">
        <v>0.3</v>
      </c>
      <c r="H102">
        <v>25</v>
      </c>
      <c r="I102" s="2">
        <f t="shared" si="3"/>
        <v>7.5</v>
      </c>
      <c r="K102" s="14">
        <v>33</v>
      </c>
    </row>
    <row r="103" spans="1:11">
      <c r="A103" s="1">
        <v>42827</v>
      </c>
      <c r="B103" s="1" t="str">
        <f t="shared" si="2"/>
        <v>April</v>
      </c>
      <c r="C103" t="s">
        <v>10</v>
      </c>
      <c r="D103">
        <v>65.8</v>
      </c>
      <c r="E103">
        <v>0.74</v>
      </c>
      <c r="F103">
        <v>47</v>
      </c>
      <c r="G103">
        <v>0.3</v>
      </c>
      <c r="H103">
        <v>26</v>
      </c>
      <c r="I103" s="2">
        <f t="shared" si="3"/>
        <v>7.8</v>
      </c>
      <c r="K103" s="15">
        <v>40</v>
      </c>
    </row>
    <row r="104" spans="1:11">
      <c r="A104" s="1">
        <v>42828</v>
      </c>
      <c r="B104" s="1" t="str">
        <f t="shared" si="2"/>
        <v>April</v>
      </c>
      <c r="C104" t="s">
        <v>12</v>
      </c>
      <c r="D104">
        <v>60.8</v>
      </c>
      <c r="E104">
        <v>0.74</v>
      </c>
      <c r="F104">
        <v>51</v>
      </c>
      <c r="G104">
        <v>0.3</v>
      </c>
      <c r="H104">
        <v>26</v>
      </c>
      <c r="I104" s="2">
        <f t="shared" si="3"/>
        <v>7.8</v>
      </c>
      <c r="K104" s="14">
        <v>35</v>
      </c>
    </row>
    <row r="105" spans="1:11">
      <c r="A105" s="1">
        <v>42829</v>
      </c>
      <c r="B105" s="1" t="str">
        <f t="shared" si="2"/>
        <v>April</v>
      </c>
      <c r="C105" t="s">
        <v>14</v>
      </c>
      <c r="D105">
        <v>62.1</v>
      </c>
      <c r="E105">
        <v>0.71</v>
      </c>
      <c r="F105">
        <v>31</v>
      </c>
      <c r="G105">
        <v>0.3</v>
      </c>
      <c r="H105">
        <v>27</v>
      </c>
      <c r="I105" s="2">
        <f t="shared" si="3"/>
        <v>8.1</v>
      </c>
      <c r="K105" s="15">
        <v>34</v>
      </c>
    </row>
    <row r="106" spans="1:11">
      <c r="A106" s="1">
        <v>42830</v>
      </c>
      <c r="B106" s="1" t="str">
        <f t="shared" si="2"/>
        <v>April</v>
      </c>
      <c r="C106" t="s">
        <v>16</v>
      </c>
      <c r="D106">
        <v>64.400000000000006</v>
      </c>
      <c r="E106">
        <v>0.71</v>
      </c>
      <c r="F106">
        <v>33</v>
      </c>
      <c r="G106">
        <v>0.3</v>
      </c>
      <c r="H106">
        <v>28</v>
      </c>
      <c r="I106" s="2">
        <f t="shared" si="3"/>
        <v>8.4</v>
      </c>
      <c r="K106" s="14">
        <v>33</v>
      </c>
    </row>
    <row r="107" spans="1:11">
      <c r="A107" s="1">
        <v>42831</v>
      </c>
      <c r="B107" s="1" t="str">
        <f t="shared" si="2"/>
        <v>April</v>
      </c>
      <c r="C107" t="s">
        <v>18</v>
      </c>
      <c r="D107">
        <v>57.5</v>
      </c>
      <c r="E107">
        <v>0.8</v>
      </c>
      <c r="F107">
        <v>31</v>
      </c>
      <c r="G107">
        <v>0.3</v>
      </c>
      <c r="H107">
        <v>25</v>
      </c>
      <c r="I107" s="2">
        <f t="shared" si="3"/>
        <v>7.5</v>
      </c>
      <c r="K107" s="15">
        <v>41</v>
      </c>
    </row>
    <row r="108" spans="1:11">
      <c r="A108" s="1">
        <v>42832</v>
      </c>
      <c r="B108" s="1" t="str">
        <f t="shared" si="2"/>
        <v>April</v>
      </c>
      <c r="C108" t="s">
        <v>20</v>
      </c>
      <c r="D108">
        <v>59.8</v>
      </c>
      <c r="E108">
        <v>0.74</v>
      </c>
      <c r="F108">
        <v>44</v>
      </c>
      <c r="G108">
        <v>0.3</v>
      </c>
      <c r="H108">
        <v>26</v>
      </c>
      <c r="I108" s="2">
        <f t="shared" si="3"/>
        <v>7.8</v>
      </c>
      <c r="K108" s="14">
        <v>36</v>
      </c>
    </row>
    <row r="109" spans="1:11">
      <c r="A109" s="1">
        <v>42833</v>
      </c>
      <c r="B109" s="1" t="str">
        <f t="shared" si="2"/>
        <v>April</v>
      </c>
      <c r="C109" t="s">
        <v>21</v>
      </c>
      <c r="D109">
        <v>63.8</v>
      </c>
      <c r="E109">
        <v>0.74</v>
      </c>
      <c r="F109">
        <v>37</v>
      </c>
      <c r="G109">
        <v>0.3</v>
      </c>
      <c r="H109">
        <v>26</v>
      </c>
      <c r="I109" s="2">
        <f t="shared" si="3"/>
        <v>7.8</v>
      </c>
      <c r="K109" s="15">
        <v>35</v>
      </c>
    </row>
    <row r="110" spans="1:11">
      <c r="A110" s="1">
        <v>42834</v>
      </c>
      <c r="B110" s="1" t="str">
        <f t="shared" si="2"/>
        <v>April</v>
      </c>
      <c r="C110" t="s">
        <v>10</v>
      </c>
      <c r="D110">
        <v>63.1</v>
      </c>
      <c r="E110">
        <v>0.69</v>
      </c>
      <c r="F110">
        <v>52</v>
      </c>
      <c r="G110">
        <v>0.3</v>
      </c>
      <c r="H110">
        <v>27</v>
      </c>
      <c r="I110" s="2">
        <f t="shared" si="3"/>
        <v>8.1</v>
      </c>
      <c r="K110" s="14">
        <v>33</v>
      </c>
    </row>
    <row r="111" spans="1:11">
      <c r="A111" s="1">
        <v>42835</v>
      </c>
      <c r="B111" s="1" t="str">
        <f t="shared" si="2"/>
        <v>April</v>
      </c>
      <c r="C111" t="s">
        <v>12</v>
      </c>
      <c r="D111">
        <v>58.5</v>
      </c>
      <c r="E111">
        <v>0.74</v>
      </c>
      <c r="F111">
        <v>48</v>
      </c>
      <c r="G111">
        <v>0.3</v>
      </c>
      <c r="H111">
        <v>25</v>
      </c>
      <c r="I111" s="2">
        <f t="shared" si="3"/>
        <v>7.5</v>
      </c>
      <c r="K111" s="15">
        <v>42</v>
      </c>
    </row>
    <row r="112" spans="1:11">
      <c r="A112" s="1">
        <v>42836</v>
      </c>
      <c r="B112" s="1" t="str">
        <f t="shared" si="2"/>
        <v>April</v>
      </c>
      <c r="C112" t="s">
        <v>14</v>
      </c>
      <c r="D112">
        <v>60.8</v>
      </c>
      <c r="E112">
        <v>0.74</v>
      </c>
      <c r="F112">
        <v>34</v>
      </c>
      <c r="G112">
        <v>0.3</v>
      </c>
      <c r="H112">
        <v>26</v>
      </c>
      <c r="I112" s="2">
        <f t="shared" si="3"/>
        <v>7.8</v>
      </c>
      <c r="K112" s="14">
        <v>37</v>
      </c>
    </row>
    <row r="113" spans="1:11">
      <c r="A113" s="1">
        <v>42837</v>
      </c>
      <c r="B113" s="1" t="str">
        <f t="shared" si="2"/>
        <v>April</v>
      </c>
      <c r="C113" t="s">
        <v>16</v>
      </c>
      <c r="D113">
        <v>66.099999999999994</v>
      </c>
      <c r="E113">
        <v>0.74</v>
      </c>
      <c r="F113">
        <v>30</v>
      </c>
      <c r="G113">
        <v>0.3</v>
      </c>
      <c r="H113">
        <v>27</v>
      </c>
      <c r="I113" s="2">
        <f t="shared" si="3"/>
        <v>8.1</v>
      </c>
      <c r="K113" s="15">
        <v>35</v>
      </c>
    </row>
    <row r="114" spans="1:11">
      <c r="A114" s="1">
        <v>42838</v>
      </c>
      <c r="B114" s="1" t="str">
        <f t="shared" si="2"/>
        <v>April</v>
      </c>
      <c r="C114" t="s">
        <v>18</v>
      </c>
      <c r="D114">
        <v>61.1</v>
      </c>
      <c r="E114">
        <v>0.69</v>
      </c>
      <c r="F114">
        <v>46</v>
      </c>
      <c r="G114">
        <v>0.3</v>
      </c>
      <c r="H114">
        <v>27</v>
      </c>
      <c r="I114" s="2">
        <f t="shared" si="3"/>
        <v>8.1</v>
      </c>
      <c r="K114" s="14">
        <v>33</v>
      </c>
    </row>
    <row r="115" spans="1:11">
      <c r="A115" s="1">
        <v>42839</v>
      </c>
      <c r="B115" s="1" t="str">
        <f t="shared" si="2"/>
        <v>April</v>
      </c>
      <c r="C115" t="s">
        <v>20</v>
      </c>
      <c r="D115">
        <v>61.5</v>
      </c>
      <c r="E115">
        <v>0.77</v>
      </c>
      <c r="F115">
        <v>49</v>
      </c>
      <c r="G115">
        <v>0.3</v>
      </c>
      <c r="H115">
        <v>25</v>
      </c>
      <c r="I115" s="2">
        <f t="shared" si="3"/>
        <v>7.5</v>
      </c>
      <c r="K115" s="15">
        <v>43</v>
      </c>
    </row>
    <row r="116" spans="1:11">
      <c r="A116" s="1">
        <v>42840</v>
      </c>
      <c r="B116" s="1" t="str">
        <f t="shared" si="2"/>
        <v>April</v>
      </c>
      <c r="C116" t="s">
        <v>21</v>
      </c>
      <c r="D116">
        <v>65.8</v>
      </c>
      <c r="E116">
        <v>0.74</v>
      </c>
      <c r="F116">
        <v>41</v>
      </c>
      <c r="G116">
        <v>0.3</v>
      </c>
      <c r="H116">
        <v>26</v>
      </c>
      <c r="I116" s="2">
        <f t="shared" si="3"/>
        <v>7.8</v>
      </c>
      <c r="K116" s="14">
        <v>38</v>
      </c>
    </row>
    <row r="117" spans="1:11">
      <c r="A117" s="1">
        <v>42841</v>
      </c>
      <c r="B117" s="1" t="str">
        <f t="shared" si="2"/>
        <v>April</v>
      </c>
      <c r="C117" t="s">
        <v>10</v>
      </c>
      <c r="D117">
        <v>65.099999999999994</v>
      </c>
      <c r="E117">
        <v>0.69</v>
      </c>
      <c r="F117">
        <v>43</v>
      </c>
      <c r="G117">
        <v>0.3</v>
      </c>
      <c r="H117">
        <v>27</v>
      </c>
      <c r="I117" s="2">
        <f t="shared" si="3"/>
        <v>8.1</v>
      </c>
      <c r="K117" s="15">
        <v>35</v>
      </c>
    </row>
    <row r="118" spans="1:11">
      <c r="A118" s="1">
        <v>42842</v>
      </c>
      <c r="B118" s="1" t="str">
        <f t="shared" si="2"/>
        <v>April</v>
      </c>
      <c r="C118" t="s">
        <v>12</v>
      </c>
      <c r="D118">
        <v>64.099999999999994</v>
      </c>
      <c r="E118">
        <v>0.71</v>
      </c>
      <c r="F118">
        <v>56</v>
      </c>
      <c r="G118">
        <v>0.3</v>
      </c>
      <c r="H118">
        <v>27</v>
      </c>
      <c r="I118" s="2">
        <f t="shared" si="3"/>
        <v>8.1</v>
      </c>
      <c r="K118" s="14">
        <v>34</v>
      </c>
    </row>
    <row r="119" spans="1:11">
      <c r="A119" s="1">
        <v>42843</v>
      </c>
      <c r="B119" s="1" t="str">
        <f t="shared" si="2"/>
        <v>April</v>
      </c>
      <c r="C119" t="s">
        <v>14</v>
      </c>
      <c r="D119">
        <v>62.5</v>
      </c>
      <c r="E119">
        <v>0.74</v>
      </c>
      <c r="F119">
        <v>31</v>
      </c>
      <c r="G119">
        <v>0.3</v>
      </c>
      <c r="H119">
        <v>25</v>
      </c>
      <c r="I119" s="2">
        <f t="shared" si="3"/>
        <v>7.5</v>
      </c>
      <c r="K119" s="15">
        <v>32</v>
      </c>
    </row>
    <row r="120" spans="1:11">
      <c r="A120" s="1">
        <v>42844</v>
      </c>
      <c r="B120" s="1" t="str">
        <f t="shared" si="2"/>
        <v>April</v>
      </c>
      <c r="C120" t="s">
        <v>16</v>
      </c>
      <c r="D120">
        <v>59.8</v>
      </c>
      <c r="E120">
        <v>0.77</v>
      </c>
      <c r="F120">
        <v>53</v>
      </c>
      <c r="G120">
        <v>0.3</v>
      </c>
      <c r="H120">
        <v>26</v>
      </c>
      <c r="I120" s="2">
        <f t="shared" si="3"/>
        <v>7.8</v>
      </c>
      <c r="K120" s="14">
        <v>31</v>
      </c>
    </row>
    <row r="121" spans="1:11">
      <c r="A121" s="1">
        <v>42845</v>
      </c>
      <c r="B121" s="1" t="str">
        <f t="shared" si="2"/>
        <v>April</v>
      </c>
      <c r="C121" t="s">
        <v>18</v>
      </c>
      <c r="D121">
        <v>68.099999999999994</v>
      </c>
      <c r="E121">
        <v>0.69</v>
      </c>
      <c r="F121">
        <v>42</v>
      </c>
      <c r="G121">
        <v>0.3</v>
      </c>
      <c r="H121">
        <v>27</v>
      </c>
      <c r="I121" s="2">
        <f t="shared" si="3"/>
        <v>8.1</v>
      </c>
      <c r="K121" s="15">
        <v>30</v>
      </c>
    </row>
    <row r="122" spans="1:11">
      <c r="A122" s="1">
        <v>42846</v>
      </c>
      <c r="B122" s="1" t="str">
        <f t="shared" si="2"/>
        <v>April</v>
      </c>
      <c r="C122" t="s">
        <v>20</v>
      </c>
      <c r="D122">
        <v>67.099999999999994</v>
      </c>
      <c r="E122">
        <v>0.74</v>
      </c>
      <c r="F122">
        <v>48</v>
      </c>
      <c r="G122">
        <v>0.3</v>
      </c>
      <c r="H122">
        <v>27</v>
      </c>
      <c r="I122" s="2">
        <f t="shared" si="3"/>
        <v>8.1</v>
      </c>
      <c r="K122" s="14">
        <v>32</v>
      </c>
    </row>
    <row r="123" spans="1:11">
      <c r="A123" s="1">
        <v>42847</v>
      </c>
      <c r="B123" s="1" t="str">
        <f t="shared" si="2"/>
        <v>April</v>
      </c>
      <c r="C123" t="s">
        <v>21</v>
      </c>
      <c r="D123">
        <v>57.5</v>
      </c>
      <c r="E123">
        <v>0.77</v>
      </c>
      <c r="F123">
        <v>47</v>
      </c>
      <c r="G123">
        <v>0.3</v>
      </c>
      <c r="H123">
        <v>25</v>
      </c>
      <c r="I123" s="2">
        <f t="shared" si="3"/>
        <v>7.5</v>
      </c>
      <c r="K123" s="15">
        <v>29</v>
      </c>
    </row>
    <row r="124" spans="1:11">
      <c r="A124" s="1">
        <v>42848</v>
      </c>
      <c r="B124" s="1" t="str">
        <f t="shared" si="2"/>
        <v>April</v>
      </c>
      <c r="C124" t="s">
        <v>10</v>
      </c>
      <c r="D124">
        <v>60.8</v>
      </c>
      <c r="E124">
        <v>0.77</v>
      </c>
      <c r="F124">
        <v>50</v>
      </c>
      <c r="G124">
        <v>0.3</v>
      </c>
      <c r="H124">
        <v>26</v>
      </c>
      <c r="I124" s="2">
        <f t="shared" si="3"/>
        <v>7.8</v>
      </c>
      <c r="K124" s="14">
        <v>32</v>
      </c>
    </row>
    <row r="125" spans="1:11">
      <c r="A125" s="1">
        <v>42849</v>
      </c>
      <c r="B125" s="1" t="str">
        <f t="shared" si="2"/>
        <v>April</v>
      </c>
      <c r="C125" t="s">
        <v>12</v>
      </c>
      <c r="D125">
        <v>65.099999999999994</v>
      </c>
      <c r="E125">
        <v>0.69</v>
      </c>
      <c r="F125">
        <v>48</v>
      </c>
      <c r="G125">
        <v>0.3</v>
      </c>
      <c r="H125">
        <v>27</v>
      </c>
      <c r="I125" s="2">
        <f t="shared" si="3"/>
        <v>8.1</v>
      </c>
      <c r="K125" s="15">
        <v>31</v>
      </c>
    </row>
    <row r="126" spans="1:11">
      <c r="A126" s="1">
        <v>42850</v>
      </c>
      <c r="B126" s="1" t="str">
        <f t="shared" si="2"/>
        <v>April</v>
      </c>
      <c r="C126" t="s">
        <v>14</v>
      </c>
      <c r="D126">
        <v>65.099999999999994</v>
      </c>
      <c r="E126">
        <v>0.71</v>
      </c>
      <c r="F126">
        <v>37</v>
      </c>
      <c r="G126">
        <v>0.3</v>
      </c>
      <c r="H126">
        <v>27</v>
      </c>
      <c r="I126" s="2">
        <f t="shared" si="3"/>
        <v>8.1</v>
      </c>
      <c r="K126" s="14">
        <v>30</v>
      </c>
    </row>
    <row r="127" spans="1:11">
      <c r="A127" s="1">
        <v>42851</v>
      </c>
      <c r="B127" s="1" t="str">
        <f t="shared" si="2"/>
        <v>April</v>
      </c>
      <c r="C127" t="s">
        <v>16</v>
      </c>
      <c r="D127">
        <v>62.5</v>
      </c>
      <c r="E127">
        <v>0.8</v>
      </c>
      <c r="F127">
        <v>48</v>
      </c>
      <c r="G127">
        <v>0.3</v>
      </c>
      <c r="H127">
        <v>25</v>
      </c>
      <c r="I127" s="2">
        <f t="shared" si="3"/>
        <v>7.5</v>
      </c>
      <c r="K127" s="15">
        <v>29</v>
      </c>
    </row>
    <row r="128" spans="1:11">
      <c r="A128" s="1">
        <v>42852</v>
      </c>
      <c r="B128" s="1" t="str">
        <f t="shared" si="2"/>
        <v>April</v>
      </c>
      <c r="C128" t="s">
        <v>18</v>
      </c>
      <c r="D128">
        <v>63.5</v>
      </c>
      <c r="E128">
        <v>0.77</v>
      </c>
      <c r="F128">
        <v>50</v>
      </c>
      <c r="G128">
        <v>0.3</v>
      </c>
      <c r="H128">
        <v>25</v>
      </c>
      <c r="I128" s="2">
        <f t="shared" si="3"/>
        <v>7.5</v>
      </c>
      <c r="K128" s="14">
        <v>29</v>
      </c>
    </row>
    <row r="129" spans="1:11">
      <c r="A129" s="1">
        <v>42853</v>
      </c>
      <c r="B129" s="1" t="str">
        <f t="shared" si="2"/>
        <v>April</v>
      </c>
      <c r="C129" t="s">
        <v>20</v>
      </c>
      <c r="D129">
        <v>58.8</v>
      </c>
      <c r="E129">
        <v>0.74</v>
      </c>
      <c r="F129">
        <v>32</v>
      </c>
      <c r="G129">
        <v>0.3</v>
      </c>
      <c r="H129">
        <v>26</v>
      </c>
      <c r="I129" s="2">
        <f t="shared" si="3"/>
        <v>7.8</v>
      </c>
      <c r="K129" s="15">
        <v>32</v>
      </c>
    </row>
    <row r="130" spans="1:11">
      <c r="A130" s="1">
        <v>42854</v>
      </c>
      <c r="B130" s="1" t="str">
        <f t="shared" si="2"/>
        <v>April</v>
      </c>
      <c r="C130" t="s">
        <v>21</v>
      </c>
      <c r="D130">
        <v>65.099999999999994</v>
      </c>
      <c r="E130">
        <v>0.71</v>
      </c>
      <c r="F130">
        <v>32</v>
      </c>
      <c r="G130">
        <v>0.3</v>
      </c>
      <c r="H130">
        <v>27</v>
      </c>
      <c r="I130" s="2">
        <f t="shared" si="3"/>
        <v>8.1</v>
      </c>
      <c r="K130" s="14">
        <v>31</v>
      </c>
    </row>
    <row r="131" spans="1:11">
      <c r="A131" s="1">
        <v>42855</v>
      </c>
      <c r="B131" s="1" t="str">
        <f t="shared" si="2"/>
        <v>April</v>
      </c>
      <c r="C131" t="s">
        <v>10</v>
      </c>
      <c r="D131">
        <v>67.099999999999994</v>
      </c>
      <c r="E131">
        <v>0.74</v>
      </c>
      <c r="F131">
        <v>35</v>
      </c>
      <c r="G131">
        <v>0.3</v>
      </c>
      <c r="H131">
        <v>27</v>
      </c>
      <c r="I131" s="2">
        <f t="shared" si="3"/>
        <v>8.1</v>
      </c>
      <c r="K131" s="15">
        <v>30</v>
      </c>
    </row>
    <row r="132" spans="1:11">
      <c r="A132" s="1">
        <v>42856</v>
      </c>
      <c r="B132" s="1" t="str">
        <f t="shared" si="2"/>
        <v>May</v>
      </c>
      <c r="C132" t="s">
        <v>12</v>
      </c>
      <c r="D132">
        <v>66.7</v>
      </c>
      <c r="E132">
        <v>0.65</v>
      </c>
      <c r="F132">
        <v>56</v>
      </c>
      <c r="G132">
        <v>0.3</v>
      </c>
      <c r="H132">
        <v>29</v>
      </c>
      <c r="I132" s="2">
        <f t="shared" si="3"/>
        <v>8.6999999999999993</v>
      </c>
      <c r="K132" s="14">
        <v>30</v>
      </c>
    </row>
    <row r="133" spans="1:11">
      <c r="A133" s="1">
        <v>42857</v>
      </c>
      <c r="B133" s="1" t="str">
        <f t="shared" si="2"/>
        <v>May</v>
      </c>
      <c r="C133" t="s">
        <v>14</v>
      </c>
      <c r="D133">
        <v>65.7</v>
      </c>
      <c r="E133">
        <v>0.69</v>
      </c>
      <c r="F133">
        <v>40</v>
      </c>
      <c r="G133">
        <v>0.3</v>
      </c>
      <c r="H133">
        <v>29</v>
      </c>
      <c r="I133" s="2">
        <f t="shared" si="3"/>
        <v>8.6999999999999993</v>
      </c>
      <c r="K133" s="15">
        <v>29</v>
      </c>
    </row>
    <row r="134" spans="1:11">
      <c r="A134" s="1">
        <v>42858</v>
      </c>
      <c r="B134" s="1" t="str">
        <f t="shared" si="2"/>
        <v>May</v>
      </c>
      <c r="C134" t="s">
        <v>16</v>
      </c>
      <c r="D134">
        <v>71</v>
      </c>
      <c r="E134">
        <v>0.63</v>
      </c>
      <c r="F134">
        <v>55</v>
      </c>
      <c r="G134">
        <v>0.3</v>
      </c>
      <c r="H134">
        <v>30</v>
      </c>
      <c r="I134" s="2">
        <f t="shared" si="3"/>
        <v>9</v>
      </c>
      <c r="K134" s="14">
        <v>32</v>
      </c>
    </row>
    <row r="135" spans="1:11">
      <c r="A135" s="1">
        <v>42859</v>
      </c>
      <c r="B135" s="1" t="str">
        <f t="shared" si="2"/>
        <v>May</v>
      </c>
      <c r="C135" t="s">
        <v>18</v>
      </c>
      <c r="D135">
        <v>71.3</v>
      </c>
      <c r="E135">
        <v>0.63</v>
      </c>
      <c r="F135">
        <v>64</v>
      </c>
      <c r="G135">
        <v>0.3</v>
      </c>
      <c r="H135">
        <v>31</v>
      </c>
      <c r="I135" s="2">
        <f t="shared" si="3"/>
        <v>9.2999999999999989</v>
      </c>
      <c r="K135" s="15">
        <v>31</v>
      </c>
    </row>
    <row r="136" spans="1:11">
      <c r="A136" s="1">
        <v>42860</v>
      </c>
      <c r="B136" s="1" t="str">
        <f t="shared" si="2"/>
        <v>May</v>
      </c>
      <c r="C136" t="s">
        <v>20</v>
      </c>
      <c r="D136">
        <v>69.400000000000006</v>
      </c>
      <c r="E136">
        <v>0.71</v>
      </c>
      <c r="F136">
        <v>31</v>
      </c>
      <c r="G136">
        <v>0.3</v>
      </c>
      <c r="H136">
        <v>28</v>
      </c>
      <c r="I136" s="2">
        <f t="shared" si="3"/>
        <v>8.4</v>
      </c>
      <c r="K136" s="14">
        <v>30</v>
      </c>
    </row>
    <row r="137" spans="1:11">
      <c r="A137" s="1">
        <v>42861</v>
      </c>
      <c r="B137" s="1" t="str">
        <f t="shared" si="2"/>
        <v>May</v>
      </c>
      <c r="C137" t="s">
        <v>21</v>
      </c>
      <c r="D137">
        <v>66.7</v>
      </c>
      <c r="E137">
        <v>0.67</v>
      </c>
      <c r="F137">
        <v>51</v>
      </c>
      <c r="G137">
        <v>0.3</v>
      </c>
      <c r="H137">
        <v>29</v>
      </c>
      <c r="I137" s="2">
        <f t="shared" si="3"/>
        <v>8.6999999999999993</v>
      </c>
      <c r="K137" s="15">
        <v>30</v>
      </c>
    </row>
    <row r="138" spans="1:11">
      <c r="A138" s="1">
        <v>42862</v>
      </c>
      <c r="B138" s="1" t="str">
        <f t="shared" si="2"/>
        <v>May</v>
      </c>
      <c r="C138" t="s">
        <v>10</v>
      </c>
      <c r="D138">
        <v>69.7</v>
      </c>
      <c r="E138">
        <v>0.65</v>
      </c>
      <c r="F138">
        <v>49</v>
      </c>
      <c r="G138">
        <v>0.3</v>
      </c>
      <c r="H138">
        <v>29</v>
      </c>
      <c r="I138" s="2">
        <f t="shared" si="3"/>
        <v>8.6999999999999993</v>
      </c>
      <c r="K138" s="14">
        <v>32</v>
      </c>
    </row>
    <row r="139" spans="1:11">
      <c r="A139" s="1">
        <v>42863</v>
      </c>
      <c r="B139" s="1" t="str">
        <f t="shared" si="2"/>
        <v>May</v>
      </c>
      <c r="C139" t="s">
        <v>12</v>
      </c>
      <c r="D139">
        <v>75</v>
      </c>
      <c r="E139">
        <v>0.67</v>
      </c>
      <c r="F139">
        <v>56</v>
      </c>
      <c r="G139">
        <v>0.3</v>
      </c>
      <c r="H139">
        <v>30</v>
      </c>
      <c r="I139" s="2">
        <f t="shared" si="3"/>
        <v>9</v>
      </c>
      <c r="K139" s="15">
        <v>30</v>
      </c>
    </row>
    <row r="140" spans="1:11">
      <c r="A140" s="1">
        <v>42864</v>
      </c>
      <c r="B140" s="1" t="str">
        <f t="shared" ref="B140:B203" si="4">TEXT(A140, "mmmm")</f>
        <v>May</v>
      </c>
      <c r="C140" t="s">
        <v>14</v>
      </c>
      <c r="D140">
        <v>71.3</v>
      </c>
      <c r="E140">
        <v>0.63</v>
      </c>
      <c r="F140">
        <v>56</v>
      </c>
      <c r="G140">
        <v>0.3</v>
      </c>
      <c r="H140">
        <v>31</v>
      </c>
      <c r="I140" s="2">
        <f t="shared" ref="I140:I203" si="5">G140*H140</f>
        <v>9.2999999999999989</v>
      </c>
      <c r="K140" s="14">
        <v>30</v>
      </c>
    </row>
    <row r="141" spans="1:11">
      <c r="A141" s="1">
        <v>42865</v>
      </c>
      <c r="B141" s="1" t="str">
        <f t="shared" si="4"/>
        <v>May</v>
      </c>
      <c r="C141" t="s">
        <v>16</v>
      </c>
      <c r="D141">
        <v>69.400000000000006</v>
      </c>
      <c r="E141">
        <v>0.69</v>
      </c>
      <c r="F141">
        <v>40</v>
      </c>
      <c r="G141">
        <v>0.3</v>
      </c>
      <c r="H141">
        <v>28</v>
      </c>
      <c r="I141" s="2">
        <f t="shared" si="5"/>
        <v>8.4</v>
      </c>
      <c r="K141" s="15">
        <v>29</v>
      </c>
    </row>
    <row r="142" spans="1:11">
      <c r="A142" s="1">
        <v>42866</v>
      </c>
      <c r="B142" s="1" t="str">
        <f t="shared" si="4"/>
        <v>May</v>
      </c>
      <c r="C142" t="s">
        <v>18</v>
      </c>
      <c r="D142">
        <v>72.7</v>
      </c>
      <c r="E142">
        <v>0.67</v>
      </c>
      <c r="F142">
        <v>57</v>
      </c>
      <c r="G142">
        <v>0.3</v>
      </c>
      <c r="H142">
        <v>29</v>
      </c>
      <c r="I142" s="2">
        <f t="shared" si="5"/>
        <v>8.6999999999999993</v>
      </c>
      <c r="K142" s="14">
        <v>32</v>
      </c>
    </row>
    <row r="143" spans="1:11">
      <c r="A143" s="1">
        <v>42867</v>
      </c>
      <c r="B143" s="1" t="str">
        <f t="shared" si="4"/>
        <v>May</v>
      </c>
      <c r="C143" t="s">
        <v>20</v>
      </c>
      <c r="D143">
        <v>66.7</v>
      </c>
      <c r="E143">
        <v>0.67</v>
      </c>
      <c r="F143">
        <v>40</v>
      </c>
      <c r="G143">
        <v>0.3</v>
      </c>
      <c r="H143">
        <v>29</v>
      </c>
      <c r="I143" s="2">
        <f t="shared" si="5"/>
        <v>8.6999999999999993</v>
      </c>
      <c r="K143" s="15">
        <v>30</v>
      </c>
    </row>
    <row r="144" spans="1:11">
      <c r="A144" s="1">
        <v>42868</v>
      </c>
      <c r="B144" s="1" t="str">
        <f t="shared" si="4"/>
        <v>May</v>
      </c>
      <c r="C144" t="s">
        <v>21</v>
      </c>
      <c r="D144">
        <v>70</v>
      </c>
      <c r="E144">
        <v>0.65</v>
      </c>
      <c r="F144">
        <v>34</v>
      </c>
      <c r="G144">
        <v>0.3</v>
      </c>
      <c r="H144">
        <v>30</v>
      </c>
      <c r="I144" s="2">
        <f t="shared" si="5"/>
        <v>9</v>
      </c>
      <c r="K144" s="14">
        <v>29</v>
      </c>
    </row>
    <row r="145" spans="1:11">
      <c r="A145" s="1">
        <v>42869</v>
      </c>
      <c r="B145" s="1" t="str">
        <f t="shared" si="4"/>
        <v>May</v>
      </c>
      <c r="C145" t="s">
        <v>10</v>
      </c>
      <c r="D145">
        <v>77.3</v>
      </c>
      <c r="E145">
        <v>0.63</v>
      </c>
      <c r="F145">
        <v>58</v>
      </c>
      <c r="G145">
        <v>0.3</v>
      </c>
      <c r="H145">
        <v>31</v>
      </c>
      <c r="I145" s="2">
        <f t="shared" si="5"/>
        <v>9.2999999999999989</v>
      </c>
      <c r="K145" s="15">
        <v>29</v>
      </c>
    </row>
    <row r="146" spans="1:11">
      <c r="A146" s="1">
        <v>42870</v>
      </c>
      <c r="B146" s="1" t="str">
        <f t="shared" si="4"/>
        <v>May</v>
      </c>
      <c r="C146" t="s">
        <v>12</v>
      </c>
      <c r="D146">
        <v>63.4</v>
      </c>
      <c r="E146">
        <v>0.69</v>
      </c>
      <c r="F146">
        <v>32</v>
      </c>
      <c r="G146">
        <v>0.3</v>
      </c>
      <c r="H146">
        <v>28</v>
      </c>
      <c r="I146" s="2">
        <f t="shared" si="5"/>
        <v>8.4</v>
      </c>
      <c r="K146" s="14">
        <v>28</v>
      </c>
    </row>
    <row r="147" spans="1:11">
      <c r="A147" s="1">
        <v>42871</v>
      </c>
      <c r="B147" s="1" t="str">
        <f t="shared" si="4"/>
        <v>May</v>
      </c>
      <c r="C147" t="s">
        <v>14</v>
      </c>
      <c r="D147">
        <v>65.7</v>
      </c>
      <c r="E147">
        <v>0.67</v>
      </c>
      <c r="F147">
        <v>55</v>
      </c>
      <c r="G147">
        <v>0.3</v>
      </c>
      <c r="H147">
        <v>29</v>
      </c>
      <c r="I147" s="2">
        <f t="shared" si="5"/>
        <v>8.6999999999999993</v>
      </c>
      <c r="K147" s="15">
        <v>27</v>
      </c>
    </row>
    <row r="148" spans="1:11">
      <c r="A148" s="1">
        <v>42872</v>
      </c>
      <c r="B148" s="1" t="str">
        <f t="shared" si="4"/>
        <v>May</v>
      </c>
      <c r="C148" t="s">
        <v>16</v>
      </c>
      <c r="D148">
        <v>70.7</v>
      </c>
      <c r="E148">
        <v>0.67</v>
      </c>
      <c r="F148">
        <v>43</v>
      </c>
      <c r="G148">
        <v>0.3</v>
      </c>
      <c r="H148">
        <v>29</v>
      </c>
      <c r="I148" s="2">
        <f t="shared" si="5"/>
        <v>8.6999999999999993</v>
      </c>
      <c r="K148" s="14">
        <v>26</v>
      </c>
    </row>
    <row r="149" spans="1:11">
      <c r="A149" s="1">
        <v>42873</v>
      </c>
      <c r="B149" s="1" t="str">
        <f t="shared" si="4"/>
        <v>May</v>
      </c>
      <c r="C149" t="s">
        <v>18</v>
      </c>
      <c r="D149">
        <v>72</v>
      </c>
      <c r="E149">
        <v>0.67</v>
      </c>
      <c r="F149">
        <v>53</v>
      </c>
      <c r="G149">
        <v>0.3</v>
      </c>
      <c r="H149">
        <v>30</v>
      </c>
      <c r="I149" s="2">
        <f t="shared" si="5"/>
        <v>9</v>
      </c>
      <c r="K149" s="15">
        <v>29</v>
      </c>
    </row>
    <row r="150" spans="1:11">
      <c r="A150" s="1">
        <v>42874</v>
      </c>
      <c r="B150" s="1" t="str">
        <f t="shared" si="4"/>
        <v>May</v>
      </c>
      <c r="C150" t="s">
        <v>20</v>
      </c>
      <c r="D150">
        <v>75.3</v>
      </c>
      <c r="E150">
        <v>0.61</v>
      </c>
      <c r="F150">
        <v>58</v>
      </c>
      <c r="G150">
        <v>0.3</v>
      </c>
      <c r="H150">
        <v>31</v>
      </c>
      <c r="I150" s="2">
        <f t="shared" si="5"/>
        <v>9.2999999999999989</v>
      </c>
      <c r="K150" s="14">
        <v>28</v>
      </c>
    </row>
    <row r="151" spans="1:11">
      <c r="A151" s="1">
        <v>42875</v>
      </c>
      <c r="B151" s="1" t="str">
        <f t="shared" si="4"/>
        <v>May</v>
      </c>
      <c r="C151" t="s">
        <v>21</v>
      </c>
      <c r="D151">
        <v>64.400000000000006</v>
      </c>
      <c r="E151">
        <v>0.67</v>
      </c>
      <c r="F151">
        <v>59</v>
      </c>
      <c r="G151">
        <v>0.3</v>
      </c>
      <c r="H151">
        <v>28</v>
      </c>
      <c r="I151" s="2">
        <f t="shared" si="5"/>
        <v>8.4</v>
      </c>
      <c r="K151" s="15">
        <v>26</v>
      </c>
    </row>
    <row r="152" spans="1:11">
      <c r="A152" s="1">
        <v>42876</v>
      </c>
      <c r="B152" s="1" t="str">
        <f t="shared" si="4"/>
        <v>May</v>
      </c>
      <c r="C152" t="s">
        <v>10</v>
      </c>
      <c r="D152">
        <v>71.7</v>
      </c>
      <c r="E152">
        <v>0.69</v>
      </c>
      <c r="F152">
        <v>47</v>
      </c>
      <c r="G152">
        <v>0.3</v>
      </c>
      <c r="H152">
        <v>29</v>
      </c>
      <c r="I152" s="2">
        <f t="shared" si="5"/>
        <v>8.6999999999999993</v>
      </c>
      <c r="K152" s="14">
        <v>26</v>
      </c>
    </row>
    <row r="153" spans="1:11">
      <c r="A153" s="1">
        <v>42877</v>
      </c>
      <c r="B153" s="1" t="str">
        <f t="shared" si="4"/>
        <v>May</v>
      </c>
      <c r="C153" t="s">
        <v>12</v>
      </c>
      <c r="D153">
        <v>71</v>
      </c>
      <c r="E153">
        <v>0.67</v>
      </c>
      <c r="F153">
        <v>34</v>
      </c>
      <c r="G153">
        <v>0.3</v>
      </c>
      <c r="H153">
        <v>30</v>
      </c>
      <c r="I153" s="2">
        <f t="shared" si="5"/>
        <v>9</v>
      </c>
      <c r="K153" s="15">
        <v>26</v>
      </c>
    </row>
    <row r="154" spans="1:11">
      <c r="A154" s="1">
        <v>42878</v>
      </c>
      <c r="B154" s="1" t="str">
        <f t="shared" si="4"/>
        <v>May</v>
      </c>
      <c r="C154" t="s">
        <v>14</v>
      </c>
      <c r="D154">
        <v>76.3</v>
      </c>
      <c r="E154">
        <v>0.63</v>
      </c>
      <c r="F154">
        <v>45</v>
      </c>
      <c r="G154">
        <v>0.3</v>
      </c>
      <c r="H154">
        <v>31</v>
      </c>
      <c r="I154" s="2">
        <f t="shared" si="5"/>
        <v>9.2999999999999989</v>
      </c>
      <c r="K154" s="14">
        <v>28</v>
      </c>
    </row>
    <row r="155" spans="1:11">
      <c r="A155" s="1">
        <v>42879</v>
      </c>
      <c r="B155" s="1" t="str">
        <f t="shared" si="4"/>
        <v>May</v>
      </c>
      <c r="C155" t="s">
        <v>16</v>
      </c>
      <c r="D155">
        <v>69.400000000000006</v>
      </c>
      <c r="E155">
        <v>0.69</v>
      </c>
      <c r="F155">
        <v>34</v>
      </c>
      <c r="G155">
        <v>0.3</v>
      </c>
      <c r="H155">
        <v>28</v>
      </c>
      <c r="I155" s="2">
        <f t="shared" si="5"/>
        <v>8.4</v>
      </c>
      <c r="K155" s="15">
        <v>26</v>
      </c>
    </row>
    <row r="156" spans="1:11">
      <c r="A156" s="1">
        <v>42880</v>
      </c>
      <c r="B156" s="1" t="str">
        <f t="shared" si="4"/>
        <v>May</v>
      </c>
      <c r="C156" t="s">
        <v>18</v>
      </c>
      <c r="D156">
        <v>71.7</v>
      </c>
      <c r="E156">
        <v>0.69</v>
      </c>
      <c r="F156">
        <v>53</v>
      </c>
      <c r="G156">
        <v>0.3</v>
      </c>
      <c r="H156">
        <v>29</v>
      </c>
      <c r="I156" s="2">
        <f t="shared" si="5"/>
        <v>8.6999999999999993</v>
      </c>
      <c r="K156" s="14">
        <v>28</v>
      </c>
    </row>
    <row r="157" spans="1:11">
      <c r="A157" s="1">
        <v>42881</v>
      </c>
      <c r="B157" s="1" t="str">
        <f t="shared" si="4"/>
        <v>May</v>
      </c>
      <c r="C157" t="s">
        <v>20</v>
      </c>
      <c r="D157">
        <v>72</v>
      </c>
      <c r="E157">
        <v>0.67</v>
      </c>
      <c r="F157">
        <v>63</v>
      </c>
      <c r="G157">
        <v>0.3</v>
      </c>
      <c r="H157">
        <v>30</v>
      </c>
      <c r="I157" s="2">
        <f t="shared" si="5"/>
        <v>9</v>
      </c>
      <c r="K157" s="15">
        <v>27</v>
      </c>
    </row>
    <row r="158" spans="1:11">
      <c r="A158" s="1">
        <v>42882</v>
      </c>
      <c r="B158" s="1" t="str">
        <f t="shared" si="4"/>
        <v>May</v>
      </c>
      <c r="C158" t="s">
        <v>21</v>
      </c>
      <c r="D158">
        <v>77.3</v>
      </c>
      <c r="E158">
        <v>0.63</v>
      </c>
      <c r="F158">
        <v>56</v>
      </c>
      <c r="G158">
        <v>0.3</v>
      </c>
      <c r="H158">
        <v>31</v>
      </c>
      <c r="I158" s="2">
        <f t="shared" si="5"/>
        <v>9.2999999999999989</v>
      </c>
      <c r="K158" s="14">
        <v>26</v>
      </c>
    </row>
    <row r="159" spans="1:11">
      <c r="A159" s="1">
        <v>42883</v>
      </c>
      <c r="B159" s="1" t="str">
        <f t="shared" si="4"/>
        <v>May</v>
      </c>
      <c r="C159" t="s">
        <v>10</v>
      </c>
      <c r="D159">
        <v>71.7</v>
      </c>
      <c r="E159">
        <v>0.65</v>
      </c>
      <c r="F159">
        <v>45</v>
      </c>
      <c r="G159">
        <v>0.3</v>
      </c>
      <c r="H159">
        <v>29</v>
      </c>
      <c r="I159" s="2">
        <f t="shared" si="5"/>
        <v>8.6999999999999993</v>
      </c>
      <c r="K159" s="15">
        <v>28</v>
      </c>
    </row>
    <row r="160" spans="1:11">
      <c r="A160" s="1">
        <v>42884</v>
      </c>
      <c r="B160" s="1" t="str">
        <f t="shared" si="4"/>
        <v>May</v>
      </c>
      <c r="C160" t="s">
        <v>12</v>
      </c>
      <c r="D160">
        <v>66.7</v>
      </c>
      <c r="E160">
        <v>0.65</v>
      </c>
      <c r="F160">
        <v>32</v>
      </c>
      <c r="G160">
        <v>0.3</v>
      </c>
      <c r="H160">
        <v>29</v>
      </c>
      <c r="I160" s="2">
        <f t="shared" si="5"/>
        <v>8.6999999999999993</v>
      </c>
      <c r="K160" s="14">
        <v>26</v>
      </c>
    </row>
    <row r="161" spans="1:11">
      <c r="A161" s="1">
        <v>42885</v>
      </c>
      <c r="B161" s="1" t="str">
        <f t="shared" si="4"/>
        <v>May</v>
      </c>
      <c r="C161" t="s">
        <v>14</v>
      </c>
      <c r="D161">
        <v>75</v>
      </c>
      <c r="E161">
        <v>0.67</v>
      </c>
      <c r="F161">
        <v>43</v>
      </c>
      <c r="G161">
        <v>0.3</v>
      </c>
      <c r="H161">
        <v>30</v>
      </c>
      <c r="I161" s="2">
        <f t="shared" si="5"/>
        <v>9</v>
      </c>
      <c r="K161" s="15">
        <v>29</v>
      </c>
    </row>
    <row r="162" spans="1:11">
      <c r="A162" s="1">
        <v>42886</v>
      </c>
      <c r="B162" s="1" t="str">
        <f t="shared" si="4"/>
        <v>May</v>
      </c>
      <c r="C162" t="s">
        <v>16</v>
      </c>
      <c r="D162">
        <v>77.3</v>
      </c>
      <c r="E162">
        <v>0.65</v>
      </c>
      <c r="F162">
        <v>56</v>
      </c>
      <c r="G162">
        <v>0.3</v>
      </c>
      <c r="H162">
        <v>31</v>
      </c>
      <c r="I162" s="2">
        <f t="shared" si="5"/>
        <v>9.2999999999999989</v>
      </c>
      <c r="K162" s="14">
        <v>27</v>
      </c>
    </row>
    <row r="163" spans="1:11">
      <c r="A163" s="1">
        <v>42887</v>
      </c>
      <c r="B163" s="1" t="str">
        <f t="shared" si="4"/>
        <v>June</v>
      </c>
      <c r="C163" t="s">
        <v>18</v>
      </c>
      <c r="D163">
        <v>71.3</v>
      </c>
      <c r="E163">
        <v>0.65</v>
      </c>
      <c r="F163">
        <v>42</v>
      </c>
      <c r="G163">
        <v>0.3</v>
      </c>
      <c r="H163">
        <v>31</v>
      </c>
      <c r="I163" s="2">
        <f t="shared" si="5"/>
        <v>9.2999999999999989</v>
      </c>
      <c r="K163" s="15">
        <v>25</v>
      </c>
    </row>
    <row r="164" spans="1:11">
      <c r="A164" s="1">
        <v>42888</v>
      </c>
      <c r="B164" s="1" t="str">
        <f t="shared" si="4"/>
        <v>June</v>
      </c>
      <c r="C164" t="s">
        <v>20</v>
      </c>
      <c r="D164">
        <v>79.900000000000006</v>
      </c>
      <c r="E164">
        <v>0.59</v>
      </c>
      <c r="F164">
        <v>48</v>
      </c>
      <c r="G164">
        <v>0.3</v>
      </c>
      <c r="H164">
        <v>33</v>
      </c>
      <c r="I164" s="2">
        <f t="shared" si="5"/>
        <v>9.9</v>
      </c>
      <c r="K164" s="14">
        <v>25</v>
      </c>
    </row>
    <row r="165" spans="1:11">
      <c r="A165" s="1">
        <v>42889</v>
      </c>
      <c r="B165" s="1" t="str">
        <f t="shared" si="4"/>
        <v>June</v>
      </c>
      <c r="C165" t="s">
        <v>21</v>
      </c>
      <c r="D165">
        <v>81.5</v>
      </c>
      <c r="E165">
        <v>0.56000000000000005</v>
      </c>
      <c r="F165">
        <v>59</v>
      </c>
      <c r="G165">
        <v>0.3</v>
      </c>
      <c r="H165">
        <v>35</v>
      </c>
      <c r="I165" s="2">
        <f t="shared" si="5"/>
        <v>10.5</v>
      </c>
      <c r="K165" s="15">
        <v>24</v>
      </c>
    </row>
    <row r="166" spans="1:11">
      <c r="A166" s="1">
        <v>42890</v>
      </c>
      <c r="B166" s="1" t="str">
        <f t="shared" si="4"/>
        <v>June</v>
      </c>
      <c r="C166" t="s">
        <v>10</v>
      </c>
      <c r="D166">
        <v>90.4</v>
      </c>
      <c r="E166">
        <v>0.51</v>
      </c>
      <c r="F166">
        <v>43</v>
      </c>
      <c r="G166">
        <v>0.3</v>
      </c>
      <c r="H166">
        <v>38</v>
      </c>
      <c r="I166" s="2">
        <f t="shared" si="5"/>
        <v>11.4</v>
      </c>
      <c r="K166" s="14">
        <v>25</v>
      </c>
    </row>
    <row r="167" spans="1:11">
      <c r="A167" s="1">
        <v>42891</v>
      </c>
      <c r="B167" s="1" t="str">
        <f t="shared" si="4"/>
        <v>June</v>
      </c>
      <c r="C167" t="s">
        <v>12</v>
      </c>
      <c r="D167">
        <v>78.599999999999994</v>
      </c>
      <c r="E167">
        <v>0.59</v>
      </c>
      <c r="F167">
        <v>36</v>
      </c>
      <c r="G167">
        <v>0.3</v>
      </c>
      <c r="H167">
        <v>32</v>
      </c>
      <c r="I167" s="2">
        <f t="shared" si="5"/>
        <v>9.6</v>
      </c>
      <c r="K167" s="15">
        <v>25</v>
      </c>
    </row>
    <row r="168" spans="1:11">
      <c r="A168" s="1">
        <v>42892</v>
      </c>
      <c r="B168" s="1" t="str">
        <f t="shared" si="4"/>
        <v>June</v>
      </c>
      <c r="C168" t="s">
        <v>14</v>
      </c>
      <c r="D168">
        <v>84.2</v>
      </c>
      <c r="E168">
        <v>0.56000000000000005</v>
      </c>
      <c r="F168">
        <v>44</v>
      </c>
      <c r="G168">
        <v>0.3</v>
      </c>
      <c r="H168">
        <v>34</v>
      </c>
      <c r="I168" s="2">
        <f t="shared" si="5"/>
        <v>10.199999999999999</v>
      </c>
      <c r="K168" s="14">
        <v>25</v>
      </c>
    </row>
    <row r="169" spans="1:11">
      <c r="A169" s="1">
        <v>42893</v>
      </c>
      <c r="B169" s="1" t="str">
        <f t="shared" si="4"/>
        <v>June</v>
      </c>
      <c r="C169" t="s">
        <v>16</v>
      </c>
      <c r="D169">
        <v>86.8</v>
      </c>
      <c r="E169">
        <v>0.56000000000000005</v>
      </c>
      <c r="F169">
        <v>58</v>
      </c>
      <c r="G169">
        <v>0.3</v>
      </c>
      <c r="H169">
        <v>36</v>
      </c>
      <c r="I169" s="2">
        <f t="shared" si="5"/>
        <v>10.799999999999999</v>
      </c>
      <c r="K169" s="15">
        <v>25</v>
      </c>
    </row>
    <row r="170" spans="1:11">
      <c r="A170" s="1">
        <v>42894</v>
      </c>
      <c r="B170" s="1" t="str">
        <f t="shared" si="4"/>
        <v>June</v>
      </c>
      <c r="C170" t="s">
        <v>18</v>
      </c>
      <c r="D170">
        <v>90.7</v>
      </c>
      <c r="E170">
        <v>0.5</v>
      </c>
      <c r="F170">
        <v>46</v>
      </c>
      <c r="G170">
        <v>0.3</v>
      </c>
      <c r="H170">
        <v>39</v>
      </c>
      <c r="I170" s="2">
        <f t="shared" si="5"/>
        <v>11.7</v>
      </c>
      <c r="K170" s="14">
        <v>25</v>
      </c>
    </row>
    <row r="171" spans="1:11">
      <c r="A171" s="1">
        <v>42895</v>
      </c>
      <c r="B171" s="1" t="str">
        <f t="shared" si="4"/>
        <v>June</v>
      </c>
      <c r="C171" t="s">
        <v>20</v>
      </c>
      <c r="D171">
        <v>77.599999999999994</v>
      </c>
      <c r="E171">
        <v>0.61</v>
      </c>
      <c r="F171">
        <v>44</v>
      </c>
      <c r="G171">
        <v>0.3</v>
      </c>
      <c r="H171">
        <v>32</v>
      </c>
      <c r="I171" s="2">
        <f t="shared" si="5"/>
        <v>9.6</v>
      </c>
      <c r="K171" s="15">
        <v>24</v>
      </c>
    </row>
    <row r="172" spans="1:11">
      <c r="A172" s="1">
        <v>42896</v>
      </c>
      <c r="B172" s="1" t="str">
        <f t="shared" si="4"/>
        <v>June</v>
      </c>
      <c r="C172" t="s">
        <v>21</v>
      </c>
      <c r="D172">
        <v>79.5</v>
      </c>
      <c r="E172">
        <v>0.54</v>
      </c>
      <c r="F172">
        <v>54</v>
      </c>
      <c r="G172">
        <v>0.3</v>
      </c>
      <c r="H172">
        <v>35</v>
      </c>
      <c r="I172" s="2">
        <f t="shared" si="5"/>
        <v>10.5</v>
      </c>
      <c r="K172" s="14">
        <v>25</v>
      </c>
    </row>
    <row r="173" spans="1:11">
      <c r="A173" s="1">
        <v>42897</v>
      </c>
      <c r="B173" s="1" t="str">
        <f t="shared" si="4"/>
        <v>June</v>
      </c>
      <c r="C173" t="s">
        <v>10</v>
      </c>
      <c r="D173">
        <v>84.8</v>
      </c>
      <c r="E173">
        <v>0.53</v>
      </c>
      <c r="F173">
        <v>42</v>
      </c>
      <c r="G173">
        <v>0.3</v>
      </c>
      <c r="H173">
        <v>36</v>
      </c>
      <c r="I173" s="2">
        <f t="shared" si="5"/>
        <v>10.799999999999999</v>
      </c>
      <c r="K173" s="15">
        <v>25</v>
      </c>
    </row>
    <row r="174" spans="1:11">
      <c r="A174" s="1">
        <v>42898</v>
      </c>
      <c r="B174" s="1" t="str">
        <f t="shared" si="4"/>
        <v>June</v>
      </c>
      <c r="C174" t="s">
        <v>12</v>
      </c>
      <c r="D174">
        <v>93</v>
      </c>
      <c r="E174">
        <v>0.5</v>
      </c>
      <c r="F174">
        <v>67</v>
      </c>
      <c r="G174">
        <v>0.3</v>
      </c>
      <c r="H174">
        <v>40</v>
      </c>
      <c r="I174" s="2">
        <f t="shared" si="5"/>
        <v>12</v>
      </c>
      <c r="K174" s="14">
        <v>24</v>
      </c>
    </row>
    <row r="175" spans="1:11">
      <c r="A175" s="1">
        <v>42899</v>
      </c>
      <c r="B175" s="1" t="str">
        <f t="shared" si="4"/>
        <v>June</v>
      </c>
      <c r="C175" t="s">
        <v>14</v>
      </c>
      <c r="D175">
        <v>75.599999999999994</v>
      </c>
      <c r="E175">
        <v>0.59</v>
      </c>
      <c r="F175">
        <v>65</v>
      </c>
      <c r="G175">
        <v>0.3</v>
      </c>
      <c r="H175">
        <v>32</v>
      </c>
      <c r="I175" s="2">
        <f t="shared" si="5"/>
        <v>9.6</v>
      </c>
      <c r="K175" s="15">
        <v>24</v>
      </c>
    </row>
    <row r="176" spans="1:11">
      <c r="A176" s="1">
        <v>42900</v>
      </c>
      <c r="B176" s="1" t="str">
        <f t="shared" si="4"/>
        <v>June</v>
      </c>
      <c r="C176" t="s">
        <v>16</v>
      </c>
      <c r="D176">
        <v>80.5</v>
      </c>
      <c r="E176">
        <v>0.56999999999999995</v>
      </c>
      <c r="F176">
        <v>48</v>
      </c>
      <c r="G176">
        <v>0.3</v>
      </c>
      <c r="H176">
        <v>35</v>
      </c>
      <c r="I176" s="2">
        <f t="shared" si="5"/>
        <v>10.5</v>
      </c>
      <c r="K176" s="14">
        <v>26</v>
      </c>
    </row>
    <row r="177" spans="1:11">
      <c r="A177" s="1">
        <v>42901</v>
      </c>
      <c r="B177" s="1" t="str">
        <f t="shared" si="4"/>
        <v>June</v>
      </c>
      <c r="C177" t="s">
        <v>18</v>
      </c>
      <c r="D177">
        <v>84.8</v>
      </c>
      <c r="E177">
        <v>0.56000000000000005</v>
      </c>
      <c r="F177">
        <v>50</v>
      </c>
      <c r="G177">
        <v>0.3</v>
      </c>
      <c r="H177">
        <v>36</v>
      </c>
      <c r="I177" s="2">
        <f t="shared" si="5"/>
        <v>10.799999999999999</v>
      </c>
      <c r="K177" s="15">
        <v>23</v>
      </c>
    </row>
    <row r="178" spans="1:11">
      <c r="A178" s="1">
        <v>42902</v>
      </c>
      <c r="B178" s="1" t="str">
        <f t="shared" si="4"/>
        <v>June</v>
      </c>
      <c r="C178" t="s">
        <v>20</v>
      </c>
      <c r="D178">
        <v>99.3</v>
      </c>
      <c r="E178">
        <v>0.47</v>
      </c>
      <c r="F178">
        <v>77</v>
      </c>
      <c r="G178">
        <v>0.3</v>
      </c>
      <c r="H178">
        <v>41</v>
      </c>
      <c r="I178" s="2">
        <f t="shared" si="5"/>
        <v>12.299999999999999</v>
      </c>
      <c r="K178" s="14">
        <v>22</v>
      </c>
    </row>
    <row r="179" spans="1:11">
      <c r="A179" s="1">
        <v>42903</v>
      </c>
      <c r="B179" s="1" t="str">
        <f t="shared" si="4"/>
        <v>June</v>
      </c>
      <c r="C179" t="s">
        <v>21</v>
      </c>
      <c r="D179">
        <v>76.3</v>
      </c>
      <c r="E179">
        <v>0.65</v>
      </c>
      <c r="F179">
        <v>47</v>
      </c>
      <c r="G179">
        <v>0.3</v>
      </c>
      <c r="H179">
        <v>31</v>
      </c>
      <c r="I179" s="2">
        <f t="shared" si="5"/>
        <v>9.2999999999999989</v>
      </c>
      <c r="K179" s="15">
        <v>23</v>
      </c>
    </row>
    <row r="180" spans="1:11">
      <c r="A180" s="1">
        <v>42904</v>
      </c>
      <c r="B180" s="1" t="str">
        <f t="shared" si="4"/>
        <v>June</v>
      </c>
      <c r="C180" t="s">
        <v>10</v>
      </c>
      <c r="D180">
        <v>72.599999999999994</v>
      </c>
      <c r="E180">
        <v>0.59</v>
      </c>
      <c r="F180">
        <v>60</v>
      </c>
      <c r="G180">
        <v>0.3</v>
      </c>
      <c r="H180">
        <v>32</v>
      </c>
      <c r="I180" s="2">
        <f t="shared" si="5"/>
        <v>9.6</v>
      </c>
      <c r="K180" s="14">
        <v>23</v>
      </c>
    </row>
    <row r="181" spans="1:11">
      <c r="A181" s="1">
        <v>42905</v>
      </c>
      <c r="B181" s="1" t="str">
        <f t="shared" si="4"/>
        <v>June</v>
      </c>
      <c r="C181" t="s">
        <v>12</v>
      </c>
      <c r="D181">
        <v>86.5</v>
      </c>
      <c r="E181">
        <v>0.56000000000000005</v>
      </c>
      <c r="F181">
        <v>66</v>
      </c>
      <c r="G181">
        <v>0.3</v>
      </c>
      <c r="H181">
        <v>35</v>
      </c>
      <c r="I181" s="2">
        <f t="shared" si="5"/>
        <v>10.5</v>
      </c>
      <c r="K181" s="15">
        <v>22</v>
      </c>
    </row>
    <row r="182" spans="1:11">
      <c r="A182" s="1">
        <v>42906</v>
      </c>
      <c r="B182" s="1" t="str">
        <f t="shared" si="4"/>
        <v>June</v>
      </c>
      <c r="C182" t="s">
        <v>14</v>
      </c>
      <c r="D182">
        <v>85.1</v>
      </c>
      <c r="E182">
        <v>0.54</v>
      </c>
      <c r="F182">
        <v>70</v>
      </c>
      <c r="G182">
        <v>0.3</v>
      </c>
      <c r="H182">
        <v>37</v>
      </c>
      <c r="I182" s="2">
        <f t="shared" si="5"/>
        <v>11.1</v>
      </c>
      <c r="K182" s="14">
        <v>23</v>
      </c>
    </row>
    <row r="183" spans="1:11">
      <c r="A183" s="1">
        <v>42907</v>
      </c>
      <c r="B183" s="1" t="str">
        <f t="shared" si="4"/>
        <v>June</v>
      </c>
      <c r="C183" t="s">
        <v>16</v>
      </c>
      <c r="D183">
        <v>94.3</v>
      </c>
      <c r="E183">
        <v>0.47</v>
      </c>
      <c r="F183">
        <v>76</v>
      </c>
      <c r="G183">
        <v>0.3</v>
      </c>
      <c r="H183">
        <v>41</v>
      </c>
      <c r="I183" s="2">
        <f t="shared" si="5"/>
        <v>12.299999999999999</v>
      </c>
      <c r="K183" s="15">
        <v>22</v>
      </c>
    </row>
    <row r="184" spans="1:11">
      <c r="A184" s="1">
        <v>42908</v>
      </c>
      <c r="B184" s="1" t="str">
        <f t="shared" si="4"/>
        <v>June</v>
      </c>
      <c r="C184" t="s">
        <v>18</v>
      </c>
      <c r="D184">
        <v>72.3</v>
      </c>
      <c r="E184">
        <v>0.65</v>
      </c>
      <c r="F184">
        <v>36</v>
      </c>
      <c r="G184">
        <v>0.3</v>
      </c>
      <c r="H184">
        <v>31</v>
      </c>
      <c r="I184" s="2">
        <f t="shared" si="5"/>
        <v>9.2999999999999989</v>
      </c>
    </row>
    <row r="185" spans="1:11">
      <c r="A185" s="1">
        <v>42909</v>
      </c>
      <c r="B185" s="1" t="str">
        <f t="shared" si="4"/>
        <v>June</v>
      </c>
      <c r="C185" t="s">
        <v>20</v>
      </c>
      <c r="D185">
        <v>79.900000000000006</v>
      </c>
      <c r="E185">
        <v>0.61</v>
      </c>
      <c r="F185">
        <v>39</v>
      </c>
      <c r="G185">
        <v>0.3</v>
      </c>
      <c r="H185">
        <v>33</v>
      </c>
      <c r="I185" s="2">
        <f t="shared" si="5"/>
        <v>9.9</v>
      </c>
    </row>
    <row r="186" spans="1:11">
      <c r="A186" s="1">
        <v>42910</v>
      </c>
      <c r="B186" s="1" t="str">
        <f t="shared" si="4"/>
        <v>June</v>
      </c>
      <c r="C186" t="s">
        <v>21</v>
      </c>
      <c r="D186">
        <v>80.5</v>
      </c>
      <c r="E186">
        <v>0.56999999999999995</v>
      </c>
      <c r="F186">
        <v>50</v>
      </c>
      <c r="G186">
        <v>0.3</v>
      </c>
      <c r="H186">
        <v>35</v>
      </c>
      <c r="I186" s="2">
        <f t="shared" si="5"/>
        <v>10.5</v>
      </c>
    </row>
    <row r="187" spans="1:11">
      <c r="A187" s="1">
        <v>42911</v>
      </c>
      <c r="B187" s="1" t="str">
        <f t="shared" si="4"/>
        <v>June</v>
      </c>
      <c r="C187" t="s">
        <v>10</v>
      </c>
      <c r="D187">
        <v>85.1</v>
      </c>
      <c r="E187">
        <v>0.51</v>
      </c>
      <c r="F187">
        <v>58</v>
      </c>
      <c r="G187">
        <v>0.3</v>
      </c>
      <c r="H187">
        <v>37</v>
      </c>
      <c r="I187" s="2">
        <f t="shared" si="5"/>
        <v>11.1</v>
      </c>
    </row>
    <row r="188" spans="1:11">
      <c r="A188" s="1">
        <v>42912</v>
      </c>
      <c r="B188" s="1" t="str">
        <f t="shared" si="4"/>
        <v>June</v>
      </c>
      <c r="C188" t="s">
        <v>12</v>
      </c>
      <c r="D188">
        <v>102.6</v>
      </c>
      <c r="E188">
        <v>0.47</v>
      </c>
      <c r="F188">
        <v>60</v>
      </c>
      <c r="G188">
        <v>0.3</v>
      </c>
      <c r="H188">
        <v>42</v>
      </c>
      <c r="I188" s="2">
        <f t="shared" si="5"/>
        <v>12.6</v>
      </c>
    </row>
    <row r="189" spans="1:11">
      <c r="A189" s="1">
        <v>42913</v>
      </c>
      <c r="B189" s="1" t="str">
        <f t="shared" si="4"/>
        <v>June</v>
      </c>
      <c r="C189" t="s">
        <v>14</v>
      </c>
      <c r="D189">
        <v>75.3</v>
      </c>
      <c r="E189">
        <v>0.63</v>
      </c>
      <c r="F189">
        <v>62</v>
      </c>
      <c r="G189">
        <v>0.3</v>
      </c>
      <c r="H189">
        <v>31</v>
      </c>
      <c r="I189" s="2">
        <f t="shared" si="5"/>
        <v>9.2999999999999989</v>
      </c>
    </row>
    <row r="190" spans="1:11">
      <c r="A190" s="1">
        <v>42914</v>
      </c>
      <c r="B190" s="1" t="str">
        <f t="shared" si="4"/>
        <v>June</v>
      </c>
      <c r="C190" t="s">
        <v>16</v>
      </c>
      <c r="D190">
        <v>75.900000000000006</v>
      </c>
      <c r="E190">
        <v>0.59</v>
      </c>
      <c r="F190">
        <v>65</v>
      </c>
      <c r="G190">
        <v>0.3</v>
      </c>
      <c r="H190">
        <v>33</v>
      </c>
      <c r="I190" s="2">
        <f t="shared" si="5"/>
        <v>9.9</v>
      </c>
    </row>
    <row r="191" spans="1:11">
      <c r="A191" s="1">
        <v>42915</v>
      </c>
      <c r="B191" s="1" t="str">
        <f t="shared" si="4"/>
        <v>June</v>
      </c>
      <c r="C191" t="s">
        <v>18</v>
      </c>
      <c r="D191">
        <v>86.5</v>
      </c>
      <c r="E191">
        <v>0.54</v>
      </c>
      <c r="F191">
        <v>64</v>
      </c>
      <c r="G191">
        <v>0.3</v>
      </c>
      <c r="H191">
        <v>35</v>
      </c>
      <c r="I191" s="2">
        <f t="shared" si="5"/>
        <v>10.5</v>
      </c>
    </row>
    <row r="192" spans="1:11">
      <c r="A192" s="1">
        <v>42916</v>
      </c>
      <c r="B192" s="1" t="str">
        <f t="shared" si="4"/>
        <v>June</v>
      </c>
      <c r="C192" t="s">
        <v>20</v>
      </c>
      <c r="D192">
        <v>89.4</v>
      </c>
      <c r="E192">
        <v>0.53</v>
      </c>
      <c r="F192">
        <v>47</v>
      </c>
      <c r="G192">
        <v>0.3</v>
      </c>
      <c r="H192">
        <v>38</v>
      </c>
      <c r="I192" s="2">
        <f t="shared" si="5"/>
        <v>11.4</v>
      </c>
    </row>
    <row r="193" spans="1:9">
      <c r="A193" s="1">
        <v>42917</v>
      </c>
      <c r="B193" s="1" t="str">
        <f t="shared" si="4"/>
        <v>July</v>
      </c>
      <c r="C193" t="s">
        <v>21</v>
      </c>
      <c r="D193">
        <v>102.9</v>
      </c>
      <c r="E193">
        <v>0.47</v>
      </c>
      <c r="F193">
        <v>59</v>
      </c>
      <c r="G193">
        <v>0.5</v>
      </c>
      <c r="H193">
        <v>43</v>
      </c>
      <c r="I193" s="2">
        <f t="shared" si="5"/>
        <v>21.5</v>
      </c>
    </row>
    <row r="194" spans="1:9">
      <c r="A194" s="1">
        <v>42918</v>
      </c>
      <c r="B194" s="1" t="str">
        <f t="shared" si="4"/>
        <v>July</v>
      </c>
      <c r="C194" t="s">
        <v>10</v>
      </c>
      <c r="D194">
        <v>93.4</v>
      </c>
      <c r="E194">
        <v>0.51</v>
      </c>
      <c r="F194">
        <v>68</v>
      </c>
      <c r="G194">
        <v>0.5</v>
      </c>
      <c r="H194">
        <v>38</v>
      </c>
      <c r="I194" s="2">
        <f t="shared" si="5"/>
        <v>19</v>
      </c>
    </row>
    <row r="195" spans="1:9">
      <c r="A195" s="1">
        <v>42919</v>
      </c>
      <c r="B195" s="1" t="str">
        <f t="shared" si="4"/>
        <v>July</v>
      </c>
      <c r="C195" t="s">
        <v>12</v>
      </c>
      <c r="D195">
        <v>81.5</v>
      </c>
      <c r="E195">
        <v>0.54</v>
      </c>
      <c r="F195">
        <v>68</v>
      </c>
      <c r="G195">
        <v>0.5</v>
      </c>
      <c r="H195">
        <v>35</v>
      </c>
      <c r="I195" s="2">
        <f t="shared" si="5"/>
        <v>17.5</v>
      </c>
    </row>
    <row r="196" spans="1:9">
      <c r="A196" s="1">
        <v>42920</v>
      </c>
      <c r="B196" s="1" t="str">
        <f t="shared" si="4"/>
        <v>July</v>
      </c>
      <c r="C196" t="s">
        <v>14</v>
      </c>
      <c r="D196">
        <v>84.2</v>
      </c>
      <c r="E196">
        <v>0.59</v>
      </c>
      <c r="F196">
        <v>49</v>
      </c>
      <c r="G196">
        <v>0.5</v>
      </c>
      <c r="H196">
        <v>34</v>
      </c>
      <c r="I196" s="2">
        <f t="shared" si="5"/>
        <v>17</v>
      </c>
    </row>
    <row r="197" spans="1:9">
      <c r="A197" s="1">
        <v>42921</v>
      </c>
      <c r="B197" s="1" t="str">
        <f t="shared" si="4"/>
        <v>July</v>
      </c>
      <c r="C197" t="s">
        <v>16</v>
      </c>
      <c r="D197">
        <v>73.599999999999994</v>
      </c>
      <c r="E197">
        <v>0.63</v>
      </c>
      <c r="F197">
        <v>55</v>
      </c>
      <c r="G197">
        <v>0.5</v>
      </c>
      <c r="H197">
        <v>32</v>
      </c>
      <c r="I197" s="2">
        <f t="shared" si="5"/>
        <v>16</v>
      </c>
    </row>
    <row r="198" spans="1:9">
      <c r="A198" s="1">
        <v>42922</v>
      </c>
      <c r="B198" s="1" t="str">
        <f t="shared" si="4"/>
        <v>July</v>
      </c>
      <c r="C198" t="s">
        <v>18</v>
      </c>
      <c r="D198">
        <v>91.7</v>
      </c>
      <c r="E198">
        <v>0.51</v>
      </c>
      <c r="F198">
        <v>46</v>
      </c>
      <c r="G198">
        <v>0.5</v>
      </c>
      <c r="H198">
        <v>39</v>
      </c>
      <c r="I198" s="2">
        <f t="shared" si="5"/>
        <v>19.5</v>
      </c>
    </row>
    <row r="199" spans="1:9">
      <c r="A199" s="1">
        <v>42923</v>
      </c>
      <c r="B199" s="1" t="str">
        <f t="shared" si="4"/>
        <v>July</v>
      </c>
      <c r="C199" t="s">
        <v>20</v>
      </c>
      <c r="D199">
        <v>82.5</v>
      </c>
      <c r="E199">
        <v>0.56999999999999995</v>
      </c>
      <c r="F199">
        <v>41</v>
      </c>
      <c r="G199">
        <v>0.5</v>
      </c>
      <c r="H199">
        <v>35</v>
      </c>
      <c r="I199" s="2">
        <f t="shared" si="5"/>
        <v>17.5</v>
      </c>
    </row>
    <row r="200" spans="1:9">
      <c r="A200" s="1">
        <v>42924</v>
      </c>
      <c r="B200" s="1" t="str">
        <f t="shared" si="4"/>
        <v>July</v>
      </c>
      <c r="C200" t="s">
        <v>21</v>
      </c>
      <c r="D200">
        <v>83.2</v>
      </c>
      <c r="E200">
        <v>0.56999999999999995</v>
      </c>
      <c r="F200">
        <v>44</v>
      </c>
      <c r="G200">
        <v>0.5</v>
      </c>
      <c r="H200">
        <v>34</v>
      </c>
      <c r="I200" s="2">
        <f t="shared" si="5"/>
        <v>17</v>
      </c>
    </row>
    <row r="201" spans="1:9">
      <c r="A201" s="1">
        <v>42925</v>
      </c>
      <c r="B201" s="1" t="str">
        <f t="shared" si="4"/>
        <v>July</v>
      </c>
      <c r="C201" t="s">
        <v>10</v>
      </c>
      <c r="D201">
        <v>77.900000000000006</v>
      </c>
      <c r="E201">
        <v>0.59</v>
      </c>
      <c r="F201">
        <v>44</v>
      </c>
      <c r="G201">
        <v>0.5</v>
      </c>
      <c r="H201">
        <v>33</v>
      </c>
      <c r="I201" s="2">
        <f t="shared" si="5"/>
        <v>16.5</v>
      </c>
    </row>
    <row r="202" spans="1:9">
      <c r="A202" s="1">
        <v>42926</v>
      </c>
      <c r="B202" s="1" t="str">
        <f t="shared" si="4"/>
        <v>July</v>
      </c>
      <c r="C202" t="s">
        <v>12</v>
      </c>
      <c r="D202">
        <v>98</v>
      </c>
      <c r="E202">
        <v>0.49</v>
      </c>
      <c r="F202">
        <v>66</v>
      </c>
      <c r="G202">
        <v>0.5</v>
      </c>
      <c r="H202">
        <v>40</v>
      </c>
      <c r="I202" s="2">
        <f t="shared" si="5"/>
        <v>20</v>
      </c>
    </row>
    <row r="203" spans="1:9">
      <c r="A203" s="1">
        <v>42927</v>
      </c>
      <c r="B203" s="1" t="str">
        <f t="shared" si="4"/>
        <v>July</v>
      </c>
      <c r="C203" t="s">
        <v>14</v>
      </c>
      <c r="D203">
        <v>83.5</v>
      </c>
      <c r="E203">
        <v>0.54</v>
      </c>
      <c r="F203">
        <v>40</v>
      </c>
      <c r="G203">
        <v>0.5</v>
      </c>
      <c r="H203">
        <v>35</v>
      </c>
      <c r="I203" s="2">
        <f t="shared" si="5"/>
        <v>17.5</v>
      </c>
    </row>
    <row r="204" spans="1:9">
      <c r="A204" s="1">
        <v>42928</v>
      </c>
      <c r="B204" s="1" t="str">
        <f t="shared" ref="B204:B267" si="6">TEXT(A204, "mmmm")</f>
        <v>July</v>
      </c>
      <c r="C204" t="s">
        <v>16</v>
      </c>
      <c r="D204">
        <v>80.2</v>
      </c>
      <c r="E204">
        <v>0.56000000000000005</v>
      </c>
      <c r="F204">
        <v>39</v>
      </c>
      <c r="G204">
        <v>0.5</v>
      </c>
      <c r="H204">
        <v>34</v>
      </c>
      <c r="I204" s="2">
        <f t="shared" ref="I204:I267" si="7">G204*H204</f>
        <v>17</v>
      </c>
    </row>
    <row r="205" spans="1:9">
      <c r="A205" s="1">
        <v>42929</v>
      </c>
      <c r="B205" s="1" t="str">
        <f t="shared" si="6"/>
        <v>July</v>
      </c>
      <c r="C205" t="s">
        <v>18</v>
      </c>
      <c r="D205">
        <v>78.900000000000006</v>
      </c>
      <c r="E205">
        <v>0.61</v>
      </c>
      <c r="F205">
        <v>49</v>
      </c>
      <c r="G205">
        <v>0.5</v>
      </c>
      <c r="H205">
        <v>33</v>
      </c>
      <c r="I205" s="2">
        <f t="shared" si="7"/>
        <v>16.5</v>
      </c>
    </row>
    <row r="206" spans="1:9">
      <c r="A206" s="1">
        <v>42930</v>
      </c>
      <c r="B206" s="1" t="str">
        <f t="shared" si="6"/>
        <v>July</v>
      </c>
      <c r="C206" t="s">
        <v>20</v>
      </c>
      <c r="D206">
        <v>92</v>
      </c>
      <c r="E206">
        <v>0.5</v>
      </c>
      <c r="F206">
        <v>80</v>
      </c>
      <c r="G206">
        <v>0.5</v>
      </c>
      <c r="H206">
        <v>40</v>
      </c>
      <c r="I206" s="2">
        <f t="shared" si="7"/>
        <v>20</v>
      </c>
    </row>
    <row r="207" spans="1:9">
      <c r="A207" s="1">
        <v>42931</v>
      </c>
      <c r="B207" s="1" t="str">
        <f t="shared" si="6"/>
        <v>July</v>
      </c>
      <c r="C207" t="s">
        <v>21</v>
      </c>
      <c r="D207">
        <v>82.5</v>
      </c>
      <c r="E207">
        <v>0.54</v>
      </c>
      <c r="F207">
        <v>56</v>
      </c>
      <c r="G207">
        <v>0.5</v>
      </c>
      <c r="H207">
        <v>35</v>
      </c>
      <c r="I207" s="2">
        <f t="shared" si="7"/>
        <v>17.5</v>
      </c>
    </row>
    <row r="208" spans="1:9">
      <c r="A208" s="1">
        <v>42932</v>
      </c>
      <c r="B208" s="1" t="str">
        <f t="shared" si="6"/>
        <v>July</v>
      </c>
      <c r="C208" t="s">
        <v>10</v>
      </c>
      <c r="D208">
        <v>79.2</v>
      </c>
      <c r="E208">
        <v>0.59</v>
      </c>
      <c r="F208">
        <v>50</v>
      </c>
      <c r="G208">
        <v>0.5</v>
      </c>
      <c r="H208">
        <v>34</v>
      </c>
      <c r="I208" s="2">
        <f t="shared" si="7"/>
        <v>17</v>
      </c>
    </row>
    <row r="209" spans="1:9">
      <c r="A209" s="1">
        <v>42933</v>
      </c>
      <c r="B209" s="1" t="str">
        <f t="shared" si="6"/>
        <v>July</v>
      </c>
      <c r="C209" t="s">
        <v>12</v>
      </c>
      <c r="D209">
        <v>80.900000000000006</v>
      </c>
      <c r="E209">
        <v>0.56999999999999995</v>
      </c>
      <c r="F209">
        <v>64</v>
      </c>
      <c r="G209">
        <v>0.5</v>
      </c>
      <c r="H209">
        <v>33</v>
      </c>
      <c r="I209" s="2">
        <f t="shared" si="7"/>
        <v>16.5</v>
      </c>
    </row>
    <row r="210" spans="1:9">
      <c r="A210" s="1">
        <v>42934</v>
      </c>
      <c r="B210" s="1" t="str">
        <f t="shared" si="6"/>
        <v>July</v>
      </c>
      <c r="C210" t="s">
        <v>14</v>
      </c>
      <c r="D210">
        <v>99.3</v>
      </c>
      <c r="E210">
        <v>0.47</v>
      </c>
      <c r="F210">
        <v>76</v>
      </c>
      <c r="G210">
        <v>0.5</v>
      </c>
      <c r="H210">
        <v>41</v>
      </c>
      <c r="I210" s="2">
        <f t="shared" si="7"/>
        <v>20.5</v>
      </c>
    </row>
    <row r="211" spans="1:9">
      <c r="A211" s="1">
        <v>42935</v>
      </c>
      <c r="B211" s="1" t="str">
        <f t="shared" si="6"/>
        <v>July</v>
      </c>
      <c r="C211" t="s">
        <v>16</v>
      </c>
      <c r="D211">
        <v>83.8</v>
      </c>
      <c r="E211">
        <v>0.56000000000000005</v>
      </c>
      <c r="F211">
        <v>44</v>
      </c>
      <c r="G211">
        <v>0.5</v>
      </c>
      <c r="H211">
        <v>36</v>
      </c>
      <c r="I211" s="2">
        <f t="shared" si="7"/>
        <v>18</v>
      </c>
    </row>
    <row r="212" spans="1:9">
      <c r="A212" s="1">
        <v>42936</v>
      </c>
      <c r="B212" s="1" t="str">
        <f t="shared" si="6"/>
        <v>July</v>
      </c>
      <c r="C212" t="s">
        <v>18</v>
      </c>
      <c r="D212">
        <v>86.5</v>
      </c>
      <c r="E212">
        <v>0.56999999999999995</v>
      </c>
      <c r="F212">
        <v>44</v>
      </c>
      <c r="G212">
        <v>0.5</v>
      </c>
      <c r="H212">
        <v>35</v>
      </c>
      <c r="I212" s="2">
        <f t="shared" si="7"/>
        <v>17.5</v>
      </c>
    </row>
    <row r="213" spans="1:9">
      <c r="A213" s="1">
        <v>42937</v>
      </c>
      <c r="B213" s="1" t="str">
        <f t="shared" si="6"/>
        <v>July</v>
      </c>
      <c r="C213" t="s">
        <v>20</v>
      </c>
      <c r="D213">
        <v>76.900000000000006</v>
      </c>
      <c r="E213">
        <v>0.56999999999999995</v>
      </c>
      <c r="F213">
        <v>59</v>
      </c>
      <c r="G213">
        <v>0.5</v>
      </c>
      <c r="H213">
        <v>33</v>
      </c>
      <c r="I213" s="2">
        <f t="shared" si="7"/>
        <v>16.5</v>
      </c>
    </row>
    <row r="214" spans="1:9">
      <c r="A214" s="1">
        <v>42938</v>
      </c>
      <c r="B214" s="1" t="str">
        <f t="shared" si="6"/>
        <v>July</v>
      </c>
      <c r="C214" t="s">
        <v>21</v>
      </c>
      <c r="D214">
        <v>99.6</v>
      </c>
      <c r="E214">
        <v>0.47</v>
      </c>
      <c r="F214">
        <v>49</v>
      </c>
      <c r="G214">
        <v>0.5</v>
      </c>
      <c r="H214">
        <v>42</v>
      </c>
      <c r="I214" s="2">
        <f t="shared" si="7"/>
        <v>21</v>
      </c>
    </row>
    <row r="215" spans="1:9">
      <c r="A215" s="1">
        <v>42939</v>
      </c>
      <c r="B215" s="1" t="str">
        <f t="shared" si="6"/>
        <v>July</v>
      </c>
      <c r="C215" t="s">
        <v>10</v>
      </c>
      <c r="D215">
        <v>89.1</v>
      </c>
      <c r="E215">
        <v>0.51</v>
      </c>
      <c r="F215">
        <v>72</v>
      </c>
      <c r="G215">
        <v>0.5</v>
      </c>
      <c r="H215">
        <v>37</v>
      </c>
      <c r="I215" s="2">
        <f t="shared" si="7"/>
        <v>18.5</v>
      </c>
    </row>
    <row r="216" spans="1:9">
      <c r="A216" s="1">
        <v>42940</v>
      </c>
      <c r="B216" s="1" t="str">
        <f t="shared" si="6"/>
        <v>July</v>
      </c>
      <c r="C216" t="s">
        <v>12</v>
      </c>
      <c r="D216">
        <v>83.5</v>
      </c>
      <c r="E216">
        <v>0.56999999999999995</v>
      </c>
      <c r="F216">
        <v>69</v>
      </c>
      <c r="G216">
        <v>0.5</v>
      </c>
      <c r="H216">
        <v>35</v>
      </c>
      <c r="I216" s="2">
        <f t="shared" si="7"/>
        <v>17.5</v>
      </c>
    </row>
    <row r="217" spans="1:9">
      <c r="A217" s="1">
        <v>42941</v>
      </c>
      <c r="B217" s="1" t="str">
        <f t="shared" si="6"/>
        <v>July</v>
      </c>
      <c r="C217" t="s">
        <v>14</v>
      </c>
      <c r="D217">
        <v>79.900000000000006</v>
      </c>
      <c r="E217">
        <v>0.56999999999999995</v>
      </c>
      <c r="F217">
        <v>64</v>
      </c>
      <c r="G217">
        <v>0.5</v>
      </c>
      <c r="H217">
        <v>33</v>
      </c>
      <c r="I217" s="2">
        <f t="shared" si="7"/>
        <v>16.5</v>
      </c>
    </row>
    <row r="218" spans="1:9">
      <c r="A218" s="1">
        <v>42942</v>
      </c>
      <c r="B218" s="1" t="str">
        <f t="shared" si="6"/>
        <v>July</v>
      </c>
      <c r="C218" t="s">
        <v>16</v>
      </c>
      <c r="D218">
        <v>76.599999999999994</v>
      </c>
      <c r="E218">
        <v>0.59</v>
      </c>
      <c r="F218">
        <v>37</v>
      </c>
      <c r="G218">
        <v>0.5</v>
      </c>
      <c r="H218">
        <v>32</v>
      </c>
      <c r="I218" s="2">
        <f t="shared" si="7"/>
        <v>16</v>
      </c>
    </row>
    <row r="219" spans="1:9">
      <c r="A219" s="1">
        <v>42943</v>
      </c>
      <c r="B219" s="1" t="str">
        <f t="shared" si="6"/>
        <v>July</v>
      </c>
      <c r="C219" t="s">
        <v>18</v>
      </c>
      <c r="D219">
        <v>97.9</v>
      </c>
      <c r="E219">
        <v>0.47</v>
      </c>
      <c r="F219">
        <v>74</v>
      </c>
      <c r="G219">
        <v>0.5</v>
      </c>
      <c r="H219">
        <v>43</v>
      </c>
      <c r="I219" s="2">
        <f t="shared" si="7"/>
        <v>21.5</v>
      </c>
    </row>
    <row r="220" spans="1:9">
      <c r="A220" s="1">
        <v>42944</v>
      </c>
      <c r="B220" s="1" t="str">
        <f t="shared" si="6"/>
        <v>July</v>
      </c>
      <c r="C220" t="s">
        <v>20</v>
      </c>
      <c r="D220">
        <v>87.4</v>
      </c>
      <c r="E220">
        <v>0.51</v>
      </c>
      <c r="F220">
        <v>58</v>
      </c>
      <c r="G220">
        <v>0.5</v>
      </c>
      <c r="H220">
        <v>38</v>
      </c>
      <c r="I220" s="2">
        <f t="shared" si="7"/>
        <v>19</v>
      </c>
    </row>
    <row r="221" spans="1:9">
      <c r="A221" s="1">
        <v>42945</v>
      </c>
      <c r="B221" s="1" t="str">
        <f t="shared" si="6"/>
        <v>July</v>
      </c>
      <c r="C221" t="s">
        <v>21</v>
      </c>
      <c r="D221">
        <v>85.5</v>
      </c>
      <c r="E221">
        <v>0.56999999999999995</v>
      </c>
      <c r="F221">
        <v>50</v>
      </c>
      <c r="G221">
        <v>0.5</v>
      </c>
      <c r="H221">
        <v>35</v>
      </c>
      <c r="I221" s="2">
        <f t="shared" si="7"/>
        <v>17.5</v>
      </c>
    </row>
    <row r="222" spans="1:9">
      <c r="A222" s="1">
        <v>42946</v>
      </c>
      <c r="B222" s="1" t="str">
        <f t="shared" si="6"/>
        <v>July</v>
      </c>
      <c r="C222" t="s">
        <v>10</v>
      </c>
      <c r="D222">
        <v>78.2</v>
      </c>
      <c r="E222">
        <v>0.59</v>
      </c>
      <c r="F222">
        <v>52</v>
      </c>
      <c r="G222">
        <v>0.5</v>
      </c>
      <c r="H222">
        <v>34</v>
      </c>
      <c r="I222" s="2">
        <f t="shared" si="7"/>
        <v>17</v>
      </c>
    </row>
    <row r="223" spans="1:9">
      <c r="A223" s="1">
        <v>42947</v>
      </c>
      <c r="B223" s="1" t="str">
        <f t="shared" si="6"/>
        <v>July</v>
      </c>
      <c r="C223" t="s">
        <v>12</v>
      </c>
      <c r="D223">
        <v>74.599999999999994</v>
      </c>
      <c r="E223">
        <v>0.61</v>
      </c>
      <c r="F223">
        <v>38</v>
      </c>
      <c r="G223">
        <v>0.5</v>
      </c>
      <c r="H223">
        <v>32</v>
      </c>
      <c r="I223" s="2">
        <f t="shared" si="7"/>
        <v>16</v>
      </c>
    </row>
    <row r="224" spans="1:9">
      <c r="A224" s="1">
        <v>42948</v>
      </c>
      <c r="B224" s="1" t="str">
        <f t="shared" si="6"/>
        <v>August</v>
      </c>
      <c r="C224" t="s">
        <v>14</v>
      </c>
      <c r="D224">
        <v>75.599999999999994</v>
      </c>
      <c r="E224">
        <v>0.63</v>
      </c>
      <c r="F224">
        <v>56</v>
      </c>
      <c r="G224">
        <v>0.5</v>
      </c>
      <c r="H224">
        <v>32</v>
      </c>
      <c r="I224" s="2">
        <f t="shared" si="7"/>
        <v>16</v>
      </c>
    </row>
    <row r="225" spans="1:9">
      <c r="A225" s="1">
        <v>42949</v>
      </c>
      <c r="B225" s="1" t="str">
        <f t="shared" si="6"/>
        <v>August</v>
      </c>
      <c r="C225" t="s">
        <v>16</v>
      </c>
      <c r="D225">
        <v>76.3</v>
      </c>
      <c r="E225">
        <v>0.63</v>
      </c>
      <c r="F225">
        <v>48</v>
      </c>
      <c r="G225">
        <v>0.5</v>
      </c>
      <c r="H225">
        <v>31</v>
      </c>
      <c r="I225" s="2">
        <f t="shared" si="7"/>
        <v>15.5</v>
      </c>
    </row>
    <row r="226" spans="1:9">
      <c r="A226" s="1">
        <v>42950</v>
      </c>
      <c r="B226" s="1" t="str">
        <f t="shared" si="6"/>
        <v>August</v>
      </c>
      <c r="C226" t="s">
        <v>18</v>
      </c>
      <c r="D226">
        <v>75</v>
      </c>
      <c r="E226">
        <v>0.63</v>
      </c>
      <c r="F226">
        <v>52</v>
      </c>
      <c r="G226">
        <v>0.5</v>
      </c>
      <c r="H226">
        <v>30</v>
      </c>
      <c r="I226" s="2">
        <f t="shared" si="7"/>
        <v>15</v>
      </c>
    </row>
    <row r="227" spans="1:9">
      <c r="A227" s="1">
        <v>42951</v>
      </c>
      <c r="B227" s="1" t="str">
        <f t="shared" si="6"/>
        <v>August</v>
      </c>
      <c r="C227" t="s">
        <v>20</v>
      </c>
      <c r="D227">
        <v>70.7</v>
      </c>
      <c r="E227">
        <v>0.69</v>
      </c>
      <c r="F227">
        <v>34</v>
      </c>
      <c r="G227">
        <v>0.5</v>
      </c>
      <c r="H227">
        <v>29</v>
      </c>
      <c r="I227" s="2">
        <f t="shared" si="7"/>
        <v>14.5</v>
      </c>
    </row>
    <row r="228" spans="1:9">
      <c r="A228" s="1">
        <v>42952</v>
      </c>
      <c r="B228" s="1" t="str">
        <f t="shared" si="6"/>
        <v>August</v>
      </c>
      <c r="C228" t="s">
        <v>21</v>
      </c>
      <c r="D228">
        <v>76.599999999999994</v>
      </c>
      <c r="E228">
        <v>0.61</v>
      </c>
      <c r="F228">
        <v>66</v>
      </c>
      <c r="G228">
        <v>0.5</v>
      </c>
      <c r="H228">
        <v>32</v>
      </c>
      <c r="I228" s="2">
        <f t="shared" si="7"/>
        <v>16</v>
      </c>
    </row>
    <row r="229" spans="1:9">
      <c r="A229" s="1">
        <v>42953</v>
      </c>
      <c r="B229" s="1" t="str">
        <f t="shared" si="6"/>
        <v>August</v>
      </c>
      <c r="C229" t="s">
        <v>10</v>
      </c>
      <c r="D229">
        <v>77.3</v>
      </c>
      <c r="E229">
        <v>0.61</v>
      </c>
      <c r="F229">
        <v>36</v>
      </c>
      <c r="G229">
        <v>0.5</v>
      </c>
      <c r="H229">
        <v>31</v>
      </c>
      <c r="I229" s="2">
        <f t="shared" si="7"/>
        <v>15.5</v>
      </c>
    </row>
    <row r="230" spans="1:9">
      <c r="A230" s="1">
        <v>42954</v>
      </c>
      <c r="B230" s="1" t="str">
        <f t="shared" si="6"/>
        <v>August</v>
      </c>
      <c r="C230" t="s">
        <v>12</v>
      </c>
      <c r="D230">
        <v>75</v>
      </c>
      <c r="E230">
        <v>0.67</v>
      </c>
      <c r="F230">
        <v>38</v>
      </c>
      <c r="G230">
        <v>0.5</v>
      </c>
      <c r="H230">
        <v>30</v>
      </c>
      <c r="I230" s="2">
        <f t="shared" si="7"/>
        <v>15</v>
      </c>
    </row>
    <row r="231" spans="1:9">
      <c r="A231" s="1">
        <v>42955</v>
      </c>
      <c r="B231" s="1" t="str">
        <f t="shared" si="6"/>
        <v>August</v>
      </c>
      <c r="C231" t="s">
        <v>14</v>
      </c>
      <c r="D231">
        <v>68.7</v>
      </c>
      <c r="E231">
        <v>0.65</v>
      </c>
      <c r="F231">
        <v>50</v>
      </c>
      <c r="G231">
        <v>0.5</v>
      </c>
      <c r="H231">
        <v>29</v>
      </c>
      <c r="I231" s="2">
        <f t="shared" si="7"/>
        <v>14.5</v>
      </c>
    </row>
    <row r="232" spans="1:9">
      <c r="A232" s="1">
        <v>42956</v>
      </c>
      <c r="B232" s="1" t="str">
        <f t="shared" si="6"/>
        <v>August</v>
      </c>
      <c r="C232" t="s">
        <v>16</v>
      </c>
      <c r="D232">
        <v>76.599999999999994</v>
      </c>
      <c r="E232">
        <v>0.63</v>
      </c>
      <c r="F232">
        <v>55</v>
      </c>
      <c r="G232">
        <v>0.5</v>
      </c>
      <c r="H232">
        <v>32</v>
      </c>
      <c r="I232" s="2">
        <f t="shared" si="7"/>
        <v>16</v>
      </c>
    </row>
    <row r="233" spans="1:9">
      <c r="A233" s="1">
        <v>42957</v>
      </c>
      <c r="B233" s="1" t="str">
        <f t="shared" si="6"/>
        <v>August</v>
      </c>
      <c r="C233" t="s">
        <v>18</v>
      </c>
      <c r="D233">
        <v>70.3</v>
      </c>
      <c r="E233">
        <v>0.65</v>
      </c>
      <c r="F233">
        <v>56</v>
      </c>
      <c r="G233">
        <v>0.5</v>
      </c>
      <c r="H233">
        <v>31</v>
      </c>
      <c r="I233" s="2">
        <f t="shared" si="7"/>
        <v>15.5</v>
      </c>
    </row>
    <row r="234" spans="1:9">
      <c r="A234" s="1">
        <v>42958</v>
      </c>
      <c r="B234" s="1" t="str">
        <f t="shared" si="6"/>
        <v>August</v>
      </c>
      <c r="C234" t="s">
        <v>20</v>
      </c>
      <c r="D234">
        <v>75</v>
      </c>
      <c r="E234">
        <v>0.67</v>
      </c>
      <c r="F234">
        <v>49</v>
      </c>
      <c r="G234">
        <v>0.5</v>
      </c>
      <c r="H234">
        <v>30</v>
      </c>
      <c r="I234" s="2">
        <f t="shared" si="7"/>
        <v>15</v>
      </c>
    </row>
    <row r="235" spans="1:9">
      <c r="A235" s="1">
        <v>42959</v>
      </c>
      <c r="B235" s="1" t="str">
        <f t="shared" si="6"/>
        <v>August</v>
      </c>
      <c r="C235" t="s">
        <v>21</v>
      </c>
      <c r="D235">
        <v>67.7</v>
      </c>
      <c r="E235">
        <v>0.65</v>
      </c>
      <c r="F235">
        <v>43</v>
      </c>
      <c r="G235">
        <v>0.5</v>
      </c>
      <c r="H235">
        <v>29</v>
      </c>
      <c r="I235" s="2">
        <f t="shared" si="7"/>
        <v>14.5</v>
      </c>
    </row>
    <row r="236" spans="1:9">
      <c r="A236" s="1">
        <v>42960</v>
      </c>
      <c r="B236" s="1" t="str">
        <f t="shared" si="6"/>
        <v>August</v>
      </c>
      <c r="C236" t="s">
        <v>10</v>
      </c>
      <c r="D236">
        <v>67.7</v>
      </c>
      <c r="E236">
        <v>0.65</v>
      </c>
      <c r="F236">
        <v>54</v>
      </c>
      <c r="G236">
        <v>0.5</v>
      </c>
      <c r="H236">
        <v>29</v>
      </c>
      <c r="I236" s="2">
        <f t="shared" si="7"/>
        <v>14.5</v>
      </c>
    </row>
    <row r="237" spans="1:9">
      <c r="A237" s="1">
        <v>42961</v>
      </c>
      <c r="B237" s="1" t="str">
        <f t="shared" si="6"/>
        <v>August</v>
      </c>
      <c r="C237" t="s">
        <v>12</v>
      </c>
      <c r="D237">
        <v>72.599999999999994</v>
      </c>
      <c r="E237">
        <v>0.59</v>
      </c>
      <c r="F237">
        <v>43</v>
      </c>
      <c r="G237">
        <v>0.5</v>
      </c>
      <c r="H237">
        <v>32</v>
      </c>
      <c r="I237" s="2">
        <f t="shared" si="7"/>
        <v>16</v>
      </c>
    </row>
    <row r="238" spans="1:9">
      <c r="A238" s="1">
        <v>42962</v>
      </c>
      <c r="B238" s="1" t="str">
        <f t="shared" si="6"/>
        <v>August</v>
      </c>
      <c r="C238" t="s">
        <v>14</v>
      </c>
      <c r="D238">
        <v>74.3</v>
      </c>
      <c r="E238">
        <v>0.63</v>
      </c>
      <c r="F238">
        <v>44</v>
      </c>
      <c r="G238">
        <v>0.5</v>
      </c>
      <c r="H238">
        <v>31</v>
      </c>
      <c r="I238" s="2">
        <f t="shared" si="7"/>
        <v>15.5</v>
      </c>
    </row>
    <row r="239" spans="1:9">
      <c r="A239" s="1">
        <v>42963</v>
      </c>
      <c r="B239" s="1" t="str">
        <f t="shared" si="6"/>
        <v>August</v>
      </c>
      <c r="C239" t="s">
        <v>16</v>
      </c>
      <c r="D239">
        <v>71</v>
      </c>
      <c r="E239">
        <v>0.63</v>
      </c>
      <c r="F239">
        <v>49</v>
      </c>
      <c r="G239">
        <v>0.5</v>
      </c>
      <c r="H239">
        <v>30</v>
      </c>
      <c r="I239" s="2">
        <f t="shared" si="7"/>
        <v>15</v>
      </c>
    </row>
    <row r="240" spans="1:9">
      <c r="A240" s="1">
        <v>42964</v>
      </c>
      <c r="B240" s="1" t="str">
        <f t="shared" si="6"/>
        <v>August</v>
      </c>
      <c r="C240" t="s">
        <v>18</v>
      </c>
      <c r="D240">
        <v>68</v>
      </c>
      <c r="E240">
        <v>0.67</v>
      </c>
      <c r="F240">
        <v>42</v>
      </c>
      <c r="G240">
        <v>0.5</v>
      </c>
      <c r="H240">
        <v>30</v>
      </c>
      <c r="I240" s="2">
        <f t="shared" si="7"/>
        <v>15</v>
      </c>
    </row>
    <row r="241" spans="1:9">
      <c r="A241" s="1">
        <v>42965</v>
      </c>
      <c r="B241" s="1" t="str">
        <f t="shared" si="6"/>
        <v>August</v>
      </c>
      <c r="C241" t="s">
        <v>20</v>
      </c>
      <c r="D241">
        <v>65.7</v>
      </c>
      <c r="E241">
        <v>0.69</v>
      </c>
      <c r="F241">
        <v>45</v>
      </c>
      <c r="G241">
        <v>0.5</v>
      </c>
      <c r="H241">
        <v>29</v>
      </c>
      <c r="I241" s="2">
        <f t="shared" si="7"/>
        <v>14.5</v>
      </c>
    </row>
    <row r="242" spans="1:9">
      <c r="A242" s="1">
        <v>42966</v>
      </c>
      <c r="B242" s="1" t="str">
        <f t="shared" si="6"/>
        <v>August</v>
      </c>
      <c r="C242" t="s">
        <v>21</v>
      </c>
      <c r="D242">
        <v>79.599999999999994</v>
      </c>
      <c r="E242">
        <v>0.61</v>
      </c>
      <c r="F242">
        <v>58</v>
      </c>
      <c r="G242">
        <v>0.5</v>
      </c>
      <c r="H242">
        <v>32</v>
      </c>
      <c r="I242" s="2">
        <f t="shared" si="7"/>
        <v>16</v>
      </c>
    </row>
    <row r="243" spans="1:9">
      <c r="A243" s="1">
        <v>42967</v>
      </c>
      <c r="B243" s="1" t="str">
        <f t="shared" si="6"/>
        <v>August</v>
      </c>
      <c r="C243" t="s">
        <v>10</v>
      </c>
      <c r="D243">
        <v>74.3</v>
      </c>
      <c r="E243">
        <v>0.65</v>
      </c>
      <c r="F243">
        <v>53</v>
      </c>
      <c r="G243">
        <v>0.5</v>
      </c>
      <c r="H243">
        <v>31</v>
      </c>
      <c r="I243" s="2">
        <f t="shared" si="7"/>
        <v>15.5</v>
      </c>
    </row>
    <row r="244" spans="1:9">
      <c r="A244" s="1">
        <v>42968</v>
      </c>
      <c r="B244" s="1" t="str">
        <f t="shared" si="6"/>
        <v>August</v>
      </c>
      <c r="C244" t="s">
        <v>12</v>
      </c>
      <c r="D244">
        <v>68</v>
      </c>
      <c r="E244">
        <v>0.65</v>
      </c>
      <c r="F244">
        <v>58</v>
      </c>
      <c r="G244">
        <v>0.5</v>
      </c>
      <c r="H244">
        <v>30</v>
      </c>
      <c r="I244" s="2">
        <f t="shared" si="7"/>
        <v>15</v>
      </c>
    </row>
    <row r="245" spans="1:9">
      <c r="A245" s="1">
        <v>42969</v>
      </c>
      <c r="B245" s="1" t="str">
        <f t="shared" si="6"/>
        <v>August</v>
      </c>
      <c r="C245" t="s">
        <v>14</v>
      </c>
      <c r="D245">
        <v>69</v>
      </c>
      <c r="E245">
        <v>0.63</v>
      </c>
      <c r="F245">
        <v>55</v>
      </c>
      <c r="G245">
        <v>0.5</v>
      </c>
      <c r="H245">
        <v>30</v>
      </c>
      <c r="I245" s="2">
        <f t="shared" si="7"/>
        <v>15</v>
      </c>
    </row>
    <row r="246" spans="1:9">
      <c r="A246" s="1">
        <v>42970</v>
      </c>
      <c r="B246" s="1" t="str">
        <f t="shared" si="6"/>
        <v>August</v>
      </c>
      <c r="C246" t="s">
        <v>16</v>
      </c>
      <c r="D246">
        <v>70.7</v>
      </c>
      <c r="E246">
        <v>0.67</v>
      </c>
      <c r="F246">
        <v>33</v>
      </c>
      <c r="G246">
        <v>0.5</v>
      </c>
      <c r="H246">
        <v>29</v>
      </c>
      <c r="I246" s="2">
        <f t="shared" si="7"/>
        <v>14.5</v>
      </c>
    </row>
    <row r="247" spans="1:9">
      <c r="A247" s="1">
        <v>42971</v>
      </c>
      <c r="B247" s="1" t="str">
        <f t="shared" si="6"/>
        <v>August</v>
      </c>
      <c r="C247" t="s">
        <v>18</v>
      </c>
      <c r="D247">
        <v>74.599999999999994</v>
      </c>
      <c r="E247">
        <v>0.59</v>
      </c>
      <c r="F247">
        <v>64</v>
      </c>
      <c r="G247">
        <v>0.5</v>
      </c>
      <c r="H247">
        <v>32</v>
      </c>
      <c r="I247" s="2">
        <f t="shared" si="7"/>
        <v>16</v>
      </c>
    </row>
    <row r="248" spans="1:9">
      <c r="A248" s="1">
        <v>42972</v>
      </c>
      <c r="B248" s="1" t="str">
        <f t="shared" si="6"/>
        <v>August</v>
      </c>
      <c r="C248" t="s">
        <v>20</v>
      </c>
      <c r="D248">
        <v>71</v>
      </c>
      <c r="E248">
        <v>0.63</v>
      </c>
      <c r="F248">
        <v>55</v>
      </c>
      <c r="G248">
        <v>0.5</v>
      </c>
      <c r="H248">
        <v>30</v>
      </c>
      <c r="I248" s="2">
        <f t="shared" si="7"/>
        <v>15</v>
      </c>
    </row>
    <row r="249" spans="1:9">
      <c r="A249" s="1">
        <v>42973</v>
      </c>
      <c r="B249" s="1" t="str">
        <f t="shared" si="6"/>
        <v>August</v>
      </c>
      <c r="C249" t="s">
        <v>21</v>
      </c>
      <c r="D249">
        <v>70</v>
      </c>
      <c r="E249">
        <v>0.63</v>
      </c>
      <c r="F249">
        <v>46</v>
      </c>
      <c r="G249">
        <v>0.5</v>
      </c>
      <c r="H249">
        <v>30</v>
      </c>
      <c r="I249" s="2">
        <f t="shared" si="7"/>
        <v>15</v>
      </c>
    </row>
    <row r="250" spans="1:9">
      <c r="A250" s="1">
        <v>42974</v>
      </c>
      <c r="B250" s="1" t="str">
        <f t="shared" si="6"/>
        <v>August</v>
      </c>
      <c r="C250" t="s">
        <v>10</v>
      </c>
      <c r="D250">
        <v>65.7</v>
      </c>
      <c r="E250">
        <v>0.65</v>
      </c>
      <c r="F250">
        <v>45</v>
      </c>
      <c r="G250">
        <v>0.5</v>
      </c>
      <c r="H250">
        <v>29</v>
      </c>
      <c r="I250" s="2">
        <f t="shared" si="7"/>
        <v>14.5</v>
      </c>
    </row>
    <row r="251" spans="1:9">
      <c r="A251" s="1">
        <v>42975</v>
      </c>
      <c r="B251" s="1" t="str">
        <f t="shared" si="6"/>
        <v>August</v>
      </c>
      <c r="C251" t="s">
        <v>12</v>
      </c>
      <c r="D251">
        <v>77.599999999999994</v>
      </c>
      <c r="E251">
        <v>0.63</v>
      </c>
      <c r="F251">
        <v>49</v>
      </c>
      <c r="G251">
        <v>0.5</v>
      </c>
      <c r="H251">
        <v>32</v>
      </c>
      <c r="I251" s="2">
        <f t="shared" si="7"/>
        <v>16</v>
      </c>
    </row>
    <row r="252" spans="1:9">
      <c r="A252" s="1">
        <v>42976</v>
      </c>
      <c r="B252" s="1" t="str">
        <f t="shared" si="6"/>
        <v>August</v>
      </c>
      <c r="C252" t="s">
        <v>14</v>
      </c>
      <c r="D252">
        <v>75</v>
      </c>
      <c r="E252">
        <v>0.65</v>
      </c>
      <c r="F252">
        <v>40</v>
      </c>
      <c r="G252">
        <v>0.5</v>
      </c>
      <c r="H252">
        <v>30</v>
      </c>
      <c r="I252" s="2">
        <f t="shared" si="7"/>
        <v>15</v>
      </c>
    </row>
    <row r="253" spans="1:9">
      <c r="A253" s="1">
        <v>42977</v>
      </c>
      <c r="B253" s="1" t="str">
        <f t="shared" si="6"/>
        <v>August</v>
      </c>
      <c r="C253" t="s">
        <v>16</v>
      </c>
      <c r="D253">
        <v>72</v>
      </c>
      <c r="E253">
        <v>0.63</v>
      </c>
      <c r="F253">
        <v>51</v>
      </c>
      <c r="G253">
        <v>0.5</v>
      </c>
      <c r="H253">
        <v>30</v>
      </c>
      <c r="I253" s="2">
        <f t="shared" si="7"/>
        <v>15</v>
      </c>
    </row>
    <row r="254" spans="1:9">
      <c r="A254" s="1">
        <v>42978</v>
      </c>
      <c r="B254" s="1" t="str">
        <f t="shared" si="6"/>
        <v>August</v>
      </c>
      <c r="C254" t="s">
        <v>18</v>
      </c>
      <c r="D254">
        <v>67.7</v>
      </c>
      <c r="E254">
        <v>0.69</v>
      </c>
      <c r="F254">
        <v>58</v>
      </c>
      <c r="G254">
        <v>0.5</v>
      </c>
      <c r="H254">
        <v>29</v>
      </c>
      <c r="I254" s="2">
        <f t="shared" si="7"/>
        <v>14.5</v>
      </c>
    </row>
    <row r="255" spans="1:9">
      <c r="A255" s="1">
        <v>42979</v>
      </c>
      <c r="B255" s="1" t="str">
        <f t="shared" si="6"/>
        <v>September</v>
      </c>
      <c r="C255" t="s">
        <v>20</v>
      </c>
      <c r="D255">
        <v>71.7</v>
      </c>
      <c r="E255">
        <v>0.69</v>
      </c>
      <c r="F255">
        <v>41</v>
      </c>
      <c r="G255">
        <v>0.3</v>
      </c>
      <c r="H255">
        <v>29</v>
      </c>
      <c r="I255" s="2">
        <f t="shared" si="7"/>
        <v>8.6999999999999993</v>
      </c>
    </row>
    <row r="256" spans="1:9">
      <c r="A256" s="1">
        <v>42980</v>
      </c>
      <c r="B256" s="1" t="str">
        <f t="shared" si="6"/>
        <v>September</v>
      </c>
      <c r="C256" t="s">
        <v>21</v>
      </c>
      <c r="D256">
        <v>67.400000000000006</v>
      </c>
      <c r="E256">
        <v>0.69</v>
      </c>
      <c r="F256">
        <v>53</v>
      </c>
      <c r="G256">
        <v>0.3</v>
      </c>
      <c r="H256">
        <v>28</v>
      </c>
      <c r="I256" s="2">
        <f t="shared" si="7"/>
        <v>8.4</v>
      </c>
    </row>
    <row r="257" spans="1:9">
      <c r="A257" s="1">
        <v>42981</v>
      </c>
      <c r="B257" s="1" t="str">
        <f t="shared" si="6"/>
        <v>September</v>
      </c>
      <c r="C257" t="s">
        <v>10</v>
      </c>
      <c r="D257">
        <v>61.1</v>
      </c>
      <c r="E257">
        <v>0.69</v>
      </c>
      <c r="F257">
        <v>50</v>
      </c>
      <c r="G257">
        <v>0.3</v>
      </c>
      <c r="H257">
        <v>27</v>
      </c>
      <c r="I257" s="2">
        <f t="shared" si="7"/>
        <v>8.1</v>
      </c>
    </row>
    <row r="258" spans="1:9">
      <c r="A258" s="1">
        <v>42982</v>
      </c>
      <c r="B258" s="1" t="str">
        <f t="shared" si="6"/>
        <v>September</v>
      </c>
      <c r="C258" t="s">
        <v>12</v>
      </c>
      <c r="D258">
        <v>59.8</v>
      </c>
      <c r="E258">
        <v>0.74</v>
      </c>
      <c r="F258">
        <v>54</v>
      </c>
      <c r="G258">
        <v>0.3</v>
      </c>
      <c r="H258">
        <v>26</v>
      </c>
      <c r="I258" s="2">
        <f t="shared" si="7"/>
        <v>7.8</v>
      </c>
    </row>
    <row r="259" spans="1:9">
      <c r="A259" s="1">
        <v>42983</v>
      </c>
      <c r="B259" s="1" t="str">
        <f t="shared" si="6"/>
        <v>September</v>
      </c>
      <c r="C259" t="s">
        <v>14</v>
      </c>
      <c r="D259">
        <v>61.8</v>
      </c>
      <c r="E259">
        <v>0.71</v>
      </c>
      <c r="F259">
        <v>39</v>
      </c>
      <c r="G259">
        <v>0.3</v>
      </c>
      <c r="H259">
        <v>26</v>
      </c>
      <c r="I259" s="2">
        <f t="shared" si="7"/>
        <v>7.8</v>
      </c>
    </row>
    <row r="260" spans="1:9">
      <c r="A260" s="1">
        <v>42984</v>
      </c>
      <c r="B260" s="1" t="str">
        <f t="shared" si="6"/>
        <v>September</v>
      </c>
      <c r="C260" t="s">
        <v>16</v>
      </c>
      <c r="D260">
        <v>71.7</v>
      </c>
      <c r="E260">
        <v>0.69</v>
      </c>
      <c r="F260">
        <v>60</v>
      </c>
      <c r="G260">
        <v>0.3</v>
      </c>
      <c r="H260">
        <v>29</v>
      </c>
      <c r="I260" s="2">
        <f t="shared" si="7"/>
        <v>8.6999999999999993</v>
      </c>
    </row>
    <row r="261" spans="1:9">
      <c r="A261" s="1">
        <v>42985</v>
      </c>
      <c r="B261" s="1" t="str">
        <f t="shared" si="6"/>
        <v>September</v>
      </c>
      <c r="C261" t="s">
        <v>18</v>
      </c>
      <c r="D261">
        <v>68.400000000000006</v>
      </c>
      <c r="E261">
        <v>0.67</v>
      </c>
      <c r="F261">
        <v>49</v>
      </c>
      <c r="G261">
        <v>0.3</v>
      </c>
      <c r="H261">
        <v>28</v>
      </c>
      <c r="I261" s="2">
        <f t="shared" si="7"/>
        <v>8.4</v>
      </c>
    </row>
    <row r="262" spans="1:9">
      <c r="A262" s="1">
        <v>42986</v>
      </c>
      <c r="B262" s="1" t="str">
        <f t="shared" si="6"/>
        <v>September</v>
      </c>
      <c r="C262" t="s">
        <v>20</v>
      </c>
      <c r="D262">
        <v>65.099999999999994</v>
      </c>
      <c r="E262">
        <v>0.71</v>
      </c>
      <c r="F262">
        <v>37</v>
      </c>
      <c r="G262">
        <v>0.3</v>
      </c>
      <c r="H262">
        <v>27</v>
      </c>
      <c r="I262" s="2">
        <f t="shared" si="7"/>
        <v>8.1</v>
      </c>
    </row>
    <row r="263" spans="1:9">
      <c r="A263" s="1">
        <v>42987</v>
      </c>
      <c r="B263" s="1" t="str">
        <f t="shared" si="6"/>
        <v>September</v>
      </c>
      <c r="C263" t="s">
        <v>21</v>
      </c>
      <c r="D263">
        <v>64.8</v>
      </c>
      <c r="E263">
        <v>0.77</v>
      </c>
      <c r="F263">
        <v>45</v>
      </c>
      <c r="G263">
        <v>0.3</v>
      </c>
      <c r="H263">
        <v>26</v>
      </c>
      <c r="I263" s="2">
        <f t="shared" si="7"/>
        <v>7.8</v>
      </c>
    </row>
    <row r="264" spans="1:9">
      <c r="A264" s="1">
        <v>42988</v>
      </c>
      <c r="B264" s="1" t="str">
        <f t="shared" si="6"/>
        <v>September</v>
      </c>
      <c r="C264" t="s">
        <v>10</v>
      </c>
      <c r="D264">
        <v>61.8</v>
      </c>
      <c r="E264">
        <v>0.74</v>
      </c>
      <c r="F264">
        <v>50</v>
      </c>
      <c r="G264">
        <v>0.3</v>
      </c>
      <c r="H264">
        <v>26</v>
      </c>
      <c r="I264" s="2">
        <f t="shared" si="7"/>
        <v>7.8</v>
      </c>
    </row>
    <row r="265" spans="1:9">
      <c r="A265" s="1">
        <v>42989</v>
      </c>
      <c r="B265" s="1" t="str">
        <f t="shared" si="6"/>
        <v>September</v>
      </c>
      <c r="C265" t="s">
        <v>12</v>
      </c>
      <c r="D265">
        <v>68.400000000000006</v>
      </c>
      <c r="E265">
        <v>0.69</v>
      </c>
      <c r="F265">
        <v>38</v>
      </c>
      <c r="G265">
        <v>0.3</v>
      </c>
      <c r="H265">
        <v>28</v>
      </c>
      <c r="I265" s="2">
        <f t="shared" si="7"/>
        <v>8.4</v>
      </c>
    </row>
    <row r="266" spans="1:9">
      <c r="A266" s="1">
        <v>42990</v>
      </c>
      <c r="B266" s="1" t="str">
        <f t="shared" si="6"/>
        <v>September</v>
      </c>
      <c r="C266" t="s">
        <v>14</v>
      </c>
      <c r="D266">
        <v>61.1</v>
      </c>
      <c r="E266">
        <v>0.71</v>
      </c>
      <c r="F266">
        <v>36</v>
      </c>
      <c r="G266">
        <v>0.3</v>
      </c>
      <c r="H266">
        <v>27</v>
      </c>
      <c r="I266" s="2">
        <f t="shared" si="7"/>
        <v>8.1</v>
      </c>
    </row>
    <row r="267" spans="1:9">
      <c r="A267" s="1">
        <v>42991</v>
      </c>
      <c r="B267" s="1" t="str">
        <f t="shared" si="6"/>
        <v>September</v>
      </c>
      <c r="C267" t="s">
        <v>16</v>
      </c>
      <c r="D267">
        <v>64.8</v>
      </c>
      <c r="E267">
        <v>0.71</v>
      </c>
      <c r="F267">
        <v>42</v>
      </c>
      <c r="G267">
        <v>0.3</v>
      </c>
      <c r="H267">
        <v>26</v>
      </c>
      <c r="I267" s="2">
        <f t="shared" si="7"/>
        <v>7.8</v>
      </c>
    </row>
    <row r="268" spans="1:9">
      <c r="A268" s="1">
        <v>42992</v>
      </c>
      <c r="B268" s="1" t="str">
        <f t="shared" ref="B268:B331" si="8">TEXT(A268, "mmmm")</f>
        <v>September</v>
      </c>
      <c r="C268" t="s">
        <v>18</v>
      </c>
      <c r="D268">
        <v>63.8</v>
      </c>
      <c r="E268">
        <v>0.71</v>
      </c>
      <c r="F268">
        <v>29</v>
      </c>
      <c r="G268">
        <v>0.3</v>
      </c>
      <c r="H268">
        <v>26</v>
      </c>
      <c r="I268" s="2">
        <f t="shared" ref="I268:I331" si="9">G268*H268</f>
        <v>7.8</v>
      </c>
    </row>
    <row r="269" spans="1:9">
      <c r="A269" s="1">
        <v>42993</v>
      </c>
      <c r="B269" s="1" t="str">
        <f t="shared" si="8"/>
        <v>September</v>
      </c>
      <c r="C269" t="s">
        <v>20</v>
      </c>
      <c r="D269">
        <v>63.4</v>
      </c>
      <c r="E269">
        <v>0.67</v>
      </c>
      <c r="F269">
        <v>41</v>
      </c>
      <c r="G269">
        <v>0.3</v>
      </c>
      <c r="H269">
        <v>28</v>
      </c>
      <c r="I269" s="2">
        <f t="shared" si="9"/>
        <v>8.4</v>
      </c>
    </row>
    <row r="270" spans="1:9">
      <c r="A270" s="1">
        <v>42994</v>
      </c>
      <c r="B270" s="1" t="str">
        <f t="shared" si="8"/>
        <v>September</v>
      </c>
      <c r="C270" t="s">
        <v>21</v>
      </c>
      <c r="D270">
        <v>68.099999999999994</v>
      </c>
      <c r="E270">
        <v>0.69</v>
      </c>
      <c r="F270">
        <v>37</v>
      </c>
      <c r="G270">
        <v>0.3</v>
      </c>
      <c r="H270">
        <v>27</v>
      </c>
      <c r="I270" s="2">
        <f t="shared" si="9"/>
        <v>8.1</v>
      </c>
    </row>
    <row r="271" spans="1:9">
      <c r="A271" s="1">
        <v>42995</v>
      </c>
      <c r="B271" s="1" t="str">
        <f t="shared" si="8"/>
        <v>September</v>
      </c>
      <c r="C271" t="s">
        <v>10</v>
      </c>
      <c r="D271">
        <v>59.8</v>
      </c>
      <c r="E271">
        <v>0.71</v>
      </c>
      <c r="F271">
        <v>53</v>
      </c>
      <c r="G271">
        <v>0.3</v>
      </c>
      <c r="H271">
        <v>26</v>
      </c>
      <c r="I271" s="2">
        <f t="shared" si="9"/>
        <v>7.8</v>
      </c>
    </row>
    <row r="272" spans="1:9">
      <c r="A272" s="1">
        <v>42996</v>
      </c>
      <c r="B272" s="1" t="str">
        <f t="shared" si="8"/>
        <v>September</v>
      </c>
      <c r="C272" t="s">
        <v>12</v>
      </c>
      <c r="D272">
        <v>64.8</v>
      </c>
      <c r="E272">
        <v>0.71</v>
      </c>
      <c r="F272">
        <v>37</v>
      </c>
      <c r="G272">
        <v>0.3</v>
      </c>
      <c r="H272">
        <v>26</v>
      </c>
      <c r="I272" s="2">
        <f t="shared" si="9"/>
        <v>7.8</v>
      </c>
    </row>
    <row r="273" spans="1:9">
      <c r="A273" s="1">
        <v>42997</v>
      </c>
      <c r="B273" s="1" t="str">
        <f t="shared" si="8"/>
        <v>September</v>
      </c>
      <c r="C273" t="s">
        <v>14</v>
      </c>
      <c r="D273">
        <v>67.400000000000006</v>
      </c>
      <c r="E273">
        <v>0.67</v>
      </c>
      <c r="F273">
        <v>48</v>
      </c>
      <c r="G273">
        <v>0.3</v>
      </c>
      <c r="H273">
        <v>28</v>
      </c>
      <c r="I273" s="2">
        <f t="shared" si="9"/>
        <v>8.4</v>
      </c>
    </row>
    <row r="274" spans="1:9">
      <c r="A274" s="1">
        <v>42998</v>
      </c>
      <c r="B274" s="1" t="str">
        <f t="shared" si="8"/>
        <v>September</v>
      </c>
      <c r="C274" t="s">
        <v>16</v>
      </c>
      <c r="D274">
        <v>67.099999999999994</v>
      </c>
      <c r="E274">
        <v>0.69</v>
      </c>
      <c r="F274">
        <v>52</v>
      </c>
      <c r="G274">
        <v>0.3</v>
      </c>
      <c r="H274">
        <v>27</v>
      </c>
      <c r="I274" s="2">
        <f t="shared" si="9"/>
        <v>8.1</v>
      </c>
    </row>
    <row r="275" spans="1:9">
      <c r="A275" s="1">
        <v>42999</v>
      </c>
      <c r="B275" s="1" t="str">
        <f t="shared" si="8"/>
        <v>September</v>
      </c>
      <c r="C275" t="s">
        <v>18</v>
      </c>
      <c r="D275">
        <v>59.8</v>
      </c>
      <c r="E275">
        <v>0.71</v>
      </c>
      <c r="F275">
        <v>42</v>
      </c>
      <c r="G275">
        <v>0.3</v>
      </c>
      <c r="H275">
        <v>26</v>
      </c>
      <c r="I275" s="2">
        <f t="shared" si="9"/>
        <v>7.8</v>
      </c>
    </row>
    <row r="276" spans="1:9">
      <c r="A276" s="1">
        <v>43000</v>
      </c>
      <c r="B276" s="1" t="str">
        <f t="shared" si="8"/>
        <v>September</v>
      </c>
      <c r="C276" t="s">
        <v>20</v>
      </c>
      <c r="D276">
        <v>64.8</v>
      </c>
      <c r="E276">
        <v>0.74</v>
      </c>
      <c r="F276">
        <v>34</v>
      </c>
      <c r="G276">
        <v>0.3</v>
      </c>
      <c r="H276">
        <v>26</v>
      </c>
      <c r="I276" s="2">
        <f t="shared" si="9"/>
        <v>7.8</v>
      </c>
    </row>
    <row r="277" spans="1:9">
      <c r="A277" s="1">
        <v>43001</v>
      </c>
      <c r="B277" s="1" t="str">
        <f t="shared" si="8"/>
        <v>September</v>
      </c>
      <c r="C277" t="s">
        <v>21</v>
      </c>
      <c r="D277">
        <v>63.4</v>
      </c>
      <c r="E277">
        <v>0.71</v>
      </c>
      <c r="F277">
        <v>39</v>
      </c>
      <c r="G277">
        <v>0.3</v>
      </c>
      <c r="H277">
        <v>28</v>
      </c>
      <c r="I277" s="2">
        <f t="shared" si="9"/>
        <v>8.4</v>
      </c>
    </row>
    <row r="278" spans="1:9">
      <c r="A278" s="1">
        <v>43002</v>
      </c>
      <c r="B278" s="1" t="str">
        <f t="shared" si="8"/>
        <v>September</v>
      </c>
      <c r="C278" t="s">
        <v>10</v>
      </c>
      <c r="D278">
        <v>63.4</v>
      </c>
      <c r="E278">
        <v>0.71</v>
      </c>
      <c r="F278">
        <v>43</v>
      </c>
      <c r="G278">
        <v>0.3</v>
      </c>
      <c r="H278">
        <v>28</v>
      </c>
      <c r="I278" s="2">
        <f t="shared" si="9"/>
        <v>8.4</v>
      </c>
    </row>
    <row r="279" spans="1:9">
      <c r="A279" s="1">
        <v>43003</v>
      </c>
      <c r="B279" s="1" t="str">
        <f t="shared" si="8"/>
        <v>September</v>
      </c>
      <c r="C279" t="s">
        <v>12</v>
      </c>
      <c r="D279">
        <v>61.1</v>
      </c>
      <c r="E279">
        <v>0.71</v>
      </c>
      <c r="F279">
        <v>33</v>
      </c>
      <c r="G279">
        <v>0.3</v>
      </c>
      <c r="H279">
        <v>27</v>
      </c>
      <c r="I279" s="2">
        <f t="shared" si="9"/>
        <v>8.1</v>
      </c>
    </row>
    <row r="280" spans="1:9">
      <c r="A280" s="1">
        <v>43004</v>
      </c>
      <c r="B280" s="1" t="str">
        <f t="shared" si="8"/>
        <v>September</v>
      </c>
      <c r="C280" t="s">
        <v>14</v>
      </c>
      <c r="D280">
        <v>61.8</v>
      </c>
      <c r="E280">
        <v>0.77</v>
      </c>
      <c r="F280">
        <v>51</v>
      </c>
      <c r="G280">
        <v>0.3</v>
      </c>
      <c r="H280">
        <v>26</v>
      </c>
      <c r="I280" s="2">
        <f t="shared" si="9"/>
        <v>7.8</v>
      </c>
    </row>
    <row r="281" spans="1:9">
      <c r="A281" s="1">
        <v>43005</v>
      </c>
      <c r="B281" s="1" t="str">
        <f t="shared" si="8"/>
        <v>September</v>
      </c>
      <c r="C281" t="s">
        <v>16</v>
      </c>
      <c r="D281">
        <v>70.7</v>
      </c>
      <c r="E281">
        <v>0.67</v>
      </c>
      <c r="F281">
        <v>51</v>
      </c>
      <c r="G281">
        <v>0.3</v>
      </c>
      <c r="H281">
        <v>29</v>
      </c>
      <c r="I281" s="2">
        <f t="shared" si="9"/>
        <v>8.6999999999999993</v>
      </c>
    </row>
    <row r="282" spans="1:9">
      <c r="A282" s="1">
        <v>43006</v>
      </c>
      <c r="B282" s="1" t="str">
        <f t="shared" si="8"/>
        <v>September</v>
      </c>
      <c r="C282" t="s">
        <v>18</v>
      </c>
      <c r="D282">
        <v>67.400000000000006</v>
      </c>
      <c r="E282">
        <v>0.69</v>
      </c>
      <c r="F282">
        <v>38</v>
      </c>
      <c r="G282">
        <v>0.3</v>
      </c>
      <c r="H282">
        <v>28</v>
      </c>
      <c r="I282" s="2">
        <f t="shared" si="9"/>
        <v>8.4</v>
      </c>
    </row>
    <row r="283" spans="1:9">
      <c r="A283" s="1">
        <v>43007</v>
      </c>
      <c r="B283" s="1" t="str">
        <f t="shared" si="8"/>
        <v>September</v>
      </c>
      <c r="C283" t="s">
        <v>20</v>
      </c>
      <c r="D283">
        <v>66.099999999999994</v>
      </c>
      <c r="E283">
        <v>0.71</v>
      </c>
      <c r="F283">
        <v>48</v>
      </c>
      <c r="G283">
        <v>0.3</v>
      </c>
      <c r="H283">
        <v>27</v>
      </c>
      <c r="I283" s="2">
        <f t="shared" si="9"/>
        <v>8.1</v>
      </c>
    </row>
    <row r="284" spans="1:9">
      <c r="A284" s="1">
        <v>43008</v>
      </c>
      <c r="B284" s="1" t="str">
        <f t="shared" si="8"/>
        <v>September</v>
      </c>
      <c r="C284" t="s">
        <v>21</v>
      </c>
      <c r="D284">
        <v>64.8</v>
      </c>
      <c r="E284">
        <v>0.74</v>
      </c>
      <c r="F284">
        <v>29</v>
      </c>
      <c r="G284">
        <v>0.3</v>
      </c>
      <c r="H284">
        <v>26</v>
      </c>
      <c r="I284" s="2">
        <f t="shared" si="9"/>
        <v>7.8</v>
      </c>
    </row>
    <row r="285" spans="1:9">
      <c r="A285" s="1">
        <v>43009</v>
      </c>
      <c r="B285" s="1" t="str">
        <f t="shared" si="8"/>
        <v>October</v>
      </c>
      <c r="C285" t="s">
        <v>10</v>
      </c>
      <c r="D285">
        <v>56.5</v>
      </c>
      <c r="E285">
        <v>0.8</v>
      </c>
      <c r="F285">
        <v>43</v>
      </c>
      <c r="G285">
        <v>0.3</v>
      </c>
      <c r="H285">
        <v>25</v>
      </c>
      <c r="I285" s="2">
        <f t="shared" si="9"/>
        <v>7.5</v>
      </c>
    </row>
    <row r="286" spans="1:9">
      <c r="A286" s="1">
        <v>43010</v>
      </c>
      <c r="B286" s="1" t="str">
        <f t="shared" si="8"/>
        <v>October</v>
      </c>
      <c r="C286" t="s">
        <v>12</v>
      </c>
      <c r="D286">
        <v>58.5</v>
      </c>
      <c r="E286">
        <v>0.74</v>
      </c>
      <c r="F286">
        <v>32</v>
      </c>
      <c r="G286">
        <v>0.3</v>
      </c>
      <c r="H286">
        <v>25</v>
      </c>
      <c r="I286" s="2">
        <f t="shared" si="9"/>
        <v>7.5</v>
      </c>
    </row>
    <row r="287" spans="1:9">
      <c r="A287" s="1">
        <v>43011</v>
      </c>
      <c r="B287" s="1" t="str">
        <f t="shared" si="8"/>
        <v>October</v>
      </c>
      <c r="C287" t="s">
        <v>14</v>
      </c>
      <c r="D287">
        <v>59.2</v>
      </c>
      <c r="E287">
        <v>0.8</v>
      </c>
      <c r="F287">
        <v>34</v>
      </c>
      <c r="G287">
        <v>0.3</v>
      </c>
      <c r="H287">
        <v>24</v>
      </c>
      <c r="I287" s="2">
        <f t="shared" si="9"/>
        <v>7.1999999999999993</v>
      </c>
    </row>
    <row r="288" spans="1:9">
      <c r="A288" s="1">
        <v>43012</v>
      </c>
      <c r="B288" s="1" t="str">
        <f t="shared" si="8"/>
        <v>October</v>
      </c>
      <c r="C288" t="s">
        <v>16</v>
      </c>
      <c r="D288">
        <v>61.2</v>
      </c>
      <c r="E288">
        <v>0.77</v>
      </c>
      <c r="F288">
        <v>33</v>
      </c>
      <c r="G288">
        <v>0.3</v>
      </c>
      <c r="H288">
        <v>24</v>
      </c>
      <c r="I288" s="2">
        <f t="shared" si="9"/>
        <v>7.1999999999999993</v>
      </c>
    </row>
    <row r="289" spans="1:9">
      <c r="A289" s="1">
        <v>43013</v>
      </c>
      <c r="B289" s="1" t="str">
        <f t="shared" si="8"/>
        <v>October</v>
      </c>
      <c r="C289" t="s">
        <v>18</v>
      </c>
      <c r="D289">
        <v>60.5</v>
      </c>
      <c r="E289">
        <v>0.8</v>
      </c>
      <c r="F289">
        <v>33</v>
      </c>
      <c r="G289">
        <v>0.3</v>
      </c>
      <c r="H289">
        <v>25</v>
      </c>
      <c r="I289" s="2">
        <f t="shared" si="9"/>
        <v>7.5</v>
      </c>
    </row>
    <row r="290" spans="1:9">
      <c r="A290" s="1">
        <v>43014</v>
      </c>
      <c r="B290" s="1" t="str">
        <f t="shared" si="8"/>
        <v>October</v>
      </c>
      <c r="C290" t="s">
        <v>20</v>
      </c>
      <c r="D290">
        <v>62.5</v>
      </c>
      <c r="E290">
        <v>0.74</v>
      </c>
      <c r="F290">
        <v>42</v>
      </c>
      <c r="G290">
        <v>0.3</v>
      </c>
      <c r="H290">
        <v>25</v>
      </c>
      <c r="I290" s="2">
        <f t="shared" si="9"/>
        <v>7.5</v>
      </c>
    </row>
    <row r="291" spans="1:9">
      <c r="A291" s="1">
        <v>43015</v>
      </c>
      <c r="B291" s="1" t="str">
        <f t="shared" si="8"/>
        <v>October</v>
      </c>
      <c r="C291" t="s">
        <v>21</v>
      </c>
      <c r="D291">
        <v>63.5</v>
      </c>
      <c r="E291">
        <v>0.8</v>
      </c>
      <c r="F291">
        <v>31</v>
      </c>
      <c r="G291">
        <v>0.3</v>
      </c>
      <c r="H291">
        <v>25</v>
      </c>
      <c r="I291" s="2">
        <f t="shared" si="9"/>
        <v>7.5</v>
      </c>
    </row>
    <row r="292" spans="1:9">
      <c r="A292" s="1">
        <v>43016</v>
      </c>
      <c r="B292" s="1" t="str">
        <f t="shared" si="8"/>
        <v>October</v>
      </c>
      <c r="C292" t="s">
        <v>10</v>
      </c>
      <c r="D292">
        <v>60.2</v>
      </c>
      <c r="E292">
        <v>0.8</v>
      </c>
      <c r="F292">
        <v>47</v>
      </c>
      <c r="G292">
        <v>0.3</v>
      </c>
      <c r="H292">
        <v>24</v>
      </c>
      <c r="I292" s="2">
        <f t="shared" si="9"/>
        <v>7.1999999999999993</v>
      </c>
    </row>
    <row r="293" spans="1:9">
      <c r="A293" s="1">
        <v>43017</v>
      </c>
      <c r="B293" s="1" t="str">
        <f t="shared" si="8"/>
        <v>October</v>
      </c>
      <c r="C293" t="s">
        <v>12</v>
      </c>
      <c r="D293">
        <v>63.5</v>
      </c>
      <c r="E293">
        <v>0.74</v>
      </c>
      <c r="F293">
        <v>47</v>
      </c>
      <c r="G293">
        <v>0.3</v>
      </c>
      <c r="H293">
        <v>25</v>
      </c>
      <c r="I293" s="2">
        <f t="shared" si="9"/>
        <v>7.5</v>
      </c>
    </row>
    <row r="294" spans="1:9">
      <c r="A294" s="1">
        <v>43018</v>
      </c>
      <c r="B294" s="1" t="str">
        <f t="shared" si="8"/>
        <v>October</v>
      </c>
      <c r="C294" t="s">
        <v>14</v>
      </c>
      <c r="D294">
        <v>58.5</v>
      </c>
      <c r="E294">
        <v>0.74</v>
      </c>
      <c r="F294">
        <v>51</v>
      </c>
      <c r="G294">
        <v>0.3</v>
      </c>
      <c r="H294">
        <v>25</v>
      </c>
      <c r="I294" s="2">
        <f t="shared" si="9"/>
        <v>7.5</v>
      </c>
    </row>
    <row r="295" spans="1:9">
      <c r="A295" s="1">
        <v>43019</v>
      </c>
      <c r="B295" s="1" t="str">
        <f t="shared" si="8"/>
        <v>October</v>
      </c>
      <c r="C295" t="s">
        <v>16</v>
      </c>
      <c r="D295">
        <v>61.5</v>
      </c>
      <c r="E295">
        <v>0.77</v>
      </c>
      <c r="F295">
        <v>47</v>
      </c>
      <c r="G295">
        <v>0.3</v>
      </c>
      <c r="H295">
        <v>25</v>
      </c>
      <c r="I295" s="2">
        <f t="shared" si="9"/>
        <v>7.5</v>
      </c>
    </row>
    <row r="296" spans="1:9">
      <c r="A296" s="1">
        <v>43020</v>
      </c>
      <c r="B296" s="1" t="str">
        <f t="shared" si="8"/>
        <v>October</v>
      </c>
      <c r="C296" t="s">
        <v>18</v>
      </c>
      <c r="D296">
        <v>58.2</v>
      </c>
      <c r="E296">
        <v>0.77</v>
      </c>
      <c r="F296">
        <v>39</v>
      </c>
      <c r="G296">
        <v>0.3</v>
      </c>
      <c r="H296">
        <v>24</v>
      </c>
      <c r="I296" s="2">
        <f t="shared" si="9"/>
        <v>7.1999999999999993</v>
      </c>
    </row>
    <row r="297" spans="1:9">
      <c r="A297" s="1">
        <v>43021</v>
      </c>
      <c r="B297" s="1" t="str">
        <f t="shared" si="8"/>
        <v>October</v>
      </c>
      <c r="C297" t="s">
        <v>20</v>
      </c>
      <c r="D297">
        <v>61.5</v>
      </c>
      <c r="E297">
        <v>0.8</v>
      </c>
      <c r="F297">
        <v>28</v>
      </c>
      <c r="G297">
        <v>0.3</v>
      </c>
      <c r="H297">
        <v>25</v>
      </c>
      <c r="I297" s="2">
        <f t="shared" si="9"/>
        <v>7.5</v>
      </c>
    </row>
    <row r="298" spans="1:9">
      <c r="A298" s="1">
        <v>43022</v>
      </c>
      <c r="B298" s="1" t="str">
        <f t="shared" si="8"/>
        <v>October</v>
      </c>
      <c r="C298" t="s">
        <v>21</v>
      </c>
      <c r="D298">
        <v>59.5</v>
      </c>
      <c r="E298">
        <v>0.74</v>
      </c>
      <c r="F298">
        <v>28</v>
      </c>
      <c r="G298">
        <v>0.3</v>
      </c>
      <c r="H298">
        <v>25</v>
      </c>
      <c r="I298" s="2">
        <f t="shared" si="9"/>
        <v>7.5</v>
      </c>
    </row>
    <row r="299" spans="1:9">
      <c r="A299" s="1">
        <v>43023</v>
      </c>
      <c r="B299" s="1" t="str">
        <f t="shared" si="8"/>
        <v>October</v>
      </c>
      <c r="C299" t="s">
        <v>10</v>
      </c>
      <c r="D299">
        <v>61.5</v>
      </c>
      <c r="E299">
        <v>0.74</v>
      </c>
      <c r="F299">
        <v>36</v>
      </c>
      <c r="G299">
        <v>0.3</v>
      </c>
      <c r="H299">
        <v>25</v>
      </c>
      <c r="I299" s="2">
        <f t="shared" si="9"/>
        <v>7.5</v>
      </c>
    </row>
    <row r="300" spans="1:9">
      <c r="A300" s="1">
        <v>43024</v>
      </c>
      <c r="B300" s="1" t="str">
        <f t="shared" si="8"/>
        <v>October</v>
      </c>
      <c r="C300" t="s">
        <v>12</v>
      </c>
      <c r="D300">
        <v>58.2</v>
      </c>
      <c r="E300">
        <v>0.8</v>
      </c>
      <c r="F300">
        <v>28</v>
      </c>
      <c r="G300">
        <v>0.3</v>
      </c>
      <c r="H300">
        <v>24</v>
      </c>
      <c r="I300" s="2">
        <f t="shared" si="9"/>
        <v>7.1999999999999993</v>
      </c>
    </row>
    <row r="301" spans="1:9">
      <c r="A301" s="1">
        <v>43025</v>
      </c>
      <c r="B301" s="1" t="str">
        <f t="shared" si="8"/>
        <v>October</v>
      </c>
      <c r="C301" t="s">
        <v>14</v>
      </c>
      <c r="D301">
        <v>58.5</v>
      </c>
      <c r="E301">
        <v>0.77</v>
      </c>
      <c r="F301">
        <v>46</v>
      </c>
      <c r="G301">
        <v>0.3</v>
      </c>
      <c r="H301">
        <v>25</v>
      </c>
      <c r="I301" s="2">
        <f t="shared" si="9"/>
        <v>7.5</v>
      </c>
    </row>
    <row r="302" spans="1:9">
      <c r="A302" s="1">
        <v>43026</v>
      </c>
      <c r="B302" s="1" t="str">
        <f t="shared" si="8"/>
        <v>October</v>
      </c>
      <c r="C302" t="s">
        <v>16</v>
      </c>
      <c r="D302">
        <v>62.5</v>
      </c>
      <c r="E302">
        <v>0.77</v>
      </c>
      <c r="F302">
        <v>33</v>
      </c>
      <c r="G302">
        <v>0.3</v>
      </c>
      <c r="H302">
        <v>25</v>
      </c>
      <c r="I302" s="2">
        <f t="shared" si="9"/>
        <v>7.5</v>
      </c>
    </row>
    <row r="303" spans="1:9">
      <c r="A303" s="1">
        <v>43027</v>
      </c>
      <c r="B303" s="1" t="str">
        <f t="shared" si="8"/>
        <v>October</v>
      </c>
      <c r="C303" t="s">
        <v>18</v>
      </c>
      <c r="D303">
        <v>60.5</v>
      </c>
      <c r="E303">
        <v>0.8</v>
      </c>
      <c r="F303">
        <v>41</v>
      </c>
      <c r="G303">
        <v>0.3</v>
      </c>
      <c r="H303">
        <v>25</v>
      </c>
      <c r="I303" s="2">
        <f t="shared" si="9"/>
        <v>7.5</v>
      </c>
    </row>
    <row r="304" spans="1:9">
      <c r="A304" s="1">
        <v>43028</v>
      </c>
      <c r="B304" s="1" t="str">
        <f t="shared" si="8"/>
        <v>October</v>
      </c>
      <c r="C304" t="s">
        <v>20</v>
      </c>
      <c r="D304">
        <v>60.2</v>
      </c>
      <c r="E304">
        <v>0.8</v>
      </c>
      <c r="F304">
        <v>50</v>
      </c>
      <c r="G304">
        <v>0.3</v>
      </c>
      <c r="H304">
        <v>24</v>
      </c>
      <c r="I304" s="2">
        <f t="shared" si="9"/>
        <v>7.1999999999999993</v>
      </c>
    </row>
    <row r="305" spans="1:9">
      <c r="A305" s="1">
        <v>43029</v>
      </c>
      <c r="B305" s="1" t="str">
        <f t="shared" si="8"/>
        <v>October</v>
      </c>
      <c r="C305" t="s">
        <v>21</v>
      </c>
      <c r="D305">
        <v>56.2</v>
      </c>
      <c r="E305">
        <v>0.83</v>
      </c>
      <c r="F305">
        <v>28</v>
      </c>
      <c r="G305">
        <v>0.3</v>
      </c>
      <c r="H305">
        <v>24</v>
      </c>
      <c r="I305" s="2">
        <f t="shared" si="9"/>
        <v>7.1999999999999993</v>
      </c>
    </row>
    <row r="306" spans="1:9">
      <c r="A306" s="1">
        <v>43030</v>
      </c>
      <c r="B306" s="1" t="str">
        <f t="shared" si="8"/>
        <v>October</v>
      </c>
      <c r="C306" t="s">
        <v>10</v>
      </c>
      <c r="D306">
        <v>57.5</v>
      </c>
      <c r="E306">
        <v>0.77</v>
      </c>
      <c r="F306">
        <v>35</v>
      </c>
      <c r="G306">
        <v>0.3</v>
      </c>
      <c r="H306">
        <v>25</v>
      </c>
      <c r="I306" s="2">
        <f t="shared" si="9"/>
        <v>7.5</v>
      </c>
    </row>
    <row r="307" spans="1:9">
      <c r="A307" s="1">
        <v>43031</v>
      </c>
      <c r="B307" s="1" t="str">
        <f t="shared" si="8"/>
        <v>October</v>
      </c>
      <c r="C307" t="s">
        <v>12</v>
      </c>
      <c r="D307">
        <v>58.5</v>
      </c>
      <c r="E307">
        <v>0.8</v>
      </c>
      <c r="F307">
        <v>50</v>
      </c>
      <c r="G307">
        <v>0.3</v>
      </c>
      <c r="H307">
        <v>25</v>
      </c>
      <c r="I307" s="2">
        <f t="shared" si="9"/>
        <v>7.5</v>
      </c>
    </row>
    <row r="308" spans="1:9">
      <c r="A308" s="1">
        <v>43032</v>
      </c>
      <c r="B308" s="1" t="str">
        <f t="shared" si="8"/>
        <v>October</v>
      </c>
      <c r="C308" t="s">
        <v>14</v>
      </c>
      <c r="D308">
        <v>61.5</v>
      </c>
      <c r="E308">
        <v>0.74</v>
      </c>
      <c r="F308">
        <v>48</v>
      </c>
      <c r="G308">
        <v>0.3</v>
      </c>
      <c r="H308">
        <v>25</v>
      </c>
      <c r="I308" s="2">
        <f t="shared" si="9"/>
        <v>7.5</v>
      </c>
    </row>
    <row r="309" spans="1:9">
      <c r="A309" s="1">
        <v>43033</v>
      </c>
      <c r="B309" s="1" t="str">
        <f t="shared" si="8"/>
        <v>October</v>
      </c>
      <c r="C309" t="s">
        <v>16</v>
      </c>
      <c r="D309">
        <v>61.2</v>
      </c>
      <c r="E309">
        <v>0.8</v>
      </c>
      <c r="F309">
        <v>44</v>
      </c>
      <c r="G309">
        <v>0.3</v>
      </c>
      <c r="H309">
        <v>24</v>
      </c>
      <c r="I309" s="2">
        <f t="shared" si="9"/>
        <v>7.1999999999999993</v>
      </c>
    </row>
    <row r="310" spans="1:9">
      <c r="A310" s="1">
        <v>43034</v>
      </c>
      <c r="B310" s="1" t="str">
        <f t="shared" si="8"/>
        <v>October</v>
      </c>
      <c r="C310" t="s">
        <v>18</v>
      </c>
      <c r="D310">
        <v>54.2</v>
      </c>
      <c r="E310">
        <v>0.77</v>
      </c>
      <c r="F310">
        <v>47</v>
      </c>
      <c r="G310">
        <v>0.3</v>
      </c>
      <c r="H310">
        <v>24</v>
      </c>
      <c r="I310" s="2">
        <f t="shared" si="9"/>
        <v>7.1999999999999993</v>
      </c>
    </row>
    <row r="311" spans="1:9">
      <c r="A311" s="1">
        <v>43035</v>
      </c>
      <c r="B311" s="1" t="str">
        <f t="shared" si="8"/>
        <v>October</v>
      </c>
      <c r="C311" t="s">
        <v>20</v>
      </c>
      <c r="D311">
        <v>62.8</v>
      </c>
      <c r="E311">
        <v>0.71</v>
      </c>
      <c r="F311">
        <v>52</v>
      </c>
      <c r="G311">
        <v>0.3</v>
      </c>
      <c r="H311">
        <v>26</v>
      </c>
      <c r="I311" s="2">
        <f t="shared" si="9"/>
        <v>7.8</v>
      </c>
    </row>
    <row r="312" spans="1:9">
      <c r="A312" s="1">
        <v>43036</v>
      </c>
      <c r="B312" s="1" t="str">
        <f t="shared" si="8"/>
        <v>October</v>
      </c>
      <c r="C312" t="s">
        <v>21</v>
      </c>
      <c r="D312">
        <v>57.5</v>
      </c>
      <c r="E312">
        <v>0.77</v>
      </c>
      <c r="F312">
        <v>28</v>
      </c>
      <c r="G312">
        <v>0.3</v>
      </c>
      <c r="H312">
        <v>25</v>
      </c>
      <c r="I312" s="2">
        <f t="shared" si="9"/>
        <v>7.5</v>
      </c>
    </row>
    <row r="313" spans="1:9">
      <c r="A313" s="1">
        <v>43037</v>
      </c>
      <c r="B313" s="1" t="str">
        <f t="shared" si="8"/>
        <v>October</v>
      </c>
      <c r="C313" t="s">
        <v>10</v>
      </c>
      <c r="D313">
        <v>61.5</v>
      </c>
      <c r="E313">
        <v>0.8</v>
      </c>
      <c r="F313">
        <v>34</v>
      </c>
      <c r="G313">
        <v>0.3</v>
      </c>
      <c r="H313">
        <v>25</v>
      </c>
      <c r="I313" s="2">
        <f t="shared" si="9"/>
        <v>7.5</v>
      </c>
    </row>
    <row r="314" spans="1:9">
      <c r="A314" s="1">
        <v>43038</v>
      </c>
      <c r="B314" s="1" t="str">
        <f t="shared" si="8"/>
        <v>October</v>
      </c>
      <c r="C314" t="s">
        <v>12</v>
      </c>
      <c r="D314">
        <v>58.2</v>
      </c>
      <c r="E314">
        <v>0.77</v>
      </c>
      <c r="F314">
        <v>35</v>
      </c>
      <c r="G314">
        <v>0.3</v>
      </c>
      <c r="H314">
        <v>24</v>
      </c>
      <c r="I314" s="2">
        <f t="shared" si="9"/>
        <v>7.1999999999999993</v>
      </c>
    </row>
    <row r="315" spans="1:9">
      <c r="A315" s="1">
        <v>43039</v>
      </c>
      <c r="B315" s="1" t="str">
        <f t="shared" si="8"/>
        <v>October</v>
      </c>
      <c r="C315" t="s">
        <v>14</v>
      </c>
      <c r="D315">
        <v>54.2</v>
      </c>
      <c r="E315">
        <v>0.77</v>
      </c>
      <c r="F315">
        <v>38</v>
      </c>
      <c r="G315">
        <v>0.3</v>
      </c>
      <c r="H315">
        <v>24</v>
      </c>
      <c r="I315" s="2">
        <f t="shared" si="9"/>
        <v>7.1999999999999993</v>
      </c>
    </row>
    <row r="316" spans="1:9">
      <c r="A316" s="1">
        <v>43040</v>
      </c>
      <c r="B316" s="1" t="str">
        <f t="shared" si="8"/>
        <v>November</v>
      </c>
      <c r="C316" t="s">
        <v>16</v>
      </c>
      <c r="D316">
        <v>51.9</v>
      </c>
      <c r="E316">
        <v>0.83</v>
      </c>
      <c r="F316">
        <v>43</v>
      </c>
      <c r="G316">
        <v>0.3</v>
      </c>
      <c r="H316">
        <v>23</v>
      </c>
      <c r="I316" s="2">
        <f t="shared" si="9"/>
        <v>6.8999999999999995</v>
      </c>
    </row>
    <row r="317" spans="1:9">
      <c r="A317" s="1">
        <v>43041</v>
      </c>
      <c r="B317" s="1" t="str">
        <f t="shared" si="8"/>
        <v>November</v>
      </c>
      <c r="C317" t="s">
        <v>18</v>
      </c>
      <c r="D317">
        <v>53.6</v>
      </c>
      <c r="E317">
        <v>0.91</v>
      </c>
      <c r="F317">
        <v>46</v>
      </c>
      <c r="G317">
        <v>0.3</v>
      </c>
      <c r="H317">
        <v>22</v>
      </c>
      <c r="I317" s="2">
        <f t="shared" si="9"/>
        <v>6.6</v>
      </c>
    </row>
    <row r="318" spans="1:9">
      <c r="A318" s="1">
        <v>43042</v>
      </c>
      <c r="B318" s="1" t="str">
        <f t="shared" si="8"/>
        <v>November</v>
      </c>
      <c r="C318" t="s">
        <v>20</v>
      </c>
      <c r="D318">
        <v>51.3</v>
      </c>
      <c r="E318">
        <v>0.87</v>
      </c>
      <c r="F318">
        <v>38</v>
      </c>
      <c r="G318">
        <v>0.3</v>
      </c>
      <c r="H318">
        <v>21</v>
      </c>
      <c r="I318" s="2">
        <f t="shared" si="9"/>
        <v>6.3</v>
      </c>
    </row>
    <row r="319" spans="1:9">
      <c r="A319" s="1">
        <v>43043</v>
      </c>
      <c r="B319" s="1" t="str">
        <f t="shared" si="8"/>
        <v>November</v>
      </c>
      <c r="C319" t="s">
        <v>21</v>
      </c>
      <c r="D319">
        <v>48.7</v>
      </c>
      <c r="E319">
        <v>0.95</v>
      </c>
      <c r="F319">
        <v>39</v>
      </c>
      <c r="G319">
        <v>0.3</v>
      </c>
      <c r="H319">
        <v>19</v>
      </c>
      <c r="I319" s="2">
        <f t="shared" si="9"/>
        <v>5.7</v>
      </c>
    </row>
    <row r="320" spans="1:9">
      <c r="A320" s="1">
        <v>43044</v>
      </c>
      <c r="B320" s="1" t="str">
        <f t="shared" si="8"/>
        <v>November</v>
      </c>
      <c r="C320" t="s">
        <v>10</v>
      </c>
      <c r="D320">
        <v>55.9</v>
      </c>
      <c r="E320">
        <v>0.87</v>
      </c>
      <c r="F320">
        <v>45</v>
      </c>
      <c r="G320">
        <v>0.3</v>
      </c>
      <c r="H320">
        <v>23</v>
      </c>
      <c r="I320" s="2">
        <f t="shared" si="9"/>
        <v>6.8999999999999995</v>
      </c>
    </row>
    <row r="321" spans="1:9">
      <c r="A321" s="1">
        <v>43045</v>
      </c>
      <c r="B321" s="1" t="str">
        <f t="shared" si="8"/>
        <v>November</v>
      </c>
      <c r="C321" t="s">
        <v>12</v>
      </c>
      <c r="D321">
        <v>51.6</v>
      </c>
      <c r="E321">
        <v>0.91</v>
      </c>
      <c r="F321">
        <v>28</v>
      </c>
      <c r="G321">
        <v>0.3</v>
      </c>
      <c r="H321">
        <v>22</v>
      </c>
      <c r="I321" s="2">
        <f t="shared" si="9"/>
        <v>6.6</v>
      </c>
    </row>
    <row r="322" spans="1:9">
      <c r="A322" s="1">
        <v>43046</v>
      </c>
      <c r="B322" s="1" t="str">
        <f t="shared" si="8"/>
        <v>November</v>
      </c>
      <c r="C322" t="s">
        <v>14</v>
      </c>
      <c r="D322">
        <v>52.3</v>
      </c>
      <c r="E322">
        <v>0.91</v>
      </c>
      <c r="F322">
        <v>34</v>
      </c>
      <c r="G322">
        <v>0.3</v>
      </c>
      <c r="H322">
        <v>21</v>
      </c>
      <c r="I322" s="2">
        <f t="shared" si="9"/>
        <v>6.3</v>
      </c>
    </row>
    <row r="323" spans="1:9">
      <c r="A323" s="1">
        <v>43047</v>
      </c>
      <c r="B323" s="1" t="str">
        <f t="shared" si="8"/>
        <v>November</v>
      </c>
      <c r="C323" t="s">
        <v>16</v>
      </c>
      <c r="D323">
        <v>44.7</v>
      </c>
      <c r="E323">
        <v>0.95</v>
      </c>
      <c r="F323">
        <v>37</v>
      </c>
      <c r="G323">
        <v>0.3</v>
      </c>
      <c r="H323">
        <v>19</v>
      </c>
      <c r="I323" s="2">
        <f t="shared" si="9"/>
        <v>5.7</v>
      </c>
    </row>
    <row r="324" spans="1:9">
      <c r="A324" s="1">
        <v>43048</v>
      </c>
      <c r="B324" s="1" t="str">
        <f t="shared" si="8"/>
        <v>November</v>
      </c>
      <c r="C324" t="s">
        <v>18</v>
      </c>
      <c r="D324">
        <v>53.9</v>
      </c>
      <c r="E324">
        <v>0.83</v>
      </c>
      <c r="F324">
        <v>33</v>
      </c>
      <c r="G324">
        <v>0.3</v>
      </c>
      <c r="H324">
        <v>23</v>
      </c>
      <c r="I324" s="2">
        <f t="shared" si="9"/>
        <v>6.8999999999999995</v>
      </c>
    </row>
    <row r="325" spans="1:9">
      <c r="A325" s="1">
        <v>43049</v>
      </c>
      <c r="B325" s="1" t="str">
        <f t="shared" si="8"/>
        <v>November</v>
      </c>
      <c r="C325" t="s">
        <v>20</v>
      </c>
      <c r="D325">
        <v>54.6</v>
      </c>
      <c r="E325">
        <v>0.87</v>
      </c>
      <c r="F325">
        <v>28</v>
      </c>
      <c r="G325">
        <v>0.3</v>
      </c>
      <c r="H325">
        <v>22</v>
      </c>
      <c r="I325" s="2">
        <f t="shared" si="9"/>
        <v>6.6</v>
      </c>
    </row>
    <row r="326" spans="1:9">
      <c r="A326" s="1">
        <v>43050</v>
      </c>
      <c r="B326" s="1" t="str">
        <f t="shared" si="8"/>
        <v>November</v>
      </c>
      <c r="C326" t="s">
        <v>21</v>
      </c>
      <c r="D326">
        <v>47.3</v>
      </c>
      <c r="E326">
        <v>0.91</v>
      </c>
      <c r="F326">
        <v>33</v>
      </c>
      <c r="G326">
        <v>0.3</v>
      </c>
      <c r="H326">
        <v>21</v>
      </c>
      <c r="I326" s="2">
        <f t="shared" si="9"/>
        <v>6.3</v>
      </c>
    </row>
    <row r="327" spans="1:9">
      <c r="A327" s="1">
        <v>43051</v>
      </c>
      <c r="B327" s="1" t="str">
        <f t="shared" si="8"/>
        <v>November</v>
      </c>
      <c r="C327" t="s">
        <v>10</v>
      </c>
      <c r="D327">
        <v>49.7</v>
      </c>
      <c r="E327">
        <v>1.05</v>
      </c>
      <c r="F327">
        <v>38</v>
      </c>
      <c r="G327">
        <v>0.3</v>
      </c>
      <c r="H327">
        <v>19</v>
      </c>
      <c r="I327" s="2">
        <f t="shared" si="9"/>
        <v>5.7</v>
      </c>
    </row>
    <row r="328" spans="1:9">
      <c r="A328" s="1">
        <v>43052</v>
      </c>
      <c r="B328" s="1" t="str">
        <f t="shared" si="8"/>
        <v>November</v>
      </c>
      <c r="C328" t="s">
        <v>12</v>
      </c>
      <c r="D328">
        <v>44.7</v>
      </c>
      <c r="E328">
        <v>1.05</v>
      </c>
      <c r="F328">
        <v>26</v>
      </c>
      <c r="G328">
        <v>0.3</v>
      </c>
      <c r="H328">
        <v>19</v>
      </c>
      <c r="I328" s="2">
        <f t="shared" si="9"/>
        <v>5.7</v>
      </c>
    </row>
    <row r="329" spans="1:9">
      <c r="A329" s="1">
        <v>43053</v>
      </c>
      <c r="B329" s="1" t="str">
        <f t="shared" si="8"/>
        <v>November</v>
      </c>
      <c r="C329" t="s">
        <v>14</v>
      </c>
      <c r="D329">
        <v>55.9</v>
      </c>
      <c r="E329">
        <v>0.8</v>
      </c>
      <c r="F329">
        <v>28</v>
      </c>
      <c r="G329">
        <v>0.3</v>
      </c>
      <c r="H329">
        <v>23</v>
      </c>
      <c r="I329" s="2">
        <f t="shared" si="9"/>
        <v>6.8999999999999995</v>
      </c>
    </row>
    <row r="330" spans="1:9">
      <c r="A330" s="1">
        <v>43054</v>
      </c>
      <c r="B330" s="1" t="str">
        <f t="shared" si="8"/>
        <v>November</v>
      </c>
      <c r="C330" t="s">
        <v>16</v>
      </c>
      <c r="D330">
        <v>55.9</v>
      </c>
      <c r="E330">
        <v>0.83</v>
      </c>
      <c r="F330">
        <v>47</v>
      </c>
      <c r="G330">
        <v>0.3</v>
      </c>
      <c r="H330">
        <v>23</v>
      </c>
      <c r="I330" s="2">
        <f t="shared" si="9"/>
        <v>6.8999999999999995</v>
      </c>
    </row>
    <row r="331" spans="1:9">
      <c r="A331" s="1">
        <v>43055</v>
      </c>
      <c r="B331" s="1" t="str">
        <f t="shared" si="8"/>
        <v>November</v>
      </c>
      <c r="C331" t="s">
        <v>18</v>
      </c>
      <c r="D331">
        <v>47.3</v>
      </c>
      <c r="E331">
        <v>0.87</v>
      </c>
      <c r="F331">
        <v>28</v>
      </c>
      <c r="G331">
        <v>0.3</v>
      </c>
      <c r="H331">
        <v>21</v>
      </c>
      <c r="I331" s="2">
        <f t="shared" si="9"/>
        <v>6.3</v>
      </c>
    </row>
    <row r="332" spans="1:9">
      <c r="A332" s="1">
        <v>43056</v>
      </c>
      <c r="B332" s="1" t="str">
        <f t="shared" ref="B332:B376" si="10">TEXT(A332, "mmmm")</f>
        <v>November</v>
      </c>
      <c r="C332" t="s">
        <v>20</v>
      </c>
      <c r="D332">
        <v>46</v>
      </c>
      <c r="E332">
        <v>1</v>
      </c>
      <c r="F332">
        <v>31</v>
      </c>
      <c r="G332">
        <v>0.3</v>
      </c>
      <c r="H332">
        <v>20</v>
      </c>
      <c r="I332" s="2">
        <f t="shared" ref="I332:I376" si="11">G332*H332</f>
        <v>6</v>
      </c>
    </row>
    <row r="333" spans="1:9">
      <c r="A333" s="1">
        <v>43057</v>
      </c>
      <c r="B333" s="1" t="str">
        <f t="shared" si="10"/>
        <v>November</v>
      </c>
      <c r="C333" t="s">
        <v>21</v>
      </c>
      <c r="D333">
        <v>48.7</v>
      </c>
      <c r="E333">
        <v>1.05</v>
      </c>
      <c r="F333">
        <v>37</v>
      </c>
      <c r="G333">
        <v>0.3</v>
      </c>
      <c r="H333">
        <v>19</v>
      </c>
      <c r="I333" s="2">
        <f t="shared" si="11"/>
        <v>5.7</v>
      </c>
    </row>
    <row r="334" spans="1:9">
      <c r="A334" s="1">
        <v>43058</v>
      </c>
      <c r="B334" s="1" t="str">
        <f t="shared" si="10"/>
        <v>November</v>
      </c>
      <c r="C334" t="s">
        <v>10</v>
      </c>
      <c r="D334">
        <v>55.9</v>
      </c>
      <c r="E334">
        <v>0.87</v>
      </c>
      <c r="F334">
        <v>34</v>
      </c>
      <c r="G334">
        <v>0.3</v>
      </c>
      <c r="H334">
        <v>23</v>
      </c>
      <c r="I334" s="2">
        <f t="shared" si="11"/>
        <v>6.8999999999999995</v>
      </c>
    </row>
    <row r="335" spans="1:9">
      <c r="A335" s="1">
        <v>43059</v>
      </c>
      <c r="B335" s="1" t="str">
        <f t="shared" si="10"/>
        <v>November</v>
      </c>
      <c r="C335" t="s">
        <v>12</v>
      </c>
      <c r="D335">
        <v>55.6</v>
      </c>
      <c r="E335">
        <v>0.87</v>
      </c>
      <c r="F335">
        <v>41</v>
      </c>
      <c r="G335">
        <v>0.3</v>
      </c>
      <c r="H335">
        <v>22</v>
      </c>
      <c r="I335" s="2">
        <f t="shared" si="11"/>
        <v>6.6</v>
      </c>
    </row>
    <row r="336" spans="1:9">
      <c r="A336" s="1">
        <v>43060</v>
      </c>
      <c r="B336" s="1" t="str">
        <f t="shared" si="10"/>
        <v>November</v>
      </c>
      <c r="C336" t="s">
        <v>14</v>
      </c>
      <c r="D336">
        <v>47</v>
      </c>
      <c r="E336">
        <v>0.95</v>
      </c>
      <c r="F336">
        <v>28</v>
      </c>
      <c r="G336">
        <v>0.3</v>
      </c>
      <c r="H336">
        <v>20</v>
      </c>
      <c r="I336" s="2">
        <f t="shared" si="11"/>
        <v>6</v>
      </c>
    </row>
    <row r="337" spans="1:9">
      <c r="A337" s="1">
        <v>43061</v>
      </c>
      <c r="B337" s="1" t="str">
        <f t="shared" si="10"/>
        <v>November</v>
      </c>
      <c r="C337" t="s">
        <v>16</v>
      </c>
      <c r="D337">
        <v>48.7</v>
      </c>
      <c r="E337">
        <v>1</v>
      </c>
      <c r="F337">
        <v>40</v>
      </c>
      <c r="G337">
        <v>0.3</v>
      </c>
      <c r="H337">
        <v>19</v>
      </c>
      <c r="I337" s="2">
        <f t="shared" si="11"/>
        <v>5.7</v>
      </c>
    </row>
    <row r="338" spans="1:9">
      <c r="A338" s="1">
        <v>43062</v>
      </c>
      <c r="B338" s="1" t="str">
        <f t="shared" si="10"/>
        <v>November</v>
      </c>
      <c r="C338" t="s">
        <v>18</v>
      </c>
      <c r="D338">
        <v>51.9</v>
      </c>
      <c r="E338">
        <v>0.87</v>
      </c>
      <c r="F338">
        <v>47</v>
      </c>
      <c r="G338">
        <v>0.3</v>
      </c>
      <c r="H338">
        <v>23</v>
      </c>
      <c r="I338" s="2">
        <f t="shared" si="11"/>
        <v>6.8999999999999995</v>
      </c>
    </row>
    <row r="339" spans="1:9">
      <c r="A339" s="1">
        <v>43063</v>
      </c>
      <c r="B339" s="1" t="str">
        <f t="shared" si="10"/>
        <v>November</v>
      </c>
      <c r="C339" t="s">
        <v>20</v>
      </c>
      <c r="D339">
        <v>53.6</v>
      </c>
      <c r="E339">
        <v>0.83</v>
      </c>
      <c r="F339">
        <v>46</v>
      </c>
      <c r="G339">
        <v>0.3</v>
      </c>
      <c r="H339">
        <v>22</v>
      </c>
      <c r="I339" s="2">
        <f t="shared" si="11"/>
        <v>6.6</v>
      </c>
    </row>
    <row r="340" spans="1:9">
      <c r="A340" s="1">
        <v>43064</v>
      </c>
      <c r="B340" s="1" t="str">
        <f t="shared" si="10"/>
        <v>November</v>
      </c>
      <c r="C340" t="s">
        <v>21</v>
      </c>
      <c r="D340">
        <v>49</v>
      </c>
      <c r="E340">
        <v>0.91</v>
      </c>
      <c r="F340">
        <v>32</v>
      </c>
      <c r="G340">
        <v>0.3</v>
      </c>
      <c r="H340">
        <v>20</v>
      </c>
      <c r="I340" s="2">
        <f t="shared" si="11"/>
        <v>6</v>
      </c>
    </row>
    <row r="341" spans="1:9">
      <c r="A341" s="1">
        <v>43065</v>
      </c>
      <c r="B341" s="1" t="str">
        <f t="shared" si="10"/>
        <v>November</v>
      </c>
      <c r="C341" t="s">
        <v>10</v>
      </c>
      <c r="D341">
        <v>49.7</v>
      </c>
      <c r="E341">
        <v>1.05</v>
      </c>
      <c r="F341">
        <v>30</v>
      </c>
      <c r="G341">
        <v>0.3</v>
      </c>
      <c r="H341">
        <v>19</v>
      </c>
      <c r="I341" s="2">
        <f t="shared" si="11"/>
        <v>5.7</v>
      </c>
    </row>
    <row r="342" spans="1:9">
      <c r="A342" s="1">
        <v>43066</v>
      </c>
      <c r="B342" s="1" t="str">
        <f t="shared" si="10"/>
        <v>November</v>
      </c>
      <c r="C342" t="s">
        <v>12</v>
      </c>
      <c r="D342">
        <v>53.9</v>
      </c>
      <c r="E342">
        <v>0.87</v>
      </c>
      <c r="F342">
        <v>30</v>
      </c>
      <c r="G342">
        <v>0.3</v>
      </c>
      <c r="H342">
        <v>23</v>
      </c>
      <c r="I342" s="2">
        <f t="shared" si="11"/>
        <v>6.8999999999999995</v>
      </c>
    </row>
    <row r="343" spans="1:9">
      <c r="A343" s="1">
        <v>43067</v>
      </c>
      <c r="B343" s="1" t="str">
        <f t="shared" si="10"/>
        <v>November</v>
      </c>
      <c r="C343" t="s">
        <v>14</v>
      </c>
      <c r="D343">
        <v>54.6</v>
      </c>
      <c r="E343">
        <v>0.91</v>
      </c>
      <c r="F343">
        <v>37</v>
      </c>
      <c r="G343">
        <v>0.3</v>
      </c>
      <c r="H343">
        <v>22</v>
      </c>
      <c r="I343" s="2">
        <f t="shared" si="11"/>
        <v>6.6</v>
      </c>
    </row>
    <row r="344" spans="1:9">
      <c r="A344" s="1">
        <v>43068</v>
      </c>
      <c r="B344" s="1" t="str">
        <f t="shared" si="10"/>
        <v>November</v>
      </c>
      <c r="C344" t="s">
        <v>16</v>
      </c>
      <c r="D344">
        <v>50</v>
      </c>
      <c r="E344">
        <v>0.95</v>
      </c>
      <c r="F344">
        <v>27</v>
      </c>
      <c r="G344">
        <v>0.3</v>
      </c>
      <c r="H344">
        <v>20</v>
      </c>
      <c r="I344" s="2">
        <f t="shared" si="11"/>
        <v>6</v>
      </c>
    </row>
    <row r="345" spans="1:9">
      <c r="A345" s="1">
        <v>43069</v>
      </c>
      <c r="B345" s="1" t="str">
        <f t="shared" si="10"/>
        <v>November</v>
      </c>
      <c r="C345" t="s">
        <v>18</v>
      </c>
      <c r="D345">
        <v>44.7</v>
      </c>
      <c r="E345">
        <v>1.05</v>
      </c>
      <c r="F345">
        <v>28</v>
      </c>
      <c r="G345">
        <v>0.3</v>
      </c>
      <c r="H345">
        <v>19</v>
      </c>
      <c r="I345" s="2">
        <f t="shared" si="11"/>
        <v>5.7</v>
      </c>
    </row>
    <row r="346" spans="1:9">
      <c r="A346" s="1">
        <v>43070</v>
      </c>
      <c r="B346" s="1" t="str">
        <f t="shared" si="10"/>
        <v>December</v>
      </c>
      <c r="C346" t="s">
        <v>20</v>
      </c>
      <c r="D346">
        <v>48.7</v>
      </c>
      <c r="E346">
        <v>1</v>
      </c>
      <c r="F346">
        <v>34</v>
      </c>
      <c r="G346">
        <v>0.3</v>
      </c>
      <c r="H346">
        <v>19</v>
      </c>
      <c r="I346" s="2">
        <f t="shared" si="11"/>
        <v>5.7</v>
      </c>
    </row>
    <row r="347" spans="1:9">
      <c r="A347" s="1">
        <v>43071</v>
      </c>
      <c r="B347" s="1" t="str">
        <f t="shared" si="10"/>
        <v>December</v>
      </c>
      <c r="C347" t="s">
        <v>21</v>
      </c>
      <c r="D347">
        <v>44.1</v>
      </c>
      <c r="E347">
        <v>1.1100000000000001</v>
      </c>
      <c r="F347">
        <v>35</v>
      </c>
      <c r="G347">
        <v>0.3</v>
      </c>
      <c r="H347">
        <v>17</v>
      </c>
      <c r="I347" s="2">
        <f t="shared" si="11"/>
        <v>5.0999999999999996</v>
      </c>
    </row>
    <row r="348" spans="1:9">
      <c r="A348" s="1">
        <v>43072</v>
      </c>
      <c r="B348" s="1" t="str">
        <f t="shared" si="10"/>
        <v>December</v>
      </c>
      <c r="C348" t="s">
        <v>10</v>
      </c>
      <c r="D348">
        <v>33.5</v>
      </c>
      <c r="E348">
        <v>1.18</v>
      </c>
      <c r="F348">
        <v>19</v>
      </c>
      <c r="G348">
        <v>0.3</v>
      </c>
      <c r="H348">
        <v>15</v>
      </c>
      <c r="I348" s="2">
        <f t="shared" si="11"/>
        <v>4.5</v>
      </c>
    </row>
    <row r="349" spans="1:9">
      <c r="A349" s="1">
        <v>43073</v>
      </c>
      <c r="B349" s="1" t="str">
        <f t="shared" si="10"/>
        <v>December</v>
      </c>
      <c r="C349" t="s">
        <v>12</v>
      </c>
      <c r="D349">
        <v>34.9</v>
      </c>
      <c r="E349">
        <v>1.54</v>
      </c>
      <c r="F349">
        <v>16</v>
      </c>
      <c r="G349">
        <v>0.3</v>
      </c>
      <c r="H349">
        <v>13</v>
      </c>
      <c r="I349" s="2">
        <f t="shared" si="11"/>
        <v>3.9</v>
      </c>
    </row>
    <row r="350" spans="1:9">
      <c r="A350" s="1">
        <v>43074</v>
      </c>
      <c r="B350" s="1" t="str">
        <f t="shared" si="10"/>
        <v>December</v>
      </c>
      <c r="C350" t="s">
        <v>14</v>
      </c>
      <c r="D350">
        <v>22</v>
      </c>
      <c r="E350">
        <v>1.82</v>
      </c>
      <c r="F350">
        <v>11</v>
      </c>
      <c r="G350">
        <v>0.3</v>
      </c>
      <c r="H350">
        <v>10</v>
      </c>
      <c r="I350" s="2">
        <f t="shared" si="11"/>
        <v>3</v>
      </c>
    </row>
    <row r="351" spans="1:9">
      <c r="A351" s="1">
        <v>43075</v>
      </c>
      <c r="B351" s="1" t="str">
        <f t="shared" si="10"/>
        <v>December</v>
      </c>
      <c r="C351" t="s">
        <v>16</v>
      </c>
      <c r="D351">
        <v>44.7</v>
      </c>
      <c r="E351">
        <v>0.95</v>
      </c>
      <c r="F351">
        <v>28</v>
      </c>
      <c r="G351">
        <v>0.3</v>
      </c>
      <c r="H351">
        <v>19</v>
      </c>
      <c r="I351" s="2">
        <f t="shared" si="11"/>
        <v>5.7</v>
      </c>
    </row>
    <row r="352" spans="1:9">
      <c r="A352" s="1">
        <v>43076</v>
      </c>
      <c r="B352" s="1" t="str">
        <f t="shared" si="10"/>
        <v>December</v>
      </c>
      <c r="C352" t="s">
        <v>18</v>
      </c>
      <c r="D352">
        <v>42.1</v>
      </c>
      <c r="E352">
        <v>1.05</v>
      </c>
      <c r="F352">
        <v>26</v>
      </c>
      <c r="G352">
        <v>0.3</v>
      </c>
      <c r="H352">
        <v>17</v>
      </c>
      <c r="I352" s="2">
        <f t="shared" si="11"/>
        <v>5.0999999999999996</v>
      </c>
    </row>
    <row r="353" spans="1:9">
      <c r="A353" s="1">
        <v>43077</v>
      </c>
      <c r="B353" s="1" t="str">
        <f t="shared" si="10"/>
        <v>December</v>
      </c>
      <c r="C353" t="s">
        <v>20</v>
      </c>
      <c r="D353">
        <v>40.5</v>
      </c>
      <c r="E353">
        <v>1.25</v>
      </c>
      <c r="F353">
        <v>30</v>
      </c>
      <c r="G353">
        <v>0.3</v>
      </c>
      <c r="H353">
        <v>15</v>
      </c>
      <c r="I353" s="2">
        <f t="shared" si="11"/>
        <v>4.5</v>
      </c>
    </row>
    <row r="354" spans="1:9">
      <c r="A354" s="1">
        <v>43078</v>
      </c>
      <c r="B354" s="1" t="str">
        <f t="shared" si="10"/>
        <v>December</v>
      </c>
      <c r="C354" t="s">
        <v>21</v>
      </c>
      <c r="D354">
        <v>31.2</v>
      </c>
      <c r="E354">
        <v>1.43</v>
      </c>
      <c r="F354">
        <v>19</v>
      </c>
      <c r="G354">
        <v>0.3</v>
      </c>
      <c r="H354">
        <v>14</v>
      </c>
      <c r="I354" s="2">
        <f t="shared" si="11"/>
        <v>4.2</v>
      </c>
    </row>
    <row r="355" spans="1:9">
      <c r="A355" s="1">
        <v>43079</v>
      </c>
      <c r="B355" s="1" t="str">
        <f t="shared" si="10"/>
        <v>December</v>
      </c>
      <c r="C355" t="s">
        <v>10</v>
      </c>
      <c r="D355">
        <v>31.3</v>
      </c>
      <c r="E355">
        <v>1.82</v>
      </c>
      <c r="F355">
        <v>15</v>
      </c>
      <c r="G355">
        <v>0.3</v>
      </c>
      <c r="H355">
        <v>11</v>
      </c>
      <c r="I355" s="2">
        <f t="shared" si="11"/>
        <v>3.3</v>
      </c>
    </row>
    <row r="356" spans="1:9">
      <c r="A356" s="1">
        <v>43080</v>
      </c>
      <c r="B356" s="1" t="str">
        <f t="shared" si="10"/>
        <v>December</v>
      </c>
      <c r="C356" t="s">
        <v>12</v>
      </c>
      <c r="D356">
        <v>45.1</v>
      </c>
      <c r="E356">
        <v>1.1100000000000001</v>
      </c>
      <c r="F356">
        <v>33</v>
      </c>
      <c r="G356">
        <v>0.3</v>
      </c>
      <c r="H356">
        <v>17</v>
      </c>
      <c r="I356" s="2">
        <f t="shared" si="11"/>
        <v>5.0999999999999996</v>
      </c>
    </row>
    <row r="357" spans="1:9">
      <c r="A357" s="1">
        <v>43081</v>
      </c>
      <c r="B357" s="1" t="str">
        <f t="shared" si="10"/>
        <v>December</v>
      </c>
      <c r="C357" t="s">
        <v>14</v>
      </c>
      <c r="D357">
        <v>33.5</v>
      </c>
      <c r="E357">
        <v>1.33</v>
      </c>
      <c r="F357">
        <v>22</v>
      </c>
      <c r="G357">
        <v>0.3</v>
      </c>
      <c r="H357">
        <v>15</v>
      </c>
      <c r="I357" s="2">
        <f t="shared" si="11"/>
        <v>4.5</v>
      </c>
    </row>
    <row r="358" spans="1:9">
      <c r="A358" s="1">
        <v>43082</v>
      </c>
      <c r="B358" s="1" t="str">
        <f t="shared" si="10"/>
        <v>December</v>
      </c>
      <c r="C358" t="s">
        <v>16</v>
      </c>
      <c r="D358">
        <v>32.200000000000003</v>
      </c>
      <c r="E358">
        <v>1.43</v>
      </c>
      <c r="F358">
        <v>26</v>
      </c>
      <c r="G358">
        <v>0.3</v>
      </c>
      <c r="H358">
        <v>14</v>
      </c>
      <c r="I358" s="2">
        <f t="shared" si="11"/>
        <v>4.2</v>
      </c>
    </row>
    <row r="359" spans="1:9">
      <c r="A359" s="1">
        <v>43083</v>
      </c>
      <c r="B359" s="1" t="str">
        <f t="shared" si="10"/>
        <v>December</v>
      </c>
      <c r="C359" t="s">
        <v>18</v>
      </c>
      <c r="D359">
        <v>31.9</v>
      </c>
      <c r="E359">
        <v>1.54</v>
      </c>
      <c r="F359">
        <v>24</v>
      </c>
      <c r="G359">
        <v>0.3</v>
      </c>
      <c r="H359">
        <v>13</v>
      </c>
      <c r="I359" s="2">
        <f t="shared" si="11"/>
        <v>3.9</v>
      </c>
    </row>
    <row r="360" spans="1:9">
      <c r="A360" s="1">
        <v>43084</v>
      </c>
      <c r="B360" s="1" t="str">
        <f t="shared" si="10"/>
        <v>December</v>
      </c>
      <c r="C360" t="s">
        <v>20</v>
      </c>
      <c r="D360">
        <v>42.1</v>
      </c>
      <c r="E360">
        <v>1.05</v>
      </c>
      <c r="F360">
        <v>30</v>
      </c>
      <c r="G360">
        <v>0.3</v>
      </c>
      <c r="H360">
        <v>17</v>
      </c>
      <c r="I360" s="2">
        <f t="shared" si="11"/>
        <v>5.0999999999999996</v>
      </c>
    </row>
    <row r="361" spans="1:9">
      <c r="A361" s="1">
        <v>43085</v>
      </c>
      <c r="B361" s="1" t="str">
        <f t="shared" si="10"/>
        <v>December</v>
      </c>
      <c r="C361" t="s">
        <v>21</v>
      </c>
      <c r="D361">
        <v>35.5</v>
      </c>
      <c r="E361">
        <v>1.25</v>
      </c>
      <c r="F361">
        <v>30</v>
      </c>
      <c r="G361">
        <v>0.3</v>
      </c>
      <c r="H361">
        <v>15</v>
      </c>
      <c r="I361" s="2">
        <f t="shared" si="11"/>
        <v>4.5</v>
      </c>
    </row>
    <row r="362" spans="1:9">
      <c r="A362" s="1">
        <v>43086</v>
      </c>
      <c r="B362" s="1" t="str">
        <f t="shared" si="10"/>
        <v>December</v>
      </c>
      <c r="C362" t="s">
        <v>10</v>
      </c>
      <c r="D362">
        <v>32.200000000000003</v>
      </c>
      <c r="E362">
        <v>1.33</v>
      </c>
      <c r="F362">
        <v>16</v>
      </c>
      <c r="G362">
        <v>0.3</v>
      </c>
      <c r="H362">
        <v>14</v>
      </c>
      <c r="I362" s="2">
        <f t="shared" si="11"/>
        <v>4.2</v>
      </c>
    </row>
    <row r="363" spans="1:9">
      <c r="A363" s="1">
        <v>43087</v>
      </c>
      <c r="B363" s="1" t="str">
        <f t="shared" si="10"/>
        <v>December</v>
      </c>
      <c r="C363" t="s">
        <v>12</v>
      </c>
      <c r="D363">
        <v>30.9</v>
      </c>
      <c r="E363">
        <v>1.43</v>
      </c>
      <c r="F363">
        <v>27</v>
      </c>
      <c r="G363">
        <v>0.3</v>
      </c>
      <c r="H363">
        <v>13</v>
      </c>
      <c r="I363" s="2">
        <f t="shared" si="11"/>
        <v>3.9</v>
      </c>
    </row>
    <row r="364" spans="1:9">
      <c r="A364" s="1">
        <v>43088</v>
      </c>
      <c r="B364" s="1" t="str">
        <f t="shared" si="10"/>
        <v>December</v>
      </c>
      <c r="C364" t="s">
        <v>14</v>
      </c>
      <c r="D364">
        <v>41.4</v>
      </c>
      <c r="E364">
        <v>1</v>
      </c>
      <c r="F364">
        <v>33</v>
      </c>
      <c r="G364">
        <v>0.3</v>
      </c>
      <c r="H364">
        <v>18</v>
      </c>
      <c r="I364" s="2">
        <f t="shared" si="11"/>
        <v>5.3999999999999995</v>
      </c>
    </row>
    <row r="365" spans="1:9">
      <c r="A365" s="1">
        <v>43089</v>
      </c>
      <c r="B365" s="1" t="str">
        <f t="shared" si="10"/>
        <v>December</v>
      </c>
      <c r="C365" t="s">
        <v>16</v>
      </c>
      <c r="D365">
        <v>36.799999999999997</v>
      </c>
      <c r="E365">
        <v>1.25</v>
      </c>
      <c r="F365">
        <v>20</v>
      </c>
      <c r="G365">
        <v>0.3</v>
      </c>
      <c r="H365">
        <v>16</v>
      </c>
      <c r="I365" s="2">
        <f t="shared" si="11"/>
        <v>4.8</v>
      </c>
    </row>
    <row r="366" spans="1:9">
      <c r="A366" s="1">
        <v>43090</v>
      </c>
      <c r="B366" s="1" t="str">
        <f t="shared" si="10"/>
        <v>December</v>
      </c>
      <c r="C366" t="s">
        <v>18</v>
      </c>
      <c r="D366">
        <v>40.5</v>
      </c>
      <c r="E366">
        <v>1.33</v>
      </c>
      <c r="F366">
        <v>23</v>
      </c>
      <c r="G366">
        <v>0.3</v>
      </c>
      <c r="H366">
        <v>15</v>
      </c>
      <c r="I366" s="2">
        <f t="shared" si="11"/>
        <v>4.5</v>
      </c>
    </row>
    <row r="367" spans="1:9">
      <c r="A367" s="1">
        <v>43091</v>
      </c>
      <c r="B367" s="1" t="str">
        <f t="shared" si="10"/>
        <v>December</v>
      </c>
      <c r="C367" t="s">
        <v>20</v>
      </c>
      <c r="D367">
        <v>30.9</v>
      </c>
      <c r="E367">
        <v>1.54</v>
      </c>
      <c r="F367">
        <v>17</v>
      </c>
      <c r="G367">
        <v>0.3</v>
      </c>
      <c r="H367">
        <v>13</v>
      </c>
      <c r="I367" s="2">
        <f t="shared" si="11"/>
        <v>3.9</v>
      </c>
    </row>
    <row r="368" spans="1:9">
      <c r="A368" s="1">
        <v>43092</v>
      </c>
      <c r="B368" s="1" t="str">
        <f t="shared" si="10"/>
        <v>December</v>
      </c>
      <c r="C368" t="s">
        <v>21</v>
      </c>
      <c r="D368">
        <v>42.4</v>
      </c>
      <c r="E368">
        <v>1.1100000000000001</v>
      </c>
      <c r="F368">
        <v>20</v>
      </c>
      <c r="G368">
        <v>0.3</v>
      </c>
      <c r="H368">
        <v>18</v>
      </c>
      <c r="I368" s="2">
        <f t="shared" si="11"/>
        <v>5.3999999999999995</v>
      </c>
    </row>
    <row r="369" spans="1:9">
      <c r="A369" s="1">
        <v>43093</v>
      </c>
      <c r="B369" s="1" t="str">
        <f t="shared" si="10"/>
        <v>December</v>
      </c>
      <c r="C369" t="s">
        <v>10</v>
      </c>
      <c r="D369">
        <v>35.799999999999997</v>
      </c>
      <c r="E369">
        <v>1.25</v>
      </c>
      <c r="F369">
        <v>26</v>
      </c>
      <c r="G369">
        <v>0.3</v>
      </c>
      <c r="H369">
        <v>16</v>
      </c>
      <c r="I369" s="2">
        <f t="shared" si="11"/>
        <v>4.8</v>
      </c>
    </row>
    <row r="370" spans="1:9">
      <c r="A370" s="1">
        <v>43094</v>
      </c>
      <c r="B370" s="1" t="str">
        <f t="shared" si="10"/>
        <v>December</v>
      </c>
      <c r="C370" t="s">
        <v>12</v>
      </c>
      <c r="D370">
        <v>35.5</v>
      </c>
      <c r="E370">
        <v>1.25</v>
      </c>
      <c r="F370">
        <v>19</v>
      </c>
      <c r="G370">
        <v>0.3</v>
      </c>
      <c r="H370">
        <v>15</v>
      </c>
      <c r="I370" s="2">
        <f t="shared" si="11"/>
        <v>4.5</v>
      </c>
    </row>
    <row r="371" spans="1:9">
      <c r="A371" s="1">
        <v>43095</v>
      </c>
      <c r="B371" s="1" t="str">
        <f t="shared" si="10"/>
        <v>December</v>
      </c>
      <c r="C371" t="s">
        <v>14</v>
      </c>
      <c r="D371">
        <v>28.9</v>
      </c>
      <c r="E371">
        <v>1.43</v>
      </c>
      <c r="F371">
        <v>23</v>
      </c>
      <c r="G371">
        <v>0.3</v>
      </c>
      <c r="H371">
        <v>13</v>
      </c>
      <c r="I371" s="2">
        <f t="shared" si="11"/>
        <v>3.9</v>
      </c>
    </row>
    <row r="372" spans="1:9">
      <c r="A372" s="1">
        <v>43096</v>
      </c>
      <c r="B372" s="1" t="str">
        <f t="shared" si="10"/>
        <v>December</v>
      </c>
      <c r="C372" t="s">
        <v>16</v>
      </c>
      <c r="D372">
        <v>42.7</v>
      </c>
      <c r="E372">
        <v>1</v>
      </c>
      <c r="F372">
        <v>33</v>
      </c>
      <c r="G372">
        <v>0.3</v>
      </c>
      <c r="H372">
        <v>19</v>
      </c>
      <c r="I372" s="2">
        <f t="shared" si="11"/>
        <v>5.7</v>
      </c>
    </row>
    <row r="373" spans="1:9">
      <c r="A373" s="1">
        <v>43097</v>
      </c>
      <c r="B373" s="1" t="str">
        <f t="shared" si="10"/>
        <v>December</v>
      </c>
      <c r="C373" t="s">
        <v>18</v>
      </c>
      <c r="D373">
        <v>37.799999999999997</v>
      </c>
      <c r="E373">
        <v>1.25</v>
      </c>
      <c r="F373">
        <v>32</v>
      </c>
      <c r="G373">
        <v>0.3</v>
      </c>
      <c r="H373">
        <v>16</v>
      </c>
      <c r="I373" s="2">
        <f t="shared" si="11"/>
        <v>4.8</v>
      </c>
    </row>
    <row r="374" spans="1:9">
      <c r="A374" s="1">
        <v>43098</v>
      </c>
      <c r="B374" s="1" t="str">
        <f t="shared" si="10"/>
        <v>December</v>
      </c>
      <c r="C374" t="s">
        <v>20</v>
      </c>
      <c r="D374">
        <v>39.5</v>
      </c>
      <c r="E374">
        <v>1.25</v>
      </c>
      <c r="F374">
        <v>17</v>
      </c>
      <c r="G374">
        <v>0.3</v>
      </c>
      <c r="H374">
        <v>15</v>
      </c>
      <c r="I374" s="2">
        <f t="shared" si="11"/>
        <v>4.5</v>
      </c>
    </row>
    <row r="375" spans="1:9">
      <c r="A375" s="1">
        <v>43099</v>
      </c>
      <c r="B375" s="1" t="str">
        <f t="shared" si="10"/>
        <v>December</v>
      </c>
      <c r="C375" t="s">
        <v>21</v>
      </c>
      <c r="D375">
        <v>30.9</v>
      </c>
      <c r="E375">
        <v>1.43</v>
      </c>
      <c r="F375">
        <v>22</v>
      </c>
      <c r="G375">
        <v>0.3</v>
      </c>
      <c r="H375">
        <v>13</v>
      </c>
      <c r="I375" s="2">
        <f t="shared" si="11"/>
        <v>3.9</v>
      </c>
    </row>
    <row r="376" spans="1:9">
      <c r="A376" s="1">
        <v>43100</v>
      </c>
      <c r="B376" s="1" t="str">
        <f t="shared" si="10"/>
        <v>December</v>
      </c>
      <c r="C376" t="s">
        <v>10</v>
      </c>
      <c r="D376">
        <v>15.1</v>
      </c>
      <c r="E376">
        <v>2.5</v>
      </c>
      <c r="F376">
        <v>9</v>
      </c>
      <c r="G376">
        <v>0.3</v>
      </c>
      <c r="H376">
        <v>7</v>
      </c>
      <c r="I376" s="2">
        <f t="shared" si="11"/>
        <v>2.1</v>
      </c>
    </row>
    <row r="377" spans="1:9">
      <c r="A377" s="1"/>
      <c r="B377" s="1"/>
      <c r="F377" s="3">
        <f>SUBTOTAL(109,Table18[Flyers])</f>
        <v>14704</v>
      </c>
      <c r="I377" s="2">
        <f>SUBTOTAL(109,Table18[Revenue])</f>
        <v>3183.6999999999985</v>
      </c>
    </row>
  </sheetData>
  <conditionalFormatting sqref="D12:D376">
    <cfRule type="colorScale" priority="8">
      <colorScale>
        <cfvo type="min"/>
        <cfvo type="max"/>
        <color rgb="FFFCFCFF"/>
        <color rgb="FFF8696B"/>
      </colorScale>
    </cfRule>
  </conditionalFormatting>
  <conditionalFormatting sqref="E11:E3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{83061AAB-E1B3-4961-947F-731B1EC9EF17}</x14:id>
        </ext>
      </extLst>
    </cfRule>
  </conditionalFormatting>
  <conditionalFormatting sqref="H11:H376">
    <cfRule type="top10" dxfId="28" priority="4" percent="1" bottom="1" rank="10"/>
    <cfRule type="top10" dxfId="27" priority="5" percent="1" rank="10"/>
    <cfRule type="top10" dxfId="26" priority="6" percent="1" rank="10"/>
  </conditionalFormatting>
  <conditionalFormatting sqref="K12:K183">
    <cfRule type="top10" dxfId="25" priority="1" percent="1" bottom="1" rank="10"/>
    <cfRule type="top10" dxfId="24" priority="2" percent="1" rank="10"/>
    <cfRule type="top10" dxfId="23" priority="3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061AAB-E1B3-4961-947F-731B1EC9EF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7D-45CF-4226-800C-FFD38B2C5AC8}">
  <dimension ref="A2:K377"/>
  <sheetViews>
    <sheetView tabSelected="1" workbookViewId="0" xr3:uid="{03A6E215-FBB3-5027-99F9-355A45423893}">
      <selection activeCell="H6" sqref="H6"/>
    </sheetView>
  </sheetViews>
  <sheetFormatPr defaultRowHeight="15"/>
  <cols>
    <col min="1" max="1" width="12.42578125" customWidth="1"/>
  </cols>
  <sheetData>
    <row r="2" spans="1:11">
      <c r="G2" t="s">
        <v>45</v>
      </c>
      <c r="H2">
        <f>AVERAGE(H12:H376)</f>
        <v>25.323287671232876</v>
      </c>
    </row>
    <row r="3" spans="1:11">
      <c r="G3" t="s">
        <v>347</v>
      </c>
      <c r="H3">
        <f>_xlfn.STDEV.P(H12:H376)</f>
        <v>6.8841394155397326</v>
      </c>
    </row>
    <row r="4" spans="1:11">
      <c r="G4" t="s">
        <v>348</v>
      </c>
      <c r="H4">
        <f>AVERAGE(K12:K99)</f>
        <v>18.954545454545453</v>
      </c>
    </row>
    <row r="5" spans="1:11">
      <c r="G5" t="s">
        <v>349</v>
      </c>
      <c r="H5">
        <f>_xlfn.Z.TEST(K12:K99,H2,H3)</f>
        <v>1</v>
      </c>
    </row>
    <row r="11" spans="1:11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s="2" t="s">
        <v>8</v>
      </c>
      <c r="K11" t="s">
        <v>7</v>
      </c>
    </row>
    <row r="12" spans="1:11">
      <c r="A12" s="1">
        <v>42736</v>
      </c>
      <c r="B12" s="1" t="str">
        <f t="shared" ref="B12:B75" si="0">TEXT(A12, "mmmm")</f>
        <v>January</v>
      </c>
      <c r="C12" t="s">
        <v>10</v>
      </c>
      <c r="D12">
        <v>27</v>
      </c>
      <c r="E12">
        <v>2</v>
      </c>
      <c r="F12">
        <v>15</v>
      </c>
      <c r="G12">
        <v>0.3</v>
      </c>
      <c r="H12">
        <v>10</v>
      </c>
      <c r="I12" s="2">
        <f t="shared" ref="I12:I75" si="1">G12*H12</f>
        <v>3</v>
      </c>
      <c r="K12" s="14">
        <v>10</v>
      </c>
    </row>
    <row r="13" spans="1:11">
      <c r="A13" s="1">
        <v>42737</v>
      </c>
      <c r="B13" s="1" t="str">
        <f t="shared" si="0"/>
        <v>January</v>
      </c>
      <c r="C13" t="s">
        <v>12</v>
      </c>
      <c r="D13">
        <v>28.9</v>
      </c>
      <c r="E13">
        <v>1.33</v>
      </c>
      <c r="F13">
        <v>15</v>
      </c>
      <c r="G13">
        <v>0.3</v>
      </c>
      <c r="H13">
        <v>13</v>
      </c>
      <c r="I13" s="2">
        <f t="shared" si="1"/>
        <v>3.9</v>
      </c>
      <c r="K13" s="15">
        <v>13</v>
      </c>
    </row>
    <row r="14" spans="1:11">
      <c r="A14" s="1">
        <v>42738</v>
      </c>
      <c r="B14" s="1" t="str">
        <f t="shared" si="0"/>
        <v>January</v>
      </c>
      <c r="C14" t="s">
        <v>14</v>
      </c>
      <c r="D14">
        <v>34.5</v>
      </c>
      <c r="E14">
        <v>1.33</v>
      </c>
      <c r="F14">
        <v>27</v>
      </c>
      <c r="G14">
        <v>0.3</v>
      </c>
      <c r="H14">
        <v>15</v>
      </c>
      <c r="I14" s="2">
        <f t="shared" si="1"/>
        <v>4.5</v>
      </c>
      <c r="K14" s="14">
        <v>15</v>
      </c>
    </row>
    <row r="15" spans="1:11">
      <c r="A15" s="1">
        <v>42739</v>
      </c>
      <c r="B15" s="1" t="str">
        <f t="shared" si="0"/>
        <v>January</v>
      </c>
      <c r="C15" t="s">
        <v>16</v>
      </c>
      <c r="D15">
        <v>44.1</v>
      </c>
      <c r="E15">
        <v>1.05</v>
      </c>
      <c r="F15">
        <v>28</v>
      </c>
      <c r="G15">
        <v>0.3</v>
      </c>
      <c r="H15">
        <v>17</v>
      </c>
      <c r="I15" s="2">
        <f t="shared" si="1"/>
        <v>5.0999999999999996</v>
      </c>
      <c r="K15" s="15">
        <v>17</v>
      </c>
    </row>
    <row r="16" spans="1:11">
      <c r="A16" s="1">
        <v>42740</v>
      </c>
      <c r="B16" s="1" t="str">
        <f t="shared" si="0"/>
        <v>January</v>
      </c>
      <c r="C16" t="s">
        <v>18</v>
      </c>
      <c r="D16">
        <v>42.4</v>
      </c>
      <c r="E16">
        <v>1</v>
      </c>
      <c r="F16">
        <v>33</v>
      </c>
      <c r="G16">
        <v>0.3</v>
      </c>
      <c r="H16">
        <v>18</v>
      </c>
      <c r="I16" s="2">
        <f t="shared" si="1"/>
        <v>5.3999999999999995</v>
      </c>
      <c r="K16" s="14">
        <v>18</v>
      </c>
    </row>
    <row r="17" spans="1:11">
      <c r="A17" s="1">
        <v>42741</v>
      </c>
      <c r="B17" s="1" t="str">
        <f t="shared" si="0"/>
        <v>January</v>
      </c>
      <c r="C17" t="s">
        <v>20</v>
      </c>
      <c r="D17">
        <v>25.3</v>
      </c>
      <c r="E17">
        <v>1.54</v>
      </c>
      <c r="F17">
        <v>23</v>
      </c>
      <c r="G17">
        <v>0.3</v>
      </c>
      <c r="H17">
        <v>11</v>
      </c>
      <c r="I17" s="2">
        <f t="shared" si="1"/>
        <v>3.3</v>
      </c>
      <c r="K17" s="15">
        <v>11</v>
      </c>
    </row>
    <row r="18" spans="1:11">
      <c r="A18" s="1">
        <v>42742</v>
      </c>
      <c r="B18" s="1" t="str">
        <f t="shared" si="0"/>
        <v>January</v>
      </c>
      <c r="C18" t="s">
        <v>21</v>
      </c>
      <c r="D18">
        <v>32.9</v>
      </c>
      <c r="E18">
        <v>1.54</v>
      </c>
      <c r="F18">
        <v>19</v>
      </c>
      <c r="G18">
        <v>0.3</v>
      </c>
      <c r="H18">
        <v>13</v>
      </c>
      <c r="I18" s="2">
        <f t="shared" si="1"/>
        <v>3.9</v>
      </c>
      <c r="K18" s="14">
        <v>13</v>
      </c>
    </row>
    <row r="19" spans="1:11">
      <c r="A19" s="1">
        <v>42743</v>
      </c>
      <c r="B19" s="1" t="str">
        <f t="shared" si="0"/>
        <v>January</v>
      </c>
      <c r="C19" t="s">
        <v>10</v>
      </c>
      <c r="D19">
        <v>37.5</v>
      </c>
      <c r="E19">
        <v>1.18</v>
      </c>
      <c r="F19">
        <v>28</v>
      </c>
      <c r="G19">
        <v>0.3</v>
      </c>
      <c r="H19">
        <v>15</v>
      </c>
      <c r="I19" s="2">
        <f t="shared" si="1"/>
        <v>4.5</v>
      </c>
      <c r="K19" s="15">
        <v>15</v>
      </c>
    </row>
    <row r="20" spans="1:11">
      <c r="A20" s="1">
        <v>42744</v>
      </c>
      <c r="B20" s="1" t="str">
        <f t="shared" si="0"/>
        <v>January</v>
      </c>
      <c r="C20" t="s">
        <v>12</v>
      </c>
      <c r="D20">
        <v>38.1</v>
      </c>
      <c r="E20">
        <v>1.18</v>
      </c>
      <c r="F20">
        <v>20</v>
      </c>
      <c r="G20">
        <v>0.3</v>
      </c>
      <c r="H20">
        <v>17</v>
      </c>
      <c r="I20" s="2">
        <f t="shared" si="1"/>
        <v>5.0999999999999996</v>
      </c>
      <c r="K20" s="14">
        <v>17</v>
      </c>
    </row>
    <row r="21" spans="1:11">
      <c r="A21" s="1">
        <v>42745</v>
      </c>
      <c r="B21" s="1" t="str">
        <f t="shared" si="0"/>
        <v>January</v>
      </c>
      <c r="C21" t="s">
        <v>14</v>
      </c>
      <c r="D21">
        <v>43.4</v>
      </c>
      <c r="E21">
        <v>1.05</v>
      </c>
      <c r="F21">
        <v>33</v>
      </c>
      <c r="G21">
        <v>0.3</v>
      </c>
      <c r="H21">
        <v>18</v>
      </c>
      <c r="I21" s="2">
        <f t="shared" si="1"/>
        <v>5.3999999999999995</v>
      </c>
      <c r="K21" s="15">
        <v>18</v>
      </c>
    </row>
    <row r="22" spans="1:11">
      <c r="A22" s="1">
        <v>42746</v>
      </c>
      <c r="B22" s="1" t="str">
        <f t="shared" si="0"/>
        <v>January</v>
      </c>
      <c r="C22" t="s">
        <v>16</v>
      </c>
      <c r="D22">
        <v>32.6</v>
      </c>
      <c r="E22">
        <v>1.54</v>
      </c>
      <c r="F22">
        <v>23</v>
      </c>
      <c r="G22">
        <v>0.3</v>
      </c>
      <c r="H22">
        <v>12</v>
      </c>
      <c r="I22" s="2">
        <f t="shared" si="1"/>
        <v>3.5999999999999996</v>
      </c>
      <c r="K22" s="14">
        <v>12</v>
      </c>
    </row>
    <row r="23" spans="1:11">
      <c r="A23" s="1">
        <v>42747</v>
      </c>
      <c r="B23" s="1" t="str">
        <f t="shared" si="0"/>
        <v>January</v>
      </c>
      <c r="C23" t="s">
        <v>18</v>
      </c>
      <c r="D23">
        <v>38.200000000000003</v>
      </c>
      <c r="E23">
        <v>1.33</v>
      </c>
      <c r="F23">
        <v>16</v>
      </c>
      <c r="G23">
        <v>0.3</v>
      </c>
      <c r="H23">
        <v>14</v>
      </c>
      <c r="I23" s="2">
        <f t="shared" si="1"/>
        <v>4.2</v>
      </c>
      <c r="K23" s="15">
        <v>14</v>
      </c>
    </row>
    <row r="24" spans="1:11">
      <c r="A24" s="1">
        <v>42748</v>
      </c>
      <c r="B24" s="1" t="str">
        <f t="shared" si="0"/>
        <v>January</v>
      </c>
      <c r="C24" t="s">
        <v>20</v>
      </c>
      <c r="D24">
        <v>37.5</v>
      </c>
      <c r="E24">
        <v>1.33</v>
      </c>
      <c r="F24">
        <v>19</v>
      </c>
      <c r="G24">
        <v>0.3</v>
      </c>
      <c r="H24">
        <v>15</v>
      </c>
      <c r="I24" s="2">
        <f t="shared" si="1"/>
        <v>4.5</v>
      </c>
      <c r="K24" s="14">
        <v>15</v>
      </c>
    </row>
    <row r="25" spans="1:11">
      <c r="A25" s="1">
        <v>42749</v>
      </c>
      <c r="B25" s="1" t="str">
        <f t="shared" si="0"/>
        <v>January</v>
      </c>
      <c r="C25" t="s">
        <v>21</v>
      </c>
      <c r="D25">
        <v>44.1</v>
      </c>
      <c r="E25">
        <v>1.05</v>
      </c>
      <c r="F25">
        <v>23</v>
      </c>
      <c r="G25">
        <v>0.3</v>
      </c>
      <c r="H25">
        <v>17</v>
      </c>
      <c r="I25" s="2">
        <f t="shared" si="1"/>
        <v>5.0999999999999996</v>
      </c>
      <c r="K25" s="15">
        <v>17</v>
      </c>
    </row>
    <row r="26" spans="1:11">
      <c r="A26" s="1">
        <v>42750</v>
      </c>
      <c r="B26" s="1" t="str">
        <f t="shared" si="0"/>
        <v>January</v>
      </c>
      <c r="C26" t="s">
        <v>10</v>
      </c>
      <c r="D26">
        <v>43.4</v>
      </c>
      <c r="E26">
        <v>1.1100000000000001</v>
      </c>
      <c r="F26">
        <v>33</v>
      </c>
      <c r="G26">
        <v>0.3</v>
      </c>
      <c r="H26">
        <v>18</v>
      </c>
      <c r="I26" s="2">
        <f t="shared" si="1"/>
        <v>5.3999999999999995</v>
      </c>
      <c r="K26" s="14">
        <v>18</v>
      </c>
    </row>
    <row r="27" spans="1:11">
      <c r="A27" s="1">
        <v>42751</v>
      </c>
      <c r="B27" s="1" t="str">
        <f t="shared" si="0"/>
        <v>January</v>
      </c>
      <c r="C27" t="s">
        <v>12</v>
      </c>
      <c r="D27">
        <v>30.6</v>
      </c>
      <c r="E27">
        <v>1.67</v>
      </c>
      <c r="F27">
        <v>24</v>
      </c>
      <c r="G27">
        <v>0.3</v>
      </c>
      <c r="H27">
        <v>12</v>
      </c>
      <c r="I27" s="2">
        <f t="shared" si="1"/>
        <v>3.5999999999999996</v>
      </c>
      <c r="K27" s="15">
        <v>12</v>
      </c>
    </row>
    <row r="28" spans="1:11">
      <c r="A28" s="1">
        <v>42752</v>
      </c>
      <c r="B28" s="1" t="str">
        <f t="shared" si="0"/>
        <v>January</v>
      </c>
      <c r="C28" t="s">
        <v>14</v>
      </c>
      <c r="D28">
        <v>32.200000000000003</v>
      </c>
      <c r="E28">
        <v>1.43</v>
      </c>
      <c r="F28">
        <v>26</v>
      </c>
      <c r="G28">
        <v>0.3</v>
      </c>
      <c r="H28">
        <v>14</v>
      </c>
      <c r="I28" s="2">
        <f t="shared" si="1"/>
        <v>4.2</v>
      </c>
      <c r="K28" s="14">
        <v>14</v>
      </c>
    </row>
    <row r="29" spans="1:11">
      <c r="A29" s="1">
        <v>42753</v>
      </c>
      <c r="B29" s="1" t="str">
        <f t="shared" si="0"/>
        <v>January</v>
      </c>
      <c r="C29" t="s">
        <v>16</v>
      </c>
      <c r="D29">
        <v>42.8</v>
      </c>
      <c r="E29">
        <v>1.18</v>
      </c>
      <c r="F29">
        <v>33</v>
      </c>
      <c r="G29">
        <v>0.3</v>
      </c>
      <c r="H29">
        <v>16</v>
      </c>
      <c r="I29" s="2">
        <f t="shared" si="1"/>
        <v>4.8</v>
      </c>
      <c r="K29" s="15">
        <v>16</v>
      </c>
    </row>
    <row r="30" spans="1:11">
      <c r="A30" s="1">
        <v>42754</v>
      </c>
      <c r="B30" s="1" t="str">
        <f t="shared" si="0"/>
        <v>January</v>
      </c>
      <c r="C30" t="s">
        <v>18</v>
      </c>
      <c r="D30">
        <v>43.1</v>
      </c>
      <c r="E30">
        <v>1.18</v>
      </c>
      <c r="F30">
        <v>30</v>
      </c>
      <c r="G30">
        <v>0.3</v>
      </c>
      <c r="H30">
        <v>17</v>
      </c>
      <c r="I30" s="2">
        <f t="shared" si="1"/>
        <v>5.0999999999999996</v>
      </c>
      <c r="K30" s="14">
        <v>17</v>
      </c>
    </row>
    <row r="31" spans="1:11">
      <c r="A31" s="1">
        <v>42755</v>
      </c>
      <c r="B31" s="1" t="str">
        <f t="shared" si="0"/>
        <v>January</v>
      </c>
      <c r="C31" t="s">
        <v>20</v>
      </c>
      <c r="D31">
        <v>31.6</v>
      </c>
      <c r="E31">
        <v>1.43</v>
      </c>
      <c r="F31">
        <v>20</v>
      </c>
      <c r="G31">
        <v>0.3</v>
      </c>
      <c r="H31">
        <v>12</v>
      </c>
      <c r="I31" s="2">
        <f t="shared" si="1"/>
        <v>3.5999999999999996</v>
      </c>
      <c r="K31" s="15">
        <v>12</v>
      </c>
    </row>
    <row r="32" spans="1:11">
      <c r="A32" s="1">
        <v>42756</v>
      </c>
      <c r="B32" s="1" t="str">
        <f t="shared" si="0"/>
        <v>January</v>
      </c>
      <c r="C32" t="s">
        <v>21</v>
      </c>
      <c r="D32">
        <v>36.200000000000003</v>
      </c>
      <c r="E32">
        <v>1.25</v>
      </c>
      <c r="F32">
        <v>16</v>
      </c>
      <c r="G32">
        <v>0.3</v>
      </c>
      <c r="H32">
        <v>14</v>
      </c>
      <c r="I32" s="2">
        <f t="shared" si="1"/>
        <v>4.2</v>
      </c>
      <c r="K32" s="14">
        <v>14</v>
      </c>
    </row>
    <row r="33" spans="1:11">
      <c r="A33" s="1">
        <v>42757</v>
      </c>
      <c r="B33" s="1" t="str">
        <f t="shared" si="0"/>
        <v>January</v>
      </c>
      <c r="C33" t="s">
        <v>10</v>
      </c>
      <c r="D33">
        <v>40.799999999999997</v>
      </c>
      <c r="E33">
        <v>1.1100000000000001</v>
      </c>
      <c r="F33">
        <v>19</v>
      </c>
      <c r="G33">
        <v>0.3</v>
      </c>
      <c r="H33">
        <v>16</v>
      </c>
      <c r="I33" s="2">
        <f t="shared" si="1"/>
        <v>4.8</v>
      </c>
      <c r="K33" s="15">
        <v>16</v>
      </c>
    </row>
    <row r="34" spans="1:11">
      <c r="A34" s="1">
        <v>42758</v>
      </c>
      <c r="B34" s="1" t="str">
        <f t="shared" si="0"/>
        <v>January</v>
      </c>
      <c r="C34" t="s">
        <v>12</v>
      </c>
      <c r="D34">
        <v>38.1</v>
      </c>
      <c r="E34">
        <v>1.05</v>
      </c>
      <c r="F34">
        <v>21</v>
      </c>
      <c r="G34">
        <v>0.3</v>
      </c>
      <c r="H34">
        <v>17</v>
      </c>
      <c r="I34" s="2">
        <f t="shared" si="1"/>
        <v>5.0999999999999996</v>
      </c>
      <c r="K34" s="14">
        <v>17</v>
      </c>
    </row>
    <row r="35" spans="1:11">
      <c r="A35" s="1">
        <v>42759</v>
      </c>
      <c r="B35" s="1" t="str">
        <f t="shared" si="0"/>
        <v>January</v>
      </c>
      <c r="C35" t="s">
        <v>14</v>
      </c>
      <c r="D35">
        <v>28.6</v>
      </c>
      <c r="E35">
        <v>1.54</v>
      </c>
      <c r="F35">
        <v>20</v>
      </c>
      <c r="G35">
        <v>0.3</v>
      </c>
      <c r="H35">
        <v>12</v>
      </c>
      <c r="I35" s="2">
        <f t="shared" si="1"/>
        <v>3.5999999999999996</v>
      </c>
      <c r="K35" s="15">
        <v>12</v>
      </c>
    </row>
    <row r="36" spans="1:11">
      <c r="A36" s="1">
        <v>42760</v>
      </c>
      <c r="B36" s="1" t="str">
        <f t="shared" si="0"/>
        <v>January</v>
      </c>
      <c r="C36" t="s">
        <v>16</v>
      </c>
      <c r="D36">
        <v>32.200000000000003</v>
      </c>
      <c r="E36">
        <v>1.25</v>
      </c>
      <c r="F36">
        <v>24</v>
      </c>
      <c r="G36">
        <v>0.3</v>
      </c>
      <c r="H36">
        <v>14</v>
      </c>
      <c r="I36" s="2">
        <f t="shared" si="1"/>
        <v>4.2</v>
      </c>
      <c r="K36" s="14">
        <v>14</v>
      </c>
    </row>
    <row r="37" spans="1:11">
      <c r="A37" s="1">
        <v>42761</v>
      </c>
      <c r="B37" s="1" t="str">
        <f t="shared" si="0"/>
        <v>January</v>
      </c>
      <c r="C37" t="s">
        <v>18</v>
      </c>
      <c r="D37">
        <v>35.799999999999997</v>
      </c>
      <c r="E37">
        <v>1.25</v>
      </c>
      <c r="F37">
        <v>18</v>
      </c>
      <c r="G37">
        <v>0.3</v>
      </c>
      <c r="H37">
        <v>16</v>
      </c>
      <c r="I37" s="2">
        <f t="shared" si="1"/>
        <v>4.8</v>
      </c>
      <c r="K37" s="15">
        <v>16</v>
      </c>
    </row>
    <row r="38" spans="1:11">
      <c r="A38" s="1">
        <v>42762</v>
      </c>
      <c r="B38" s="1" t="str">
        <f t="shared" si="0"/>
        <v>January</v>
      </c>
      <c r="C38" t="s">
        <v>20</v>
      </c>
      <c r="D38">
        <v>42.1</v>
      </c>
      <c r="E38">
        <v>1.05</v>
      </c>
      <c r="F38">
        <v>22</v>
      </c>
      <c r="G38">
        <v>0.3</v>
      </c>
      <c r="H38">
        <v>17</v>
      </c>
      <c r="I38" s="2">
        <f t="shared" si="1"/>
        <v>5.0999999999999996</v>
      </c>
      <c r="K38" s="14">
        <v>17</v>
      </c>
    </row>
    <row r="39" spans="1:11">
      <c r="A39" s="1">
        <v>42763</v>
      </c>
      <c r="B39" s="1" t="str">
        <f t="shared" si="0"/>
        <v>January</v>
      </c>
      <c r="C39" t="s">
        <v>21</v>
      </c>
      <c r="D39">
        <v>34.9</v>
      </c>
      <c r="E39">
        <v>1.33</v>
      </c>
      <c r="F39">
        <v>15</v>
      </c>
      <c r="G39">
        <v>0.3</v>
      </c>
      <c r="H39">
        <v>13</v>
      </c>
      <c r="I39" s="2">
        <f t="shared" si="1"/>
        <v>3.9</v>
      </c>
      <c r="K39" s="15">
        <v>13</v>
      </c>
    </row>
    <row r="40" spans="1:11">
      <c r="A40" s="1">
        <v>42764</v>
      </c>
      <c r="B40" s="1" t="str">
        <f t="shared" si="0"/>
        <v>January</v>
      </c>
      <c r="C40" t="s">
        <v>10</v>
      </c>
      <c r="D40">
        <v>35.200000000000003</v>
      </c>
      <c r="E40">
        <v>1.33</v>
      </c>
      <c r="F40">
        <v>27</v>
      </c>
      <c r="G40">
        <v>0.3</v>
      </c>
      <c r="H40">
        <v>14</v>
      </c>
      <c r="I40" s="2">
        <f t="shared" si="1"/>
        <v>4.2</v>
      </c>
      <c r="K40" s="14">
        <v>14</v>
      </c>
    </row>
    <row r="41" spans="1:11">
      <c r="A41" s="1">
        <v>42765</v>
      </c>
      <c r="B41" s="1" t="str">
        <f t="shared" si="0"/>
        <v>January</v>
      </c>
      <c r="C41" t="s">
        <v>12</v>
      </c>
      <c r="D41">
        <v>41.1</v>
      </c>
      <c r="E41">
        <v>1.05</v>
      </c>
      <c r="F41">
        <v>20</v>
      </c>
      <c r="G41">
        <v>0.3</v>
      </c>
      <c r="H41">
        <v>17</v>
      </c>
      <c r="I41" s="2">
        <f t="shared" si="1"/>
        <v>5.0999999999999996</v>
      </c>
      <c r="K41" s="15">
        <v>17</v>
      </c>
    </row>
    <row r="42" spans="1:11">
      <c r="A42" s="1">
        <v>42766</v>
      </c>
      <c r="B42" s="1" t="str">
        <f t="shared" si="0"/>
        <v>January</v>
      </c>
      <c r="C42" t="s">
        <v>14</v>
      </c>
      <c r="D42">
        <v>40.4</v>
      </c>
      <c r="E42">
        <v>1.05</v>
      </c>
      <c r="F42">
        <v>37</v>
      </c>
      <c r="G42">
        <v>0.3</v>
      </c>
      <c r="H42">
        <v>18</v>
      </c>
      <c r="I42" s="2">
        <f t="shared" si="1"/>
        <v>5.3999999999999995</v>
      </c>
      <c r="K42" s="14">
        <v>18</v>
      </c>
    </row>
    <row r="43" spans="1:11">
      <c r="A43" s="1">
        <v>42767</v>
      </c>
      <c r="B43" s="1" t="str">
        <f t="shared" si="0"/>
        <v>February</v>
      </c>
      <c r="C43" t="s">
        <v>16</v>
      </c>
      <c r="D43">
        <v>42.4</v>
      </c>
      <c r="E43">
        <v>1</v>
      </c>
      <c r="F43">
        <v>35</v>
      </c>
      <c r="G43">
        <v>0.3</v>
      </c>
      <c r="H43">
        <v>18</v>
      </c>
      <c r="I43" s="2">
        <f t="shared" si="1"/>
        <v>5.3999999999999995</v>
      </c>
      <c r="K43" s="15">
        <v>18</v>
      </c>
    </row>
    <row r="44" spans="1:11">
      <c r="A44" s="1">
        <v>42768</v>
      </c>
      <c r="B44" s="1" t="str">
        <f t="shared" si="0"/>
        <v>February</v>
      </c>
      <c r="C44" t="s">
        <v>18</v>
      </c>
      <c r="D44">
        <v>52</v>
      </c>
      <c r="E44">
        <v>1</v>
      </c>
      <c r="F44">
        <v>22</v>
      </c>
      <c r="G44">
        <v>0.3</v>
      </c>
      <c r="H44">
        <v>20</v>
      </c>
      <c r="I44" s="2">
        <f t="shared" si="1"/>
        <v>6</v>
      </c>
      <c r="K44" s="14">
        <v>20</v>
      </c>
    </row>
    <row r="45" spans="1:11">
      <c r="A45" s="1">
        <v>42769</v>
      </c>
      <c r="B45" s="1" t="str">
        <f t="shared" si="0"/>
        <v>February</v>
      </c>
      <c r="C45" t="s">
        <v>20</v>
      </c>
      <c r="D45">
        <v>50.3</v>
      </c>
      <c r="E45">
        <v>0.87</v>
      </c>
      <c r="F45">
        <v>25</v>
      </c>
      <c r="G45">
        <v>0.3</v>
      </c>
      <c r="H45">
        <v>21</v>
      </c>
      <c r="I45" s="2">
        <f t="shared" si="1"/>
        <v>6.3</v>
      </c>
      <c r="K45" s="15">
        <v>21</v>
      </c>
    </row>
    <row r="46" spans="1:11">
      <c r="A46" s="1">
        <v>42770</v>
      </c>
      <c r="B46" s="1" t="str">
        <f t="shared" si="0"/>
        <v>February</v>
      </c>
      <c r="C46" t="s">
        <v>21</v>
      </c>
      <c r="D46">
        <v>56.6</v>
      </c>
      <c r="E46">
        <v>0.83</v>
      </c>
      <c r="F46">
        <v>46</v>
      </c>
      <c r="G46">
        <v>0.3</v>
      </c>
      <c r="H46">
        <v>22</v>
      </c>
      <c r="I46" s="2">
        <f t="shared" si="1"/>
        <v>6.6</v>
      </c>
      <c r="K46" s="14">
        <v>22</v>
      </c>
    </row>
    <row r="47" spans="1:11">
      <c r="A47" s="1">
        <v>42771</v>
      </c>
      <c r="B47" s="1" t="str">
        <f t="shared" si="0"/>
        <v>February</v>
      </c>
      <c r="C47" t="s">
        <v>10</v>
      </c>
      <c r="D47">
        <v>45.4</v>
      </c>
      <c r="E47">
        <v>1.1100000000000001</v>
      </c>
      <c r="F47">
        <v>32</v>
      </c>
      <c r="G47">
        <v>0.3</v>
      </c>
      <c r="H47">
        <v>18</v>
      </c>
      <c r="I47" s="2">
        <f t="shared" si="1"/>
        <v>5.3999999999999995</v>
      </c>
      <c r="K47" s="15">
        <v>18</v>
      </c>
    </row>
    <row r="48" spans="1:11">
      <c r="A48" s="1">
        <v>42772</v>
      </c>
      <c r="B48" s="1" t="str">
        <f t="shared" si="0"/>
        <v>February</v>
      </c>
      <c r="C48" t="s">
        <v>12</v>
      </c>
      <c r="D48">
        <v>45</v>
      </c>
      <c r="E48">
        <v>0.95</v>
      </c>
      <c r="F48">
        <v>28</v>
      </c>
      <c r="G48">
        <v>0.3</v>
      </c>
      <c r="H48">
        <v>20</v>
      </c>
      <c r="I48" s="2">
        <f t="shared" si="1"/>
        <v>6</v>
      </c>
      <c r="K48" s="14">
        <v>20</v>
      </c>
    </row>
    <row r="49" spans="1:11">
      <c r="A49" s="1">
        <v>42773</v>
      </c>
      <c r="B49" s="1" t="str">
        <f t="shared" si="0"/>
        <v>February</v>
      </c>
      <c r="C49" t="s">
        <v>14</v>
      </c>
      <c r="D49">
        <v>52.3</v>
      </c>
      <c r="E49">
        <v>0.87</v>
      </c>
      <c r="F49">
        <v>39</v>
      </c>
      <c r="G49">
        <v>0.3</v>
      </c>
      <c r="H49">
        <v>21</v>
      </c>
      <c r="I49" s="2">
        <f t="shared" si="1"/>
        <v>6.3</v>
      </c>
      <c r="K49" s="15">
        <v>21</v>
      </c>
    </row>
    <row r="50" spans="1:11">
      <c r="A50" s="1">
        <v>42774</v>
      </c>
      <c r="B50" s="1" t="str">
        <f t="shared" si="0"/>
        <v>February</v>
      </c>
      <c r="C50" t="s">
        <v>16</v>
      </c>
      <c r="D50">
        <v>52.6</v>
      </c>
      <c r="E50">
        <v>0.87</v>
      </c>
      <c r="F50">
        <v>31</v>
      </c>
      <c r="G50">
        <v>0.3</v>
      </c>
      <c r="H50">
        <v>22</v>
      </c>
      <c r="I50" s="2">
        <f t="shared" si="1"/>
        <v>6.6</v>
      </c>
      <c r="K50" s="14">
        <v>22</v>
      </c>
    </row>
    <row r="51" spans="1:11">
      <c r="A51" s="1">
        <v>42775</v>
      </c>
      <c r="B51" s="1" t="str">
        <f t="shared" si="0"/>
        <v>February</v>
      </c>
      <c r="C51" t="s">
        <v>18</v>
      </c>
      <c r="D51">
        <v>42.7</v>
      </c>
      <c r="E51">
        <v>1</v>
      </c>
      <c r="F51">
        <v>39</v>
      </c>
      <c r="G51">
        <v>0.3</v>
      </c>
      <c r="H51">
        <v>19</v>
      </c>
      <c r="I51" s="2">
        <f t="shared" si="1"/>
        <v>5.7</v>
      </c>
      <c r="K51" s="15">
        <v>19</v>
      </c>
    </row>
    <row r="52" spans="1:11">
      <c r="A52" s="1">
        <v>42776</v>
      </c>
      <c r="B52" s="1" t="str">
        <f t="shared" si="0"/>
        <v>February</v>
      </c>
      <c r="C52" t="s">
        <v>20</v>
      </c>
      <c r="D52">
        <v>50</v>
      </c>
      <c r="E52">
        <v>0.91</v>
      </c>
      <c r="F52">
        <v>40</v>
      </c>
      <c r="G52">
        <v>0.3</v>
      </c>
      <c r="H52">
        <v>20</v>
      </c>
      <c r="I52" s="2">
        <f t="shared" si="1"/>
        <v>6</v>
      </c>
      <c r="K52" s="14">
        <v>20</v>
      </c>
    </row>
    <row r="53" spans="1:11">
      <c r="A53" s="1">
        <v>42777</v>
      </c>
      <c r="B53" s="1" t="str">
        <f t="shared" si="0"/>
        <v>February</v>
      </c>
      <c r="C53" t="s">
        <v>21</v>
      </c>
      <c r="D53">
        <v>51.3</v>
      </c>
      <c r="E53">
        <v>0.91</v>
      </c>
      <c r="F53">
        <v>35</v>
      </c>
      <c r="G53">
        <v>0.3</v>
      </c>
      <c r="H53">
        <v>21</v>
      </c>
      <c r="I53" s="2">
        <f t="shared" si="1"/>
        <v>6.3</v>
      </c>
      <c r="K53" s="15">
        <v>21</v>
      </c>
    </row>
    <row r="54" spans="1:11">
      <c r="A54" s="1">
        <v>42778</v>
      </c>
      <c r="B54" s="1" t="str">
        <f t="shared" si="0"/>
        <v>February</v>
      </c>
      <c r="C54" t="s">
        <v>10</v>
      </c>
      <c r="D54">
        <v>55.6</v>
      </c>
      <c r="E54">
        <v>0.83</v>
      </c>
      <c r="F54">
        <v>41</v>
      </c>
      <c r="G54">
        <v>0.3</v>
      </c>
      <c r="H54">
        <v>22</v>
      </c>
      <c r="I54" s="2">
        <f t="shared" si="1"/>
        <v>6.6</v>
      </c>
      <c r="K54" s="14">
        <v>22</v>
      </c>
    </row>
    <row r="55" spans="1:11">
      <c r="A55" s="1">
        <v>42779</v>
      </c>
      <c r="B55" s="1" t="str">
        <f t="shared" si="0"/>
        <v>February</v>
      </c>
      <c r="C55" t="s">
        <v>12</v>
      </c>
      <c r="D55">
        <v>46.4</v>
      </c>
      <c r="E55">
        <v>1.1100000000000001</v>
      </c>
      <c r="F55">
        <v>34</v>
      </c>
      <c r="G55">
        <v>0.3</v>
      </c>
      <c r="H55">
        <v>18</v>
      </c>
      <c r="I55" s="2">
        <f t="shared" si="1"/>
        <v>5.3999999999999995</v>
      </c>
      <c r="K55" s="15">
        <v>18</v>
      </c>
    </row>
    <row r="56" spans="1:11">
      <c r="A56" s="1">
        <v>42780</v>
      </c>
      <c r="B56" s="1" t="str">
        <f t="shared" si="0"/>
        <v>February</v>
      </c>
      <c r="C56" t="s">
        <v>14</v>
      </c>
      <c r="D56">
        <v>47.7</v>
      </c>
      <c r="E56">
        <v>0.95</v>
      </c>
      <c r="F56">
        <v>35</v>
      </c>
      <c r="G56">
        <v>0.3</v>
      </c>
      <c r="H56">
        <v>19</v>
      </c>
      <c r="I56" s="2">
        <f t="shared" si="1"/>
        <v>5.7</v>
      </c>
      <c r="K56" s="14">
        <v>19</v>
      </c>
    </row>
    <row r="57" spans="1:11">
      <c r="A57" s="1">
        <v>42781</v>
      </c>
      <c r="B57" s="1" t="str">
        <f t="shared" si="0"/>
        <v>February</v>
      </c>
      <c r="C57" t="s">
        <v>16</v>
      </c>
      <c r="D57">
        <v>52</v>
      </c>
      <c r="E57">
        <v>0.91</v>
      </c>
      <c r="F57">
        <v>33</v>
      </c>
      <c r="G57">
        <v>0.3</v>
      </c>
      <c r="H57">
        <v>20</v>
      </c>
      <c r="I57" s="2">
        <f t="shared" si="1"/>
        <v>6</v>
      </c>
      <c r="K57" s="15">
        <v>20</v>
      </c>
    </row>
    <row r="58" spans="1:11">
      <c r="A58" s="1">
        <v>42782</v>
      </c>
      <c r="B58" s="1" t="str">
        <f t="shared" si="0"/>
        <v>February</v>
      </c>
      <c r="C58" t="s">
        <v>18</v>
      </c>
      <c r="D58">
        <v>47.3</v>
      </c>
      <c r="E58">
        <v>0.87</v>
      </c>
      <c r="F58">
        <v>31</v>
      </c>
      <c r="G58">
        <v>0.3</v>
      </c>
      <c r="H58">
        <v>21</v>
      </c>
      <c r="I58" s="2">
        <f t="shared" si="1"/>
        <v>6.3</v>
      </c>
      <c r="K58" s="14">
        <v>21</v>
      </c>
    </row>
    <row r="59" spans="1:11">
      <c r="A59" s="1">
        <v>42783</v>
      </c>
      <c r="B59" s="1" t="str">
        <f t="shared" si="0"/>
        <v>February</v>
      </c>
      <c r="C59" t="s">
        <v>20</v>
      </c>
      <c r="D59">
        <v>40.4</v>
      </c>
      <c r="E59">
        <v>1</v>
      </c>
      <c r="F59">
        <v>29</v>
      </c>
      <c r="G59">
        <v>0.3</v>
      </c>
      <c r="H59">
        <v>18</v>
      </c>
      <c r="I59" s="2">
        <f t="shared" si="1"/>
        <v>5.3999999999999995</v>
      </c>
      <c r="K59" s="15">
        <v>18</v>
      </c>
    </row>
    <row r="60" spans="1:11">
      <c r="A60" s="1">
        <v>42784</v>
      </c>
      <c r="B60" s="1" t="str">
        <f t="shared" si="0"/>
        <v>February</v>
      </c>
      <c r="C60" t="s">
        <v>21</v>
      </c>
      <c r="D60">
        <v>43.7</v>
      </c>
      <c r="E60">
        <v>0.95</v>
      </c>
      <c r="F60">
        <v>25</v>
      </c>
      <c r="G60">
        <v>0.3</v>
      </c>
      <c r="H60">
        <v>19</v>
      </c>
      <c r="I60" s="2">
        <f t="shared" si="1"/>
        <v>5.7</v>
      </c>
      <c r="K60" s="14">
        <v>19</v>
      </c>
    </row>
    <row r="61" spans="1:11">
      <c r="A61" s="1">
        <v>42785</v>
      </c>
      <c r="B61" s="1" t="str">
        <f t="shared" si="0"/>
        <v>February</v>
      </c>
      <c r="C61" t="s">
        <v>10</v>
      </c>
      <c r="D61">
        <v>50</v>
      </c>
      <c r="E61">
        <v>0.95</v>
      </c>
      <c r="F61">
        <v>28</v>
      </c>
      <c r="G61">
        <v>0.3</v>
      </c>
      <c r="H61">
        <v>20</v>
      </c>
      <c r="I61" s="2">
        <f t="shared" si="1"/>
        <v>6</v>
      </c>
      <c r="K61" s="15">
        <v>20</v>
      </c>
    </row>
    <row r="62" spans="1:11">
      <c r="A62" s="1">
        <v>42786</v>
      </c>
      <c r="B62" s="1" t="str">
        <f t="shared" si="0"/>
        <v>February</v>
      </c>
      <c r="C62" t="s">
        <v>12</v>
      </c>
      <c r="D62">
        <v>50.3</v>
      </c>
      <c r="E62">
        <v>0.95</v>
      </c>
      <c r="F62">
        <v>25</v>
      </c>
      <c r="G62">
        <v>0.3</v>
      </c>
      <c r="H62">
        <v>21</v>
      </c>
      <c r="I62" s="2">
        <f t="shared" si="1"/>
        <v>6.3</v>
      </c>
      <c r="K62" s="14">
        <v>21</v>
      </c>
    </row>
    <row r="63" spans="1:11">
      <c r="A63" s="1">
        <v>42787</v>
      </c>
      <c r="B63" s="1" t="str">
        <f t="shared" si="0"/>
        <v>February</v>
      </c>
      <c r="C63" t="s">
        <v>14</v>
      </c>
      <c r="D63">
        <v>42.4</v>
      </c>
      <c r="E63">
        <v>1</v>
      </c>
      <c r="F63">
        <v>28</v>
      </c>
      <c r="G63">
        <v>0.3</v>
      </c>
      <c r="H63">
        <v>18</v>
      </c>
      <c r="I63" s="2">
        <f t="shared" si="1"/>
        <v>5.3999999999999995</v>
      </c>
      <c r="K63" s="15">
        <v>18</v>
      </c>
    </row>
    <row r="64" spans="1:11">
      <c r="A64" s="1">
        <v>42788</v>
      </c>
      <c r="B64" s="1" t="str">
        <f t="shared" si="0"/>
        <v>February</v>
      </c>
      <c r="C64" t="s">
        <v>16</v>
      </c>
      <c r="D64">
        <v>47.7</v>
      </c>
      <c r="E64">
        <v>0.95</v>
      </c>
      <c r="F64">
        <v>36</v>
      </c>
      <c r="G64">
        <v>0.3</v>
      </c>
      <c r="H64">
        <v>19</v>
      </c>
      <c r="I64" s="2">
        <f t="shared" si="1"/>
        <v>5.7</v>
      </c>
      <c r="K64" s="14">
        <v>19</v>
      </c>
    </row>
    <row r="65" spans="1:11">
      <c r="A65" s="1">
        <v>42789</v>
      </c>
      <c r="B65" s="1" t="str">
        <f t="shared" si="0"/>
        <v>February</v>
      </c>
      <c r="C65" t="s">
        <v>18</v>
      </c>
      <c r="D65">
        <v>45</v>
      </c>
      <c r="E65">
        <v>1</v>
      </c>
      <c r="F65">
        <v>23</v>
      </c>
      <c r="G65">
        <v>0.3</v>
      </c>
      <c r="H65">
        <v>20</v>
      </c>
      <c r="I65" s="2">
        <f t="shared" si="1"/>
        <v>6</v>
      </c>
      <c r="K65" s="15">
        <v>20</v>
      </c>
    </row>
    <row r="66" spans="1:11">
      <c r="A66" s="1">
        <v>42790</v>
      </c>
      <c r="B66" s="1" t="str">
        <f t="shared" si="0"/>
        <v>February</v>
      </c>
      <c r="C66" t="s">
        <v>20</v>
      </c>
      <c r="D66">
        <v>47.3</v>
      </c>
      <c r="E66">
        <v>0.87</v>
      </c>
      <c r="F66">
        <v>36</v>
      </c>
      <c r="G66">
        <v>0.3</v>
      </c>
      <c r="H66">
        <v>21</v>
      </c>
      <c r="I66" s="2">
        <f t="shared" si="1"/>
        <v>6.3</v>
      </c>
      <c r="K66" s="14">
        <v>21</v>
      </c>
    </row>
    <row r="67" spans="1:11">
      <c r="A67" s="1">
        <v>42791</v>
      </c>
      <c r="B67" s="1" t="str">
        <f t="shared" si="0"/>
        <v>February</v>
      </c>
      <c r="C67" t="s">
        <v>21</v>
      </c>
      <c r="D67">
        <v>42.4</v>
      </c>
      <c r="E67">
        <v>1</v>
      </c>
      <c r="F67">
        <v>21</v>
      </c>
      <c r="G67">
        <v>0.3</v>
      </c>
      <c r="H67">
        <v>18</v>
      </c>
      <c r="I67" s="2">
        <f t="shared" si="1"/>
        <v>5.3999999999999995</v>
      </c>
      <c r="K67" s="15">
        <v>18</v>
      </c>
    </row>
    <row r="68" spans="1:11">
      <c r="A68" s="1">
        <v>42792</v>
      </c>
      <c r="B68" s="1" t="str">
        <f t="shared" si="0"/>
        <v>February</v>
      </c>
      <c r="C68" t="s">
        <v>10</v>
      </c>
      <c r="D68">
        <v>48.7</v>
      </c>
      <c r="E68">
        <v>1.05</v>
      </c>
      <c r="F68">
        <v>32</v>
      </c>
      <c r="G68">
        <v>0.3</v>
      </c>
      <c r="H68">
        <v>19</v>
      </c>
      <c r="I68" s="2">
        <f t="shared" si="1"/>
        <v>5.7</v>
      </c>
      <c r="K68" s="14">
        <v>19</v>
      </c>
    </row>
    <row r="69" spans="1:11">
      <c r="A69" s="1">
        <v>42793</v>
      </c>
      <c r="B69" s="1" t="str">
        <f t="shared" si="0"/>
        <v>February</v>
      </c>
      <c r="C69" t="s">
        <v>12</v>
      </c>
      <c r="D69">
        <v>45</v>
      </c>
      <c r="E69">
        <v>1</v>
      </c>
      <c r="F69">
        <v>34</v>
      </c>
      <c r="G69">
        <v>0.3</v>
      </c>
      <c r="H69">
        <v>20</v>
      </c>
      <c r="I69" s="2">
        <f t="shared" si="1"/>
        <v>6</v>
      </c>
      <c r="K69" s="15">
        <v>20</v>
      </c>
    </row>
    <row r="70" spans="1:11">
      <c r="A70" s="1">
        <v>42794</v>
      </c>
      <c r="B70" s="1" t="str">
        <f t="shared" si="0"/>
        <v>February</v>
      </c>
      <c r="C70" t="s">
        <v>14</v>
      </c>
      <c r="D70">
        <v>49.6</v>
      </c>
      <c r="E70">
        <v>0.91</v>
      </c>
      <c r="F70">
        <v>45</v>
      </c>
      <c r="G70">
        <v>0.3</v>
      </c>
      <c r="H70">
        <v>22</v>
      </c>
      <c r="I70" s="2">
        <f t="shared" si="1"/>
        <v>6.6</v>
      </c>
      <c r="K70" s="14">
        <v>22</v>
      </c>
    </row>
    <row r="71" spans="1:11">
      <c r="A71" s="1">
        <v>42795</v>
      </c>
      <c r="B71" s="1" t="str">
        <f t="shared" si="0"/>
        <v>March</v>
      </c>
      <c r="C71" t="s">
        <v>16</v>
      </c>
      <c r="D71">
        <v>57.9</v>
      </c>
      <c r="E71">
        <v>0.87</v>
      </c>
      <c r="F71">
        <v>46</v>
      </c>
      <c r="G71">
        <v>0.3</v>
      </c>
      <c r="H71">
        <v>23</v>
      </c>
      <c r="I71" s="2">
        <f t="shared" si="1"/>
        <v>6.8999999999999995</v>
      </c>
      <c r="K71" s="15">
        <v>23</v>
      </c>
    </row>
    <row r="72" spans="1:11" hidden="1">
      <c r="A72" s="1">
        <v>42796</v>
      </c>
      <c r="B72" s="1" t="str">
        <f t="shared" si="0"/>
        <v>March</v>
      </c>
      <c r="C72" t="s">
        <v>18</v>
      </c>
      <c r="D72">
        <v>57.2</v>
      </c>
      <c r="E72">
        <v>0.8</v>
      </c>
      <c r="F72">
        <v>31</v>
      </c>
      <c r="G72">
        <v>0.3</v>
      </c>
      <c r="H72">
        <v>24</v>
      </c>
      <c r="I72" s="2">
        <f t="shared" si="1"/>
        <v>7.1999999999999993</v>
      </c>
      <c r="K72" s="14">
        <v>23</v>
      </c>
    </row>
    <row r="73" spans="1:11" hidden="1">
      <c r="A73" s="1">
        <v>42797</v>
      </c>
      <c r="B73" s="1" t="str">
        <f t="shared" si="0"/>
        <v>March</v>
      </c>
      <c r="C73" t="s">
        <v>20</v>
      </c>
      <c r="D73">
        <v>60.2</v>
      </c>
      <c r="E73">
        <v>0.77</v>
      </c>
      <c r="F73">
        <v>28</v>
      </c>
      <c r="G73">
        <v>0.3</v>
      </c>
      <c r="H73">
        <v>24</v>
      </c>
      <c r="I73" s="2">
        <f t="shared" si="1"/>
        <v>7.1999999999999993</v>
      </c>
      <c r="K73" s="15">
        <v>24</v>
      </c>
    </row>
    <row r="74" spans="1:11" hidden="1">
      <c r="A74" s="1">
        <v>42798</v>
      </c>
      <c r="B74" s="1" t="str">
        <f t="shared" si="0"/>
        <v>March</v>
      </c>
      <c r="C74" t="s">
        <v>21</v>
      </c>
      <c r="D74">
        <v>59.5</v>
      </c>
      <c r="E74">
        <v>0.77</v>
      </c>
      <c r="F74">
        <v>29</v>
      </c>
      <c r="G74">
        <v>0.3</v>
      </c>
      <c r="H74">
        <v>25</v>
      </c>
      <c r="I74" s="2">
        <f t="shared" si="1"/>
        <v>7.5</v>
      </c>
      <c r="K74" s="14">
        <v>24</v>
      </c>
    </row>
    <row r="75" spans="1:11">
      <c r="A75" s="1">
        <v>42799</v>
      </c>
      <c r="B75" s="1" t="str">
        <f t="shared" si="0"/>
        <v>March</v>
      </c>
      <c r="C75" t="s">
        <v>10</v>
      </c>
      <c r="D75">
        <v>55.9</v>
      </c>
      <c r="E75">
        <v>0.87</v>
      </c>
      <c r="F75">
        <v>32</v>
      </c>
      <c r="G75">
        <v>0.3</v>
      </c>
      <c r="H75">
        <v>23</v>
      </c>
      <c r="I75" s="2">
        <f t="shared" si="1"/>
        <v>6.8999999999999995</v>
      </c>
      <c r="K75" s="15">
        <v>23</v>
      </c>
    </row>
    <row r="76" spans="1:11" hidden="1">
      <c r="A76" s="1">
        <v>42800</v>
      </c>
      <c r="B76" s="1" t="str">
        <f t="shared" ref="B76:B139" si="2">TEXT(A76, "mmmm")</f>
        <v>March</v>
      </c>
      <c r="C76" t="s">
        <v>12</v>
      </c>
      <c r="D76">
        <v>61.2</v>
      </c>
      <c r="E76">
        <v>0.77</v>
      </c>
      <c r="F76">
        <v>28</v>
      </c>
      <c r="G76">
        <v>0.3</v>
      </c>
      <c r="H76">
        <v>24</v>
      </c>
      <c r="I76" s="2">
        <f t="shared" ref="I76:I139" si="3">G76*H76</f>
        <v>7.1999999999999993</v>
      </c>
      <c r="K76" s="14">
        <v>23</v>
      </c>
    </row>
    <row r="77" spans="1:11" hidden="1">
      <c r="A77" s="1">
        <v>42801</v>
      </c>
      <c r="B77" s="1" t="str">
        <f t="shared" si="2"/>
        <v>March</v>
      </c>
      <c r="C77" t="s">
        <v>14</v>
      </c>
      <c r="D77">
        <v>60.2</v>
      </c>
      <c r="E77">
        <v>0.77</v>
      </c>
      <c r="F77">
        <v>32</v>
      </c>
      <c r="G77">
        <v>0.3</v>
      </c>
      <c r="H77">
        <v>24</v>
      </c>
      <c r="I77" s="2">
        <f t="shared" si="3"/>
        <v>7.1999999999999993</v>
      </c>
      <c r="K77" s="15">
        <v>24</v>
      </c>
    </row>
    <row r="78" spans="1:11" hidden="1">
      <c r="A78" s="1">
        <v>42802</v>
      </c>
      <c r="B78" s="1" t="str">
        <f t="shared" si="2"/>
        <v>March</v>
      </c>
      <c r="C78" t="s">
        <v>16</v>
      </c>
      <c r="D78">
        <v>58.5</v>
      </c>
      <c r="E78">
        <v>0.77</v>
      </c>
      <c r="F78">
        <v>43</v>
      </c>
      <c r="G78">
        <v>0.3</v>
      </c>
      <c r="H78">
        <v>25</v>
      </c>
      <c r="I78" s="2">
        <f t="shared" si="3"/>
        <v>7.5</v>
      </c>
      <c r="K78" s="14">
        <v>24</v>
      </c>
    </row>
    <row r="79" spans="1:11" hidden="1">
      <c r="A79" s="1">
        <v>42803</v>
      </c>
      <c r="B79" s="1" t="str">
        <f t="shared" si="2"/>
        <v>March</v>
      </c>
      <c r="C79" t="s">
        <v>18</v>
      </c>
      <c r="D79">
        <v>52.9</v>
      </c>
      <c r="E79">
        <v>0.8</v>
      </c>
      <c r="F79">
        <v>29</v>
      </c>
      <c r="G79">
        <v>0.3</v>
      </c>
      <c r="H79">
        <v>23</v>
      </c>
      <c r="I79" s="2">
        <f t="shared" si="3"/>
        <v>6.8999999999999995</v>
      </c>
      <c r="K79" s="15">
        <v>23</v>
      </c>
    </row>
    <row r="80" spans="1:11">
      <c r="A80" s="1">
        <v>42804</v>
      </c>
      <c r="B80" s="1" t="str">
        <f t="shared" si="2"/>
        <v>March</v>
      </c>
      <c r="C80" t="s">
        <v>20</v>
      </c>
      <c r="D80">
        <v>59.2</v>
      </c>
      <c r="E80">
        <v>0.83</v>
      </c>
      <c r="F80">
        <v>31</v>
      </c>
      <c r="G80">
        <v>0.3</v>
      </c>
      <c r="H80">
        <v>24</v>
      </c>
      <c r="I80" s="2">
        <f t="shared" si="3"/>
        <v>7.1999999999999993</v>
      </c>
      <c r="K80" s="14">
        <v>23</v>
      </c>
    </row>
    <row r="81" spans="1:11">
      <c r="A81" s="1">
        <v>42805</v>
      </c>
      <c r="B81" s="1" t="str">
        <f t="shared" si="2"/>
        <v>March</v>
      </c>
      <c r="C81" t="s">
        <v>21</v>
      </c>
      <c r="D81">
        <v>58.2</v>
      </c>
      <c r="E81">
        <v>0.83</v>
      </c>
      <c r="F81">
        <v>30</v>
      </c>
      <c r="G81">
        <v>0.3</v>
      </c>
      <c r="H81">
        <v>24</v>
      </c>
      <c r="I81" s="2">
        <f t="shared" si="3"/>
        <v>7.1999999999999993</v>
      </c>
      <c r="K81" s="15">
        <v>24</v>
      </c>
    </row>
    <row r="82" spans="1:11" hidden="1">
      <c r="A82" s="1">
        <v>42806</v>
      </c>
      <c r="B82" s="1" t="str">
        <f t="shared" si="2"/>
        <v>March</v>
      </c>
      <c r="C82" t="s">
        <v>10</v>
      </c>
      <c r="D82">
        <v>61.5</v>
      </c>
      <c r="E82">
        <v>0.74</v>
      </c>
      <c r="F82">
        <v>47</v>
      </c>
      <c r="G82">
        <v>0.3</v>
      </c>
      <c r="H82">
        <v>25</v>
      </c>
      <c r="I82" s="2">
        <f t="shared" si="3"/>
        <v>7.5</v>
      </c>
      <c r="K82" s="14">
        <v>23</v>
      </c>
    </row>
    <row r="83" spans="1:11">
      <c r="A83" s="1">
        <v>42807</v>
      </c>
      <c r="B83" s="1" t="str">
        <f t="shared" si="2"/>
        <v>March</v>
      </c>
      <c r="C83" t="s">
        <v>12</v>
      </c>
      <c r="D83">
        <v>55.9</v>
      </c>
      <c r="E83">
        <v>0.87</v>
      </c>
      <c r="F83">
        <v>48</v>
      </c>
      <c r="G83">
        <v>0.3</v>
      </c>
      <c r="H83">
        <v>23</v>
      </c>
      <c r="I83" s="2">
        <f t="shared" si="3"/>
        <v>6.8999999999999995</v>
      </c>
      <c r="K83" s="15">
        <v>23</v>
      </c>
    </row>
    <row r="84" spans="1:11">
      <c r="A84" s="1">
        <v>42808</v>
      </c>
      <c r="B84" s="1" t="str">
        <f t="shared" si="2"/>
        <v>March</v>
      </c>
      <c r="C84" t="s">
        <v>14</v>
      </c>
      <c r="D84">
        <v>58.9</v>
      </c>
      <c r="E84">
        <v>0.87</v>
      </c>
      <c r="F84">
        <v>35</v>
      </c>
      <c r="G84">
        <v>0.3</v>
      </c>
      <c r="H84">
        <v>23</v>
      </c>
      <c r="I84" s="2">
        <f t="shared" si="3"/>
        <v>6.8999999999999995</v>
      </c>
      <c r="K84" s="14">
        <v>23</v>
      </c>
    </row>
    <row r="85" spans="1:11">
      <c r="A85" s="1">
        <v>42809</v>
      </c>
      <c r="B85" s="1" t="str">
        <f t="shared" si="2"/>
        <v>March</v>
      </c>
      <c r="C85" t="s">
        <v>16</v>
      </c>
      <c r="D85">
        <v>56.2</v>
      </c>
      <c r="E85">
        <v>0.83</v>
      </c>
      <c r="F85">
        <v>30</v>
      </c>
      <c r="G85">
        <v>0.3</v>
      </c>
      <c r="H85">
        <v>24</v>
      </c>
      <c r="I85" s="2">
        <f t="shared" si="3"/>
        <v>7.1999999999999993</v>
      </c>
      <c r="K85" s="15">
        <v>24</v>
      </c>
    </row>
    <row r="86" spans="1:11">
      <c r="A86" s="1">
        <v>42810</v>
      </c>
      <c r="B86" s="1" t="str">
        <f t="shared" si="2"/>
        <v>March</v>
      </c>
      <c r="C86" t="s">
        <v>18</v>
      </c>
      <c r="D86">
        <v>60.2</v>
      </c>
      <c r="E86">
        <v>0.83</v>
      </c>
      <c r="F86">
        <v>39</v>
      </c>
      <c r="G86">
        <v>0.3</v>
      </c>
      <c r="H86">
        <v>24</v>
      </c>
      <c r="I86" s="2">
        <f t="shared" si="3"/>
        <v>7.1999999999999993</v>
      </c>
      <c r="K86" s="14">
        <v>24</v>
      </c>
    </row>
    <row r="87" spans="1:11" hidden="1">
      <c r="A87" s="1">
        <v>42811</v>
      </c>
      <c r="B87" s="1" t="str">
        <f t="shared" si="2"/>
        <v>March</v>
      </c>
      <c r="C87" t="s">
        <v>20</v>
      </c>
      <c r="D87">
        <v>56.5</v>
      </c>
      <c r="E87">
        <v>0.77</v>
      </c>
      <c r="F87">
        <v>50</v>
      </c>
      <c r="G87">
        <v>0.3</v>
      </c>
      <c r="H87">
        <v>25</v>
      </c>
      <c r="I87" s="2">
        <f t="shared" si="3"/>
        <v>7.5</v>
      </c>
      <c r="K87" s="15">
        <v>23</v>
      </c>
    </row>
    <row r="88" spans="1:11">
      <c r="A88" s="1">
        <v>42812</v>
      </c>
      <c r="B88" s="1" t="str">
        <f t="shared" si="2"/>
        <v>March</v>
      </c>
      <c r="C88" t="s">
        <v>21</v>
      </c>
      <c r="D88">
        <v>53.9</v>
      </c>
      <c r="E88">
        <v>0.83</v>
      </c>
      <c r="F88">
        <v>32</v>
      </c>
      <c r="G88">
        <v>0.3</v>
      </c>
      <c r="H88">
        <v>23</v>
      </c>
      <c r="I88" s="2">
        <f t="shared" si="3"/>
        <v>6.8999999999999995</v>
      </c>
      <c r="K88" s="14">
        <v>22</v>
      </c>
    </row>
    <row r="89" spans="1:11">
      <c r="A89" s="1">
        <v>42813</v>
      </c>
      <c r="B89" s="1" t="str">
        <f t="shared" si="2"/>
        <v>March</v>
      </c>
      <c r="C89" t="s">
        <v>10</v>
      </c>
      <c r="D89">
        <v>56.9</v>
      </c>
      <c r="E89">
        <v>0.83</v>
      </c>
      <c r="F89">
        <v>38</v>
      </c>
      <c r="G89">
        <v>0.3</v>
      </c>
      <c r="H89">
        <v>23</v>
      </c>
      <c r="I89" s="2">
        <f t="shared" si="3"/>
        <v>6.8999999999999995</v>
      </c>
      <c r="K89" s="15">
        <v>21</v>
      </c>
    </row>
    <row r="90" spans="1:11" hidden="1">
      <c r="A90" s="1">
        <v>42814</v>
      </c>
      <c r="B90" s="1" t="str">
        <f t="shared" si="2"/>
        <v>March</v>
      </c>
      <c r="C90" t="s">
        <v>12</v>
      </c>
      <c r="D90">
        <v>58.2</v>
      </c>
      <c r="E90">
        <v>0.77</v>
      </c>
      <c r="F90">
        <v>33</v>
      </c>
      <c r="G90">
        <v>0.3</v>
      </c>
      <c r="H90">
        <v>24</v>
      </c>
      <c r="I90" s="2">
        <f t="shared" si="3"/>
        <v>7.1999999999999993</v>
      </c>
      <c r="K90" s="14">
        <v>19</v>
      </c>
    </row>
    <row r="91" spans="1:11">
      <c r="A91" s="1">
        <v>42815</v>
      </c>
      <c r="B91" s="1" t="str">
        <f t="shared" si="2"/>
        <v>March</v>
      </c>
      <c r="C91" t="s">
        <v>14</v>
      </c>
      <c r="D91">
        <v>57.2</v>
      </c>
      <c r="E91">
        <v>0.83</v>
      </c>
      <c r="F91">
        <v>36</v>
      </c>
      <c r="G91">
        <v>0.3</v>
      </c>
      <c r="H91">
        <v>24</v>
      </c>
      <c r="I91" s="2">
        <f t="shared" si="3"/>
        <v>7.1999999999999993</v>
      </c>
      <c r="K91" s="15">
        <v>23</v>
      </c>
    </row>
    <row r="92" spans="1:11" hidden="1">
      <c r="A92" s="1">
        <v>42816</v>
      </c>
      <c r="B92" s="1" t="str">
        <f t="shared" si="2"/>
        <v>March</v>
      </c>
      <c r="C92" t="s">
        <v>16</v>
      </c>
      <c r="D92">
        <v>56.5</v>
      </c>
      <c r="E92">
        <v>0.74</v>
      </c>
      <c r="F92">
        <v>38</v>
      </c>
      <c r="G92">
        <v>0.3</v>
      </c>
      <c r="H92">
        <v>25</v>
      </c>
      <c r="I92" s="2">
        <f t="shared" si="3"/>
        <v>7.5</v>
      </c>
      <c r="K92" s="14">
        <v>22</v>
      </c>
    </row>
    <row r="93" spans="1:11">
      <c r="A93" s="1">
        <v>42817</v>
      </c>
      <c r="B93" s="1" t="str">
        <f t="shared" si="2"/>
        <v>March</v>
      </c>
      <c r="C93" t="s">
        <v>18</v>
      </c>
      <c r="D93">
        <v>55.9</v>
      </c>
      <c r="E93">
        <v>0.87</v>
      </c>
      <c r="F93">
        <v>35</v>
      </c>
      <c r="G93">
        <v>0.3</v>
      </c>
      <c r="H93">
        <v>23</v>
      </c>
      <c r="I93" s="2">
        <f t="shared" si="3"/>
        <v>6.8999999999999995</v>
      </c>
      <c r="K93" s="15">
        <v>21</v>
      </c>
    </row>
    <row r="94" spans="1:11">
      <c r="A94" s="1">
        <v>42818</v>
      </c>
      <c r="B94" s="1" t="str">
        <f t="shared" si="2"/>
        <v>March</v>
      </c>
      <c r="C94" t="s">
        <v>20</v>
      </c>
      <c r="D94">
        <v>56.9</v>
      </c>
      <c r="E94">
        <v>0.83</v>
      </c>
      <c r="F94">
        <v>41</v>
      </c>
      <c r="G94">
        <v>0.3</v>
      </c>
      <c r="H94">
        <v>23</v>
      </c>
      <c r="I94" s="2">
        <f t="shared" si="3"/>
        <v>6.8999999999999995</v>
      </c>
      <c r="K94" s="14">
        <v>19</v>
      </c>
    </row>
    <row r="95" spans="1:11" hidden="1">
      <c r="A95" s="1">
        <v>42819</v>
      </c>
      <c r="B95" s="1" t="str">
        <f t="shared" si="2"/>
        <v>March</v>
      </c>
      <c r="C95" t="s">
        <v>21</v>
      </c>
      <c r="D95">
        <v>58.2</v>
      </c>
      <c r="E95">
        <v>0.8</v>
      </c>
      <c r="F95">
        <v>50</v>
      </c>
      <c r="G95">
        <v>0.3</v>
      </c>
      <c r="H95">
        <v>24</v>
      </c>
      <c r="I95" s="2">
        <f t="shared" si="3"/>
        <v>7.1999999999999993</v>
      </c>
      <c r="K95" s="15">
        <v>23</v>
      </c>
    </row>
    <row r="96" spans="1:11" hidden="1">
      <c r="A96" s="1">
        <v>42820</v>
      </c>
      <c r="B96" s="1" t="str">
        <f t="shared" si="2"/>
        <v>March</v>
      </c>
      <c r="C96" t="s">
        <v>10</v>
      </c>
      <c r="D96">
        <v>59.5</v>
      </c>
      <c r="E96">
        <v>0.77</v>
      </c>
      <c r="F96">
        <v>39</v>
      </c>
      <c r="G96">
        <v>0.3</v>
      </c>
      <c r="H96">
        <v>25</v>
      </c>
      <c r="I96" s="2">
        <f t="shared" si="3"/>
        <v>7.5</v>
      </c>
      <c r="K96" s="14">
        <v>22</v>
      </c>
    </row>
    <row r="97" spans="1:11" hidden="1">
      <c r="A97" s="1">
        <v>42821</v>
      </c>
      <c r="B97" s="1" t="str">
        <f t="shared" si="2"/>
        <v>March</v>
      </c>
      <c r="C97" t="s">
        <v>12</v>
      </c>
      <c r="D97">
        <v>60.5</v>
      </c>
      <c r="E97">
        <v>0.74</v>
      </c>
      <c r="F97">
        <v>30</v>
      </c>
      <c r="G97">
        <v>0.3</v>
      </c>
      <c r="H97">
        <v>25</v>
      </c>
      <c r="I97" s="2">
        <f t="shared" si="3"/>
        <v>7.5</v>
      </c>
      <c r="K97" s="15">
        <v>21</v>
      </c>
    </row>
    <row r="98" spans="1:11">
      <c r="A98" s="1">
        <v>42822</v>
      </c>
      <c r="B98" s="1" t="str">
        <f t="shared" si="2"/>
        <v>March</v>
      </c>
      <c r="C98" t="s">
        <v>14</v>
      </c>
      <c r="D98">
        <v>55.9</v>
      </c>
      <c r="E98">
        <v>0.83</v>
      </c>
      <c r="F98">
        <v>48</v>
      </c>
      <c r="G98">
        <v>0.3</v>
      </c>
      <c r="H98">
        <v>23</v>
      </c>
      <c r="I98" s="2">
        <f t="shared" si="3"/>
        <v>6.8999999999999995</v>
      </c>
      <c r="K98" s="14">
        <v>19</v>
      </c>
    </row>
    <row r="99" spans="1:11">
      <c r="A99" s="1">
        <v>42823</v>
      </c>
      <c r="B99" s="1" t="str">
        <f t="shared" si="2"/>
        <v>March</v>
      </c>
      <c r="C99" t="s">
        <v>16</v>
      </c>
      <c r="D99">
        <v>57.2</v>
      </c>
      <c r="E99">
        <v>0.83</v>
      </c>
      <c r="F99">
        <v>39</v>
      </c>
      <c r="G99">
        <v>0.3</v>
      </c>
      <c r="H99">
        <v>24</v>
      </c>
      <c r="I99" s="2">
        <f t="shared" si="3"/>
        <v>7.1999999999999993</v>
      </c>
      <c r="K99" s="15">
        <v>19</v>
      </c>
    </row>
    <row r="100" spans="1:11" hidden="1">
      <c r="A100" s="1">
        <v>42824</v>
      </c>
      <c r="B100" s="1" t="str">
        <f t="shared" si="2"/>
        <v>March</v>
      </c>
      <c r="C100" t="s">
        <v>18</v>
      </c>
      <c r="D100">
        <v>55.2</v>
      </c>
      <c r="E100">
        <v>0.8</v>
      </c>
      <c r="F100">
        <v>47</v>
      </c>
      <c r="G100">
        <v>0.3</v>
      </c>
      <c r="H100">
        <v>24</v>
      </c>
      <c r="I100" s="2">
        <f t="shared" si="3"/>
        <v>7.1999999999999993</v>
      </c>
      <c r="K100" s="14">
        <v>23</v>
      </c>
    </row>
    <row r="101" spans="1:11" hidden="1">
      <c r="A101" s="1">
        <v>42825</v>
      </c>
      <c r="B101" s="1" t="str">
        <f t="shared" si="2"/>
        <v>March</v>
      </c>
      <c r="C101" t="s">
        <v>20</v>
      </c>
      <c r="D101">
        <v>58.5</v>
      </c>
      <c r="E101">
        <v>0.77</v>
      </c>
      <c r="F101">
        <v>48</v>
      </c>
      <c r="G101">
        <v>0.3</v>
      </c>
      <c r="H101">
        <v>25</v>
      </c>
      <c r="I101" s="2">
        <f t="shared" si="3"/>
        <v>7.5</v>
      </c>
      <c r="K101" s="15">
        <v>21</v>
      </c>
    </row>
    <row r="102" spans="1:11" hidden="1">
      <c r="A102" s="1">
        <v>42826</v>
      </c>
      <c r="B102" s="1" t="str">
        <f t="shared" si="2"/>
        <v>April</v>
      </c>
      <c r="C102" t="s">
        <v>21</v>
      </c>
      <c r="D102">
        <v>57.5</v>
      </c>
      <c r="E102">
        <v>0.8</v>
      </c>
      <c r="F102">
        <v>33</v>
      </c>
      <c r="G102">
        <v>0.3</v>
      </c>
      <c r="H102">
        <v>25</v>
      </c>
      <c r="I102" s="2">
        <f t="shared" si="3"/>
        <v>7.5</v>
      </c>
      <c r="K102" s="14">
        <v>20</v>
      </c>
    </row>
    <row r="103" spans="1:11" hidden="1">
      <c r="A103" s="1">
        <v>42827</v>
      </c>
      <c r="B103" s="1" t="str">
        <f t="shared" si="2"/>
        <v>April</v>
      </c>
      <c r="C103" t="s">
        <v>10</v>
      </c>
      <c r="D103">
        <v>65.8</v>
      </c>
      <c r="E103">
        <v>0.74</v>
      </c>
      <c r="F103">
        <v>47</v>
      </c>
      <c r="G103">
        <v>0.3</v>
      </c>
      <c r="H103">
        <v>26</v>
      </c>
      <c r="I103" s="2">
        <f t="shared" si="3"/>
        <v>7.8</v>
      </c>
      <c r="K103" s="15">
        <v>19</v>
      </c>
    </row>
    <row r="104" spans="1:11" hidden="1">
      <c r="A104" s="1">
        <v>42828</v>
      </c>
      <c r="B104" s="1" t="str">
        <f t="shared" si="2"/>
        <v>April</v>
      </c>
      <c r="C104" t="s">
        <v>12</v>
      </c>
      <c r="D104">
        <v>60.8</v>
      </c>
      <c r="E104">
        <v>0.74</v>
      </c>
      <c r="F104">
        <v>51</v>
      </c>
      <c r="G104">
        <v>0.3</v>
      </c>
      <c r="H104">
        <v>26</v>
      </c>
      <c r="I104" s="2">
        <f t="shared" si="3"/>
        <v>7.8</v>
      </c>
      <c r="K104" s="14">
        <v>23</v>
      </c>
    </row>
    <row r="105" spans="1:11" hidden="1">
      <c r="A105" s="1">
        <v>42829</v>
      </c>
      <c r="B105" s="1" t="str">
        <f t="shared" si="2"/>
        <v>April</v>
      </c>
      <c r="C105" t="s">
        <v>14</v>
      </c>
      <c r="D105">
        <v>62.1</v>
      </c>
      <c r="E105">
        <v>0.71</v>
      </c>
      <c r="F105">
        <v>31</v>
      </c>
      <c r="G105">
        <v>0.3</v>
      </c>
      <c r="H105">
        <v>27</v>
      </c>
      <c r="I105" s="2">
        <f t="shared" si="3"/>
        <v>8.1</v>
      </c>
      <c r="K105" s="15">
        <v>22</v>
      </c>
    </row>
    <row r="106" spans="1:11" hidden="1">
      <c r="A106" s="1">
        <v>42830</v>
      </c>
      <c r="B106" s="1" t="str">
        <f t="shared" si="2"/>
        <v>April</v>
      </c>
      <c r="C106" t="s">
        <v>16</v>
      </c>
      <c r="D106">
        <v>64.400000000000006</v>
      </c>
      <c r="E106">
        <v>0.71</v>
      </c>
      <c r="F106">
        <v>33</v>
      </c>
      <c r="G106">
        <v>0.3</v>
      </c>
      <c r="H106">
        <v>28</v>
      </c>
      <c r="I106" s="2">
        <f t="shared" si="3"/>
        <v>8.4</v>
      </c>
      <c r="K106" s="14">
        <v>20</v>
      </c>
    </row>
    <row r="107" spans="1:11" hidden="1">
      <c r="A107" s="1">
        <v>42831</v>
      </c>
      <c r="B107" s="1" t="str">
        <f t="shared" si="2"/>
        <v>April</v>
      </c>
      <c r="C107" t="s">
        <v>18</v>
      </c>
      <c r="D107">
        <v>57.5</v>
      </c>
      <c r="E107">
        <v>0.8</v>
      </c>
      <c r="F107">
        <v>31</v>
      </c>
      <c r="G107">
        <v>0.3</v>
      </c>
      <c r="H107">
        <v>25</v>
      </c>
      <c r="I107" s="2">
        <f t="shared" si="3"/>
        <v>7.5</v>
      </c>
      <c r="K107" s="15">
        <v>19</v>
      </c>
    </row>
    <row r="108" spans="1:11" hidden="1">
      <c r="A108" s="1">
        <v>42832</v>
      </c>
      <c r="B108" s="1" t="str">
        <f t="shared" si="2"/>
        <v>April</v>
      </c>
      <c r="C108" t="s">
        <v>20</v>
      </c>
      <c r="D108">
        <v>59.8</v>
      </c>
      <c r="E108">
        <v>0.74</v>
      </c>
      <c r="F108">
        <v>44</v>
      </c>
      <c r="G108">
        <v>0.3</v>
      </c>
      <c r="H108">
        <v>26</v>
      </c>
      <c r="I108" s="2">
        <f t="shared" si="3"/>
        <v>7.8</v>
      </c>
      <c r="K108" s="14">
        <v>23</v>
      </c>
    </row>
    <row r="109" spans="1:11" hidden="1">
      <c r="A109" s="1">
        <v>42833</v>
      </c>
      <c r="B109" s="1" t="str">
        <f t="shared" si="2"/>
        <v>April</v>
      </c>
      <c r="C109" t="s">
        <v>21</v>
      </c>
      <c r="D109">
        <v>63.8</v>
      </c>
      <c r="E109">
        <v>0.74</v>
      </c>
      <c r="F109">
        <v>37</v>
      </c>
      <c r="G109">
        <v>0.3</v>
      </c>
      <c r="H109">
        <v>26</v>
      </c>
      <c r="I109" s="2">
        <f t="shared" si="3"/>
        <v>7.8</v>
      </c>
      <c r="K109" s="15">
        <v>22</v>
      </c>
    </row>
    <row r="110" spans="1:11" hidden="1">
      <c r="A110" s="1">
        <v>42834</v>
      </c>
      <c r="B110" s="1" t="str">
        <f t="shared" si="2"/>
        <v>April</v>
      </c>
      <c r="C110" t="s">
        <v>10</v>
      </c>
      <c r="D110">
        <v>63.1</v>
      </c>
      <c r="E110">
        <v>0.69</v>
      </c>
      <c r="F110">
        <v>52</v>
      </c>
      <c r="G110">
        <v>0.3</v>
      </c>
      <c r="H110">
        <v>27</v>
      </c>
      <c r="I110" s="2">
        <f t="shared" si="3"/>
        <v>8.1</v>
      </c>
      <c r="K110" s="14">
        <v>20</v>
      </c>
    </row>
    <row r="111" spans="1:11" hidden="1">
      <c r="A111" s="1">
        <v>42835</v>
      </c>
      <c r="B111" s="1" t="str">
        <f t="shared" si="2"/>
        <v>April</v>
      </c>
      <c r="C111" t="s">
        <v>12</v>
      </c>
      <c r="D111">
        <v>58.5</v>
      </c>
      <c r="E111">
        <v>0.74</v>
      </c>
      <c r="F111">
        <v>48</v>
      </c>
      <c r="G111">
        <v>0.3</v>
      </c>
      <c r="H111">
        <v>25</v>
      </c>
      <c r="I111" s="2">
        <f t="shared" si="3"/>
        <v>7.5</v>
      </c>
      <c r="K111" s="15">
        <v>19</v>
      </c>
    </row>
    <row r="112" spans="1:11" hidden="1">
      <c r="A112" s="1">
        <v>42836</v>
      </c>
      <c r="B112" s="1" t="str">
        <f t="shared" si="2"/>
        <v>April</v>
      </c>
      <c r="C112" t="s">
        <v>14</v>
      </c>
      <c r="D112">
        <v>60.8</v>
      </c>
      <c r="E112">
        <v>0.74</v>
      </c>
      <c r="F112">
        <v>34</v>
      </c>
      <c r="G112">
        <v>0.3</v>
      </c>
      <c r="H112">
        <v>26</v>
      </c>
      <c r="I112" s="2">
        <f t="shared" si="3"/>
        <v>7.8</v>
      </c>
      <c r="K112" s="14">
        <v>23</v>
      </c>
    </row>
    <row r="113" spans="1:11" hidden="1">
      <c r="A113" s="1">
        <v>42837</v>
      </c>
      <c r="B113" s="1" t="str">
        <f t="shared" si="2"/>
        <v>April</v>
      </c>
      <c r="C113" t="s">
        <v>16</v>
      </c>
      <c r="D113">
        <v>66.099999999999994</v>
      </c>
      <c r="E113">
        <v>0.74</v>
      </c>
      <c r="F113">
        <v>30</v>
      </c>
      <c r="G113">
        <v>0.3</v>
      </c>
      <c r="H113">
        <v>27</v>
      </c>
      <c r="I113" s="2">
        <f t="shared" si="3"/>
        <v>8.1</v>
      </c>
      <c r="K113" s="15">
        <v>22</v>
      </c>
    </row>
    <row r="114" spans="1:11" hidden="1">
      <c r="A114" s="1">
        <v>42838</v>
      </c>
      <c r="B114" s="1" t="str">
        <f t="shared" si="2"/>
        <v>April</v>
      </c>
      <c r="C114" t="s">
        <v>18</v>
      </c>
      <c r="D114">
        <v>61.1</v>
      </c>
      <c r="E114">
        <v>0.69</v>
      </c>
      <c r="F114">
        <v>46</v>
      </c>
      <c r="G114">
        <v>0.3</v>
      </c>
      <c r="H114">
        <v>27</v>
      </c>
      <c r="I114" s="2">
        <f t="shared" si="3"/>
        <v>8.1</v>
      </c>
      <c r="K114" s="14">
        <v>20</v>
      </c>
    </row>
    <row r="115" spans="1:11" hidden="1">
      <c r="A115" s="1">
        <v>42839</v>
      </c>
      <c r="B115" s="1" t="str">
        <f t="shared" si="2"/>
        <v>April</v>
      </c>
      <c r="C115" t="s">
        <v>20</v>
      </c>
      <c r="D115">
        <v>61.5</v>
      </c>
      <c r="E115">
        <v>0.77</v>
      </c>
      <c r="F115">
        <v>49</v>
      </c>
      <c r="G115">
        <v>0.3</v>
      </c>
      <c r="H115">
        <v>25</v>
      </c>
      <c r="I115" s="2">
        <f t="shared" si="3"/>
        <v>7.5</v>
      </c>
      <c r="K115" s="15">
        <v>19</v>
      </c>
    </row>
    <row r="116" spans="1:11" hidden="1">
      <c r="A116" s="1">
        <v>42840</v>
      </c>
      <c r="B116" s="1" t="str">
        <f t="shared" si="2"/>
        <v>April</v>
      </c>
      <c r="C116" t="s">
        <v>21</v>
      </c>
      <c r="D116">
        <v>65.8</v>
      </c>
      <c r="E116">
        <v>0.74</v>
      </c>
      <c r="F116">
        <v>41</v>
      </c>
      <c r="G116">
        <v>0.3</v>
      </c>
      <c r="H116">
        <v>26</v>
      </c>
      <c r="I116" s="2">
        <f t="shared" si="3"/>
        <v>7.8</v>
      </c>
      <c r="K116" s="14">
        <v>19</v>
      </c>
    </row>
    <row r="117" spans="1:11" hidden="1">
      <c r="A117" s="1">
        <v>42841</v>
      </c>
      <c r="B117" s="1" t="str">
        <f t="shared" si="2"/>
        <v>April</v>
      </c>
      <c r="C117" t="s">
        <v>10</v>
      </c>
      <c r="D117">
        <v>65.099999999999994</v>
      </c>
      <c r="E117">
        <v>0.69</v>
      </c>
      <c r="F117">
        <v>43</v>
      </c>
      <c r="G117">
        <v>0.3</v>
      </c>
      <c r="H117">
        <v>27</v>
      </c>
      <c r="I117" s="2">
        <f t="shared" si="3"/>
        <v>8.1</v>
      </c>
      <c r="K117" s="15">
        <v>17</v>
      </c>
    </row>
    <row r="118" spans="1:11" hidden="1">
      <c r="A118" s="1">
        <v>42842</v>
      </c>
      <c r="B118" s="1" t="str">
        <f t="shared" si="2"/>
        <v>April</v>
      </c>
      <c r="C118" t="s">
        <v>12</v>
      </c>
      <c r="D118">
        <v>64.099999999999994</v>
      </c>
      <c r="E118">
        <v>0.71</v>
      </c>
      <c r="F118">
        <v>56</v>
      </c>
      <c r="G118">
        <v>0.3</v>
      </c>
      <c r="H118">
        <v>27</v>
      </c>
      <c r="I118" s="2">
        <f t="shared" si="3"/>
        <v>8.1</v>
      </c>
      <c r="K118" s="14">
        <v>15</v>
      </c>
    </row>
    <row r="119" spans="1:11" hidden="1">
      <c r="A119" s="1">
        <v>42843</v>
      </c>
      <c r="B119" s="1" t="str">
        <f t="shared" si="2"/>
        <v>April</v>
      </c>
      <c r="C119" t="s">
        <v>14</v>
      </c>
      <c r="D119">
        <v>62.5</v>
      </c>
      <c r="E119">
        <v>0.74</v>
      </c>
      <c r="F119">
        <v>31</v>
      </c>
      <c r="G119">
        <v>0.3</v>
      </c>
      <c r="H119">
        <v>25</v>
      </c>
      <c r="I119" s="2">
        <f t="shared" si="3"/>
        <v>7.5</v>
      </c>
      <c r="K119" s="15">
        <v>13</v>
      </c>
    </row>
    <row r="120" spans="1:11" hidden="1">
      <c r="A120" s="1">
        <v>42844</v>
      </c>
      <c r="B120" s="1" t="str">
        <f t="shared" si="2"/>
        <v>April</v>
      </c>
      <c r="C120" t="s">
        <v>16</v>
      </c>
      <c r="D120">
        <v>59.8</v>
      </c>
      <c r="E120">
        <v>0.77</v>
      </c>
      <c r="F120">
        <v>53</v>
      </c>
      <c r="G120">
        <v>0.3</v>
      </c>
      <c r="H120">
        <v>26</v>
      </c>
      <c r="I120" s="2">
        <f t="shared" si="3"/>
        <v>7.8</v>
      </c>
      <c r="K120" s="14">
        <v>10</v>
      </c>
    </row>
    <row r="121" spans="1:11" hidden="1">
      <c r="A121" s="1">
        <v>42845</v>
      </c>
      <c r="B121" s="1" t="str">
        <f t="shared" si="2"/>
        <v>April</v>
      </c>
      <c r="C121" t="s">
        <v>18</v>
      </c>
      <c r="D121">
        <v>68.099999999999994</v>
      </c>
      <c r="E121">
        <v>0.69</v>
      </c>
      <c r="F121">
        <v>42</v>
      </c>
      <c r="G121">
        <v>0.3</v>
      </c>
      <c r="H121">
        <v>27</v>
      </c>
      <c r="I121" s="2">
        <f t="shared" si="3"/>
        <v>8.1</v>
      </c>
      <c r="K121" s="15">
        <v>19</v>
      </c>
    </row>
    <row r="122" spans="1:11" hidden="1">
      <c r="A122" s="1">
        <v>42846</v>
      </c>
      <c r="B122" s="1" t="str">
        <f t="shared" si="2"/>
        <v>April</v>
      </c>
      <c r="C122" t="s">
        <v>20</v>
      </c>
      <c r="D122">
        <v>67.099999999999994</v>
      </c>
      <c r="E122">
        <v>0.74</v>
      </c>
      <c r="F122">
        <v>48</v>
      </c>
      <c r="G122">
        <v>0.3</v>
      </c>
      <c r="H122">
        <v>27</v>
      </c>
      <c r="I122" s="2">
        <f t="shared" si="3"/>
        <v>8.1</v>
      </c>
      <c r="K122" s="14">
        <v>17</v>
      </c>
    </row>
    <row r="123" spans="1:11" hidden="1">
      <c r="A123" s="1">
        <v>42847</v>
      </c>
      <c r="B123" s="1" t="str">
        <f t="shared" si="2"/>
        <v>April</v>
      </c>
      <c r="C123" t="s">
        <v>21</v>
      </c>
      <c r="D123">
        <v>57.5</v>
      </c>
      <c r="E123">
        <v>0.77</v>
      </c>
      <c r="F123">
        <v>47</v>
      </c>
      <c r="G123">
        <v>0.3</v>
      </c>
      <c r="H123">
        <v>25</v>
      </c>
      <c r="I123" s="2">
        <f t="shared" si="3"/>
        <v>7.5</v>
      </c>
      <c r="K123" s="15">
        <v>15</v>
      </c>
    </row>
    <row r="124" spans="1:11" hidden="1">
      <c r="A124" s="1">
        <v>42848</v>
      </c>
      <c r="B124" s="1" t="str">
        <f t="shared" si="2"/>
        <v>April</v>
      </c>
      <c r="C124" t="s">
        <v>10</v>
      </c>
      <c r="D124">
        <v>60.8</v>
      </c>
      <c r="E124">
        <v>0.77</v>
      </c>
      <c r="F124">
        <v>50</v>
      </c>
      <c r="G124">
        <v>0.3</v>
      </c>
      <c r="H124">
        <v>26</v>
      </c>
      <c r="I124" s="2">
        <f t="shared" si="3"/>
        <v>7.8</v>
      </c>
      <c r="K124" s="14">
        <v>14</v>
      </c>
    </row>
    <row r="125" spans="1:11" hidden="1">
      <c r="A125" s="1">
        <v>42849</v>
      </c>
      <c r="B125" s="1" t="str">
        <f t="shared" si="2"/>
        <v>April</v>
      </c>
      <c r="C125" t="s">
        <v>12</v>
      </c>
      <c r="D125">
        <v>65.099999999999994</v>
      </c>
      <c r="E125">
        <v>0.69</v>
      </c>
      <c r="F125">
        <v>48</v>
      </c>
      <c r="G125">
        <v>0.3</v>
      </c>
      <c r="H125">
        <v>27</v>
      </c>
      <c r="I125" s="2">
        <f t="shared" si="3"/>
        <v>8.1</v>
      </c>
      <c r="K125" s="15">
        <v>11</v>
      </c>
    </row>
    <row r="126" spans="1:11" hidden="1">
      <c r="A126" s="1">
        <v>42850</v>
      </c>
      <c r="B126" s="1" t="str">
        <f t="shared" si="2"/>
        <v>April</v>
      </c>
      <c r="C126" t="s">
        <v>14</v>
      </c>
      <c r="D126">
        <v>65.099999999999994</v>
      </c>
      <c r="E126">
        <v>0.71</v>
      </c>
      <c r="F126">
        <v>37</v>
      </c>
      <c r="G126">
        <v>0.3</v>
      </c>
      <c r="H126">
        <v>27</v>
      </c>
      <c r="I126" s="2">
        <f t="shared" si="3"/>
        <v>8.1</v>
      </c>
      <c r="K126" s="14">
        <v>17</v>
      </c>
    </row>
    <row r="127" spans="1:11" hidden="1">
      <c r="A127" s="1">
        <v>42851</v>
      </c>
      <c r="B127" s="1" t="str">
        <f t="shared" si="2"/>
        <v>April</v>
      </c>
      <c r="C127" t="s">
        <v>16</v>
      </c>
      <c r="D127">
        <v>62.5</v>
      </c>
      <c r="E127">
        <v>0.8</v>
      </c>
      <c r="F127">
        <v>48</v>
      </c>
      <c r="G127">
        <v>0.3</v>
      </c>
      <c r="H127">
        <v>25</v>
      </c>
      <c r="I127" s="2">
        <f t="shared" si="3"/>
        <v>7.5</v>
      </c>
      <c r="K127" s="15">
        <v>15</v>
      </c>
    </row>
    <row r="128" spans="1:11" hidden="1">
      <c r="A128" s="1">
        <v>42852</v>
      </c>
      <c r="B128" s="1" t="str">
        <f t="shared" si="2"/>
        <v>April</v>
      </c>
      <c r="C128" t="s">
        <v>18</v>
      </c>
      <c r="D128">
        <v>63.5</v>
      </c>
      <c r="E128">
        <v>0.77</v>
      </c>
      <c r="F128">
        <v>50</v>
      </c>
      <c r="G128">
        <v>0.3</v>
      </c>
      <c r="H128">
        <v>25</v>
      </c>
      <c r="I128" s="2">
        <f t="shared" si="3"/>
        <v>7.5</v>
      </c>
      <c r="K128" s="14">
        <v>14</v>
      </c>
    </row>
    <row r="129" spans="1:11" hidden="1">
      <c r="A129" s="1">
        <v>42853</v>
      </c>
      <c r="B129" s="1" t="str">
        <f t="shared" si="2"/>
        <v>April</v>
      </c>
      <c r="C129" t="s">
        <v>20</v>
      </c>
      <c r="D129">
        <v>58.8</v>
      </c>
      <c r="E129">
        <v>0.74</v>
      </c>
      <c r="F129">
        <v>32</v>
      </c>
      <c r="G129">
        <v>0.3</v>
      </c>
      <c r="H129">
        <v>26</v>
      </c>
      <c r="I129" s="2">
        <f t="shared" si="3"/>
        <v>7.8</v>
      </c>
      <c r="K129" s="15">
        <v>13</v>
      </c>
    </row>
    <row r="130" spans="1:11" hidden="1">
      <c r="A130" s="1">
        <v>42854</v>
      </c>
      <c r="B130" s="1" t="str">
        <f t="shared" si="2"/>
        <v>April</v>
      </c>
      <c r="C130" t="s">
        <v>21</v>
      </c>
      <c r="D130">
        <v>65.099999999999994</v>
      </c>
      <c r="E130">
        <v>0.71</v>
      </c>
      <c r="F130">
        <v>32</v>
      </c>
      <c r="G130">
        <v>0.3</v>
      </c>
      <c r="H130">
        <v>27</v>
      </c>
      <c r="I130" s="2">
        <f t="shared" si="3"/>
        <v>8.1</v>
      </c>
      <c r="K130" s="14">
        <v>17</v>
      </c>
    </row>
    <row r="131" spans="1:11" hidden="1">
      <c r="A131" s="1">
        <v>42855</v>
      </c>
      <c r="B131" s="1" t="str">
        <f t="shared" si="2"/>
        <v>April</v>
      </c>
      <c r="C131" t="s">
        <v>10</v>
      </c>
      <c r="D131">
        <v>67.099999999999994</v>
      </c>
      <c r="E131">
        <v>0.74</v>
      </c>
      <c r="F131">
        <v>35</v>
      </c>
      <c r="G131">
        <v>0.3</v>
      </c>
      <c r="H131">
        <v>27</v>
      </c>
      <c r="I131" s="2">
        <f t="shared" si="3"/>
        <v>8.1</v>
      </c>
      <c r="K131" s="15">
        <v>15</v>
      </c>
    </row>
    <row r="132" spans="1:11" hidden="1">
      <c r="A132" s="1">
        <v>42856</v>
      </c>
      <c r="B132" s="1" t="str">
        <f t="shared" si="2"/>
        <v>May</v>
      </c>
      <c r="C132" t="s">
        <v>12</v>
      </c>
      <c r="D132">
        <v>66.7</v>
      </c>
      <c r="E132">
        <v>0.65</v>
      </c>
      <c r="F132">
        <v>56</v>
      </c>
      <c r="G132">
        <v>0.3</v>
      </c>
      <c r="H132">
        <v>29</v>
      </c>
      <c r="I132" s="2">
        <f t="shared" si="3"/>
        <v>8.6999999999999993</v>
      </c>
      <c r="K132" s="14">
        <v>14</v>
      </c>
    </row>
    <row r="133" spans="1:11" hidden="1">
      <c r="A133" s="1">
        <v>42857</v>
      </c>
      <c r="B133" s="1" t="str">
        <f t="shared" si="2"/>
        <v>May</v>
      </c>
      <c r="C133" t="s">
        <v>14</v>
      </c>
      <c r="D133">
        <v>65.7</v>
      </c>
      <c r="E133">
        <v>0.69</v>
      </c>
      <c r="F133">
        <v>40</v>
      </c>
      <c r="G133">
        <v>0.3</v>
      </c>
      <c r="H133">
        <v>29</v>
      </c>
      <c r="I133" s="2">
        <f t="shared" si="3"/>
        <v>8.6999999999999993</v>
      </c>
      <c r="K133" s="15">
        <v>13</v>
      </c>
    </row>
    <row r="134" spans="1:11" hidden="1">
      <c r="A134" s="1">
        <v>42858</v>
      </c>
      <c r="B134" s="1" t="str">
        <f t="shared" si="2"/>
        <v>May</v>
      </c>
      <c r="C134" t="s">
        <v>16</v>
      </c>
      <c r="D134">
        <v>71</v>
      </c>
      <c r="E134">
        <v>0.63</v>
      </c>
      <c r="F134">
        <v>55</v>
      </c>
      <c r="G134">
        <v>0.3</v>
      </c>
      <c r="H134">
        <v>30</v>
      </c>
      <c r="I134" s="2">
        <f t="shared" si="3"/>
        <v>9</v>
      </c>
      <c r="K134" s="14">
        <v>18</v>
      </c>
    </row>
    <row r="135" spans="1:11" hidden="1">
      <c r="A135" s="1">
        <v>42859</v>
      </c>
      <c r="B135" s="1" t="str">
        <f t="shared" si="2"/>
        <v>May</v>
      </c>
      <c r="C135" t="s">
        <v>18</v>
      </c>
      <c r="D135">
        <v>71.3</v>
      </c>
      <c r="E135">
        <v>0.63</v>
      </c>
      <c r="F135">
        <v>64</v>
      </c>
      <c r="G135">
        <v>0.3</v>
      </c>
      <c r="H135">
        <v>31</v>
      </c>
      <c r="I135" s="2">
        <f t="shared" si="3"/>
        <v>9.2999999999999989</v>
      </c>
      <c r="K135" s="15">
        <v>16</v>
      </c>
    </row>
    <row r="136" spans="1:11" hidden="1">
      <c r="A136" s="1">
        <v>42860</v>
      </c>
      <c r="B136" s="1" t="str">
        <f t="shared" si="2"/>
        <v>May</v>
      </c>
      <c r="C136" t="s">
        <v>20</v>
      </c>
      <c r="D136">
        <v>69.400000000000006</v>
      </c>
      <c r="E136">
        <v>0.71</v>
      </c>
      <c r="F136">
        <v>31</v>
      </c>
      <c r="G136">
        <v>0.3</v>
      </c>
      <c r="H136">
        <v>28</v>
      </c>
      <c r="I136" s="2">
        <f t="shared" si="3"/>
        <v>8.4</v>
      </c>
      <c r="K136" s="14">
        <v>15</v>
      </c>
    </row>
    <row r="137" spans="1:11" hidden="1">
      <c r="A137" s="1">
        <v>42861</v>
      </c>
      <c r="B137" s="1" t="str">
        <f t="shared" si="2"/>
        <v>May</v>
      </c>
      <c r="C137" t="s">
        <v>21</v>
      </c>
      <c r="D137">
        <v>66.7</v>
      </c>
      <c r="E137">
        <v>0.67</v>
      </c>
      <c r="F137">
        <v>51</v>
      </c>
      <c r="G137">
        <v>0.3</v>
      </c>
      <c r="H137">
        <v>29</v>
      </c>
      <c r="I137" s="2">
        <f t="shared" si="3"/>
        <v>8.6999999999999993</v>
      </c>
      <c r="K137" s="15">
        <v>13</v>
      </c>
    </row>
    <row r="138" spans="1:11" hidden="1">
      <c r="A138" s="1">
        <v>42862</v>
      </c>
      <c r="B138" s="1" t="str">
        <f t="shared" si="2"/>
        <v>May</v>
      </c>
      <c r="C138" t="s">
        <v>10</v>
      </c>
      <c r="D138">
        <v>69.7</v>
      </c>
      <c r="E138">
        <v>0.65</v>
      </c>
      <c r="F138">
        <v>49</v>
      </c>
      <c r="G138">
        <v>0.3</v>
      </c>
      <c r="H138">
        <v>29</v>
      </c>
      <c r="I138" s="2">
        <f t="shared" si="3"/>
        <v>8.6999999999999993</v>
      </c>
      <c r="K138" s="14">
        <v>18</v>
      </c>
    </row>
    <row r="139" spans="1:11" hidden="1">
      <c r="A139" s="1">
        <v>42863</v>
      </c>
      <c r="B139" s="1" t="str">
        <f t="shared" si="2"/>
        <v>May</v>
      </c>
      <c r="C139" t="s">
        <v>12</v>
      </c>
      <c r="D139">
        <v>75</v>
      </c>
      <c r="E139">
        <v>0.67</v>
      </c>
      <c r="F139">
        <v>56</v>
      </c>
      <c r="G139">
        <v>0.3</v>
      </c>
      <c r="H139">
        <v>30</v>
      </c>
      <c r="I139" s="2">
        <f t="shared" si="3"/>
        <v>9</v>
      </c>
      <c r="K139" s="15">
        <v>16</v>
      </c>
    </row>
    <row r="140" spans="1:11" hidden="1">
      <c r="A140" s="1">
        <v>42864</v>
      </c>
      <c r="B140" s="1" t="str">
        <f t="shared" ref="B140:B203" si="4">TEXT(A140, "mmmm")</f>
        <v>May</v>
      </c>
      <c r="C140" t="s">
        <v>14</v>
      </c>
      <c r="D140">
        <v>71.3</v>
      </c>
      <c r="E140">
        <v>0.63</v>
      </c>
      <c r="F140">
        <v>56</v>
      </c>
      <c r="G140">
        <v>0.3</v>
      </c>
      <c r="H140">
        <v>31</v>
      </c>
      <c r="I140" s="2">
        <f t="shared" ref="I140:I203" si="5">G140*H140</f>
        <v>9.2999999999999989</v>
      </c>
      <c r="K140" s="14">
        <v>15</v>
      </c>
    </row>
    <row r="141" spans="1:11" hidden="1">
      <c r="A141" s="1">
        <v>42865</v>
      </c>
      <c r="B141" s="1" t="str">
        <f t="shared" si="4"/>
        <v>May</v>
      </c>
      <c r="C141" t="s">
        <v>16</v>
      </c>
      <c r="D141">
        <v>69.400000000000006</v>
      </c>
      <c r="E141">
        <v>0.69</v>
      </c>
      <c r="F141">
        <v>40</v>
      </c>
      <c r="G141">
        <v>0.3</v>
      </c>
      <c r="H141">
        <v>28</v>
      </c>
      <c r="I141" s="2">
        <f t="shared" si="5"/>
        <v>8.4</v>
      </c>
      <c r="K141" s="15">
        <v>13</v>
      </c>
    </row>
    <row r="142" spans="1:11" hidden="1">
      <c r="A142" s="1">
        <v>42866</v>
      </c>
      <c r="B142" s="1" t="str">
        <f t="shared" si="4"/>
        <v>May</v>
      </c>
      <c r="C142" t="s">
        <v>18</v>
      </c>
      <c r="D142">
        <v>72.7</v>
      </c>
      <c r="E142">
        <v>0.67</v>
      </c>
      <c r="F142">
        <v>57</v>
      </c>
      <c r="G142">
        <v>0.3</v>
      </c>
      <c r="H142">
        <v>29</v>
      </c>
      <c r="I142" s="2">
        <f t="shared" si="5"/>
        <v>8.6999999999999993</v>
      </c>
      <c r="K142" s="14">
        <v>19</v>
      </c>
    </row>
    <row r="143" spans="1:11" hidden="1">
      <c r="A143" s="1">
        <v>42867</v>
      </c>
      <c r="B143" s="1" t="str">
        <f t="shared" si="4"/>
        <v>May</v>
      </c>
      <c r="C143" t="s">
        <v>20</v>
      </c>
      <c r="D143">
        <v>66.7</v>
      </c>
      <c r="E143">
        <v>0.67</v>
      </c>
      <c r="F143">
        <v>40</v>
      </c>
      <c r="G143">
        <v>0.3</v>
      </c>
      <c r="H143">
        <v>29</v>
      </c>
      <c r="I143" s="2">
        <f t="shared" si="5"/>
        <v>8.6999999999999993</v>
      </c>
      <c r="K143" s="15">
        <v>16</v>
      </c>
    </row>
    <row r="144" spans="1:11" hidden="1">
      <c r="A144" s="1">
        <v>42868</v>
      </c>
      <c r="B144" s="1" t="str">
        <f t="shared" si="4"/>
        <v>May</v>
      </c>
      <c r="C144" t="s">
        <v>21</v>
      </c>
      <c r="D144">
        <v>70</v>
      </c>
      <c r="E144">
        <v>0.65</v>
      </c>
      <c r="F144">
        <v>34</v>
      </c>
      <c r="G144">
        <v>0.3</v>
      </c>
      <c r="H144">
        <v>30</v>
      </c>
      <c r="I144" s="2">
        <f t="shared" si="5"/>
        <v>9</v>
      </c>
      <c r="K144" s="14">
        <v>15</v>
      </c>
    </row>
    <row r="145" spans="1:11" hidden="1">
      <c r="A145" s="1">
        <v>42869</v>
      </c>
      <c r="B145" s="1" t="str">
        <f t="shared" si="4"/>
        <v>May</v>
      </c>
      <c r="C145" t="s">
        <v>10</v>
      </c>
      <c r="D145">
        <v>77.3</v>
      </c>
      <c r="E145">
        <v>0.63</v>
      </c>
      <c r="F145">
        <v>58</v>
      </c>
      <c r="G145">
        <v>0.3</v>
      </c>
      <c r="H145">
        <v>31</v>
      </c>
      <c r="I145" s="2">
        <f t="shared" si="5"/>
        <v>9.2999999999999989</v>
      </c>
      <c r="K145" s="15">
        <v>13</v>
      </c>
    </row>
    <row r="146" spans="1:11" hidden="1">
      <c r="A146" s="1">
        <v>42870</v>
      </c>
      <c r="B146" s="1" t="str">
        <f t="shared" si="4"/>
        <v>May</v>
      </c>
      <c r="C146" t="s">
        <v>12</v>
      </c>
      <c r="D146">
        <v>63.4</v>
      </c>
      <c r="E146">
        <v>0.69</v>
      </c>
      <c r="F146">
        <v>32</v>
      </c>
      <c r="G146">
        <v>0.3</v>
      </c>
      <c r="H146">
        <v>28</v>
      </c>
      <c r="I146" s="2">
        <f t="shared" si="5"/>
        <v>8.4</v>
      </c>
      <c r="K146" s="14">
        <v>7</v>
      </c>
    </row>
    <row r="147" spans="1:11" hidden="1">
      <c r="A147" s="1">
        <v>42871</v>
      </c>
      <c r="B147" s="1" t="str">
        <f t="shared" si="4"/>
        <v>May</v>
      </c>
      <c r="C147" t="s">
        <v>14</v>
      </c>
      <c r="D147">
        <v>65.7</v>
      </c>
      <c r="E147">
        <v>0.67</v>
      </c>
      <c r="F147">
        <v>55</v>
      </c>
      <c r="G147">
        <v>0.3</v>
      </c>
      <c r="H147">
        <v>29</v>
      </c>
      <c r="I147" s="2">
        <f t="shared" si="5"/>
        <v>8.6999999999999993</v>
      </c>
      <c r="K147" s="15"/>
    </row>
    <row r="148" spans="1:11" hidden="1">
      <c r="A148" s="1">
        <v>42872</v>
      </c>
      <c r="B148" s="1" t="str">
        <f t="shared" si="4"/>
        <v>May</v>
      </c>
      <c r="C148" t="s">
        <v>16</v>
      </c>
      <c r="D148">
        <v>70.7</v>
      </c>
      <c r="E148">
        <v>0.67</v>
      </c>
      <c r="F148">
        <v>43</v>
      </c>
      <c r="G148">
        <v>0.3</v>
      </c>
      <c r="H148">
        <v>29</v>
      </c>
      <c r="I148" s="2">
        <f t="shared" si="5"/>
        <v>8.6999999999999993</v>
      </c>
      <c r="K148" s="14"/>
    </row>
    <row r="149" spans="1:11" hidden="1">
      <c r="A149" s="1">
        <v>42873</v>
      </c>
      <c r="B149" s="1" t="str">
        <f t="shared" si="4"/>
        <v>May</v>
      </c>
      <c r="C149" t="s">
        <v>18</v>
      </c>
      <c r="D149">
        <v>72</v>
      </c>
      <c r="E149">
        <v>0.67</v>
      </c>
      <c r="F149">
        <v>53</v>
      </c>
      <c r="G149">
        <v>0.3</v>
      </c>
      <c r="H149">
        <v>30</v>
      </c>
      <c r="I149" s="2">
        <f t="shared" si="5"/>
        <v>9</v>
      </c>
      <c r="K149" s="15"/>
    </row>
    <row r="150" spans="1:11" hidden="1">
      <c r="A150" s="1">
        <v>42874</v>
      </c>
      <c r="B150" s="1" t="str">
        <f t="shared" si="4"/>
        <v>May</v>
      </c>
      <c r="C150" t="s">
        <v>20</v>
      </c>
      <c r="D150">
        <v>75.3</v>
      </c>
      <c r="E150">
        <v>0.61</v>
      </c>
      <c r="F150">
        <v>58</v>
      </c>
      <c r="G150">
        <v>0.3</v>
      </c>
      <c r="H150">
        <v>31</v>
      </c>
      <c r="I150" s="2">
        <f t="shared" si="5"/>
        <v>9.2999999999999989</v>
      </c>
      <c r="K150" s="14"/>
    </row>
    <row r="151" spans="1:11" hidden="1">
      <c r="A151" s="1">
        <v>42875</v>
      </c>
      <c r="B151" s="1" t="str">
        <f t="shared" si="4"/>
        <v>May</v>
      </c>
      <c r="C151" t="s">
        <v>21</v>
      </c>
      <c r="D151">
        <v>64.400000000000006</v>
      </c>
      <c r="E151">
        <v>0.67</v>
      </c>
      <c r="F151">
        <v>59</v>
      </c>
      <c r="G151">
        <v>0.3</v>
      </c>
      <c r="H151">
        <v>28</v>
      </c>
      <c r="I151" s="2">
        <f t="shared" si="5"/>
        <v>8.4</v>
      </c>
      <c r="K151" s="15"/>
    </row>
    <row r="152" spans="1:11" hidden="1">
      <c r="A152" s="1">
        <v>42876</v>
      </c>
      <c r="B152" s="1" t="str">
        <f t="shared" si="4"/>
        <v>May</v>
      </c>
      <c r="C152" t="s">
        <v>10</v>
      </c>
      <c r="D152">
        <v>71.7</v>
      </c>
      <c r="E152">
        <v>0.69</v>
      </c>
      <c r="F152">
        <v>47</v>
      </c>
      <c r="G152">
        <v>0.3</v>
      </c>
      <c r="H152">
        <v>29</v>
      </c>
      <c r="I152" s="2">
        <f t="shared" si="5"/>
        <v>8.6999999999999993</v>
      </c>
      <c r="K152" s="14"/>
    </row>
    <row r="153" spans="1:11" hidden="1">
      <c r="A153" s="1">
        <v>42877</v>
      </c>
      <c r="B153" s="1" t="str">
        <f t="shared" si="4"/>
        <v>May</v>
      </c>
      <c r="C153" t="s">
        <v>12</v>
      </c>
      <c r="D153">
        <v>71</v>
      </c>
      <c r="E153">
        <v>0.67</v>
      </c>
      <c r="F153">
        <v>34</v>
      </c>
      <c r="G153">
        <v>0.3</v>
      </c>
      <c r="H153">
        <v>30</v>
      </c>
      <c r="I153" s="2">
        <f t="shared" si="5"/>
        <v>9</v>
      </c>
      <c r="K153" s="15"/>
    </row>
    <row r="154" spans="1:11" hidden="1">
      <c r="A154" s="1">
        <v>42878</v>
      </c>
      <c r="B154" s="1" t="str">
        <f t="shared" si="4"/>
        <v>May</v>
      </c>
      <c r="C154" t="s">
        <v>14</v>
      </c>
      <c r="D154">
        <v>76.3</v>
      </c>
      <c r="E154">
        <v>0.63</v>
      </c>
      <c r="F154">
        <v>45</v>
      </c>
      <c r="G154">
        <v>0.3</v>
      </c>
      <c r="H154">
        <v>31</v>
      </c>
      <c r="I154" s="2">
        <f t="shared" si="5"/>
        <v>9.2999999999999989</v>
      </c>
      <c r="K154" s="14"/>
    </row>
    <row r="155" spans="1:11" hidden="1">
      <c r="A155" s="1">
        <v>42879</v>
      </c>
      <c r="B155" s="1" t="str">
        <f t="shared" si="4"/>
        <v>May</v>
      </c>
      <c r="C155" t="s">
        <v>16</v>
      </c>
      <c r="D155">
        <v>69.400000000000006</v>
      </c>
      <c r="E155">
        <v>0.69</v>
      </c>
      <c r="F155">
        <v>34</v>
      </c>
      <c r="G155">
        <v>0.3</v>
      </c>
      <c r="H155">
        <v>28</v>
      </c>
      <c r="I155" s="2">
        <f t="shared" si="5"/>
        <v>8.4</v>
      </c>
      <c r="K155" s="15"/>
    </row>
    <row r="156" spans="1:11" hidden="1">
      <c r="A156" s="1">
        <v>42880</v>
      </c>
      <c r="B156" s="1" t="str">
        <f t="shared" si="4"/>
        <v>May</v>
      </c>
      <c r="C156" t="s">
        <v>18</v>
      </c>
      <c r="D156">
        <v>71.7</v>
      </c>
      <c r="E156">
        <v>0.69</v>
      </c>
      <c r="F156">
        <v>53</v>
      </c>
      <c r="G156">
        <v>0.3</v>
      </c>
      <c r="H156">
        <v>29</v>
      </c>
      <c r="I156" s="2">
        <f t="shared" si="5"/>
        <v>8.6999999999999993</v>
      </c>
      <c r="K156" s="14"/>
    </row>
    <row r="157" spans="1:11" hidden="1">
      <c r="A157" s="1">
        <v>42881</v>
      </c>
      <c r="B157" s="1" t="str">
        <f t="shared" si="4"/>
        <v>May</v>
      </c>
      <c r="C157" t="s">
        <v>20</v>
      </c>
      <c r="D157">
        <v>72</v>
      </c>
      <c r="E157">
        <v>0.67</v>
      </c>
      <c r="F157">
        <v>63</v>
      </c>
      <c r="G157">
        <v>0.3</v>
      </c>
      <c r="H157">
        <v>30</v>
      </c>
      <c r="I157" s="2">
        <f t="shared" si="5"/>
        <v>9</v>
      </c>
      <c r="K157" s="15"/>
    </row>
    <row r="158" spans="1:11" hidden="1">
      <c r="A158" s="1">
        <v>42882</v>
      </c>
      <c r="B158" s="1" t="str">
        <f t="shared" si="4"/>
        <v>May</v>
      </c>
      <c r="C158" t="s">
        <v>21</v>
      </c>
      <c r="D158">
        <v>77.3</v>
      </c>
      <c r="E158">
        <v>0.63</v>
      </c>
      <c r="F158">
        <v>56</v>
      </c>
      <c r="G158">
        <v>0.3</v>
      </c>
      <c r="H158">
        <v>31</v>
      </c>
      <c r="I158" s="2">
        <f t="shared" si="5"/>
        <v>9.2999999999999989</v>
      </c>
      <c r="K158" s="14"/>
    </row>
    <row r="159" spans="1:11" hidden="1">
      <c r="A159" s="1">
        <v>42883</v>
      </c>
      <c r="B159" s="1" t="str">
        <f t="shared" si="4"/>
        <v>May</v>
      </c>
      <c r="C159" t="s">
        <v>10</v>
      </c>
      <c r="D159">
        <v>71.7</v>
      </c>
      <c r="E159">
        <v>0.65</v>
      </c>
      <c r="F159">
        <v>45</v>
      </c>
      <c r="G159">
        <v>0.3</v>
      </c>
      <c r="H159">
        <v>29</v>
      </c>
      <c r="I159" s="2">
        <f t="shared" si="5"/>
        <v>8.6999999999999993</v>
      </c>
      <c r="K159" s="15"/>
    </row>
    <row r="160" spans="1:11" hidden="1">
      <c r="A160" s="1">
        <v>42884</v>
      </c>
      <c r="B160" s="1" t="str">
        <f t="shared" si="4"/>
        <v>May</v>
      </c>
      <c r="C160" t="s">
        <v>12</v>
      </c>
      <c r="D160">
        <v>66.7</v>
      </c>
      <c r="E160">
        <v>0.65</v>
      </c>
      <c r="F160">
        <v>32</v>
      </c>
      <c r="G160">
        <v>0.3</v>
      </c>
      <c r="H160">
        <v>29</v>
      </c>
      <c r="I160" s="2">
        <f t="shared" si="5"/>
        <v>8.6999999999999993</v>
      </c>
      <c r="K160" s="14"/>
    </row>
    <row r="161" spans="1:11" hidden="1">
      <c r="A161" s="1">
        <v>42885</v>
      </c>
      <c r="B161" s="1" t="str">
        <f t="shared" si="4"/>
        <v>May</v>
      </c>
      <c r="C161" t="s">
        <v>14</v>
      </c>
      <c r="D161">
        <v>75</v>
      </c>
      <c r="E161">
        <v>0.67</v>
      </c>
      <c r="F161">
        <v>43</v>
      </c>
      <c r="G161">
        <v>0.3</v>
      </c>
      <c r="H161">
        <v>30</v>
      </c>
      <c r="I161" s="2">
        <f t="shared" si="5"/>
        <v>9</v>
      </c>
      <c r="K161" s="15"/>
    </row>
    <row r="162" spans="1:11" hidden="1">
      <c r="A162" s="1">
        <v>42886</v>
      </c>
      <c r="B162" s="1" t="str">
        <f t="shared" si="4"/>
        <v>May</v>
      </c>
      <c r="C162" t="s">
        <v>16</v>
      </c>
      <c r="D162">
        <v>77.3</v>
      </c>
      <c r="E162">
        <v>0.65</v>
      </c>
      <c r="F162">
        <v>56</v>
      </c>
      <c r="G162">
        <v>0.3</v>
      </c>
      <c r="H162">
        <v>31</v>
      </c>
      <c r="I162" s="2">
        <f t="shared" si="5"/>
        <v>9.2999999999999989</v>
      </c>
      <c r="K162" s="14"/>
    </row>
    <row r="163" spans="1:11" hidden="1">
      <c r="A163" s="1">
        <v>42887</v>
      </c>
      <c r="B163" s="1" t="str">
        <f t="shared" si="4"/>
        <v>June</v>
      </c>
      <c r="C163" t="s">
        <v>18</v>
      </c>
      <c r="D163">
        <v>71.3</v>
      </c>
      <c r="E163">
        <v>0.65</v>
      </c>
      <c r="F163">
        <v>42</v>
      </c>
      <c r="G163">
        <v>0.3</v>
      </c>
      <c r="H163">
        <v>31</v>
      </c>
      <c r="I163" s="2">
        <f t="shared" si="5"/>
        <v>9.2999999999999989</v>
      </c>
      <c r="K163" s="15"/>
    </row>
    <row r="164" spans="1:11" hidden="1">
      <c r="A164" s="1">
        <v>42888</v>
      </c>
      <c r="B164" s="1" t="str">
        <f t="shared" si="4"/>
        <v>June</v>
      </c>
      <c r="C164" t="s">
        <v>20</v>
      </c>
      <c r="D164">
        <v>79.900000000000006</v>
      </c>
      <c r="E164">
        <v>0.59</v>
      </c>
      <c r="F164">
        <v>48</v>
      </c>
      <c r="G164">
        <v>0.3</v>
      </c>
      <c r="H164">
        <v>33</v>
      </c>
      <c r="I164" s="2">
        <f t="shared" si="5"/>
        <v>9.9</v>
      </c>
      <c r="K164" s="14"/>
    </row>
    <row r="165" spans="1:11" hidden="1">
      <c r="A165" s="1">
        <v>42889</v>
      </c>
      <c r="B165" s="1" t="str">
        <f t="shared" si="4"/>
        <v>June</v>
      </c>
      <c r="C165" t="s">
        <v>21</v>
      </c>
      <c r="D165">
        <v>81.5</v>
      </c>
      <c r="E165">
        <v>0.56000000000000005</v>
      </c>
      <c r="F165">
        <v>59</v>
      </c>
      <c r="G165">
        <v>0.3</v>
      </c>
      <c r="H165">
        <v>35</v>
      </c>
      <c r="I165" s="2">
        <f t="shared" si="5"/>
        <v>10.5</v>
      </c>
      <c r="K165" s="15"/>
    </row>
    <row r="166" spans="1:11" hidden="1">
      <c r="A166" s="1">
        <v>42890</v>
      </c>
      <c r="B166" s="1" t="str">
        <f t="shared" si="4"/>
        <v>June</v>
      </c>
      <c r="C166" t="s">
        <v>10</v>
      </c>
      <c r="D166">
        <v>90.4</v>
      </c>
      <c r="E166">
        <v>0.51</v>
      </c>
      <c r="F166">
        <v>43</v>
      </c>
      <c r="G166">
        <v>0.3</v>
      </c>
      <c r="H166">
        <v>38</v>
      </c>
      <c r="I166" s="2">
        <f t="shared" si="5"/>
        <v>11.4</v>
      </c>
      <c r="K166" s="14"/>
    </row>
    <row r="167" spans="1:11" hidden="1">
      <c r="A167" s="1">
        <v>42891</v>
      </c>
      <c r="B167" s="1" t="str">
        <f t="shared" si="4"/>
        <v>June</v>
      </c>
      <c r="C167" t="s">
        <v>12</v>
      </c>
      <c r="D167">
        <v>78.599999999999994</v>
      </c>
      <c r="E167">
        <v>0.59</v>
      </c>
      <c r="F167">
        <v>36</v>
      </c>
      <c r="G167">
        <v>0.3</v>
      </c>
      <c r="H167">
        <v>32</v>
      </c>
      <c r="I167" s="2">
        <f t="shared" si="5"/>
        <v>9.6</v>
      </c>
      <c r="K167" s="15"/>
    </row>
    <row r="168" spans="1:11" hidden="1">
      <c r="A168" s="1">
        <v>42892</v>
      </c>
      <c r="B168" s="1" t="str">
        <f t="shared" si="4"/>
        <v>June</v>
      </c>
      <c r="C168" t="s">
        <v>14</v>
      </c>
      <c r="D168">
        <v>84.2</v>
      </c>
      <c r="E168">
        <v>0.56000000000000005</v>
      </c>
      <c r="F168">
        <v>44</v>
      </c>
      <c r="G168">
        <v>0.3</v>
      </c>
      <c r="H168">
        <v>34</v>
      </c>
      <c r="I168" s="2">
        <f t="shared" si="5"/>
        <v>10.199999999999999</v>
      </c>
      <c r="K168" s="14"/>
    </row>
    <row r="169" spans="1:11" hidden="1">
      <c r="A169" s="1">
        <v>42893</v>
      </c>
      <c r="B169" s="1" t="str">
        <f t="shared" si="4"/>
        <v>June</v>
      </c>
      <c r="C169" t="s">
        <v>16</v>
      </c>
      <c r="D169">
        <v>86.8</v>
      </c>
      <c r="E169">
        <v>0.56000000000000005</v>
      </c>
      <c r="F169">
        <v>58</v>
      </c>
      <c r="G169">
        <v>0.3</v>
      </c>
      <c r="H169">
        <v>36</v>
      </c>
      <c r="I169" s="2">
        <f t="shared" si="5"/>
        <v>10.799999999999999</v>
      </c>
      <c r="K169" s="15"/>
    </row>
    <row r="170" spans="1:11" hidden="1">
      <c r="A170" s="1">
        <v>42894</v>
      </c>
      <c r="B170" s="1" t="str">
        <f t="shared" si="4"/>
        <v>June</v>
      </c>
      <c r="C170" t="s">
        <v>18</v>
      </c>
      <c r="D170">
        <v>90.7</v>
      </c>
      <c r="E170">
        <v>0.5</v>
      </c>
      <c r="F170">
        <v>46</v>
      </c>
      <c r="G170">
        <v>0.3</v>
      </c>
      <c r="H170">
        <v>39</v>
      </c>
      <c r="I170" s="2">
        <f t="shared" si="5"/>
        <v>11.7</v>
      </c>
      <c r="K170" s="14"/>
    </row>
    <row r="171" spans="1:11" hidden="1">
      <c r="A171" s="1">
        <v>42895</v>
      </c>
      <c r="B171" s="1" t="str">
        <f t="shared" si="4"/>
        <v>June</v>
      </c>
      <c r="C171" t="s">
        <v>20</v>
      </c>
      <c r="D171">
        <v>77.599999999999994</v>
      </c>
      <c r="E171">
        <v>0.61</v>
      </c>
      <c r="F171">
        <v>44</v>
      </c>
      <c r="G171">
        <v>0.3</v>
      </c>
      <c r="H171">
        <v>32</v>
      </c>
      <c r="I171" s="2">
        <f t="shared" si="5"/>
        <v>9.6</v>
      </c>
      <c r="K171" s="15"/>
    </row>
    <row r="172" spans="1:11" hidden="1">
      <c r="A172" s="1">
        <v>42896</v>
      </c>
      <c r="B172" s="1" t="str">
        <f t="shared" si="4"/>
        <v>June</v>
      </c>
      <c r="C172" t="s">
        <v>21</v>
      </c>
      <c r="D172">
        <v>79.5</v>
      </c>
      <c r="E172">
        <v>0.54</v>
      </c>
      <c r="F172">
        <v>54</v>
      </c>
      <c r="G172">
        <v>0.3</v>
      </c>
      <c r="H172">
        <v>35</v>
      </c>
      <c r="I172" s="2">
        <f t="shared" si="5"/>
        <v>10.5</v>
      </c>
      <c r="K172" s="14"/>
    </row>
    <row r="173" spans="1:11" hidden="1">
      <c r="A173" s="1">
        <v>42897</v>
      </c>
      <c r="B173" s="1" t="str">
        <f t="shared" si="4"/>
        <v>June</v>
      </c>
      <c r="C173" t="s">
        <v>10</v>
      </c>
      <c r="D173">
        <v>84.8</v>
      </c>
      <c r="E173">
        <v>0.53</v>
      </c>
      <c r="F173">
        <v>42</v>
      </c>
      <c r="G173">
        <v>0.3</v>
      </c>
      <c r="H173">
        <v>36</v>
      </c>
      <c r="I173" s="2">
        <f t="shared" si="5"/>
        <v>10.799999999999999</v>
      </c>
      <c r="K173" s="15"/>
    </row>
    <row r="174" spans="1:11" hidden="1">
      <c r="A174" s="1">
        <v>42898</v>
      </c>
      <c r="B174" s="1" t="str">
        <f t="shared" si="4"/>
        <v>June</v>
      </c>
      <c r="C174" t="s">
        <v>12</v>
      </c>
      <c r="D174">
        <v>93</v>
      </c>
      <c r="E174">
        <v>0.5</v>
      </c>
      <c r="F174">
        <v>67</v>
      </c>
      <c r="G174">
        <v>0.3</v>
      </c>
      <c r="H174">
        <v>40</v>
      </c>
      <c r="I174" s="2">
        <f t="shared" si="5"/>
        <v>12</v>
      </c>
      <c r="K174" s="14"/>
    </row>
    <row r="175" spans="1:11" hidden="1">
      <c r="A175" s="1">
        <v>42899</v>
      </c>
      <c r="B175" s="1" t="str">
        <f t="shared" si="4"/>
        <v>June</v>
      </c>
      <c r="C175" t="s">
        <v>14</v>
      </c>
      <c r="D175">
        <v>75.599999999999994</v>
      </c>
      <c r="E175">
        <v>0.59</v>
      </c>
      <c r="F175">
        <v>65</v>
      </c>
      <c r="G175">
        <v>0.3</v>
      </c>
      <c r="H175">
        <v>32</v>
      </c>
      <c r="I175" s="2">
        <f t="shared" si="5"/>
        <v>9.6</v>
      </c>
      <c r="K175" s="15"/>
    </row>
    <row r="176" spans="1:11" hidden="1">
      <c r="A176" s="1">
        <v>42900</v>
      </c>
      <c r="B176" s="1" t="str">
        <f t="shared" si="4"/>
        <v>June</v>
      </c>
      <c r="C176" t="s">
        <v>16</v>
      </c>
      <c r="D176">
        <v>80.5</v>
      </c>
      <c r="E176">
        <v>0.56999999999999995</v>
      </c>
      <c r="F176">
        <v>48</v>
      </c>
      <c r="G176">
        <v>0.3</v>
      </c>
      <c r="H176">
        <v>35</v>
      </c>
      <c r="I176" s="2">
        <f t="shared" si="5"/>
        <v>10.5</v>
      </c>
      <c r="K176" s="14"/>
    </row>
    <row r="177" spans="1:11" hidden="1">
      <c r="A177" s="1">
        <v>42901</v>
      </c>
      <c r="B177" s="1" t="str">
        <f t="shared" si="4"/>
        <v>June</v>
      </c>
      <c r="C177" t="s">
        <v>18</v>
      </c>
      <c r="D177">
        <v>84.8</v>
      </c>
      <c r="E177">
        <v>0.56000000000000005</v>
      </c>
      <c r="F177">
        <v>50</v>
      </c>
      <c r="G177">
        <v>0.3</v>
      </c>
      <c r="H177">
        <v>36</v>
      </c>
      <c r="I177" s="2">
        <f t="shared" si="5"/>
        <v>10.799999999999999</v>
      </c>
      <c r="K177" s="15"/>
    </row>
    <row r="178" spans="1:11" hidden="1">
      <c r="A178" s="1">
        <v>42902</v>
      </c>
      <c r="B178" s="1" t="str">
        <f t="shared" si="4"/>
        <v>June</v>
      </c>
      <c r="C178" t="s">
        <v>20</v>
      </c>
      <c r="D178">
        <v>99.3</v>
      </c>
      <c r="E178">
        <v>0.47</v>
      </c>
      <c r="F178">
        <v>77</v>
      </c>
      <c r="G178">
        <v>0.3</v>
      </c>
      <c r="H178">
        <v>41</v>
      </c>
      <c r="I178" s="2">
        <f t="shared" si="5"/>
        <v>12.299999999999999</v>
      </c>
      <c r="K178" s="14"/>
    </row>
    <row r="179" spans="1:11" hidden="1">
      <c r="A179" s="1">
        <v>42903</v>
      </c>
      <c r="B179" s="1" t="str">
        <f t="shared" si="4"/>
        <v>June</v>
      </c>
      <c r="C179" t="s">
        <v>21</v>
      </c>
      <c r="D179">
        <v>76.3</v>
      </c>
      <c r="E179">
        <v>0.65</v>
      </c>
      <c r="F179">
        <v>47</v>
      </c>
      <c r="G179">
        <v>0.3</v>
      </c>
      <c r="H179">
        <v>31</v>
      </c>
      <c r="I179" s="2">
        <f t="shared" si="5"/>
        <v>9.2999999999999989</v>
      </c>
      <c r="K179" s="15"/>
    </row>
    <row r="180" spans="1:11" hidden="1">
      <c r="A180" s="1">
        <v>42904</v>
      </c>
      <c r="B180" s="1" t="str">
        <f t="shared" si="4"/>
        <v>June</v>
      </c>
      <c r="C180" t="s">
        <v>10</v>
      </c>
      <c r="D180">
        <v>72.599999999999994</v>
      </c>
      <c r="E180">
        <v>0.59</v>
      </c>
      <c r="F180">
        <v>60</v>
      </c>
      <c r="G180">
        <v>0.3</v>
      </c>
      <c r="H180">
        <v>32</v>
      </c>
      <c r="I180" s="2">
        <f t="shared" si="5"/>
        <v>9.6</v>
      </c>
      <c r="K180" s="14"/>
    </row>
    <row r="181" spans="1:11" hidden="1">
      <c r="A181" s="1">
        <v>42905</v>
      </c>
      <c r="B181" s="1" t="str">
        <f t="shared" si="4"/>
        <v>June</v>
      </c>
      <c r="C181" t="s">
        <v>12</v>
      </c>
      <c r="D181">
        <v>86.5</v>
      </c>
      <c r="E181">
        <v>0.56000000000000005</v>
      </c>
      <c r="F181">
        <v>66</v>
      </c>
      <c r="G181">
        <v>0.3</v>
      </c>
      <c r="H181">
        <v>35</v>
      </c>
      <c r="I181" s="2">
        <f t="shared" si="5"/>
        <v>10.5</v>
      </c>
      <c r="K181" s="15"/>
    </row>
    <row r="182" spans="1:11" hidden="1">
      <c r="A182" s="1">
        <v>42906</v>
      </c>
      <c r="B182" s="1" t="str">
        <f t="shared" si="4"/>
        <v>June</v>
      </c>
      <c r="C182" t="s">
        <v>14</v>
      </c>
      <c r="D182">
        <v>85.1</v>
      </c>
      <c r="E182">
        <v>0.54</v>
      </c>
      <c r="F182">
        <v>70</v>
      </c>
      <c r="G182">
        <v>0.3</v>
      </c>
      <c r="H182">
        <v>37</v>
      </c>
      <c r="I182" s="2">
        <f t="shared" si="5"/>
        <v>11.1</v>
      </c>
      <c r="K182" s="14"/>
    </row>
    <row r="183" spans="1:11" hidden="1">
      <c r="A183" s="1">
        <v>42907</v>
      </c>
      <c r="B183" s="1" t="str">
        <f t="shared" si="4"/>
        <v>June</v>
      </c>
      <c r="C183" t="s">
        <v>16</v>
      </c>
      <c r="D183">
        <v>94.3</v>
      </c>
      <c r="E183">
        <v>0.47</v>
      </c>
      <c r="F183">
        <v>76</v>
      </c>
      <c r="G183">
        <v>0.3</v>
      </c>
      <c r="H183">
        <v>41</v>
      </c>
      <c r="I183" s="2">
        <f t="shared" si="5"/>
        <v>12.299999999999999</v>
      </c>
      <c r="K183" s="15"/>
    </row>
    <row r="184" spans="1:11" hidden="1">
      <c r="A184" s="1">
        <v>42908</v>
      </c>
      <c r="B184" s="1" t="str">
        <f t="shared" si="4"/>
        <v>June</v>
      </c>
      <c r="C184" t="s">
        <v>18</v>
      </c>
      <c r="D184">
        <v>72.3</v>
      </c>
      <c r="E184">
        <v>0.65</v>
      </c>
      <c r="F184">
        <v>36</v>
      </c>
      <c r="G184">
        <v>0.3</v>
      </c>
      <c r="H184">
        <v>31</v>
      </c>
      <c r="I184" s="2">
        <f t="shared" si="5"/>
        <v>9.2999999999999989</v>
      </c>
      <c r="K184" s="14"/>
    </row>
    <row r="185" spans="1:11" hidden="1">
      <c r="A185" s="1">
        <v>42909</v>
      </c>
      <c r="B185" s="1" t="str">
        <f t="shared" si="4"/>
        <v>June</v>
      </c>
      <c r="C185" t="s">
        <v>20</v>
      </c>
      <c r="D185">
        <v>79.900000000000006</v>
      </c>
      <c r="E185">
        <v>0.61</v>
      </c>
      <c r="F185">
        <v>39</v>
      </c>
      <c r="G185">
        <v>0.3</v>
      </c>
      <c r="H185">
        <v>33</v>
      </c>
      <c r="I185" s="2">
        <f t="shared" si="5"/>
        <v>9.9</v>
      </c>
      <c r="K185" s="15"/>
    </row>
    <row r="186" spans="1:11" hidden="1">
      <c r="A186" s="1">
        <v>42910</v>
      </c>
      <c r="B186" s="1" t="str">
        <f t="shared" si="4"/>
        <v>June</v>
      </c>
      <c r="C186" t="s">
        <v>21</v>
      </c>
      <c r="D186">
        <v>80.5</v>
      </c>
      <c r="E186">
        <v>0.56999999999999995</v>
      </c>
      <c r="F186">
        <v>50</v>
      </c>
      <c r="G186">
        <v>0.3</v>
      </c>
      <c r="H186">
        <v>35</v>
      </c>
      <c r="I186" s="2">
        <f t="shared" si="5"/>
        <v>10.5</v>
      </c>
      <c r="K186" s="14"/>
    </row>
    <row r="187" spans="1:11" hidden="1">
      <c r="A187" s="1">
        <v>42911</v>
      </c>
      <c r="B187" s="1" t="str">
        <f t="shared" si="4"/>
        <v>June</v>
      </c>
      <c r="C187" t="s">
        <v>10</v>
      </c>
      <c r="D187">
        <v>85.1</v>
      </c>
      <c r="E187">
        <v>0.51</v>
      </c>
      <c r="F187">
        <v>58</v>
      </c>
      <c r="G187">
        <v>0.3</v>
      </c>
      <c r="H187">
        <v>37</v>
      </c>
      <c r="I187" s="2">
        <f t="shared" si="5"/>
        <v>11.1</v>
      </c>
      <c r="K187" s="15"/>
    </row>
    <row r="188" spans="1:11" hidden="1">
      <c r="A188" s="1">
        <v>42912</v>
      </c>
      <c r="B188" s="1" t="str">
        <f t="shared" si="4"/>
        <v>June</v>
      </c>
      <c r="C188" t="s">
        <v>12</v>
      </c>
      <c r="D188">
        <v>102.6</v>
      </c>
      <c r="E188">
        <v>0.47</v>
      </c>
      <c r="F188">
        <v>60</v>
      </c>
      <c r="G188">
        <v>0.3</v>
      </c>
      <c r="H188">
        <v>42</v>
      </c>
      <c r="I188" s="2">
        <f t="shared" si="5"/>
        <v>12.6</v>
      </c>
      <c r="K188" s="14"/>
    </row>
    <row r="189" spans="1:11" hidden="1">
      <c r="A189" s="1">
        <v>42913</v>
      </c>
      <c r="B189" s="1" t="str">
        <f t="shared" si="4"/>
        <v>June</v>
      </c>
      <c r="C189" t="s">
        <v>14</v>
      </c>
      <c r="D189">
        <v>75.3</v>
      </c>
      <c r="E189">
        <v>0.63</v>
      </c>
      <c r="F189">
        <v>62</v>
      </c>
      <c r="G189">
        <v>0.3</v>
      </c>
      <c r="H189">
        <v>31</v>
      </c>
      <c r="I189" s="2">
        <f t="shared" si="5"/>
        <v>9.2999999999999989</v>
      </c>
      <c r="K189" s="15"/>
    </row>
    <row r="190" spans="1:11" hidden="1">
      <c r="A190" s="1">
        <v>42914</v>
      </c>
      <c r="B190" s="1" t="str">
        <f t="shared" si="4"/>
        <v>June</v>
      </c>
      <c r="C190" t="s">
        <v>16</v>
      </c>
      <c r="D190">
        <v>75.900000000000006</v>
      </c>
      <c r="E190">
        <v>0.59</v>
      </c>
      <c r="F190">
        <v>65</v>
      </c>
      <c r="G190">
        <v>0.3</v>
      </c>
      <c r="H190">
        <v>33</v>
      </c>
      <c r="I190" s="2">
        <f t="shared" si="5"/>
        <v>9.9</v>
      </c>
      <c r="K190" s="14"/>
    </row>
    <row r="191" spans="1:11" hidden="1">
      <c r="A191" s="1">
        <v>42915</v>
      </c>
      <c r="B191" s="1" t="str">
        <f t="shared" si="4"/>
        <v>June</v>
      </c>
      <c r="C191" t="s">
        <v>18</v>
      </c>
      <c r="D191">
        <v>86.5</v>
      </c>
      <c r="E191">
        <v>0.54</v>
      </c>
      <c r="F191">
        <v>64</v>
      </c>
      <c r="G191">
        <v>0.3</v>
      </c>
      <c r="H191">
        <v>35</v>
      </c>
      <c r="I191" s="2">
        <f t="shared" si="5"/>
        <v>10.5</v>
      </c>
      <c r="K191" s="15"/>
    </row>
    <row r="192" spans="1:11" hidden="1">
      <c r="A192" s="1">
        <v>42916</v>
      </c>
      <c r="B192" s="1" t="str">
        <f t="shared" si="4"/>
        <v>June</v>
      </c>
      <c r="C192" t="s">
        <v>20</v>
      </c>
      <c r="D192">
        <v>89.4</v>
      </c>
      <c r="E192">
        <v>0.53</v>
      </c>
      <c r="F192">
        <v>47</v>
      </c>
      <c r="G192">
        <v>0.3</v>
      </c>
      <c r="H192">
        <v>38</v>
      </c>
      <c r="I192" s="2">
        <f t="shared" si="5"/>
        <v>11.4</v>
      </c>
      <c r="K192" s="14"/>
    </row>
    <row r="193" spans="1:11" hidden="1">
      <c r="A193" s="1">
        <v>42917</v>
      </c>
      <c r="B193" s="1" t="str">
        <f t="shared" si="4"/>
        <v>July</v>
      </c>
      <c r="C193" t="s">
        <v>21</v>
      </c>
      <c r="D193">
        <v>102.9</v>
      </c>
      <c r="E193">
        <v>0.47</v>
      </c>
      <c r="F193">
        <v>59</v>
      </c>
      <c r="G193">
        <v>0.5</v>
      </c>
      <c r="H193">
        <v>43</v>
      </c>
      <c r="I193" s="2">
        <f t="shared" si="5"/>
        <v>21.5</v>
      </c>
      <c r="K193" s="15"/>
    </row>
    <row r="194" spans="1:11" hidden="1">
      <c r="A194" s="1">
        <v>42918</v>
      </c>
      <c r="B194" s="1" t="str">
        <f t="shared" si="4"/>
        <v>July</v>
      </c>
      <c r="C194" t="s">
        <v>10</v>
      </c>
      <c r="D194">
        <v>93.4</v>
      </c>
      <c r="E194">
        <v>0.51</v>
      </c>
      <c r="F194">
        <v>68</v>
      </c>
      <c r="G194">
        <v>0.5</v>
      </c>
      <c r="H194">
        <v>38</v>
      </c>
      <c r="I194" s="2">
        <f t="shared" si="5"/>
        <v>19</v>
      </c>
      <c r="K194" s="14"/>
    </row>
    <row r="195" spans="1:11" hidden="1">
      <c r="A195" s="1">
        <v>42919</v>
      </c>
      <c r="B195" s="1" t="str">
        <f t="shared" si="4"/>
        <v>July</v>
      </c>
      <c r="C195" t="s">
        <v>12</v>
      </c>
      <c r="D195">
        <v>81.5</v>
      </c>
      <c r="E195">
        <v>0.54</v>
      </c>
      <c r="F195">
        <v>68</v>
      </c>
      <c r="G195">
        <v>0.5</v>
      </c>
      <c r="H195">
        <v>35</v>
      </c>
      <c r="I195" s="2">
        <f t="shared" si="5"/>
        <v>17.5</v>
      </c>
      <c r="K195" s="15"/>
    </row>
    <row r="196" spans="1:11" hidden="1">
      <c r="A196" s="1">
        <v>42920</v>
      </c>
      <c r="B196" s="1" t="str">
        <f t="shared" si="4"/>
        <v>July</v>
      </c>
      <c r="C196" t="s">
        <v>14</v>
      </c>
      <c r="D196">
        <v>84.2</v>
      </c>
      <c r="E196">
        <v>0.59</v>
      </c>
      <c r="F196">
        <v>49</v>
      </c>
      <c r="G196">
        <v>0.5</v>
      </c>
      <c r="H196">
        <v>34</v>
      </c>
      <c r="I196" s="2">
        <f t="shared" si="5"/>
        <v>17</v>
      </c>
      <c r="K196" s="14"/>
    </row>
    <row r="197" spans="1:11" hidden="1">
      <c r="A197" s="1">
        <v>42921</v>
      </c>
      <c r="B197" s="1" t="str">
        <f t="shared" si="4"/>
        <v>July</v>
      </c>
      <c r="C197" t="s">
        <v>16</v>
      </c>
      <c r="D197">
        <v>73.599999999999994</v>
      </c>
      <c r="E197">
        <v>0.63</v>
      </c>
      <c r="F197">
        <v>55</v>
      </c>
      <c r="G197">
        <v>0.5</v>
      </c>
      <c r="H197">
        <v>32</v>
      </c>
      <c r="I197" s="2">
        <f t="shared" si="5"/>
        <v>16</v>
      </c>
      <c r="K197" s="15"/>
    </row>
    <row r="198" spans="1:11" hidden="1">
      <c r="A198" s="1">
        <v>42922</v>
      </c>
      <c r="B198" s="1" t="str">
        <f t="shared" si="4"/>
        <v>July</v>
      </c>
      <c r="C198" t="s">
        <v>18</v>
      </c>
      <c r="D198">
        <v>91.7</v>
      </c>
      <c r="E198">
        <v>0.51</v>
      </c>
      <c r="F198">
        <v>46</v>
      </c>
      <c r="G198">
        <v>0.5</v>
      </c>
      <c r="H198">
        <v>39</v>
      </c>
      <c r="I198" s="2">
        <f t="shared" si="5"/>
        <v>19.5</v>
      </c>
      <c r="K198" s="14"/>
    </row>
    <row r="199" spans="1:11" hidden="1">
      <c r="A199" s="1">
        <v>42923</v>
      </c>
      <c r="B199" s="1" t="str">
        <f t="shared" si="4"/>
        <v>July</v>
      </c>
      <c r="C199" t="s">
        <v>20</v>
      </c>
      <c r="D199">
        <v>82.5</v>
      </c>
      <c r="E199">
        <v>0.56999999999999995</v>
      </c>
      <c r="F199">
        <v>41</v>
      </c>
      <c r="G199">
        <v>0.5</v>
      </c>
      <c r="H199">
        <v>35</v>
      </c>
      <c r="I199" s="2">
        <f t="shared" si="5"/>
        <v>17.5</v>
      </c>
      <c r="K199" s="15"/>
    </row>
    <row r="200" spans="1:11" hidden="1">
      <c r="A200" s="1">
        <v>42924</v>
      </c>
      <c r="B200" s="1" t="str">
        <f t="shared" si="4"/>
        <v>July</v>
      </c>
      <c r="C200" t="s">
        <v>21</v>
      </c>
      <c r="D200">
        <v>83.2</v>
      </c>
      <c r="E200">
        <v>0.56999999999999995</v>
      </c>
      <c r="F200">
        <v>44</v>
      </c>
      <c r="G200">
        <v>0.5</v>
      </c>
      <c r="H200">
        <v>34</v>
      </c>
      <c r="I200" s="2">
        <f t="shared" si="5"/>
        <v>17</v>
      </c>
      <c r="K200" s="14"/>
    </row>
    <row r="201" spans="1:11" hidden="1">
      <c r="A201" s="1">
        <v>42925</v>
      </c>
      <c r="B201" s="1" t="str">
        <f t="shared" si="4"/>
        <v>July</v>
      </c>
      <c r="C201" t="s">
        <v>10</v>
      </c>
      <c r="D201">
        <v>77.900000000000006</v>
      </c>
      <c r="E201">
        <v>0.59</v>
      </c>
      <c r="F201">
        <v>44</v>
      </c>
      <c r="G201">
        <v>0.5</v>
      </c>
      <c r="H201">
        <v>33</v>
      </c>
      <c r="I201" s="2">
        <f t="shared" si="5"/>
        <v>16.5</v>
      </c>
      <c r="K201" s="15"/>
    </row>
    <row r="202" spans="1:11" hidden="1">
      <c r="A202" s="1">
        <v>42926</v>
      </c>
      <c r="B202" s="1" t="str">
        <f t="shared" si="4"/>
        <v>July</v>
      </c>
      <c r="C202" t="s">
        <v>12</v>
      </c>
      <c r="D202">
        <v>98</v>
      </c>
      <c r="E202">
        <v>0.49</v>
      </c>
      <c r="F202">
        <v>66</v>
      </c>
      <c r="G202">
        <v>0.5</v>
      </c>
      <c r="H202">
        <v>40</v>
      </c>
      <c r="I202" s="2">
        <f t="shared" si="5"/>
        <v>20</v>
      </c>
      <c r="K202" s="14"/>
    </row>
    <row r="203" spans="1:11" hidden="1">
      <c r="A203" s="1">
        <v>42927</v>
      </c>
      <c r="B203" s="1" t="str">
        <f t="shared" si="4"/>
        <v>July</v>
      </c>
      <c r="C203" t="s">
        <v>14</v>
      </c>
      <c r="D203">
        <v>83.5</v>
      </c>
      <c r="E203">
        <v>0.54</v>
      </c>
      <c r="F203">
        <v>40</v>
      </c>
      <c r="G203">
        <v>0.5</v>
      </c>
      <c r="H203">
        <v>35</v>
      </c>
      <c r="I203" s="2">
        <f t="shared" si="5"/>
        <v>17.5</v>
      </c>
      <c r="K203" s="15"/>
    </row>
    <row r="204" spans="1:11" hidden="1">
      <c r="A204" s="1">
        <v>42928</v>
      </c>
      <c r="B204" s="1" t="str">
        <f t="shared" ref="B204:B267" si="6">TEXT(A204, "mmmm")</f>
        <v>July</v>
      </c>
      <c r="C204" t="s">
        <v>16</v>
      </c>
      <c r="D204">
        <v>80.2</v>
      </c>
      <c r="E204">
        <v>0.56000000000000005</v>
      </c>
      <c r="F204">
        <v>39</v>
      </c>
      <c r="G204">
        <v>0.5</v>
      </c>
      <c r="H204">
        <v>34</v>
      </c>
      <c r="I204" s="2">
        <f t="shared" ref="I204:I267" si="7">G204*H204</f>
        <v>17</v>
      </c>
      <c r="K204" s="14"/>
    </row>
    <row r="205" spans="1:11" hidden="1">
      <c r="A205" s="1">
        <v>42929</v>
      </c>
      <c r="B205" s="1" t="str">
        <f t="shared" si="6"/>
        <v>July</v>
      </c>
      <c r="C205" t="s">
        <v>18</v>
      </c>
      <c r="D205">
        <v>78.900000000000006</v>
      </c>
      <c r="E205">
        <v>0.61</v>
      </c>
      <c r="F205">
        <v>49</v>
      </c>
      <c r="G205">
        <v>0.5</v>
      </c>
      <c r="H205">
        <v>33</v>
      </c>
      <c r="I205" s="2">
        <f t="shared" si="7"/>
        <v>16.5</v>
      </c>
      <c r="K205" s="15"/>
    </row>
    <row r="206" spans="1:11" hidden="1">
      <c r="A206" s="1">
        <v>42930</v>
      </c>
      <c r="B206" s="1" t="str">
        <f t="shared" si="6"/>
        <v>July</v>
      </c>
      <c r="C206" t="s">
        <v>20</v>
      </c>
      <c r="D206">
        <v>92</v>
      </c>
      <c r="E206">
        <v>0.5</v>
      </c>
      <c r="F206">
        <v>80</v>
      </c>
      <c r="G206">
        <v>0.5</v>
      </c>
      <c r="H206">
        <v>40</v>
      </c>
      <c r="I206" s="2">
        <f t="shared" si="7"/>
        <v>20</v>
      </c>
      <c r="K206" s="14"/>
    </row>
    <row r="207" spans="1:11" hidden="1">
      <c r="A207" s="1">
        <v>42931</v>
      </c>
      <c r="B207" s="1" t="str">
        <f t="shared" si="6"/>
        <v>July</v>
      </c>
      <c r="C207" t="s">
        <v>21</v>
      </c>
      <c r="D207">
        <v>82.5</v>
      </c>
      <c r="E207">
        <v>0.54</v>
      </c>
      <c r="F207">
        <v>56</v>
      </c>
      <c r="G207">
        <v>0.5</v>
      </c>
      <c r="H207">
        <v>35</v>
      </c>
      <c r="I207" s="2">
        <f t="shared" si="7"/>
        <v>17.5</v>
      </c>
      <c r="K207" s="15"/>
    </row>
    <row r="208" spans="1:11" hidden="1">
      <c r="A208" s="1">
        <v>42932</v>
      </c>
      <c r="B208" s="1" t="str">
        <f t="shared" si="6"/>
        <v>July</v>
      </c>
      <c r="C208" t="s">
        <v>10</v>
      </c>
      <c r="D208">
        <v>79.2</v>
      </c>
      <c r="E208">
        <v>0.59</v>
      </c>
      <c r="F208">
        <v>50</v>
      </c>
      <c r="G208">
        <v>0.5</v>
      </c>
      <c r="H208">
        <v>34</v>
      </c>
      <c r="I208" s="2">
        <f t="shared" si="7"/>
        <v>17</v>
      </c>
      <c r="K208" s="14"/>
    </row>
    <row r="209" spans="1:11" hidden="1">
      <c r="A209" s="1">
        <v>42933</v>
      </c>
      <c r="B209" s="1" t="str">
        <f t="shared" si="6"/>
        <v>July</v>
      </c>
      <c r="C209" t="s">
        <v>12</v>
      </c>
      <c r="D209">
        <v>80.900000000000006</v>
      </c>
      <c r="E209">
        <v>0.56999999999999995</v>
      </c>
      <c r="F209">
        <v>64</v>
      </c>
      <c r="G209">
        <v>0.5</v>
      </c>
      <c r="H209">
        <v>33</v>
      </c>
      <c r="I209" s="2">
        <f t="shared" si="7"/>
        <v>16.5</v>
      </c>
      <c r="K209" s="15"/>
    </row>
    <row r="210" spans="1:11" hidden="1">
      <c r="A210" s="1">
        <v>42934</v>
      </c>
      <c r="B210" s="1" t="str">
        <f t="shared" si="6"/>
        <v>July</v>
      </c>
      <c r="C210" t="s">
        <v>14</v>
      </c>
      <c r="D210">
        <v>99.3</v>
      </c>
      <c r="E210">
        <v>0.47</v>
      </c>
      <c r="F210">
        <v>76</v>
      </c>
      <c r="G210">
        <v>0.5</v>
      </c>
      <c r="H210">
        <v>41</v>
      </c>
      <c r="I210" s="2">
        <f t="shared" si="7"/>
        <v>20.5</v>
      </c>
      <c r="K210" s="14"/>
    </row>
    <row r="211" spans="1:11" hidden="1">
      <c r="A211" s="1">
        <v>42935</v>
      </c>
      <c r="B211" s="1" t="str">
        <f t="shared" si="6"/>
        <v>July</v>
      </c>
      <c r="C211" t="s">
        <v>16</v>
      </c>
      <c r="D211">
        <v>83.8</v>
      </c>
      <c r="E211">
        <v>0.56000000000000005</v>
      </c>
      <c r="F211">
        <v>44</v>
      </c>
      <c r="G211">
        <v>0.5</v>
      </c>
      <c r="H211">
        <v>36</v>
      </c>
      <c r="I211" s="2">
        <f t="shared" si="7"/>
        <v>18</v>
      </c>
      <c r="K211" s="15"/>
    </row>
    <row r="212" spans="1:11" hidden="1">
      <c r="A212" s="1">
        <v>42936</v>
      </c>
      <c r="B212" s="1" t="str">
        <f t="shared" si="6"/>
        <v>July</v>
      </c>
      <c r="C212" t="s">
        <v>18</v>
      </c>
      <c r="D212">
        <v>86.5</v>
      </c>
      <c r="E212">
        <v>0.56999999999999995</v>
      </c>
      <c r="F212">
        <v>44</v>
      </c>
      <c r="G212">
        <v>0.5</v>
      </c>
      <c r="H212">
        <v>35</v>
      </c>
      <c r="I212" s="2">
        <f t="shared" si="7"/>
        <v>17.5</v>
      </c>
      <c r="K212" s="14"/>
    </row>
    <row r="213" spans="1:11" hidden="1">
      <c r="A213" s="1">
        <v>42937</v>
      </c>
      <c r="B213" s="1" t="str">
        <f t="shared" si="6"/>
        <v>July</v>
      </c>
      <c r="C213" t="s">
        <v>20</v>
      </c>
      <c r="D213">
        <v>76.900000000000006</v>
      </c>
      <c r="E213">
        <v>0.56999999999999995</v>
      </c>
      <c r="F213">
        <v>59</v>
      </c>
      <c r="G213">
        <v>0.5</v>
      </c>
      <c r="H213">
        <v>33</v>
      </c>
      <c r="I213" s="2">
        <f t="shared" si="7"/>
        <v>16.5</v>
      </c>
      <c r="K213" s="15"/>
    </row>
    <row r="214" spans="1:11" hidden="1">
      <c r="A214" s="1">
        <v>42938</v>
      </c>
      <c r="B214" s="1" t="str">
        <f t="shared" si="6"/>
        <v>July</v>
      </c>
      <c r="C214" t="s">
        <v>21</v>
      </c>
      <c r="D214">
        <v>99.6</v>
      </c>
      <c r="E214">
        <v>0.47</v>
      </c>
      <c r="F214">
        <v>49</v>
      </c>
      <c r="G214">
        <v>0.5</v>
      </c>
      <c r="H214">
        <v>42</v>
      </c>
      <c r="I214" s="2">
        <f t="shared" si="7"/>
        <v>21</v>
      </c>
      <c r="K214" s="14"/>
    </row>
    <row r="215" spans="1:11" hidden="1">
      <c r="A215" s="1">
        <v>42939</v>
      </c>
      <c r="B215" s="1" t="str">
        <f t="shared" si="6"/>
        <v>July</v>
      </c>
      <c r="C215" t="s">
        <v>10</v>
      </c>
      <c r="D215">
        <v>89.1</v>
      </c>
      <c r="E215">
        <v>0.51</v>
      </c>
      <c r="F215">
        <v>72</v>
      </c>
      <c r="G215">
        <v>0.5</v>
      </c>
      <c r="H215">
        <v>37</v>
      </c>
      <c r="I215" s="2">
        <f t="shared" si="7"/>
        <v>18.5</v>
      </c>
      <c r="K215" s="15"/>
    </row>
    <row r="216" spans="1:11" hidden="1">
      <c r="A216" s="1">
        <v>42940</v>
      </c>
      <c r="B216" s="1" t="str">
        <f t="shared" si="6"/>
        <v>July</v>
      </c>
      <c r="C216" t="s">
        <v>12</v>
      </c>
      <c r="D216">
        <v>83.5</v>
      </c>
      <c r="E216">
        <v>0.56999999999999995</v>
      </c>
      <c r="F216">
        <v>69</v>
      </c>
      <c r="G216">
        <v>0.5</v>
      </c>
      <c r="H216">
        <v>35</v>
      </c>
      <c r="I216" s="2">
        <f t="shared" si="7"/>
        <v>17.5</v>
      </c>
      <c r="K216" s="14"/>
    </row>
    <row r="217" spans="1:11" hidden="1">
      <c r="A217" s="1">
        <v>42941</v>
      </c>
      <c r="B217" s="1" t="str">
        <f t="shared" si="6"/>
        <v>July</v>
      </c>
      <c r="C217" t="s">
        <v>14</v>
      </c>
      <c r="D217">
        <v>79.900000000000006</v>
      </c>
      <c r="E217">
        <v>0.56999999999999995</v>
      </c>
      <c r="F217">
        <v>64</v>
      </c>
      <c r="G217">
        <v>0.5</v>
      </c>
      <c r="H217">
        <v>33</v>
      </c>
      <c r="I217" s="2">
        <f t="shared" si="7"/>
        <v>16.5</v>
      </c>
      <c r="K217" s="15"/>
    </row>
    <row r="218" spans="1:11" hidden="1">
      <c r="A218" s="1">
        <v>42942</v>
      </c>
      <c r="B218" s="1" t="str">
        <f t="shared" si="6"/>
        <v>July</v>
      </c>
      <c r="C218" t="s">
        <v>16</v>
      </c>
      <c r="D218">
        <v>76.599999999999994</v>
      </c>
      <c r="E218">
        <v>0.59</v>
      </c>
      <c r="F218">
        <v>37</v>
      </c>
      <c r="G218">
        <v>0.5</v>
      </c>
      <c r="H218">
        <v>32</v>
      </c>
      <c r="I218" s="2">
        <f t="shared" si="7"/>
        <v>16</v>
      </c>
      <c r="K218" s="14"/>
    </row>
    <row r="219" spans="1:11" hidden="1">
      <c r="A219" s="1">
        <v>42943</v>
      </c>
      <c r="B219" s="1" t="str">
        <f t="shared" si="6"/>
        <v>July</v>
      </c>
      <c r="C219" t="s">
        <v>18</v>
      </c>
      <c r="D219">
        <v>97.9</v>
      </c>
      <c r="E219">
        <v>0.47</v>
      </c>
      <c r="F219">
        <v>74</v>
      </c>
      <c r="G219">
        <v>0.5</v>
      </c>
      <c r="H219">
        <v>43</v>
      </c>
      <c r="I219" s="2">
        <f t="shared" si="7"/>
        <v>21.5</v>
      </c>
      <c r="K219" s="15"/>
    </row>
    <row r="220" spans="1:11" hidden="1">
      <c r="A220" s="1">
        <v>42944</v>
      </c>
      <c r="B220" s="1" t="str">
        <f t="shared" si="6"/>
        <v>July</v>
      </c>
      <c r="C220" t="s">
        <v>20</v>
      </c>
      <c r="D220">
        <v>87.4</v>
      </c>
      <c r="E220">
        <v>0.51</v>
      </c>
      <c r="F220">
        <v>58</v>
      </c>
      <c r="G220">
        <v>0.5</v>
      </c>
      <c r="H220">
        <v>38</v>
      </c>
      <c r="I220" s="2">
        <f t="shared" si="7"/>
        <v>19</v>
      </c>
      <c r="K220" s="14"/>
    </row>
    <row r="221" spans="1:11" hidden="1">
      <c r="A221" s="1">
        <v>42945</v>
      </c>
      <c r="B221" s="1" t="str">
        <f t="shared" si="6"/>
        <v>July</v>
      </c>
      <c r="C221" t="s">
        <v>21</v>
      </c>
      <c r="D221">
        <v>85.5</v>
      </c>
      <c r="E221">
        <v>0.56999999999999995</v>
      </c>
      <c r="F221">
        <v>50</v>
      </c>
      <c r="G221">
        <v>0.5</v>
      </c>
      <c r="H221">
        <v>35</v>
      </c>
      <c r="I221" s="2">
        <f t="shared" si="7"/>
        <v>17.5</v>
      </c>
      <c r="K221" s="15"/>
    </row>
    <row r="222" spans="1:11" hidden="1">
      <c r="A222" s="1">
        <v>42946</v>
      </c>
      <c r="B222" s="1" t="str">
        <f t="shared" si="6"/>
        <v>July</v>
      </c>
      <c r="C222" t="s">
        <v>10</v>
      </c>
      <c r="D222">
        <v>78.2</v>
      </c>
      <c r="E222">
        <v>0.59</v>
      </c>
      <c r="F222">
        <v>52</v>
      </c>
      <c r="G222">
        <v>0.5</v>
      </c>
      <c r="H222">
        <v>34</v>
      </c>
      <c r="I222" s="2">
        <f t="shared" si="7"/>
        <v>17</v>
      </c>
      <c r="K222" s="14"/>
    </row>
    <row r="223" spans="1:11" hidden="1">
      <c r="A223" s="1">
        <v>42947</v>
      </c>
      <c r="B223" s="1" t="str">
        <f t="shared" si="6"/>
        <v>July</v>
      </c>
      <c r="C223" t="s">
        <v>12</v>
      </c>
      <c r="D223">
        <v>74.599999999999994</v>
      </c>
      <c r="E223">
        <v>0.61</v>
      </c>
      <c r="F223">
        <v>38</v>
      </c>
      <c r="G223">
        <v>0.5</v>
      </c>
      <c r="H223">
        <v>32</v>
      </c>
      <c r="I223" s="2">
        <f t="shared" si="7"/>
        <v>16</v>
      </c>
      <c r="K223" s="15"/>
    </row>
    <row r="224" spans="1:11" hidden="1">
      <c r="A224" s="1">
        <v>42948</v>
      </c>
      <c r="B224" s="1" t="str">
        <f t="shared" si="6"/>
        <v>August</v>
      </c>
      <c r="C224" t="s">
        <v>14</v>
      </c>
      <c r="D224">
        <v>75.599999999999994</v>
      </c>
      <c r="E224">
        <v>0.63</v>
      </c>
      <c r="F224">
        <v>56</v>
      </c>
      <c r="G224">
        <v>0.5</v>
      </c>
      <c r="H224">
        <v>32</v>
      </c>
      <c r="I224" s="2">
        <f t="shared" si="7"/>
        <v>16</v>
      </c>
      <c r="K224" s="14"/>
    </row>
    <row r="225" spans="1:11" hidden="1">
      <c r="A225" s="1">
        <v>42949</v>
      </c>
      <c r="B225" s="1" t="str">
        <f t="shared" si="6"/>
        <v>August</v>
      </c>
      <c r="C225" t="s">
        <v>16</v>
      </c>
      <c r="D225">
        <v>76.3</v>
      </c>
      <c r="E225">
        <v>0.63</v>
      </c>
      <c r="F225">
        <v>48</v>
      </c>
      <c r="G225">
        <v>0.5</v>
      </c>
      <c r="H225">
        <v>31</v>
      </c>
      <c r="I225" s="2">
        <f t="shared" si="7"/>
        <v>15.5</v>
      </c>
      <c r="K225" s="15"/>
    </row>
    <row r="226" spans="1:11" hidden="1">
      <c r="A226" s="1">
        <v>42950</v>
      </c>
      <c r="B226" s="1" t="str">
        <f t="shared" si="6"/>
        <v>August</v>
      </c>
      <c r="C226" t="s">
        <v>18</v>
      </c>
      <c r="D226">
        <v>75</v>
      </c>
      <c r="E226">
        <v>0.63</v>
      </c>
      <c r="F226">
        <v>52</v>
      </c>
      <c r="G226">
        <v>0.5</v>
      </c>
      <c r="H226">
        <v>30</v>
      </c>
      <c r="I226" s="2">
        <f t="shared" si="7"/>
        <v>15</v>
      </c>
      <c r="K226" s="14"/>
    </row>
    <row r="227" spans="1:11" hidden="1">
      <c r="A227" s="1">
        <v>42951</v>
      </c>
      <c r="B227" s="1" t="str">
        <f t="shared" si="6"/>
        <v>August</v>
      </c>
      <c r="C227" t="s">
        <v>20</v>
      </c>
      <c r="D227">
        <v>70.7</v>
      </c>
      <c r="E227">
        <v>0.69</v>
      </c>
      <c r="F227">
        <v>34</v>
      </c>
      <c r="G227">
        <v>0.5</v>
      </c>
      <c r="H227">
        <v>29</v>
      </c>
      <c r="I227" s="2">
        <f t="shared" si="7"/>
        <v>14.5</v>
      </c>
      <c r="K227" s="15"/>
    </row>
    <row r="228" spans="1:11" hidden="1">
      <c r="A228" s="1">
        <v>42952</v>
      </c>
      <c r="B228" s="1" t="str">
        <f t="shared" si="6"/>
        <v>August</v>
      </c>
      <c r="C228" t="s">
        <v>21</v>
      </c>
      <c r="D228">
        <v>76.599999999999994</v>
      </c>
      <c r="E228">
        <v>0.61</v>
      </c>
      <c r="F228">
        <v>66</v>
      </c>
      <c r="G228">
        <v>0.5</v>
      </c>
      <c r="H228">
        <v>32</v>
      </c>
      <c r="I228" s="2">
        <f t="shared" si="7"/>
        <v>16</v>
      </c>
      <c r="K228" s="14"/>
    </row>
    <row r="229" spans="1:11" hidden="1">
      <c r="A229" s="1">
        <v>42953</v>
      </c>
      <c r="B229" s="1" t="str">
        <f t="shared" si="6"/>
        <v>August</v>
      </c>
      <c r="C229" t="s">
        <v>10</v>
      </c>
      <c r="D229">
        <v>77.3</v>
      </c>
      <c r="E229">
        <v>0.61</v>
      </c>
      <c r="F229">
        <v>36</v>
      </c>
      <c r="G229">
        <v>0.5</v>
      </c>
      <c r="H229">
        <v>31</v>
      </c>
      <c r="I229" s="2">
        <f t="shared" si="7"/>
        <v>15.5</v>
      </c>
      <c r="K229" s="15"/>
    </row>
    <row r="230" spans="1:11" hidden="1">
      <c r="A230" s="1">
        <v>42954</v>
      </c>
      <c r="B230" s="1" t="str">
        <f t="shared" si="6"/>
        <v>August</v>
      </c>
      <c r="C230" t="s">
        <v>12</v>
      </c>
      <c r="D230">
        <v>75</v>
      </c>
      <c r="E230">
        <v>0.67</v>
      </c>
      <c r="F230">
        <v>38</v>
      </c>
      <c r="G230">
        <v>0.5</v>
      </c>
      <c r="H230">
        <v>30</v>
      </c>
      <c r="I230" s="2">
        <f t="shared" si="7"/>
        <v>15</v>
      </c>
      <c r="K230" s="14"/>
    </row>
    <row r="231" spans="1:11" hidden="1">
      <c r="A231" s="1">
        <v>42955</v>
      </c>
      <c r="B231" s="1" t="str">
        <f t="shared" si="6"/>
        <v>August</v>
      </c>
      <c r="C231" t="s">
        <v>14</v>
      </c>
      <c r="D231">
        <v>68.7</v>
      </c>
      <c r="E231">
        <v>0.65</v>
      </c>
      <c r="F231">
        <v>50</v>
      </c>
      <c r="G231">
        <v>0.5</v>
      </c>
      <c r="H231">
        <v>29</v>
      </c>
      <c r="I231" s="2">
        <f t="shared" si="7"/>
        <v>14.5</v>
      </c>
      <c r="K231" s="15"/>
    </row>
    <row r="232" spans="1:11" hidden="1">
      <c r="A232" s="1">
        <v>42956</v>
      </c>
      <c r="B232" s="1" t="str">
        <f t="shared" si="6"/>
        <v>August</v>
      </c>
      <c r="C232" t="s">
        <v>16</v>
      </c>
      <c r="D232">
        <v>76.599999999999994</v>
      </c>
      <c r="E232">
        <v>0.63</v>
      </c>
      <c r="F232">
        <v>55</v>
      </c>
      <c r="G232">
        <v>0.5</v>
      </c>
      <c r="H232">
        <v>32</v>
      </c>
      <c r="I232" s="2">
        <f t="shared" si="7"/>
        <v>16</v>
      </c>
      <c r="K232" s="14"/>
    </row>
    <row r="233" spans="1:11" hidden="1">
      <c r="A233" s="1">
        <v>42957</v>
      </c>
      <c r="B233" s="1" t="str">
        <f t="shared" si="6"/>
        <v>August</v>
      </c>
      <c r="C233" t="s">
        <v>18</v>
      </c>
      <c r="D233">
        <v>70.3</v>
      </c>
      <c r="E233">
        <v>0.65</v>
      </c>
      <c r="F233">
        <v>56</v>
      </c>
      <c r="G233">
        <v>0.5</v>
      </c>
      <c r="H233">
        <v>31</v>
      </c>
      <c r="I233" s="2">
        <f t="shared" si="7"/>
        <v>15.5</v>
      </c>
      <c r="K233" s="15"/>
    </row>
    <row r="234" spans="1:11" hidden="1">
      <c r="A234" s="1">
        <v>42958</v>
      </c>
      <c r="B234" s="1" t="str">
        <f t="shared" si="6"/>
        <v>August</v>
      </c>
      <c r="C234" t="s">
        <v>20</v>
      </c>
      <c r="D234">
        <v>75</v>
      </c>
      <c r="E234">
        <v>0.67</v>
      </c>
      <c r="F234">
        <v>49</v>
      </c>
      <c r="G234">
        <v>0.5</v>
      </c>
      <c r="H234">
        <v>30</v>
      </c>
      <c r="I234" s="2">
        <f t="shared" si="7"/>
        <v>15</v>
      </c>
      <c r="K234" s="14"/>
    </row>
    <row r="235" spans="1:11" hidden="1">
      <c r="A235" s="1">
        <v>42959</v>
      </c>
      <c r="B235" s="1" t="str">
        <f t="shared" si="6"/>
        <v>August</v>
      </c>
      <c r="C235" t="s">
        <v>21</v>
      </c>
      <c r="D235">
        <v>67.7</v>
      </c>
      <c r="E235">
        <v>0.65</v>
      </c>
      <c r="F235">
        <v>43</v>
      </c>
      <c r="G235">
        <v>0.5</v>
      </c>
      <c r="H235">
        <v>29</v>
      </c>
      <c r="I235" s="2">
        <f t="shared" si="7"/>
        <v>14.5</v>
      </c>
      <c r="K235" s="15"/>
    </row>
    <row r="236" spans="1:11" hidden="1">
      <c r="A236" s="1">
        <v>42960</v>
      </c>
      <c r="B236" s="1" t="str">
        <f t="shared" si="6"/>
        <v>August</v>
      </c>
      <c r="C236" t="s">
        <v>10</v>
      </c>
      <c r="D236">
        <v>67.7</v>
      </c>
      <c r="E236">
        <v>0.65</v>
      </c>
      <c r="F236">
        <v>54</v>
      </c>
      <c r="G236">
        <v>0.5</v>
      </c>
      <c r="H236">
        <v>29</v>
      </c>
      <c r="I236" s="2">
        <f t="shared" si="7"/>
        <v>14.5</v>
      </c>
      <c r="K236" s="14"/>
    </row>
    <row r="237" spans="1:11" hidden="1">
      <c r="A237" s="1">
        <v>42961</v>
      </c>
      <c r="B237" s="1" t="str">
        <f t="shared" si="6"/>
        <v>August</v>
      </c>
      <c r="C237" t="s">
        <v>12</v>
      </c>
      <c r="D237">
        <v>72.599999999999994</v>
      </c>
      <c r="E237">
        <v>0.59</v>
      </c>
      <c r="F237">
        <v>43</v>
      </c>
      <c r="G237">
        <v>0.5</v>
      </c>
      <c r="H237">
        <v>32</v>
      </c>
      <c r="I237" s="2">
        <f t="shared" si="7"/>
        <v>16</v>
      </c>
      <c r="K237" s="15"/>
    </row>
    <row r="238" spans="1:11" hidden="1">
      <c r="A238" s="1">
        <v>42962</v>
      </c>
      <c r="B238" s="1" t="str">
        <f t="shared" si="6"/>
        <v>August</v>
      </c>
      <c r="C238" t="s">
        <v>14</v>
      </c>
      <c r="D238">
        <v>74.3</v>
      </c>
      <c r="E238">
        <v>0.63</v>
      </c>
      <c r="F238">
        <v>44</v>
      </c>
      <c r="G238">
        <v>0.5</v>
      </c>
      <c r="H238">
        <v>31</v>
      </c>
      <c r="I238" s="2">
        <f t="shared" si="7"/>
        <v>15.5</v>
      </c>
      <c r="K238" s="14"/>
    </row>
    <row r="239" spans="1:11" hidden="1">
      <c r="A239" s="1">
        <v>42963</v>
      </c>
      <c r="B239" s="1" t="str">
        <f t="shared" si="6"/>
        <v>August</v>
      </c>
      <c r="C239" t="s">
        <v>16</v>
      </c>
      <c r="D239">
        <v>71</v>
      </c>
      <c r="E239">
        <v>0.63</v>
      </c>
      <c r="F239">
        <v>49</v>
      </c>
      <c r="G239">
        <v>0.5</v>
      </c>
      <c r="H239">
        <v>30</v>
      </c>
      <c r="I239" s="2">
        <f t="shared" si="7"/>
        <v>15</v>
      </c>
      <c r="K239" s="15"/>
    </row>
    <row r="240" spans="1:11" hidden="1">
      <c r="A240" s="1">
        <v>42964</v>
      </c>
      <c r="B240" s="1" t="str">
        <f t="shared" si="6"/>
        <v>August</v>
      </c>
      <c r="C240" t="s">
        <v>18</v>
      </c>
      <c r="D240">
        <v>68</v>
      </c>
      <c r="E240">
        <v>0.67</v>
      </c>
      <c r="F240">
        <v>42</v>
      </c>
      <c r="G240">
        <v>0.5</v>
      </c>
      <c r="H240">
        <v>30</v>
      </c>
      <c r="I240" s="2">
        <f t="shared" si="7"/>
        <v>15</v>
      </c>
      <c r="K240" s="14"/>
    </row>
    <row r="241" spans="1:11" hidden="1">
      <c r="A241" s="1">
        <v>42965</v>
      </c>
      <c r="B241" s="1" t="str">
        <f t="shared" si="6"/>
        <v>August</v>
      </c>
      <c r="C241" t="s">
        <v>20</v>
      </c>
      <c r="D241">
        <v>65.7</v>
      </c>
      <c r="E241">
        <v>0.69</v>
      </c>
      <c r="F241">
        <v>45</v>
      </c>
      <c r="G241">
        <v>0.5</v>
      </c>
      <c r="H241">
        <v>29</v>
      </c>
      <c r="I241" s="2">
        <f t="shared" si="7"/>
        <v>14.5</v>
      </c>
      <c r="K241" s="15"/>
    </row>
    <row r="242" spans="1:11" hidden="1">
      <c r="A242" s="1">
        <v>42966</v>
      </c>
      <c r="B242" s="1" t="str">
        <f t="shared" si="6"/>
        <v>August</v>
      </c>
      <c r="C242" t="s">
        <v>21</v>
      </c>
      <c r="D242">
        <v>79.599999999999994</v>
      </c>
      <c r="E242">
        <v>0.61</v>
      </c>
      <c r="F242">
        <v>58</v>
      </c>
      <c r="G242">
        <v>0.5</v>
      </c>
      <c r="H242">
        <v>32</v>
      </c>
      <c r="I242" s="2">
        <f t="shared" si="7"/>
        <v>16</v>
      </c>
      <c r="K242" s="14"/>
    </row>
    <row r="243" spans="1:11" hidden="1">
      <c r="A243" s="1">
        <v>42967</v>
      </c>
      <c r="B243" s="1" t="str">
        <f t="shared" si="6"/>
        <v>August</v>
      </c>
      <c r="C243" t="s">
        <v>10</v>
      </c>
      <c r="D243">
        <v>74.3</v>
      </c>
      <c r="E243">
        <v>0.65</v>
      </c>
      <c r="F243">
        <v>53</v>
      </c>
      <c r="G243">
        <v>0.5</v>
      </c>
      <c r="H243">
        <v>31</v>
      </c>
      <c r="I243" s="2">
        <f t="shared" si="7"/>
        <v>15.5</v>
      </c>
      <c r="K243" s="15"/>
    </row>
    <row r="244" spans="1:11" hidden="1">
      <c r="A244" s="1">
        <v>42968</v>
      </c>
      <c r="B244" s="1" t="str">
        <f t="shared" si="6"/>
        <v>August</v>
      </c>
      <c r="C244" t="s">
        <v>12</v>
      </c>
      <c r="D244">
        <v>68</v>
      </c>
      <c r="E244">
        <v>0.65</v>
      </c>
      <c r="F244">
        <v>58</v>
      </c>
      <c r="G244">
        <v>0.5</v>
      </c>
      <c r="H244">
        <v>30</v>
      </c>
      <c r="I244" s="2">
        <f t="shared" si="7"/>
        <v>15</v>
      </c>
      <c r="K244" s="14"/>
    </row>
    <row r="245" spans="1:11" hidden="1">
      <c r="A245" s="1">
        <v>42969</v>
      </c>
      <c r="B245" s="1" t="str">
        <f t="shared" si="6"/>
        <v>August</v>
      </c>
      <c r="C245" t="s">
        <v>14</v>
      </c>
      <c r="D245">
        <v>69</v>
      </c>
      <c r="E245">
        <v>0.63</v>
      </c>
      <c r="F245">
        <v>55</v>
      </c>
      <c r="G245">
        <v>0.5</v>
      </c>
      <c r="H245">
        <v>30</v>
      </c>
      <c r="I245" s="2">
        <f t="shared" si="7"/>
        <v>15</v>
      </c>
      <c r="K245" s="15"/>
    </row>
    <row r="246" spans="1:11" hidden="1">
      <c r="A246" s="1">
        <v>42970</v>
      </c>
      <c r="B246" s="1" t="str">
        <f t="shared" si="6"/>
        <v>August</v>
      </c>
      <c r="C246" t="s">
        <v>16</v>
      </c>
      <c r="D246">
        <v>70.7</v>
      </c>
      <c r="E246">
        <v>0.67</v>
      </c>
      <c r="F246">
        <v>33</v>
      </c>
      <c r="G246">
        <v>0.5</v>
      </c>
      <c r="H246">
        <v>29</v>
      </c>
      <c r="I246" s="2">
        <f t="shared" si="7"/>
        <v>14.5</v>
      </c>
      <c r="K246" s="14"/>
    </row>
    <row r="247" spans="1:11" hidden="1">
      <c r="A247" s="1">
        <v>42971</v>
      </c>
      <c r="B247" s="1" t="str">
        <f t="shared" si="6"/>
        <v>August</v>
      </c>
      <c r="C247" t="s">
        <v>18</v>
      </c>
      <c r="D247">
        <v>74.599999999999994</v>
      </c>
      <c r="E247">
        <v>0.59</v>
      </c>
      <c r="F247">
        <v>64</v>
      </c>
      <c r="G247">
        <v>0.5</v>
      </c>
      <c r="H247">
        <v>32</v>
      </c>
      <c r="I247" s="2">
        <f t="shared" si="7"/>
        <v>16</v>
      </c>
      <c r="K247" s="15"/>
    </row>
    <row r="248" spans="1:11" hidden="1">
      <c r="A248" s="1">
        <v>42972</v>
      </c>
      <c r="B248" s="1" t="str">
        <f t="shared" si="6"/>
        <v>August</v>
      </c>
      <c r="C248" t="s">
        <v>20</v>
      </c>
      <c r="D248">
        <v>71</v>
      </c>
      <c r="E248">
        <v>0.63</v>
      </c>
      <c r="F248">
        <v>55</v>
      </c>
      <c r="G248">
        <v>0.5</v>
      </c>
      <c r="H248">
        <v>30</v>
      </c>
      <c r="I248" s="2">
        <f t="shared" si="7"/>
        <v>15</v>
      </c>
      <c r="K248" s="14"/>
    </row>
    <row r="249" spans="1:11" hidden="1">
      <c r="A249" s="1">
        <v>42973</v>
      </c>
      <c r="B249" s="1" t="str">
        <f t="shared" si="6"/>
        <v>August</v>
      </c>
      <c r="C249" t="s">
        <v>21</v>
      </c>
      <c r="D249">
        <v>70</v>
      </c>
      <c r="E249">
        <v>0.63</v>
      </c>
      <c r="F249">
        <v>46</v>
      </c>
      <c r="G249">
        <v>0.5</v>
      </c>
      <c r="H249">
        <v>30</v>
      </c>
      <c r="I249" s="2">
        <f t="shared" si="7"/>
        <v>15</v>
      </c>
      <c r="K249" s="15"/>
    </row>
    <row r="250" spans="1:11" hidden="1">
      <c r="A250" s="1">
        <v>42974</v>
      </c>
      <c r="B250" s="1" t="str">
        <f t="shared" si="6"/>
        <v>August</v>
      </c>
      <c r="C250" t="s">
        <v>10</v>
      </c>
      <c r="D250">
        <v>65.7</v>
      </c>
      <c r="E250">
        <v>0.65</v>
      </c>
      <c r="F250">
        <v>45</v>
      </c>
      <c r="G250">
        <v>0.5</v>
      </c>
      <c r="H250">
        <v>29</v>
      </c>
      <c r="I250" s="2">
        <f t="shared" si="7"/>
        <v>14.5</v>
      </c>
      <c r="K250" s="14"/>
    </row>
    <row r="251" spans="1:11" hidden="1">
      <c r="A251" s="1">
        <v>42975</v>
      </c>
      <c r="B251" s="1" t="str">
        <f t="shared" si="6"/>
        <v>August</v>
      </c>
      <c r="C251" t="s">
        <v>12</v>
      </c>
      <c r="D251">
        <v>77.599999999999994</v>
      </c>
      <c r="E251">
        <v>0.63</v>
      </c>
      <c r="F251">
        <v>49</v>
      </c>
      <c r="G251">
        <v>0.5</v>
      </c>
      <c r="H251">
        <v>32</v>
      </c>
      <c r="I251" s="2">
        <f t="shared" si="7"/>
        <v>16</v>
      </c>
      <c r="K251" s="15"/>
    </row>
    <row r="252" spans="1:11" hidden="1">
      <c r="A252" s="1">
        <v>42976</v>
      </c>
      <c r="B252" s="1" t="str">
        <f t="shared" si="6"/>
        <v>August</v>
      </c>
      <c r="C252" t="s">
        <v>14</v>
      </c>
      <c r="D252">
        <v>75</v>
      </c>
      <c r="E252">
        <v>0.65</v>
      </c>
      <c r="F252">
        <v>40</v>
      </c>
      <c r="G252">
        <v>0.5</v>
      </c>
      <c r="H252">
        <v>30</v>
      </c>
      <c r="I252" s="2">
        <f t="shared" si="7"/>
        <v>15</v>
      </c>
      <c r="K252" s="14"/>
    </row>
    <row r="253" spans="1:11" hidden="1">
      <c r="A253" s="1">
        <v>42977</v>
      </c>
      <c r="B253" s="1" t="str">
        <f t="shared" si="6"/>
        <v>August</v>
      </c>
      <c r="C253" t="s">
        <v>16</v>
      </c>
      <c r="D253">
        <v>72</v>
      </c>
      <c r="E253">
        <v>0.63</v>
      </c>
      <c r="F253">
        <v>51</v>
      </c>
      <c r="G253">
        <v>0.5</v>
      </c>
      <c r="H253">
        <v>30</v>
      </c>
      <c r="I253" s="2">
        <f t="shared" si="7"/>
        <v>15</v>
      </c>
      <c r="K253" s="15"/>
    </row>
    <row r="254" spans="1:11" hidden="1">
      <c r="A254" s="1">
        <v>42978</v>
      </c>
      <c r="B254" s="1" t="str">
        <f t="shared" si="6"/>
        <v>August</v>
      </c>
      <c r="C254" t="s">
        <v>18</v>
      </c>
      <c r="D254">
        <v>67.7</v>
      </c>
      <c r="E254">
        <v>0.69</v>
      </c>
      <c r="F254">
        <v>58</v>
      </c>
      <c r="G254">
        <v>0.5</v>
      </c>
      <c r="H254">
        <v>29</v>
      </c>
      <c r="I254" s="2">
        <f t="shared" si="7"/>
        <v>14.5</v>
      </c>
      <c r="K254" s="14"/>
    </row>
    <row r="255" spans="1:11" hidden="1">
      <c r="A255" s="1">
        <v>42979</v>
      </c>
      <c r="B255" s="1" t="str">
        <f t="shared" si="6"/>
        <v>September</v>
      </c>
      <c r="C255" t="s">
        <v>20</v>
      </c>
      <c r="D255">
        <v>71.7</v>
      </c>
      <c r="E255">
        <v>0.69</v>
      </c>
      <c r="F255">
        <v>41</v>
      </c>
      <c r="G255">
        <v>0.3</v>
      </c>
      <c r="H255">
        <v>29</v>
      </c>
      <c r="I255" s="2">
        <f t="shared" si="7"/>
        <v>8.6999999999999993</v>
      </c>
      <c r="K255" s="15"/>
    </row>
    <row r="256" spans="1:11" hidden="1">
      <c r="A256" s="1">
        <v>42980</v>
      </c>
      <c r="B256" s="1" t="str">
        <f t="shared" si="6"/>
        <v>September</v>
      </c>
      <c r="C256" t="s">
        <v>21</v>
      </c>
      <c r="D256">
        <v>67.400000000000006</v>
      </c>
      <c r="E256">
        <v>0.69</v>
      </c>
      <c r="F256">
        <v>53</v>
      </c>
      <c r="G256">
        <v>0.3</v>
      </c>
      <c r="H256">
        <v>28</v>
      </c>
      <c r="I256" s="2">
        <f t="shared" si="7"/>
        <v>8.4</v>
      </c>
      <c r="K256" s="14"/>
    </row>
    <row r="257" spans="1:11" hidden="1">
      <c r="A257" s="1">
        <v>42981</v>
      </c>
      <c r="B257" s="1" t="str">
        <f t="shared" si="6"/>
        <v>September</v>
      </c>
      <c r="C257" t="s">
        <v>10</v>
      </c>
      <c r="D257">
        <v>61.1</v>
      </c>
      <c r="E257">
        <v>0.69</v>
      </c>
      <c r="F257">
        <v>50</v>
      </c>
      <c r="G257">
        <v>0.3</v>
      </c>
      <c r="H257">
        <v>27</v>
      </c>
      <c r="I257" s="2">
        <f t="shared" si="7"/>
        <v>8.1</v>
      </c>
      <c r="K257" s="15"/>
    </row>
    <row r="258" spans="1:11" hidden="1">
      <c r="A258" s="1">
        <v>42982</v>
      </c>
      <c r="B258" s="1" t="str">
        <f t="shared" si="6"/>
        <v>September</v>
      </c>
      <c r="C258" t="s">
        <v>12</v>
      </c>
      <c r="D258">
        <v>59.8</v>
      </c>
      <c r="E258">
        <v>0.74</v>
      </c>
      <c r="F258">
        <v>54</v>
      </c>
      <c r="G258">
        <v>0.3</v>
      </c>
      <c r="H258">
        <v>26</v>
      </c>
      <c r="I258" s="2">
        <f t="shared" si="7"/>
        <v>7.8</v>
      </c>
      <c r="K258" s="14"/>
    </row>
    <row r="259" spans="1:11" hidden="1">
      <c r="A259" s="1">
        <v>42983</v>
      </c>
      <c r="B259" s="1" t="str">
        <f t="shared" si="6"/>
        <v>September</v>
      </c>
      <c r="C259" t="s">
        <v>14</v>
      </c>
      <c r="D259">
        <v>61.8</v>
      </c>
      <c r="E259">
        <v>0.71</v>
      </c>
      <c r="F259">
        <v>39</v>
      </c>
      <c r="G259">
        <v>0.3</v>
      </c>
      <c r="H259">
        <v>26</v>
      </c>
      <c r="I259" s="2">
        <f t="shared" si="7"/>
        <v>7.8</v>
      </c>
      <c r="K259" s="15"/>
    </row>
    <row r="260" spans="1:11" hidden="1">
      <c r="A260" s="1">
        <v>42984</v>
      </c>
      <c r="B260" s="1" t="str">
        <f t="shared" si="6"/>
        <v>September</v>
      </c>
      <c r="C260" t="s">
        <v>16</v>
      </c>
      <c r="D260">
        <v>71.7</v>
      </c>
      <c r="E260">
        <v>0.69</v>
      </c>
      <c r="F260">
        <v>60</v>
      </c>
      <c r="G260">
        <v>0.3</v>
      </c>
      <c r="H260">
        <v>29</v>
      </c>
      <c r="I260" s="2">
        <f t="shared" si="7"/>
        <v>8.6999999999999993</v>
      </c>
      <c r="K260" s="14"/>
    </row>
    <row r="261" spans="1:11" hidden="1">
      <c r="A261" s="1">
        <v>42985</v>
      </c>
      <c r="B261" s="1" t="str">
        <f t="shared" si="6"/>
        <v>September</v>
      </c>
      <c r="C261" t="s">
        <v>18</v>
      </c>
      <c r="D261">
        <v>68.400000000000006</v>
      </c>
      <c r="E261">
        <v>0.67</v>
      </c>
      <c r="F261">
        <v>49</v>
      </c>
      <c r="G261">
        <v>0.3</v>
      </c>
      <c r="H261">
        <v>28</v>
      </c>
      <c r="I261" s="2">
        <f t="shared" si="7"/>
        <v>8.4</v>
      </c>
      <c r="K261" s="15"/>
    </row>
    <row r="262" spans="1:11" hidden="1">
      <c r="A262" s="1">
        <v>42986</v>
      </c>
      <c r="B262" s="1" t="str">
        <f t="shared" si="6"/>
        <v>September</v>
      </c>
      <c r="C262" t="s">
        <v>20</v>
      </c>
      <c r="D262">
        <v>65.099999999999994</v>
      </c>
      <c r="E262">
        <v>0.71</v>
      </c>
      <c r="F262">
        <v>37</v>
      </c>
      <c r="G262">
        <v>0.3</v>
      </c>
      <c r="H262">
        <v>27</v>
      </c>
      <c r="I262" s="2">
        <f t="shared" si="7"/>
        <v>8.1</v>
      </c>
      <c r="K262" s="14"/>
    </row>
    <row r="263" spans="1:11" hidden="1">
      <c r="A263" s="1">
        <v>42987</v>
      </c>
      <c r="B263" s="1" t="str">
        <f t="shared" si="6"/>
        <v>September</v>
      </c>
      <c r="C263" t="s">
        <v>21</v>
      </c>
      <c r="D263">
        <v>64.8</v>
      </c>
      <c r="E263">
        <v>0.77</v>
      </c>
      <c r="F263">
        <v>45</v>
      </c>
      <c r="G263">
        <v>0.3</v>
      </c>
      <c r="H263">
        <v>26</v>
      </c>
      <c r="I263" s="2">
        <f t="shared" si="7"/>
        <v>7.8</v>
      </c>
      <c r="K263" s="15"/>
    </row>
    <row r="264" spans="1:11" hidden="1">
      <c r="A264" s="1">
        <v>42988</v>
      </c>
      <c r="B264" s="1" t="str">
        <f t="shared" si="6"/>
        <v>September</v>
      </c>
      <c r="C264" t="s">
        <v>10</v>
      </c>
      <c r="D264">
        <v>61.8</v>
      </c>
      <c r="E264">
        <v>0.74</v>
      </c>
      <c r="F264">
        <v>50</v>
      </c>
      <c r="G264">
        <v>0.3</v>
      </c>
      <c r="H264">
        <v>26</v>
      </c>
      <c r="I264" s="2">
        <f t="shared" si="7"/>
        <v>7.8</v>
      </c>
      <c r="K264" s="14"/>
    </row>
    <row r="265" spans="1:11" hidden="1">
      <c r="A265" s="1">
        <v>42989</v>
      </c>
      <c r="B265" s="1" t="str">
        <f t="shared" si="6"/>
        <v>September</v>
      </c>
      <c r="C265" t="s">
        <v>12</v>
      </c>
      <c r="D265">
        <v>68.400000000000006</v>
      </c>
      <c r="E265">
        <v>0.69</v>
      </c>
      <c r="F265">
        <v>38</v>
      </c>
      <c r="G265">
        <v>0.3</v>
      </c>
      <c r="H265">
        <v>28</v>
      </c>
      <c r="I265" s="2">
        <f t="shared" si="7"/>
        <v>8.4</v>
      </c>
      <c r="K265" s="15"/>
    </row>
    <row r="266" spans="1:11" hidden="1">
      <c r="A266" s="1">
        <v>42990</v>
      </c>
      <c r="B266" s="1" t="str">
        <f t="shared" si="6"/>
        <v>September</v>
      </c>
      <c r="C266" t="s">
        <v>14</v>
      </c>
      <c r="D266">
        <v>61.1</v>
      </c>
      <c r="E266">
        <v>0.71</v>
      </c>
      <c r="F266">
        <v>36</v>
      </c>
      <c r="G266">
        <v>0.3</v>
      </c>
      <c r="H266">
        <v>27</v>
      </c>
      <c r="I266" s="2">
        <f t="shared" si="7"/>
        <v>8.1</v>
      </c>
      <c r="K266" s="14"/>
    </row>
    <row r="267" spans="1:11" hidden="1">
      <c r="A267" s="1">
        <v>42991</v>
      </c>
      <c r="B267" s="1" t="str">
        <f t="shared" si="6"/>
        <v>September</v>
      </c>
      <c r="C267" t="s">
        <v>16</v>
      </c>
      <c r="D267">
        <v>64.8</v>
      </c>
      <c r="E267">
        <v>0.71</v>
      </c>
      <c r="F267">
        <v>42</v>
      </c>
      <c r="G267">
        <v>0.3</v>
      </c>
      <c r="H267">
        <v>26</v>
      </c>
      <c r="I267" s="2">
        <f t="shared" si="7"/>
        <v>7.8</v>
      </c>
      <c r="K267" s="15"/>
    </row>
    <row r="268" spans="1:11" hidden="1">
      <c r="A268" s="1">
        <v>42992</v>
      </c>
      <c r="B268" s="1" t="str">
        <f t="shared" ref="B268:B331" si="8">TEXT(A268, "mmmm")</f>
        <v>September</v>
      </c>
      <c r="C268" t="s">
        <v>18</v>
      </c>
      <c r="D268">
        <v>63.8</v>
      </c>
      <c r="E268">
        <v>0.71</v>
      </c>
      <c r="F268">
        <v>29</v>
      </c>
      <c r="G268">
        <v>0.3</v>
      </c>
      <c r="H268">
        <v>26</v>
      </c>
      <c r="I268" s="2">
        <f t="shared" ref="I268:I331" si="9">G268*H268</f>
        <v>7.8</v>
      </c>
      <c r="K268" s="14"/>
    </row>
    <row r="269" spans="1:11" hidden="1">
      <c r="A269" s="1">
        <v>42993</v>
      </c>
      <c r="B269" s="1" t="str">
        <f t="shared" si="8"/>
        <v>September</v>
      </c>
      <c r="C269" t="s">
        <v>20</v>
      </c>
      <c r="D269">
        <v>63.4</v>
      </c>
      <c r="E269">
        <v>0.67</v>
      </c>
      <c r="F269">
        <v>41</v>
      </c>
      <c r="G269">
        <v>0.3</v>
      </c>
      <c r="H269">
        <v>28</v>
      </c>
      <c r="I269" s="2">
        <f t="shared" si="9"/>
        <v>8.4</v>
      </c>
      <c r="K269" s="15"/>
    </row>
    <row r="270" spans="1:11" hidden="1">
      <c r="A270" s="1">
        <v>42994</v>
      </c>
      <c r="B270" s="1" t="str">
        <f t="shared" si="8"/>
        <v>September</v>
      </c>
      <c r="C270" t="s">
        <v>21</v>
      </c>
      <c r="D270">
        <v>68.099999999999994</v>
      </c>
      <c r="E270">
        <v>0.69</v>
      </c>
      <c r="F270">
        <v>37</v>
      </c>
      <c r="G270">
        <v>0.3</v>
      </c>
      <c r="H270">
        <v>27</v>
      </c>
      <c r="I270" s="2">
        <f t="shared" si="9"/>
        <v>8.1</v>
      </c>
      <c r="K270" s="14"/>
    </row>
    <row r="271" spans="1:11" hidden="1">
      <c r="A271" s="1">
        <v>42995</v>
      </c>
      <c r="B271" s="1" t="str">
        <f t="shared" si="8"/>
        <v>September</v>
      </c>
      <c r="C271" t="s">
        <v>10</v>
      </c>
      <c r="D271">
        <v>59.8</v>
      </c>
      <c r="E271">
        <v>0.71</v>
      </c>
      <c r="F271">
        <v>53</v>
      </c>
      <c r="G271">
        <v>0.3</v>
      </c>
      <c r="H271">
        <v>26</v>
      </c>
      <c r="I271" s="2">
        <f t="shared" si="9"/>
        <v>7.8</v>
      </c>
      <c r="K271" s="15"/>
    </row>
    <row r="272" spans="1:11" hidden="1">
      <c r="A272" s="1">
        <v>42996</v>
      </c>
      <c r="B272" s="1" t="str">
        <f t="shared" si="8"/>
        <v>September</v>
      </c>
      <c r="C272" t="s">
        <v>12</v>
      </c>
      <c r="D272">
        <v>64.8</v>
      </c>
      <c r="E272">
        <v>0.71</v>
      </c>
      <c r="F272">
        <v>37</v>
      </c>
      <c r="G272">
        <v>0.3</v>
      </c>
      <c r="H272">
        <v>26</v>
      </c>
      <c r="I272" s="2">
        <f t="shared" si="9"/>
        <v>7.8</v>
      </c>
      <c r="K272" s="14"/>
    </row>
    <row r="273" spans="1:11" hidden="1">
      <c r="A273" s="1">
        <v>42997</v>
      </c>
      <c r="B273" s="1" t="str">
        <f t="shared" si="8"/>
        <v>September</v>
      </c>
      <c r="C273" t="s">
        <v>14</v>
      </c>
      <c r="D273">
        <v>67.400000000000006</v>
      </c>
      <c r="E273">
        <v>0.67</v>
      </c>
      <c r="F273">
        <v>48</v>
      </c>
      <c r="G273">
        <v>0.3</v>
      </c>
      <c r="H273">
        <v>28</v>
      </c>
      <c r="I273" s="2">
        <f t="shared" si="9"/>
        <v>8.4</v>
      </c>
      <c r="K273" s="15"/>
    </row>
    <row r="274" spans="1:11" hidden="1">
      <c r="A274" s="1">
        <v>42998</v>
      </c>
      <c r="B274" s="1" t="str">
        <f t="shared" si="8"/>
        <v>September</v>
      </c>
      <c r="C274" t="s">
        <v>16</v>
      </c>
      <c r="D274">
        <v>67.099999999999994</v>
      </c>
      <c r="E274">
        <v>0.69</v>
      </c>
      <c r="F274">
        <v>52</v>
      </c>
      <c r="G274">
        <v>0.3</v>
      </c>
      <c r="H274">
        <v>27</v>
      </c>
      <c r="I274" s="2">
        <f t="shared" si="9"/>
        <v>8.1</v>
      </c>
      <c r="K274" s="14"/>
    </row>
    <row r="275" spans="1:11" hidden="1">
      <c r="A275" s="1">
        <v>42999</v>
      </c>
      <c r="B275" s="1" t="str">
        <f t="shared" si="8"/>
        <v>September</v>
      </c>
      <c r="C275" t="s">
        <v>18</v>
      </c>
      <c r="D275">
        <v>59.8</v>
      </c>
      <c r="E275">
        <v>0.71</v>
      </c>
      <c r="F275">
        <v>42</v>
      </c>
      <c r="G275">
        <v>0.3</v>
      </c>
      <c r="H275">
        <v>26</v>
      </c>
      <c r="I275" s="2">
        <f t="shared" si="9"/>
        <v>7.8</v>
      </c>
      <c r="K275" s="15"/>
    </row>
    <row r="276" spans="1:11" hidden="1">
      <c r="A276" s="1">
        <v>43000</v>
      </c>
      <c r="B276" s="1" t="str">
        <f t="shared" si="8"/>
        <v>September</v>
      </c>
      <c r="C276" t="s">
        <v>20</v>
      </c>
      <c r="D276">
        <v>64.8</v>
      </c>
      <c r="E276">
        <v>0.74</v>
      </c>
      <c r="F276">
        <v>34</v>
      </c>
      <c r="G276">
        <v>0.3</v>
      </c>
      <c r="H276">
        <v>26</v>
      </c>
      <c r="I276" s="2">
        <f t="shared" si="9"/>
        <v>7.8</v>
      </c>
      <c r="K276" s="14"/>
    </row>
    <row r="277" spans="1:11" hidden="1">
      <c r="A277" s="1">
        <v>43001</v>
      </c>
      <c r="B277" s="1" t="str">
        <f t="shared" si="8"/>
        <v>September</v>
      </c>
      <c r="C277" t="s">
        <v>21</v>
      </c>
      <c r="D277">
        <v>63.4</v>
      </c>
      <c r="E277">
        <v>0.71</v>
      </c>
      <c r="F277">
        <v>39</v>
      </c>
      <c r="G277">
        <v>0.3</v>
      </c>
      <c r="H277">
        <v>28</v>
      </c>
      <c r="I277" s="2">
        <f t="shared" si="9"/>
        <v>8.4</v>
      </c>
      <c r="K277" s="15"/>
    </row>
    <row r="278" spans="1:11" hidden="1">
      <c r="A278" s="1">
        <v>43002</v>
      </c>
      <c r="B278" s="1" t="str">
        <f t="shared" si="8"/>
        <v>September</v>
      </c>
      <c r="C278" t="s">
        <v>10</v>
      </c>
      <c r="D278">
        <v>63.4</v>
      </c>
      <c r="E278">
        <v>0.71</v>
      </c>
      <c r="F278">
        <v>43</v>
      </c>
      <c r="G278">
        <v>0.3</v>
      </c>
      <c r="H278">
        <v>28</v>
      </c>
      <c r="I278" s="2">
        <f t="shared" si="9"/>
        <v>8.4</v>
      </c>
      <c r="K278" s="14"/>
    </row>
    <row r="279" spans="1:11" hidden="1">
      <c r="A279" s="1">
        <v>43003</v>
      </c>
      <c r="B279" s="1" t="str">
        <f t="shared" si="8"/>
        <v>September</v>
      </c>
      <c r="C279" t="s">
        <v>12</v>
      </c>
      <c r="D279">
        <v>61.1</v>
      </c>
      <c r="E279">
        <v>0.71</v>
      </c>
      <c r="F279">
        <v>33</v>
      </c>
      <c r="G279">
        <v>0.3</v>
      </c>
      <c r="H279">
        <v>27</v>
      </c>
      <c r="I279" s="2">
        <f t="shared" si="9"/>
        <v>8.1</v>
      </c>
      <c r="K279" s="15"/>
    </row>
    <row r="280" spans="1:11" hidden="1">
      <c r="A280" s="1">
        <v>43004</v>
      </c>
      <c r="B280" s="1" t="str">
        <f t="shared" si="8"/>
        <v>September</v>
      </c>
      <c r="C280" t="s">
        <v>14</v>
      </c>
      <c r="D280">
        <v>61.8</v>
      </c>
      <c r="E280">
        <v>0.77</v>
      </c>
      <c r="F280">
        <v>51</v>
      </c>
      <c r="G280">
        <v>0.3</v>
      </c>
      <c r="H280">
        <v>26</v>
      </c>
      <c r="I280" s="2">
        <f t="shared" si="9"/>
        <v>7.8</v>
      </c>
      <c r="K280" s="14"/>
    </row>
    <row r="281" spans="1:11" hidden="1">
      <c r="A281" s="1">
        <v>43005</v>
      </c>
      <c r="B281" s="1" t="str">
        <f t="shared" si="8"/>
        <v>September</v>
      </c>
      <c r="C281" t="s">
        <v>16</v>
      </c>
      <c r="D281">
        <v>70.7</v>
      </c>
      <c r="E281">
        <v>0.67</v>
      </c>
      <c r="F281">
        <v>51</v>
      </c>
      <c r="G281">
        <v>0.3</v>
      </c>
      <c r="H281">
        <v>29</v>
      </c>
      <c r="I281" s="2">
        <f t="shared" si="9"/>
        <v>8.6999999999999993</v>
      </c>
      <c r="K281" s="15"/>
    </row>
    <row r="282" spans="1:11" hidden="1">
      <c r="A282" s="1">
        <v>43006</v>
      </c>
      <c r="B282" s="1" t="str">
        <f t="shared" si="8"/>
        <v>September</v>
      </c>
      <c r="C282" t="s">
        <v>18</v>
      </c>
      <c r="D282">
        <v>67.400000000000006</v>
      </c>
      <c r="E282">
        <v>0.69</v>
      </c>
      <c r="F282">
        <v>38</v>
      </c>
      <c r="G282">
        <v>0.3</v>
      </c>
      <c r="H282">
        <v>28</v>
      </c>
      <c r="I282" s="2">
        <f t="shared" si="9"/>
        <v>8.4</v>
      </c>
      <c r="K282" s="14"/>
    </row>
    <row r="283" spans="1:11" hidden="1">
      <c r="A283" s="1">
        <v>43007</v>
      </c>
      <c r="B283" s="1" t="str">
        <f t="shared" si="8"/>
        <v>September</v>
      </c>
      <c r="C283" t="s">
        <v>20</v>
      </c>
      <c r="D283">
        <v>66.099999999999994</v>
      </c>
      <c r="E283">
        <v>0.71</v>
      </c>
      <c r="F283">
        <v>48</v>
      </c>
      <c r="G283">
        <v>0.3</v>
      </c>
      <c r="H283">
        <v>27</v>
      </c>
      <c r="I283" s="2">
        <f t="shared" si="9"/>
        <v>8.1</v>
      </c>
      <c r="K283" s="15"/>
    </row>
    <row r="284" spans="1:11" hidden="1">
      <c r="A284" s="1">
        <v>43008</v>
      </c>
      <c r="B284" s="1" t="str">
        <f t="shared" si="8"/>
        <v>September</v>
      </c>
      <c r="C284" t="s">
        <v>21</v>
      </c>
      <c r="D284">
        <v>64.8</v>
      </c>
      <c r="E284">
        <v>0.74</v>
      </c>
      <c r="F284">
        <v>29</v>
      </c>
      <c r="G284">
        <v>0.3</v>
      </c>
      <c r="H284">
        <v>26</v>
      </c>
      <c r="I284" s="2">
        <f t="shared" si="9"/>
        <v>7.8</v>
      </c>
      <c r="K284" s="14"/>
    </row>
    <row r="285" spans="1:11" hidden="1">
      <c r="A285" s="1">
        <v>43009</v>
      </c>
      <c r="B285" s="1" t="str">
        <f t="shared" si="8"/>
        <v>October</v>
      </c>
      <c r="C285" t="s">
        <v>10</v>
      </c>
      <c r="D285">
        <v>56.5</v>
      </c>
      <c r="E285">
        <v>0.8</v>
      </c>
      <c r="F285">
        <v>43</v>
      </c>
      <c r="G285">
        <v>0.3</v>
      </c>
      <c r="H285">
        <v>25</v>
      </c>
      <c r="I285" s="2">
        <f t="shared" si="9"/>
        <v>7.5</v>
      </c>
      <c r="K285" s="15"/>
    </row>
    <row r="286" spans="1:11" hidden="1">
      <c r="A286" s="1">
        <v>43010</v>
      </c>
      <c r="B286" s="1" t="str">
        <f t="shared" si="8"/>
        <v>October</v>
      </c>
      <c r="C286" t="s">
        <v>12</v>
      </c>
      <c r="D286">
        <v>58.5</v>
      </c>
      <c r="E286">
        <v>0.74</v>
      </c>
      <c r="F286">
        <v>32</v>
      </c>
      <c r="G286">
        <v>0.3</v>
      </c>
      <c r="H286">
        <v>25</v>
      </c>
      <c r="I286" s="2">
        <f t="shared" si="9"/>
        <v>7.5</v>
      </c>
      <c r="K286" s="14"/>
    </row>
    <row r="287" spans="1:11" hidden="1">
      <c r="A287" s="1">
        <v>43011</v>
      </c>
      <c r="B287" s="1" t="str">
        <f t="shared" si="8"/>
        <v>October</v>
      </c>
      <c r="C287" t="s">
        <v>14</v>
      </c>
      <c r="D287">
        <v>59.2</v>
      </c>
      <c r="E287">
        <v>0.8</v>
      </c>
      <c r="F287">
        <v>34</v>
      </c>
      <c r="G287">
        <v>0.3</v>
      </c>
      <c r="H287">
        <v>24</v>
      </c>
      <c r="I287" s="2">
        <f t="shared" si="9"/>
        <v>7.1999999999999993</v>
      </c>
      <c r="K287" s="15"/>
    </row>
    <row r="288" spans="1:11" hidden="1">
      <c r="A288" s="1">
        <v>43012</v>
      </c>
      <c r="B288" s="1" t="str">
        <f t="shared" si="8"/>
        <v>October</v>
      </c>
      <c r="C288" t="s">
        <v>16</v>
      </c>
      <c r="D288">
        <v>61.2</v>
      </c>
      <c r="E288">
        <v>0.77</v>
      </c>
      <c r="F288">
        <v>33</v>
      </c>
      <c r="G288">
        <v>0.3</v>
      </c>
      <c r="H288">
        <v>24</v>
      </c>
      <c r="I288" s="2">
        <f t="shared" si="9"/>
        <v>7.1999999999999993</v>
      </c>
      <c r="K288" s="14"/>
    </row>
    <row r="289" spans="1:11" hidden="1">
      <c r="A289" s="1">
        <v>43013</v>
      </c>
      <c r="B289" s="1" t="str">
        <f t="shared" si="8"/>
        <v>October</v>
      </c>
      <c r="C289" t="s">
        <v>18</v>
      </c>
      <c r="D289">
        <v>60.5</v>
      </c>
      <c r="E289">
        <v>0.8</v>
      </c>
      <c r="F289">
        <v>33</v>
      </c>
      <c r="G289">
        <v>0.3</v>
      </c>
      <c r="H289">
        <v>25</v>
      </c>
      <c r="I289" s="2">
        <f t="shared" si="9"/>
        <v>7.5</v>
      </c>
      <c r="K289" s="15"/>
    </row>
    <row r="290" spans="1:11" hidden="1">
      <c r="A290" s="1">
        <v>43014</v>
      </c>
      <c r="B290" s="1" t="str">
        <f t="shared" si="8"/>
        <v>October</v>
      </c>
      <c r="C290" t="s">
        <v>20</v>
      </c>
      <c r="D290">
        <v>62.5</v>
      </c>
      <c r="E290">
        <v>0.74</v>
      </c>
      <c r="F290">
        <v>42</v>
      </c>
      <c r="G290">
        <v>0.3</v>
      </c>
      <c r="H290">
        <v>25</v>
      </c>
      <c r="I290" s="2">
        <f t="shared" si="9"/>
        <v>7.5</v>
      </c>
      <c r="K290" s="14"/>
    </row>
    <row r="291" spans="1:11" hidden="1">
      <c r="A291" s="1">
        <v>43015</v>
      </c>
      <c r="B291" s="1" t="str">
        <f t="shared" si="8"/>
        <v>October</v>
      </c>
      <c r="C291" t="s">
        <v>21</v>
      </c>
      <c r="D291">
        <v>63.5</v>
      </c>
      <c r="E291">
        <v>0.8</v>
      </c>
      <c r="F291">
        <v>31</v>
      </c>
      <c r="G291">
        <v>0.3</v>
      </c>
      <c r="H291">
        <v>25</v>
      </c>
      <c r="I291" s="2">
        <f t="shared" si="9"/>
        <v>7.5</v>
      </c>
      <c r="K291" s="15"/>
    </row>
    <row r="292" spans="1:11" hidden="1">
      <c r="A292" s="1">
        <v>43016</v>
      </c>
      <c r="B292" s="1" t="str">
        <f t="shared" si="8"/>
        <v>October</v>
      </c>
      <c r="C292" t="s">
        <v>10</v>
      </c>
      <c r="D292">
        <v>60.2</v>
      </c>
      <c r="E292">
        <v>0.8</v>
      </c>
      <c r="F292">
        <v>47</v>
      </c>
      <c r="G292">
        <v>0.3</v>
      </c>
      <c r="H292">
        <v>24</v>
      </c>
      <c r="I292" s="2">
        <f t="shared" si="9"/>
        <v>7.1999999999999993</v>
      </c>
      <c r="K292" s="14"/>
    </row>
    <row r="293" spans="1:11" hidden="1">
      <c r="A293" s="1">
        <v>43017</v>
      </c>
      <c r="B293" s="1" t="str">
        <f t="shared" si="8"/>
        <v>October</v>
      </c>
      <c r="C293" t="s">
        <v>12</v>
      </c>
      <c r="D293">
        <v>63.5</v>
      </c>
      <c r="E293">
        <v>0.74</v>
      </c>
      <c r="F293">
        <v>47</v>
      </c>
      <c r="G293">
        <v>0.3</v>
      </c>
      <c r="H293">
        <v>25</v>
      </c>
      <c r="I293" s="2">
        <f t="shared" si="9"/>
        <v>7.5</v>
      </c>
      <c r="K293" s="15"/>
    </row>
    <row r="294" spans="1:11" hidden="1">
      <c r="A294" s="1">
        <v>43018</v>
      </c>
      <c r="B294" s="1" t="str">
        <f t="shared" si="8"/>
        <v>October</v>
      </c>
      <c r="C294" t="s">
        <v>14</v>
      </c>
      <c r="D294">
        <v>58.5</v>
      </c>
      <c r="E294">
        <v>0.74</v>
      </c>
      <c r="F294">
        <v>51</v>
      </c>
      <c r="G294">
        <v>0.3</v>
      </c>
      <c r="H294">
        <v>25</v>
      </c>
      <c r="I294" s="2">
        <f t="shared" si="9"/>
        <v>7.5</v>
      </c>
      <c r="K294" s="14"/>
    </row>
    <row r="295" spans="1:11" hidden="1">
      <c r="A295" s="1">
        <v>43019</v>
      </c>
      <c r="B295" s="1" t="str">
        <f t="shared" si="8"/>
        <v>October</v>
      </c>
      <c r="C295" t="s">
        <v>16</v>
      </c>
      <c r="D295">
        <v>61.5</v>
      </c>
      <c r="E295">
        <v>0.77</v>
      </c>
      <c r="F295">
        <v>47</v>
      </c>
      <c r="G295">
        <v>0.3</v>
      </c>
      <c r="H295">
        <v>25</v>
      </c>
      <c r="I295" s="2">
        <f t="shared" si="9"/>
        <v>7.5</v>
      </c>
      <c r="K295" s="15"/>
    </row>
    <row r="296" spans="1:11" hidden="1">
      <c r="A296" s="1">
        <v>43020</v>
      </c>
      <c r="B296" s="1" t="str">
        <f t="shared" si="8"/>
        <v>October</v>
      </c>
      <c r="C296" t="s">
        <v>18</v>
      </c>
      <c r="D296">
        <v>58.2</v>
      </c>
      <c r="E296">
        <v>0.77</v>
      </c>
      <c r="F296">
        <v>39</v>
      </c>
      <c r="G296">
        <v>0.3</v>
      </c>
      <c r="H296">
        <v>24</v>
      </c>
      <c r="I296" s="2">
        <f t="shared" si="9"/>
        <v>7.1999999999999993</v>
      </c>
      <c r="K296" s="14"/>
    </row>
    <row r="297" spans="1:11" hidden="1">
      <c r="A297" s="1">
        <v>43021</v>
      </c>
      <c r="B297" s="1" t="str">
        <f t="shared" si="8"/>
        <v>October</v>
      </c>
      <c r="C297" t="s">
        <v>20</v>
      </c>
      <c r="D297">
        <v>61.5</v>
      </c>
      <c r="E297">
        <v>0.8</v>
      </c>
      <c r="F297">
        <v>28</v>
      </c>
      <c r="G297">
        <v>0.3</v>
      </c>
      <c r="H297">
        <v>25</v>
      </c>
      <c r="I297" s="2">
        <f t="shared" si="9"/>
        <v>7.5</v>
      </c>
      <c r="K297" s="15"/>
    </row>
    <row r="298" spans="1:11" hidden="1">
      <c r="A298" s="1">
        <v>43022</v>
      </c>
      <c r="B298" s="1" t="str">
        <f t="shared" si="8"/>
        <v>October</v>
      </c>
      <c r="C298" t="s">
        <v>21</v>
      </c>
      <c r="D298">
        <v>59.5</v>
      </c>
      <c r="E298">
        <v>0.74</v>
      </c>
      <c r="F298">
        <v>28</v>
      </c>
      <c r="G298">
        <v>0.3</v>
      </c>
      <c r="H298">
        <v>25</v>
      </c>
      <c r="I298" s="2">
        <f t="shared" si="9"/>
        <v>7.5</v>
      </c>
      <c r="K298" s="14"/>
    </row>
    <row r="299" spans="1:11" hidden="1">
      <c r="A299" s="1">
        <v>43023</v>
      </c>
      <c r="B299" s="1" t="str">
        <f t="shared" si="8"/>
        <v>October</v>
      </c>
      <c r="C299" t="s">
        <v>10</v>
      </c>
      <c r="D299">
        <v>61.5</v>
      </c>
      <c r="E299">
        <v>0.74</v>
      </c>
      <c r="F299">
        <v>36</v>
      </c>
      <c r="G299">
        <v>0.3</v>
      </c>
      <c r="H299">
        <v>25</v>
      </c>
      <c r="I299" s="2">
        <f t="shared" si="9"/>
        <v>7.5</v>
      </c>
      <c r="K299" s="15"/>
    </row>
    <row r="300" spans="1:11" hidden="1">
      <c r="A300" s="1">
        <v>43024</v>
      </c>
      <c r="B300" s="1" t="str">
        <f t="shared" si="8"/>
        <v>October</v>
      </c>
      <c r="C300" t="s">
        <v>12</v>
      </c>
      <c r="D300">
        <v>58.2</v>
      </c>
      <c r="E300">
        <v>0.8</v>
      </c>
      <c r="F300">
        <v>28</v>
      </c>
      <c r="G300">
        <v>0.3</v>
      </c>
      <c r="H300">
        <v>24</v>
      </c>
      <c r="I300" s="2">
        <f t="shared" si="9"/>
        <v>7.1999999999999993</v>
      </c>
      <c r="K300" s="14"/>
    </row>
    <row r="301" spans="1:11" hidden="1">
      <c r="A301" s="1">
        <v>43025</v>
      </c>
      <c r="B301" s="1" t="str">
        <f t="shared" si="8"/>
        <v>October</v>
      </c>
      <c r="C301" t="s">
        <v>14</v>
      </c>
      <c r="D301">
        <v>58.5</v>
      </c>
      <c r="E301">
        <v>0.77</v>
      </c>
      <c r="F301">
        <v>46</v>
      </c>
      <c r="G301">
        <v>0.3</v>
      </c>
      <c r="H301">
        <v>25</v>
      </c>
      <c r="I301" s="2">
        <f t="shared" si="9"/>
        <v>7.5</v>
      </c>
      <c r="K301" s="15"/>
    </row>
    <row r="302" spans="1:11" hidden="1">
      <c r="A302" s="1">
        <v>43026</v>
      </c>
      <c r="B302" s="1" t="str">
        <f t="shared" si="8"/>
        <v>October</v>
      </c>
      <c r="C302" t="s">
        <v>16</v>
      </c>
      <c r="D302">
        <v>62.5</v>
      </c>
      <c r="E302">
        <v>0.77</v>
      </c>
      <c r="F302">
        <v>33</v>
      </c>
      <c r="G302">
        <v>0.3</v>
      </c>
      <c r="H302">
        <v>25</v>
      </c>
      <c r="I302" s="2">
        <f t="shared" si="9"/>
        <v>7.5</v>
      </c>
      <c r="K302" s="14"/>
    </row>
    <row r="303" spans="1:11" hidden="1">
      <c r="A303" s="1">
        <v>43027</v>
      </c>
      <c r="B303" s="1" t="str">
        <f t="shared" si="8"/>
        <v>October</v>
      </c>
      <c r="C303" t="s">
        <v>18</v>
      </c>
      <c r="D303">
        <v>60.5</v>
      </c>
      <c r="E303">
        <v>0.8</v>
      </c>
      <c r="F303">
        <v>41</v>
      </c>
      <c r="G303">
        <v>0.3</v>
      </c>
      <c r="H303">
        <v>25</v>
      </c>
      <c r="I303" s="2">
        <f t="shared" si="9"/>
        <v>7.5</v>
      </c>
      <c r="K303" s="15"/>
    </row>
    <row r="304" spans="1:11" hidden="1">
      <c r="A304" s="1">
        <v>43028</v>
      </c>
      <c r="B304" s="1" t="str">
        <f t="shared" si="8"/>
        <v>October</v>
      </c>
      <c r="C304" t="s">
        <v>20</v>
      </c>
      <c r="D304">
        <v>60.2</v>
      </c>
      <c r="E304">
        <v>0.8</v>
      </c>
      <c r="F304">
        <v>50</v>
      </c>
      <c r="G304">
        <v>0.3</v>
      </c>
      <c r="H304">
        <v>24</v>
      </c>
      <c r="I304" s="2">
        <f t="shared" si="9"/>
        <v>7.1999999999999993</v>
      </c>
      <c r="K304" s="14"/>
    </row>
    <row r="305" spans="1:11">
      <c r="A305" s="1">
        <v>43029</v>
      </c>
      <c r="B305" s="1" t="str">
        <f t="shared" si="8"/>
        <v>October</v>
      </c>
      <c r="C305" t="s">
        <v>21</v>
      </c>
      <c r="D305">
        <v>56.2</v>
      </c>
      <c r="E305">
        <v>0.83</v>
      </c>
      <c r="F305">
        <v>28</v>
      </c>
      <c r="G305">
        <v>0.3</v>
      </c>
      <c r="H305">
        <v>24</v>
      </c>
      <c r="I305" s="2">
        <f t="shared" si="9"/>
        <v>7.1999999999999993</v>
      </c>
      <c r="K305" s="15"/>
    </row>
    <row r="306" spans="1:11" hidden="1">
      <c r="A306" s="1">
        <v>43030</v>
      </c>
      <c r="B306" s="1" t="str">
        <f t="shared" si="8"/>
        <v>October</v>
      </c>
      <c r="C306" t="s">
        <v>10</v>
      </c>
      <c r="D306">
        <v>57.5</v>
      </c>
      <c r="E306">
        <v>0.77</v>
      </c>
      <c r="F306">
        <v>35</v>
      </c>
      <c r="G306">
        <v>0.3</v>
      </c>
      <c r="H306">
        <v>25</v>
      </c>
      <c r="I306" s="2">
        <f t="shared" si="9"/>
        <v>7.5</v>
      </c>
      <c r="K306" s="14"/>
    </row>
    <row r="307" spans="1:11" hidden="1">
      <c r="A307" s="1">
        <v>43031</v>
      </c>
      <c r="B307" s="1" t="str">
        <f t="shared" si="8"/>
        <v>October</v>
      </c>
      <c r="C307" t="s">
        <v>12</v>
      </c>
      <c r="D307">
        <v>58.5</v>
      </c>
      <c r="E307">
        <v>0.8</v>
      </c>
      <c r="F307">
        <v>50</v>
      </c>
      <c r="G307">
        <v>0.3</v>
      </c>
      <c r="H307">
        <v>25</v>
      </c>
      <c r="I307" s="2">
        <f t="shared" si="9"/>
        <v>7.5</v>
      </c>
      <c r="K307" s="15"/>
    </row>
    <row r="308" spans="1:11" hidden="1">
      <c r="A308" s="1">
        <v>43032</v>
      </c>
      <c r="B308" s="1" t="str">
        <f t="shared" si="8"/>
        <v>October</v>
      </c>
      <c r="C308" t="s">
        <v>14</v>
      </c>
      <c r="D308">
        <v>61.5</v>
      </c>
      <c r="E308">
        <v>0.74</v>
      </c>
      <c r="F308">
        <v>48</v>
      </c>
      <c r="G308">
        <v>0.3</v>
      </c>
      <c r="H308">
        <v>25</v>
      </c>
      <c r="I308" s="2">
        <f t="shared" si="9"/>
        <v>7.5</v>
      </c>
      <c r="K308" s="14"/>
    </row>
    <row r="309" spans="1:11" hidden="1">
      <c r="A309" s="1">
        <v>43033</v>
      </c>
      <c r="B309" s="1" t="str">
        <f t="shared" si="8"/>
        <v>October</v>
      </c>
      <c r="C309" t="s">
        <v>16</v>
      </c>
      <c r="D309">
        <v>61.2</v>
      </c>
      <c r="E309">
        <v>0.8</v>
      </c>
      <c r="F309">
        <v>44</v>
      </c>
      <c r="G309">
        <v>0.3</v>
      </c>
      <c r="H309">
        <v>24</v>
      </c>
      <c r="I309" s="2">
        <f t="shared" si="9"/>
        <v>7.1999999999999993</v>
      </c>
      <c r="K309" s="15"/>
    </row>
    <row r="310" spans="1:11" hidden="1">
      <c r="A310" s="1">
        <v>43034</v>
      </c>
      <c r="B310" s="1" t="str">
        <f t="shared" si="8"/>
        <v>October</v>
      </c>
      <c r="C310" t="s">
        <v>18</v>
      </c>
      <c r="D310">
        <v>54.2</v>
      </c>
      <c r="E310">
        <v>0.77</v>
      </c>
      <c r="F310">
        <v>47</v>
      </c>
      <c r="G310">
        <v>0.3</v>
      </c>
      <c r="H310">
        <v>24</v>
      </c>
      <c r="I310" s="2">
        <f t="shared" si="9"/>
        <v>7.1999999999999993</v>
      </c>
      <c r="K310" s="14"/>
    </row>
    <row r="311" spans="1:11" hidden="1">
      <c r="A311" s="1">
        <v>43035</v>
      </c>
      <c r="B311" s="1" t="str">
        <f t="shared" si="8"/>
        <v>October</v>
      </c>
      <c r="C311" t="s">
        <v>20</v>
      </c>
      <c r="D311">
        <v>62.8</v>
      </c>
      <c r="E311">
        <v>0.71</v>
      </c>
      <c r="F311">
        <v>52</v>
      </c>
      <c r="G311">
        <v>0.3</v>
      </c>
      <c r="H311">
        <v>26</v>
      </c>
      <c r="I311" s="2">
        <f t="shared" si="9"/>
        <v>7.8</v>
      </c>
      <c r="K311" s="15"/>
    </row>
    <row r="312" spans="1:11" hidden="1">
      <c r="A312" s="1">
        <v>43036</v>
      </c>
      <c r="B312" s="1" t="str">
        <f t="shared" si="8"/>
        <v>October</v>
      </c>
      <c r="C312" t="s">
        <v>21</v>
      </c>
      <c r="D312">
        <v>57.5</v>
      </c>
      <c r="E312">
        <v>0.77</v>
      </c>
      <c r="F312">
        <v>28</v>
      </c>
      <c r="G312">
        <v>0.3</v>
      </c>
      <c r="H312">
        <v>25</v>
      </c>
      <c r="I312" s="2">
        <f t="shared" si="9"/>
        <v>7.5</v>
      </c>
      <c r="K312" s="14"/>
    </row>
    <row r="313" spans="1:11" hidden="1">
      <c r="A313" s="1">
        <v>43037</v>
      </c>
      <c r="B313" s="1" t="str">
        <f t="shared" si="8"/>
        <v>October</v>
      </c>
      <c r="C313" t="s">
        <v>10</v>
      </c>
      <c r="D313">
        <v>61.5</v>
      </c>
      <c r="E313">
        <v>0.8</v>
      </c>
      <c r="F313">
        <v>34</v>
      </c>
      <c r="G313">
        <v>0.3</v>
      </c>
      <c r="H313">
        <v>25</v>
      </c>
      <c r="I313" s="2">
        <f t="shared" si="9"/>
        <v>7.5</v>
      </c>
      <c r="K313" s="15"/>
    </row>
    <row r="314" spans="1:11" hidden="1">
      <c r="A314" s="1">
        <v>43038</v>
      </c>
      <c r="B314" s="1" t="str">
        <f t="shared" si="8"/>
        <v>October</v>
      </c>
      <c r="C314" t="s">
        <v>12</v>
      </c>
      <c r="D314">
        <v>58.2</v>
      </c>
      <c r="E314">
        <v>0.77</v>
      </c>
      <c r="F314">
        <v>35</v>
      </c>
      <c r="G314">
        <v>0.3</v>
      </c>
      <c r="H314">
        <v>24</v>
      </c>
      <c r="I314" s="2">
        <f t="shared" si="9"/>
        <v>7.1999999999999993</v>
      </c>
      <c r="K314" s="14"/>
    </row>
    <row r="315" spans="1:11" hidden="1">
      <c r="A315" s="1">
        <v>43039</v>
      </c>
      <c r="B315" s="1" t="str">
        <f t="shared" si="8"/>
        <v>October</v>
      </c>
      <c r="C315" t="s">
        <v>14</v>
      </c>
      <c r="D315">
        <v>54.2</v>
      </c>
      <c r="E315">
        <v>0.77</v>
      </c>
      <c r="F315">
        <v>38</v>
      </c>
      <c r="G315">
        <v>0.3</v>
      </c>
      <c r="H315">
        <v>24</v>
      </c>
      <c r="I315" s="2">
        <f t="shared" si="9"/>
        <v>7.1999999999999993</v>
      </c>
      <c r="K315" s="15"/>
    </row>
    <row r="316" spans="1:11">
      <c r="A316" s="1">
        <v>43040</v>
      </c>
      <c r="B316" s="1" t="str">
        <f t="shared" si="8"/>
        <v>November</v>
      </c>
      <c r="C316" t="s">
        <v>16</v>
      </c>
      <c r="D316">
        <v>51.9</v>
      </c>
      <c r="E316">
        <v>0.83</v>
      </c>
      <c r="F316">
        <v>43</v>
      </c>
      <c r="G316">
        <v>0.3</v>
      </c>
      <c r="H316">
        <v>23</v>
      </c>
      <c r="I316" s="2">
        <f t="shared" si="9"/>
        <v>6.8999999999999995</v>
      </c>
      <c r="K316" s="14"/>
    </row>
    <row r="317" spans="1:11">
      <c r="A317" s="1">
        <v>43041</v>
      </c>
      <c r="B317" s="1" t="str">
        <f t="shared" si="8"/>
        <v>November</v>
      </c>
      <c r="C317" t="s">
        <v>18</v>
      </c>
      <c r="D317">
        <v>53.6</v>
      </c>
      <c r="E317">
        <v>0.91</v>
      </c>
      <c r="F317">
        <v>46</v>
      </c>
      <c r="G317">
        <v>0.3</v>
      </c>
      <c r="H317">
        <v>22</v>
      </c>
      <c r="I317" s="2">
        <f t="shared" si="9"/>
        <v>6.6</v>
      </c>
      <c r="K317" s="15"/>
    </row>
    <row r="318" spans="1:11">
      <c r="A318" s="1">
        <v>43042</v>
      </c>
      <c r="B318" s="1" t="str">
        <f t="shared" si="8"/>
        <v>November</v>
      </c>
      <c r="C318" t="s">
        <v>20</v>
      </c>
      <c r="D318">
        <v>51.3</v>
      </c>
      <c r="E318">
        <v>0.87</v>
      </c>
      <c r="F318">
        <v>38</v>
      </c>
      <c r="G318">
        <v>0.3</v>
      </c>
      <c r="H318">
        <v>21</v>
      </c>
      <c r="I318" s="2">
        <f t="shared" si="9"/>
        <v>6.3</v>
      </c>
      <c r="K318" s="14"/>
    </row>
    <row r="319" spans="1:11">
      <c r="A319" s="1">
        <v>43043</v>
      </c>
      <c r="B319" s="1" t="str">
        <f t="shared" si="8"/>
        <v>November</v>
      </c>
      <c r="C319" t="s">
        <v>21</v>
      </c>
      <c r="D319">
        <v>48.7</v>
      </c>
      <c r="E319">
        <v>0.95</v>
      </c>
      <c r="F319">
        <v>39</v>
      </c>
      <c r="G319">
        <v>0.3</v>
      </c>
      <c r="H319">
        <v>19</v>
      </c>
      <c r="I319" s="2">
        <f t="shared" si="9"/>
        <v>5.7</v>
      </c>
      <c r="K319" s="15"/>
    </row>
    <row r="320" spans="1:11">
      <c r="A320" s="1">
        <v>43044</v>
      </c>
      <c r="B320" s="1" t="str">
        <f t="shared" si="8"/>
        <v>November</v>
      </c>
      <c r="C320" t="s">
        <v>10</v>
      </c>
      <c r="D320">
        <v>55.9</v>
      </c>
      <c r="E320">
        <v>0.87</v>
      </c>
      <c r="F320">
        <v>45</v>
      </c>
      <c r="G320">
        <v>0.3</v>
      </c>
      <c r="H320">
        <v>23</v>
      </c>
      <c r="I320" s="2">
        <f t="shared" si="9"/>
        <v>6.8999999999999995</v>
      </c>
      <c r="K320" s="14"/>
    </row>
    <row r="321" spans="1:11">
      <c r="A321" s="1">
        <v>43045</v>
      </c>
      <c r="B321" s="1" t="str">
        <f t="shared" si="8"/>
        <v>November</v>
      </c>
      <c r="C321" t="s">
        <v>12</v>
      </c>
      <c r="D321">
        <v>51.6</v>
      </c>
      <c r="E321">
        <v>0.91</v>
      </c>
      <c r="F321">
        <v>28</v>
      </c>
      <c r="G321">
        <v>0.3</v>
      </c>
      <c r="H321">
        <v>22</v>
      </c>
      <c r="I321" s="2">
        <f t="shared" si="9"/>
        <v>6.6</v>
      </c>
      <c r="K321" s="15"/>
    </row>
    <row r="322" spans="1:11">
      <c r="A322" s="1">
        <v>43046</v>
      </c>
      <c r="B322" s="1" t="str">
        <f t="shared" si="8"/>
        <v>November</v>
      </c>
      <c r="C322" t="s">
        <v>14</v>
      </c>
      <c r="D322">
        <v>52.3</v>
      </c>
      <c r="E322">
        <v>0.91</v>
      </c>
      <c r="F322">
        <v>34</v>
      </c>
      <c r="G322">
        <v>0.3</v>
      </c>
      <c r="H322">
        <v>21</v>
      </c>
      <c r="I322" s="2">
        <f t="shared" si="9"/>
        <v>6.3</v>
      </c>
      <c r="K322" s="14"/>
    </row>
    <row r="323" spans="1:11">
      <c r="A323" s="1">
        <v>43047</v>
      </c>
      <c r="B323" s="1" t="str">
        <f t="shared" si="8"/>
        <v>November</v>
      </c>
      <c r="C323" t="s">
        <v>16</v>
      </c>
      <c r="D323">
        <v>44.7</v>
      </c>
      <c r="E323">
        <v>0.95</v>
      </c>
      <c r="F323">
        <v>37</v>
      </c>
      <c r="G323">
        <v>0.3</v>
      </c>
      <c r="H323">
        <v>19</v>
      </c>
      <c r="I323" s="2">
        <f t="shared" si="9"/>
        <v>5.7</v>
      </c>
      <c r="K323" s="15"/>
    </row>
    <row r="324" spans="1:11">
      <c r="A324" s="1">
        <v>43048</v>
      </c>
      <c r="B324" s="1" t="str">
        <f t="shared" si="8"/>
        <v>November</v>
      </c>
      <c r="C324" t="s">
        <v>18</v>
      </c>
      <c r="D324">
        <v>53.9</v>
      </c>
      <c r="E324">
        <v>0.83</v>
      </c>
      <c r="F324">
        <v>33</v>
      </c>
      <c r="G324">
        <v>0.3</v>
      </c>
      <c r="H324">
        <v>23</v>
      </c>
      <c r="I324" s="2">
        <f t="shared" si="9"/>
        <v>6.8999999999999995</v>
      </c>
      <c r="K324" s="14"/>
    </row>
    <row r="325" spans="1:11">
      <c r="A325" s="1">
        <v>43049</v>
      </c>
      <c r="B325" s="1" t="str">
        <f t="shared" si="8"/>
        <v>November</v>
      </c>
      <c r="C325" t="s">
        <v>20</v>
      </c>
      <c r="D325">
        <v>54.6</v>
      </c>
      <c r="E325">
        <v>0.87</v>
      </c>
      <c r="F325">
        <v>28</v>
      </c>
      <c r="G325">
        <v>0.3</v>
      </c>
      <c r="H325">
        <v>22</v>
      </c>
      <c r="I325" s="2">
        <f t="shared" si="9"/>
        <v>6.6</v>
      </c>
      <c r="K325" s="15"/>
    </row>
    <row r="326" spans="1:11">
      <c r="A326" s="1">
        <v>43050</v>
      </c>
      <c r="B326" s="1" t="str">
        <f t="shared" si="8"/>
        <v>November</v>
      </c>
      <c r="C326" t="s">
        <v>21</v>
      </c>
      <c r="D326">
        <v>47.3</v>
      </c>
      <c r="E326">
        <v>0.91</v>
      </c>
      <c r="F326">
        <v>33</v>
      </c>
      <c r="G326">
        <v>0.3</v>
      </c>
      <c r="H326">
        <v>21</v>
      </c>
      <c r="I326" s="2">
        <f t="shared" si="9"/>
        <v>6.3</v>
      </c>
      <c r="K326" s="14"/>
    </row>
    <row r="327" spans="1:11">
      <c r="A327" s="1">
        <v>43051</v>
      </c>
      <c r="B327" s="1" t="str">
        <f t="shared" si="8"/>
        <v>November</v>
      </c>
      <c r="C327" t="s">
        <v>10</v>
      </c>
      <c r="D327">
        <v>49.7</v>
      </c>
      <c r="E327">
        <v>1.05</v>
      </c>
      <c r="F327">
        <v>38</v>
      </c>
      <c r="G327">
        <v>0.3</v>
      </c>
      <c r="H327">
        <v>19</v>
      </c>
      <c r="I327" s="2">
        <f t="shared" si="9"/>
        <v>5.7</v>
      </c>
      <c r="K327" s="15"/>
    </row>
    <row r="328" spans="1:11">
      <c r="A328" s="1">
        <v>43052</v>
      </c>
      <c r="B328" s="1" t="str">
        <f t="shared" si="8"/>
        <v>November</v>
      </c>
      <c r="C328" t="s">
        <v>12</v>
      </c>
      <c r="D328">
        <v>44.7</v>
      </c>
      <c r="E328">
        <v>1.05</v>
      </c>
      <c r="F328">
        <v>26</v>
      </c>
      <c r="G328">
        <v>0.3</v>
      </c>
      <c r="H328">
        <v>19</v>
      </c>
      <c r="I328" s="2">
        <f t="shared" si="9"/>
        <v>5.7</v>
      </c>
      <c r="K328" s="14"/>
    </row>
    <row r="329" spans="1:11" hidden="1">
      <c r="A329" s="1">
        <v>43053</v>
      </c>
      <c r="B329" s="1" t="str">
        <f t="shared" si="8"/>
        <v>November</v>
      </c>
      <c r="C329" t="s">
        <v>14</v>
      </c>
      <c r="D329">
        <v>55.9</v>
      </c>
      <c r="E329">
        <v>0.8</v>
      </c>
      <c r="F329">
        <v>28</v>
      </c>
      <c r="G329">
        <v>0.3</v>
      </c>
      <c r="H329">
        <v>23</v>
      </c>
      <c r="I329" s="2">
        <f t="shared" si="9"/>
        <v>6.8999999999999995</v>
      </c>
      <c r="K329" s="15"/>
    </row>
    <row r="330" spans="1:11">
      <c r="A330" s="1">
        <v>43054</v>
      </c>
      <c r="B330" s="1" t="str">
        <f t="shared" si="8"/>
        <v>November</v>
      </c>
      <c r="C330" t="s">
        <v>16</v>
      </c>
      <c r="D330">
        <v>55.9</v>
      </c>
      <c r="E330">
        <v>0.83</v>
      </c>
      <c r="F330">
        <v>47</v>
      </c>
      <c r="G330">
        <v>0.3</v>
      </c>
      <c r="H330">
        <v>23</v>
      </c>
      <c r="I330" s="2">
        <f t="shared" si="9"/>
        <v>6.8999999999999995</v>
      </c>
      <c r="K330" s="14"/>
    </row>
    <row r="331" spans="1:11">
      <c r="A331" s="1">
        <v>43055</v>
      </c>
      <c r="B331" s="1" t="str">
        <f t="shared" si="8"/>
        <v>November</v>
      </c>
      <c r="C331" t="s">
        <v>18</v>
      </c>
      <c r="D331">
        <v>47.3</v>
      </c>
      <c r="E331">
        <v>0.87</v>
      </c>
      <c r="F331">
        <v>28</v>
      </c>
      <c r="G331">
        <v>0.3</v>
      </c>
      <c r="H331">
        <v>21</v>
      </c>
      <c r="I331" s="2">
        <f t="shared" si="9"/>
        <v>6.3</v>
      </c>
      <c r="K331" s="15"/>
    </row>
    <row r="332" spans="1:11">
      <c r="A332" s="1">
        <v>43056</v>
      </c>
      <c r="B332" s="1" t="str">
        <f t="shared" ref="B332:B376" si="10">TEXT(A332, "mmmm")</f>
        <v>November</v>
      </c>
      <c r="C332" t="s">
        <v>20</v>
      </c>
      <c r="D332">
        <v>46</v>
      </c>
      <c r="E332">
        <v>1</v>
      </c>
      <c r="F332">
        <v>31</v>
      </c>
      <c r="G332">
        <v>0.3</v>
      </c>
      <c r="H332">
        <v>20</v>
      </c>
      <c r="I332" s="2">
        <f t="shared" ref="I332:I376" si="11">G332*H332</f>
        <v>6</v>
      </c>
      <c r="K332" s="14"/>
    </row>
    <row r="333" spans="1:11">
      <c r="A333" s="1">
        <v>43057</v>
      </c>
      <c r="B333" s="1" t="str">
        <f t="shared" si="10"/>
        <v>November</v>
      </c>
      <c r="C333" t="s">
        <v>21</v>
      </c>
      <c r="D333">
        <v>48.7</v>
      </c>
      <c r="E333">
        <v>1.05</v>
      </c>
      <c r="F333">
        <v>37</v>
      </c>
      <c r="G333">
        <v>0.3</v>
      </c>
      <c r="H333">
        <v>19</v>
      </c>
      <c r="I333" s="2">
        <f t="shared" si="11"/>
        <v>5.7</v>
      </c>
      <c r="K333" s="15"/>
    </row>
    <row r="334" spans="1:11">
      <c r="A334" s="1">
        <v>43058</v>
      </c>
      <c r="B334" s="1" t="str">
        <f t="shared" si="10"/>
        <v>November</v>
      </c>
      <c r="C334" t="s">
        <v>10</v>
      </c>
      <c r="D334">
        <v>55.9</v>
      </c>
      <c r="E334">
        <v>0.87</v>
      </c>
      <c r="F334">
        <v>34</v>
      </c>
      <c r="G334">
        <v>0.3</v>
      </c>
      <c r="H334">
        <v>23</v>
      </c>
      <c r="I334" s="2">
        <f t="shared" si="11"/>
        <v>6.8999999999999995</v>
      </c>
      <c r="K334" s="14"/>
    </row>
    <row r="335" spans="1:11">
      <c r="A335" s="1">
        <v>43059</v>
      </c>
      <c r="B335" s="1" t="str">
        <f t="shared" si="10"/>
        <v>November</v>
      </c>
      <c r="C335" t="s">
        <v>12</v>
      </c>
      <c r="D335">
        <v>55.6</v>
      </c>
      <c r="E335">
        <v>0.87</v>
      </c>
      <c r="F335">
        <v>41</v>
      </c>
      <c r="G335">
        <v>0.3</v>
      </c>
      <c r="H335">
        <v>22</v>
      </c>
      <c r="I335" s="2">
        <f t="shared" si="11"/>
        <v>6.6</v>
      </c>
      <c r="K335" s="15"/>
    </row>
    <row r="336" spans="1:11">
      <c r="A336" s="1">
        <v>43060</v>
      </c>
      <c r="B336" s="1" t="str">
        <f t="shared" si="10"/>
        <v>November</v>
      </c>
      <c r="C336" t="s">
        <v>14</v>
      </c>
      <c r="D336">
        <v>47</v>
      </c>
      <c r="E336">
        <v>0.95</v>
      </c>
      <c r="F336">
        <v>28</v>
      </c>
      <c r="G336">
        <v>0.3</v>
      </c>
      <c r="H336">
        <v>20</v>
      </c>
      <c r="I336" s="2">
        <f t="shared" si="11"/>
        <v>6</v>
      </c>
      <c r="K336" s="14"/>
    </row>
    <row r="337" spans="1:11">
      <c r="A337" s="1">
        <v>43061</v>
      </c>
      <c r="B337" s="1" t="str">
        <f t="shared" si="10"/>
        <v>November</v>
      </c>
      <c r="C337" t="s">
        <v>16</v>
      </c>
      <c r="D337">
        <v>48.7</v>
      </c>
      <c r="E337">
        <v>1</v>
      </c>
      <c r="F337">
        <v>40</v>
      </c>
      <c r="G337">
        <v>0.3</v>
      </c>
      <c r="H337">
        <v>19</v>
      </c>
      <c r="I337" s="2">
        <f t="shared" si="11"/>
        <v>5.7</v>
      </c>
      <c r="K337" s="15"/>
    </row>
    <row r="338" spans="1:11">
      <c r="A338" s="1">
        <v>43062</v>
      </c>
      <c r="B338" s="1" t="str">
        <f t="shared" si="10"/>
        <v>November</v>
      </c>
      <c r="C338" t="s">
        <v>18</v>
      </c>
      <c r="D338">
        <v>51.9</v>
      </c>
      <c r="E338">
        <v>0.87</v>
      </c>
      <c r="F338">
        <v>47</v>
      </c>
      <c r="G338">
        <v>0.3</v>
      </c>
      <c r="H338">
        <v>23</v>
      </c>
      <c r="I338" s="2">
        <f t="shared" si="11"/>
        <v>6.8999999999999995</v>
      </c>
      <c r="K338" s="14"/>
    </row>
    <row r="339" spans="1:11">
      <c r="A339" s="1">
        <v>43063</v>
      </c>
      <c r="B339" s="1" t="str">
        <f t="shared" si="10"/>
        <v>November</v>
      </c>
      <c r="C339" t="s">
        <v>20</v>
      </c>
      <c r="D339">
        <v>53.6</v>
      </c>
      <c r="E339">
        <v>0.83</v>
      </c>
      <c r="F339">
        <v>46</v>
      </c>
      <c r="G339">
        <v>0.3</v>
      </c>
      <c r="H339">
        <v>22</v>
      </c>
      <c r="I339" s="2">
        <f t="shared" si="11"/>
        <v>6.6</v>
      </c>
      <c r="K339" s="15"/>
    </row>
    <row r="340" spans="1:11">
      <c r="A340" s="1">
        <v>43064</v>
      </c>
      <c r="B340" s="1" t="str">
        <f t="shared" si="10"/>
        <v>November</v>
      </c>
      <c r="C340" t="s">
        <v>21</v>
      </c>
      <c r="D340">
        <v>49</v>
      </c>
      <c r="E340">
        <v>0.91</v>
      </c>
      <c r="F340">
        <v>32</v>
      </c>
      <c r="G340">
        <v>0.3</v>
      </c>
      <c r="H340">
        <v>20</v>
      </c>
      <c r="I340" s="2">
        <f t="shared" si="11"/>
        <v>6</v>
      </c>
      <c r="K340" s="14"/>
    </row>
    <row r="341" spans="1:11">
      <c r="A341" s="1">
        <v>43065</v>
      </c>
      <c r="B341" s="1" t="str">
        <f t="shared" si="10"/>
        <v>November</v>
      </c>
      <c r="C341" t="s">
        <v>10</v>
      </c>
      <c r="D341">
        <v>49.7</v>
      </c>
      <c r="E341">
        <v>1.05</v>
      </c>
      <c r="F341">
        <v>30</v>
      </c>
      <c r="G341">
        <v>0.3</v>
      </c>
      <c r="H341">
        <v>19</v>
      </c>
      <c r="I341" s="2">
        <f t="shared" si="11"/>
        <v>5.7</v>
      </c>
      <c r="K341" s="15"/>
    </row>
    <row r="342" spans="1:11">
      <c r="A342" s="1">
        <v>43066</v>
      </c>
      <c r="B342" s="1" t="str">
        <f t="shared" si="10"/>
        <v>November</v>
      </c>
      <c r="C342" t="s">
        <v>12</v>
      </c>
      <c r="D342">
        <v>53.9</v>
      </c>
      <c r="E342">
        <v>0.87</v>
      </c>
      <c r="F342">
        <v>30</v>
      </c>
      <c r="G342">
        <v>0.3</v>
      </c>
      <c r="H342">
        <v>23</v>
      </c>
      <c r="I342" s="2">
        <f t="shared" si="11"/>
        <v>6.8999999999999995</v>
      </c>
      <c r="K342" s="14"/>
    </row>
    <row r="343" spans="1:11">
      <c r="A343" s="1">
        <v>43067</v>
      </c>
      <c r="B343" s="1" t="str">
        <f t="shared" si="10"/>
        <v>November</v>
      </c>
      <c r="C343" t="s">
        <v>14</v>
      </c>
      <c r="D343">
        <v>54.6</v>
      </c>
      <c r="E343">
        <v>0.91</v>
      </c>
      <c r="F343">
        <v>37</v>
      </c>
      <c r="G343">
        <v>0.3</v>
      </c>
      <c r="H343">
        <v>22</v>
      </c>
      <c r="I343" s="2">
        <f t="shared" si="11"/>
        <v>6.6</v>
      </c>
      <c r="K343" s="15"/>
    </row>
    <row r="344" spans="1:11">
      <c r="A344" s="1">
        <v>43068</v>
      </c>
      <c r="B344" s="1" t="str">
        <f t="shared" si="10"/>
        <v>November</v>
      </c>
      <c r="C344" t="s">
        <v>16</v>
      </c>
      <c r="D344">
        <v>50</v>
      </c>
      <c r="E344">
        <v>0.95</v>
      </c>
      <c r="F344">
        <v>27</v>
      </c>
      <c r="G344">
        <v>0.3</v>
      </c>
      <c r="H344">
        <v>20</v>
      </c>
      <c r="I344" s="2">
        <f t="shared" si="11"/>
        <v>6</v>
      </c>
      <c r="K344" s="14"/>
    </row>
    <row r="345" spans="1:11">
      <c r="A345" s="1">
        <v>43069</v>
      </c>
      <c r="B345" s="1" t="str">
        <f t="shared" si="10"/>
        <v>November</v>
      </c>
      <c r="C345" t="s">
        <v>18</v>
      </c>
      <c r="D345">
        <v>44.7</v>
      </c>
      <c r="E345">
        <v>1.05</v>
      </c>
      <c r="F345">
        <v>28</v>
      </c>
      <c r="G345">
        <v>0.3</v>
      </c>
      <c r="H345">
        <v>19</v>
      </c>
      <c r="I345" s="2">
        <f t="shared" si="11"/>
        <v>5.7</v>
      </c>
      <c r="K345" s="15"/>
    </row>
    <row r="346" spans="1:11">
      <c r="A346" s="1">
        <v>43070</v>
      </c>
      <c r="B346" s="1" t="str">
        <f t="shared" si="10"/>
        <v>December</v>
      </c>
      <c r="C346" t="s">
        <v>20</v>
      </c>
      <c r="D346">
        <v>48.7</v>
      </c>
      <c r="E346">
        <v>1</v>
      </c>
      <c r="F346">
        <v>34</v>
      </c>
      <c r="G346">
        <v>0.3</v>
      </c>
      <c r="H346">
        <v>19</v>
      </c>
      <c r="I346" s="2">
        <f t="shared" si="11"/>
        <v>5.7</v>
      </c>
      <c r="K346" s="14"/>
    </row>
    <row r="347" spans="1:11">
      <c r="A347" s="1">
        <v>43071</v>
      </c>
      <c r="B347" s="1" t="str">
        <f t="shared" si="10"/>
        <v>December</v>
      </c>
      <c r="C347" t="s">
        <v>21</v>
      </c>
      <c r="D347">
        <v>44.1</v>
      </c>
      <c r="E347">
        <v>1.1100000000000001</v>
      </c>
      <c r="F347">
        <v>35</v>
      </c>
      <c r="G347">
        <v>0.3</v>
      </c>
      <c r="H347">
        <v>17</v>
      </c>
      <c r="I347" s="2">
        <f t="shared" si="11"/>
        <v>5.0999999999999996</v>
      </c>
      <c r="K347" s="15"/>
    </row>
    <row r="348" spans="1:11">
      <c r="A348" s="1">
        <v>43072</v>
      </c>
      <c r="B348" s="1" t="str">
        <f t="shared" si="10"/>
        <v>December</v>
      </c>
      <c r="C348" t="s">
        <v>10</v>
      </c>
      <c r="D348">
        <v>33.5</v>
      </c>
      <c r="E348">
        <v>1.18</v>
      </c>
      <c r="F348">
        <v>19</v>
      </c>
      <c r="G348">
        <v>0.3</v>
      </c>
      <c r="H348">
        <v>15</v>
      </c>
      <c r="I348" s="2">
        <f t="shared" si="11"/>
        <v>4.5</v>
      </c>
      <c r="K348" s="14"/>
    </row>
    <row r="349" spans="1:11">
      <c r="A349" s="1">
        <v>43073</v>
      </c>
      <c r="B349" s="1" t="str">
        <f t="shared" si="10"/>
        <v>December</v>
      </c>
      <c r="C349" t="s">
        <v>12</v>
      </c>
      <c r="D349">
        <v>34.9</v>
      </c>
      <c r="E349">
        <v>1.54</v>
      </c>
      <c r="F349">
        <v>16</v>
      </c>
      <c r="G349">
        <v>0.3</v>
      </c>
      <c r="H349">
        <v>13</v>
      </c>
      <c r="I349" s="2">
        <f t="shared" si="11"/>
        <v>3.9</v>
      </c>
      <c r="K349" s="15"/>
    </row>
    <row r="350" spans="1:11">
      <c r="A350" s="1">
        <v>43074</v>
      </c>
      <c r="B350" s="1" t="str">
        <f t="shared" si="10"/>
        <v>December</v>
      </c>
      <c r="C350" t="s">
        <v>14</v>
      </c>
      <c r="D350">
        <v>22</v>
      </c>
      <c r="E350">
        <v>1.82</v>
      </c>
      <c r="F350">
        <v>11</v>
      </c>
      <c r="G350">
        <v>0.3</v>
      </c>
      <c r="H350">
        <v>10</v>
      </c>
      <c r="I350" s="2">
        <f t="shared" si="11"/>
        <v>3</v>
      </c>
      <c r="K350" s="14"/>
    </row>
    <row r="351" spans="1:11">
      <c r="A351" s="1">
        <v>43075</v>
      </c>
      <c r="B351" s="1" t="str">
        <f t="shared" si="10"/>
        <v>December</v>
      </c>
      <c r="C351" t="s">
        <v>16</v>
      </c>
      <c r="D351">
        <v>44.7</v>
      </c>
      <c r="E351">
        <v>0.95</v>
      </c>
      <c r="F351">
        <v>28</v>
      </c>
      <c r="G351">
        <v>0.3</v>
      </c>
      <c r="H351">
        <v>19</v>
      </c>
      <c r="I351" s="2">
        <f t="shared" si="11"/>
        <v>5.7</v>
      </c>
      <c r="K351" s="15"/>
    </row>
    <row r="352" spans="1:11">
      <c r="A352" s="1">
        <v>43076</v>
      </c>
      <c r="B352" s="1" t="str">
        <f t="shared" si="10"/>
        <v>December</v>
      </c>
      <c r="C352" t="s">
        <v>18</v>
      </c>
      <c r="D352">
        <v>42.1</v>
      </c>
      <c r="E352">
        <v>1.05</v>
      </c>
      <c r="F352">
        <v>26</v>
      </c>
      <c r="G352">
        <v>0.3</v>
      </c>
      <c r="H352">
        <v>17</v>
      </c>
      <c r="I352" s="2">
        <f t="shared" si="11"/>
        <v>5.0999999999999996</v>
      </c>
      <c r="K352" s="14"/>
    </row>
    <row r="353" spans="1:11">
      <c r="A353" s="1">
        <v>43077</v>
      </c>
      <c r="B353" s="1" t="str">
        <f t="shared" si="10"/>
        <v>December</v>
      </c>
      <c r="C353" t="s">
        <v>20</v>
      </c>
      <c r="D353">
        <v>40.5</v>
      </c>
      <c r="E353">
        <v>1.25</v>
      </c>
      <c r="F353">
        <v>30</v>
      </c>
      <c r="G353">
        <v>0.3</v>
      </c>
      <c r="H353">
        <v>15</v>
      </c>
      <c r="I353" s="2">
        <f t="shared" si="11"/>
        <v>4.5</v>
      </c>
      <c r="K353" s="15"/>
    </row>
    <row r="354" spans="1:11">
      <c r="A354" s="1">
        <v>43078</v>
      </c>
      <c r="B354" s="1" t="str">
        <f t="shared" si="10"/>
        <v>December</v>
      </c>
      <c r="C354" t="s">
        <v>21</v>
      </c>
      <c r="D354">
        <v>31.2</v>
      </c>
      <c r="E354">
        <v>1.43</v>
      </c>
      <c r="F354">
        <v>19</v>
      </c>
      <c r="G354">
        <v>0.3</v>
      </c>
      <c r="H354">
        <v>14</v>
      </c>
      <c r="I354" s="2">
        <f t="shared" si="11"/>
        <v>4.2</v>
      </c>
      <c r="K354" s="14"/>
    </row>
    <row r="355" spans="1:11">
      <c r="A355" s="1">
        <v>43079</v>
      </c>
      <c r="B355" s="1" t="str">
        <f t="shared" si="10"/>
        <v>December</v>
      </c>
      <c r="C355" t="s">
        <v>10</v>
      </c>
      <c r="D355">
        <v>31.3</v>
      </c>
      <c r="E355">
        <v>1.82</v>
      </c>
      <c r="F355">
        <v>15</v>
      </c>
      <c r="G355">
        <v>0.3</v>
      </c>
      <c r="H355">
        <v>11</v>
      </c>
      <c r="I355" s="2">
        <f t="shared" si="11"/>
        <v>3.3</v>
      </c>
      <c r="K355" s="15"/>
    </row>
    <row r="356" spans="1:11">
      <c r="A356" s="1">
        <v>43080</v>
      </c>
      <c r="B356" s="1" t="str">
        <f t="shared" si="10"/>
        <v>December</v>
      </c>
      <c r="C356" t="s">
        <v>12</v>
      </c>
      <c r="D356">
        <v>45.1</v>
      </c>
      <c r="E356">
        <v>1.1100000000000001</v>
      </c>
      <c r="F356">
        <v>33</v>
      </c>
      <c r="G356">
        <v>0.3</v>
      </c>
      <c r="H356">
        <v>17</v>
      </c>
      <c r="I356" s="2">
        <f t="shared" si="11"/>
        <v>5.0999999999999996</v>
      </c>
      <c r="K356" s="14"/>
    </row>
    <row r="357" spans="1:11">
      <c r="A357" s="1">
        <v>43081</v>
      </c>
      <c r="B357" s="1" t="str">
        <f t="shared" si="10"/>
        <v>December</v>
      </c>
      <c r="C357" t="s">
        <v>14</v>
      </c>
      <c r="D357">
        <v>33.5</v>
      </c>
      <c r="E357">
        <v>1.33</v>
      </c>
      <c r="F357">
        <v>22</v>
      </c>
      <c r="G357">
        <v>0.3</v>
      </c>
      <c r="H357">
        <v>15</v>
      </c>
      <c r="I357" s="2">
        <f t="shared" si="11"/>
        <v>4.5</v>
      </c>
      <c r="K357" s="15"/>
    </row>
    <row r="358" spans="1:11">
      <c r="A358" s="1">
        <v>43082</v>
      </c>
      <c r="B358" s="1" t="str">
        <f t="shared" si="10"/>
        <v>December</v>
      </c>
      <c r="C358" t="s">
        <v>16</v>
      </c>
      <c r="D358">
        <v>32.200000000000003</v>
      </c>
      <c r="E358">
        <v>1.43</v>
      </c>
      <c r="F358">
        <v>26</v>
      </c>
      <c r="G358">
        <v>0.3</v>
      </c>
      <c r="H358">
        <v>14</v>
      </c>
      <c r="I358" s="2">
        <f t="shared" si="11"/>
        <v>4.2</v>
      </c>
      <c r="K358" s="14"/>
    </row>
    <row r="359" spans="1:11">
      <c r="A359" s="1">
        <v>43083</v>
      </c>
      <c r="B359" s="1" t="str">
        <f t="shared" si="10"/>
        <v>December</v>
      </c>
      <c r="C359" t="s">
        <v>18</v>
      </c>
      <c r="D359">
        <v>31.9</v>
      </c>
      <c r="E359">
        <v>1.54</v>
      </c>
      <c r="F359">
        <v>24</v>
      </c>
      <c r="G359">
        <v>0.3</v>
      </c>
      <c r="H359">
        <v>13</v>
      </c>
      <c r="I359" s="2">
        <f t="shared" si="11"/>
        <v>3.9</v>
      </c>
      <c r="K359" s="15"/>
    </row>
    <row r="360" spans="1:11">
      <c r="A360" s="1">
        <v>43084</v>
      </c>
      <c r="B360" s="1" t="str">
        <f t="shared" si="10"/>
        <v>December</v>
      </c>
      <c r="C360" t="s">
        <v>20</v>
      </c>
      <c r="D360">
        <v>42.1</v>
      </c>
      <c r="E360">
        <v>1.05</v>
      </c>
      <c r="F360">
        <v>30</v>
      </c>
      <c r="G360">
        <v>0.3</v>
      </c>
      <c r="H360">
        <v>17</v>
      </c>
      <c r="I360" s="2">
        <f t="shared" si="11"/>
        <v>5.0999999999999996</v>
      </c>
      <c r="K360" s="14"/>
    </row>
    <row r="361" spans="1:11">
      <c r="A361" s="1">
        <v>43085</v>
      </c>
      <c r="B361" s="1" t="str">
        <f t="shared" si="10"/>
        <v>December</v>
      </c>
      <c r="C361" t="s">
        <v>21</v>
      </c>
      <c r="D361">
        <v>35.5</v>
      </c>
      <c r="E361">
        <v>1.25</v>
      </c>
      <c r="F361">
        <v>30</v>
      </c>
      <c r="G361">
        <v>0.3</v>
      </c>
      <c r="H361">
        <v>15</v>
      </c>
      <c r="I361" s="2">
        <f t="shared" si="11"/>
        <v>4.5</v>
      </c>
      <c r="K361" s="15"/>
    </row>
    <row r="362" spans="1:11">
      <c r="A362" s="1">
        <v>43086</v>
      </c>
      <c r="B362" s="1" t="str">
        <f t="shared" si="10"/>
        <v>December</v>
      </c>
      <c r="C362" t="s">
        <v>10</v>
      </c>
      <c r="D362">
        <v>32.200000000000003</v>
      </c>
      <c r="E362">
        <v>1.33</v>
      </c>
      <c r="F362">
        <v>16</v>
      </c>
      <c r="G362">
        <v>0.3</v>
      </c>
      <c r="H362">
        <v>14</v>
      </c>
      <c r="I362" s="2">
        <f t="shared" si="11"/>
        <v>4.2</v>
      </c>
      <c r="K362" s="14"/>
    </row>
    <row r="363" spans="1:11">
      <c r="A363" s="1">
        <v>43087</v>
      </c>
      <c r="B363" s="1" t="str">
        <f t="shared" si="10"/>
        <v>December</v>
      </c>
      <c r="C363" t="s">
        <v>12</v>
      </c>
      <c r="D363">
        <v>30.9</v>
      </c>
      <c r="E363">
        <v>1.43</v>
      </c>
      <c r="F363">
        <v>27</v>
      </c>
      <c r="G363">
        <v>0.3</v>
      </c>
      <c r="H363">
        <v>13</v>
      </c>
      <c r="I363" s="2">
        <f t="shared" si="11"/>
        <v>3.9</v>
      </c>
      <c r="K363" s="15"/>
    </row>
    <row r="364" spans="1:11">
      <c r="A364" s="1">
        <v>43088</v>
      </c>
      <c r="B364" s="1" t="str">
        <f t="shared" si="10"/>
        <v>December</v>
      </c>
      <c r="C364" t="s">
        <v>14</v>
      </c>
      <c r="D364">
        <v>41.4</v>
      </c>
      <c r="E364">
        <v>1</v>
      </c>
      <c r="F364">
        <v>33</v>
      </c>
      <c r="G364">
        <v>0.3</v>
      </c>
      <c r="H364">
        <v>18</v>
      </c>
      <c r="I364" s="2">
        <f t="shared" si="11"/>
        <v>5.3999999999999995</v>
      </c>
      <c r="K364" s="14"/>
    </row>
    <row r="365" spans="1:11">
      <c r="A365" s="1">
        <v>43089</v>
      </c>
      <c r="B365" s="1" t="str">
        <f t="shared" si="10"/>
        <v>December</v>
      </c>
      <c r="C365" t="s">
        <v>16</v>
      </c>
      <c r="D365">
        <v>36.799999999999997</v>
      </c>
      <c r="E365">
        <v>1.25</v>
      </c>
      <c r="F365">
        <v>20</v>
      </c>
      <c r="G365">
        <v>0.3</v>
      </c>
      <c r="H365">
        <v>16</v>
      </c>
      <c r="I365" s="2">
        <f t="shared" si="11"/>
        <v>4.8</v>
      </c>
      <c r="K365" s="15"/>
    </row>
    <row r="366" spans="1:11">
      <c r="A366" s="1">
        <v>43090</v>
      </c>
      <c r="B366" s="1" t="str">
        <f t="shared" si="10"/>
        <v>December</v>
      </c>
      <c r="C366" t="s">
        <v>18</v>
      </c>
      <c r="D366">
        <v>40.5</v>
      </c>
      <c r="E366">
        <v>1.33</v>
      </c>
      <c r="F366">
        <v>23</v>
      </c>
      <c r="G366">
        <v>0.3</v>
      </c>
      <c r="H366">
        <v>15</v>
      </c>
      <c r="I366" s="2">
        <f t="shared" si="11"/>
        <v>4.5</v>
      </c>
      <c r="K366" s="14"/>
    </row>
    <row r="367" spans="1:11">
      <c r="A367" s="1">
        <v>43091</v>
      </c>
      <c r="B367" s="1" t="str">
        <f t="shared" si="10"/>
        <v>December</v>
      </c>
      <c r="C367" t="s">
        <v>20</v>
      </c>
      <c r="D367">
        <v>30.9</v>
      </c>
      <c r="E367">
        <v>1.54</v>
      </c>
      <c r="F367">
        <v>17</v>
      </c>
      <c r="G367">
        <v>0.3</v>
      </c>
      <c r="H367">
        <v>13</v>
      </c>
      <c r="I367" s="2">
        <f t="shared" si="11"/>
        <v>3.9</v>
      </c>
      <c r="K367" s="15"/>
    </row>
    <row r="368" spans="1:11">
      <c r="A368" s="1">
        <v>43092</v>
      </c>
      <c r="B368" s="1" t="str">
        <f t="shared" si="10"/>
        <v>December</v>
      </c>
      <c r="C368" t="s">
        <v>21</v>
      </c>
      <c r="D368">
        <v>42.4</v>
      </c>
      <c r="E368">
        <v>1.1100000000000001</v>
      </c>
      <c r="F368">
        <v>20</v>
      </c>
      <c r="G368">
        <v>0.3</v>
      </c>
      <c r="H368">
        <v>18</v>
      </c>
      <c r="I368" s="2">
        <f t="shared" si="11"/>
        <v>5.3999999999999995</v>
      </c>
      <c r="K368" s="14"/>
    </row>
    <row r="369" spans="1:11">
      <c r="A369" s="1">
        <v>43093</v>
      </c>
      <c r="B369" s="1" t="str">
        <f t="shared" si="10"/>
        <v>December</v>
      </c>
      <c r="C369" t="s">
        <v>10</v>
      </c>
      <c r="D369">
        <v>35.799999999999997</v>
      </c>
      <c r="E369">
        <v>1.25</v>
      </c>
      <c r="F369">
        <v>26</v>
      </c>
      <c r="G369">
        <v>0.3</v>
      </c>
      <c r="H369">
        <v>16</v>
      </c>
      <c r="I369" s="2">
        <f t="shared" si="11"/>
        <v>4.8</v>
      </c>
      <c r="K369" s="15"/>
    </row>
    <row r="370" spans="1:11">
      <c r="A370" s="1">
        <v>43094</v>
      </c>
      <c r="B370" s="1" t="str">
        <f t="shared" si="10"/>
        <v>December</v>
      </c>
      <c r="C370" t="s">
        <v>12</v>
      </c>
      <c r="D370">
        <v>35.5</v>
      </c>
      <c r="E370">
        <v>1.25</v>
      </c>
      <c r="F370">
        <v>19</v>
      </c>
      <c r="G370">
        <v>0.3</v>
      </c>
      <c r="H370">
        <v>15</v>
      </c>
      <c r="I370" s="2">
        <f t="shared" si="11"/>
        <v>4.5</v>
      </c>
      <c r="K370" s="14"/>
    </row>
    <row r="371" spans="1:11">
      <c r="A371" s="1">
        <v>43095</v>
      </c>
      <c r="B371" s="1" t="str">
        <f t="shared" si="10"/>
        <v>December</v>
      </c>
      <c r="C371" t="s">
        <v>14</v>
      </c>
      <c r="D371">
        <v>28.9</v>
      </c>
      <c r="E371">
        <v>1.43</v>
      </c>
      <c r="F371">
        <v>23</v>
      </c>
      <c r="G371">
        <v>0.3</v>
      </c>
      <c r="H371">
        <v>13</v>
      </c>
      <c r="I371" s="2">
        <f t="shared" si="11"/>
        <v>3.9</v>
      </c>
      <c r="K371" s="15"/>
    </row>
    <row r="372" spans="1:11">
      <c r="A372" s="1">
        <v>43096</v>
      </c>
      <c r="B372" s="1" t="str">
        <f t="shared" si="10"/>
        <v>December</v>
      </c>
      <c r="C372" t="s">
        <v>16</v>
      </c>
      <c r="D372">
        <v>42.7</v>
      </c>
      <c r="E372">
        <v>1</v>
      </c>
      <c r="F372">
        <v>33</v>
      </c>
      <c r="G372">
        <v>0.3</v>
      </c>
      <c r="H372">
        <v>19</v>
      </c>
      <c r="I372" s="2">
        <f t="shared" si="11"/>
        <v>5.7</v>
      </c>
      <c r="K372" s="14"/>
    </row>
    <row r="373" spans="1:11">
      <c r="A373" s="1">
        <v>43097</v>
      </c>
      <c r="B373" s="1" t="str">
        <f t="shared" si="10"/>
        <v>December</v>
      </c>
      <c r="C373" t="s">
        <v>18</v>
      </c>
      <c r="D373">
        <v>37.799999999999997</v>
      </c>
      <c r="E373">
        <v>1.25</v>
      </c>
      <c r="F373">
        <v>32</v>
      </c>
      <c r="G373">
        <v>0.3</v>
      </c>
      <c r="H373">
        <v>16</v>
      </c>
      <c r="I373" s="2">
        <f t="shared" si="11"/>
        <v>4.8</v>
      </c>
      <c r="K373" s="15"/>
    </row>
    <row r="374" spans="1:11">
      <c r="A374" s="1">
        <v>43098</v>
      </c>
      <c r="B374" s="1" t="str">
        <f t="shared" si="10"/>
        <v>December</v>
      </c>
      <c r="C374" t="s">
        <v>20</v>
      </c>
      <c r="D374">
        <v>39.5</v>
      </c>
      <c r="E374">
        <v>1.25</v>
      </c>
      <c r="F374">
        <v>17</v>
      </c>
      <c r="G374">
        <v>0.3</v>
      </c>
      <c r="H374">
        <v>15</v>
      </c>
      <c r="I374" s="2">
        <f t="shared" si="11"/>
        <v>4.5</v>
      </c>
      <c r="K374" s="14"/>
    </row>
    <row r="375" spans="1:11">
      <c r="A375" s="1">
        <v>43099</v>
      </c>
      <c r="B375" s="1" t="str">
        <f t="shared" si="10"/>
        <v>December</v>
      </c>
      <c r="C375" t="s">
        <v>21</v>
      </c>
      <c r="D375">
        <v>30.9</v>
      </c>
      <c r="E375">
        <v>1.43</v>
      </c>
      <c r="F375">
        <v>22</v>
      </c>
      <c r="G375">
        <v>0.3</v>
      </c>
      <c r="H375">
        <v>13</v>
      </c>
      <c r="I375" s="2">
        <f t="shared" si="11"/>
        <v>3.9</v>
      </c>
      <c r="K375" s="15"/>
    </row>
    <row r="376" spans="1:11">
      <c r="A376" s="1">
        <v>43100</v>
      </c>
      <c r="B376" s="1" t="str">
        <f t="shared" si="10"/>
        <v>December</v>
      </c>
      <c r="C376" t="s">
        <v>10</v>
      </c>
      <c r="D376">
        <v>15.1</v>
      </c>
      <c r="E376">
        <v>2.5</v>
      </c>
      <c r="F376">
        <v>9</v>
      </c>
      <c r="G376">
        <v>0.3</v>
      </c>
      <c r="H376">
        <v>7</v>
      </c>
      <c r="I376" s="2">
        <f t="shared" si="11"/>
        <v>2.1</v>
      </c>
      <c r="K376" s="14"/>
    </row>
    <row r="377" spans="1:11">
      <c r="A377" s="1"/>
      <c r="B377" s="1"/>
      <c r="F377" s="3">
        <f>SUBTOTAL(109,Table16[Flyers])</f>
        <v>3989</v>
      </c>
      <c r="I377" s="2">
        <f>SUBTOTAL(109,Table16[Revenue])</f>
        <v>739.49999999999977</v>
      </c>
    </row>
  </sheetData>
  <conditionalFormatting sqref="D12:D376">
    <cfRule type="colorScale" priority="14">
      <colorScale>
        <cfvo type="min"/>
        <cfvo type="max"/>
        <color rgb="FFFCFCFF"/>
        <color rgb="FFF8696B"/>
      </colorScale>
    </cfRule>
  </conditionalFormatting>
  <conditionalFormatting sqref="E11:E376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{83D40F5E-5ED5-46BC-868C-CE4EFE73B3FB}</x14:id>
        </ext>
      </extLst>
    </cfRule>
  </conditionalFormatting>
  <conditionalFormatting sqref="H11:H376">
    <cfRule type="top10" dxfId="15" priority="10" percent="1" bottom="1" rank="10"/>
    <cfRule type="top10" dxfId="14" priority="11" percent="1" rank="10"/>
    <cfRule type="top10" dxfId="13" priority="12" percent="1" rank="10"/>
  </conditionalFormatting>
  <conditionalFormatting sqref="K147:K376">
    <cfRule type="top10" dxfId="12" priority="4" percent="1" bottom="1" rank="10"/>
    <cfRule type="top10" dxfId="11" priority="5" percent="1" rank="10"/>
    <cfRule type="top10" dxfId="10" priority="6" percent="1" rank="10"/>
  </conditionalFormatting>
  <conditionalFormatting sqref="K12:K146">
    <cfRule type="top10" dxfId="9" priority="1" percent="1" bottom="1" rank="10"/>
    <cfRule type="top10" dxfId="8" priority="2" percent="1" rank="10"/>
    <cfRule type="top10" dxfId="7" priority="3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D40F5E-5ED5-46BC-868C-CE4EFE73B3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69"/>
  <sheetViews>
    <sheetView workbookViewId="0" xr3:uid="{958C4451-9541-5A59-BF78-D2F731DF1C81}">
      <selection activeCell="B4" sqref="B4"/>
    </sheetView>
  </sheetViews>
  <sheetFormatPr defaultRowHeight="15"/>
  <cols>
    <col min="1" max="1" width="13.140625" customWidth="1"/>
    <col min="2" max="2" width="14.42578125" bestFit="1" customWidth="1"/>
    <col min="3" max="3" width="12.140625" bestFit="1" customWidth="1"/>
    <col min="4" max="4" width="14.42578125" customWidth="1"/>
    <col min="5" max="5" width="9" customWidth="1"/>
    <col min="6" max="6" width="6.42578125" customWidth="1"/>
    <col min="7" max="7" width="8.7109375" customWidth="1"/>
    <col min="8" max="8" width="7.42578125" customWidth="1"/>
    <col min="9" max="9" width="11.28515625" customWidth="1"/>
    <col min="10" max="10" width="10.85546875" customWidth="1"/>
    <col min="11" max="11" width="8.140625" customWidth="1"/>
    <col min="12" max="12" width="10.42578125" customWidth="1"/>
    <col min="13" max="13" width="10.140625" customWidth="1"/>
    <col min="14" max="14" width="11.28515625" customWidth="1"/>
    <col min="15" max="15" width="12" customWidth="1"/>
    <col min="16" max="16" width="20.5703125" customWidth="1"/>
    <col min="17" max="17" width="17" customWidth="1"/>
  </cols>
  <sheetData>
    <row r="3" spans="1:12">
      <c r="A3" s="4" t="s">
        <v>33</v>
      </c>
      <c r="B3" t="s">
        <v>34</v>
      </c>
      <c r="C3" t="s">
        <v>35</v>
      </c>
    </row>
    <row r="4" spans="1:12">
      <c r="A4" s="7">
        <v>42736</v>
      </c>
      <c r="B4" s="6">
        <v>2</v>
      </c>
      <c r="C4" s="6">
        <v>10</v>
      </c>
    </row>
    <row r="5" spans="1:12">
      <c r="A5" s="7">
        <v>42737</v>
      </c>
      <c r="B5" s="6">
        <v>1.33</v>
      </c>
      <c r="C5" s="6">
        <v>13</v>
      </c>
    </row>
    <row r="6" spans="1:12">
      <c r="A6" s="7">
        <v>42738</v>
      </c>
      <c r="B6" s="6">
        <v>1.33</v>
      </c>
      <c r="C6" s="6">
        <v>15</v>
      </c>
    </row>
    <row r="7" spans="1:12">
      <c r="A7" s="7">
        <v>42739</v>
      </c>
      <c r="B7" s="6">
        <v>1.05</v>
      </c>
      <c r="C7" s="6">
        <v>17</v>
      </c>
    </row>
    <row r="8" spans="1:12">
      <c r="A8" s="7">
        <v>42740</v>
      </c>
      <c r="B8" s="6">
        <v>1</v>
      </c>
      <c r="C8" s="6">
        <v>18</v>
      </c>
    </row>
    <row r="9" spans="1:12">
      <c r="A9" s="7">
        <v>42741</v>
      </c>
      <c r="B9" s="6">
        <v>1.54</v>
      </c>
      <c r="C9" s="6">
        <v>11</v>
      </c>
    </row>
    <row r="10" spans="1:12">
      <c r="A10" s="7">
        <v>42742</v>
      </c>
      <c r="B10" s="6">
        <v>1.54</v>
      </c>
      <c r="C10" s="6">
        <v>13</v>
      </c>
    </row>
    <row r="11" spans="1:12">
      <c r="A11" s="7">
        <v>42743</v>
      </c>
      <c r="B11" s="6">
        <v>1.18</v>
      </c>
      <c r="C11" s="6">
        <v>15</v>
      </c>
    </row>
    <row r="12" spans="1:12">
      <c r="A12" s="7">
        <v>42744</v>
      </c>
      <c r="B12" s="6">
        <v>1.18</v>
      </c>
      <c r="C12" s="6">
        <v>17</v>
      </c>
    </row>
    <row r="13" spans="1:12">
      <c r="A13" s="7">
        <v>42745</v>
      </c>
      <c r="B13" s="6">
        <v>1.05</v>
      </c>
      <c r="C13" s="6">
        <v>18</v>
      </c>
      <c r="L13">
        <f>MIN(L5:L12)</f>
        <v>0</v>
      </c>
    </row>
    <row r="14" spans="1:12">
      <c r="A14" s="7">
        <v>42746</v>
      </c>
      <c r="B14" s="6">
        <v>1.54</v>
      </c>
      <c r="C14" s="6">
        <v>12</v>
      </c>
    </row>
    <row r="15" spans="1:12">
      <c r="A15" s="7">
        <v>42747</v>
      </c>
      <c r="B15" s="6">
        <v>1.33</v>
      </c>
      <c r="C15" s="6">
        <v>14</v>
      </c>
    </row>
    <row r="16" spans="1:12">
      <c r="A16" s="7">
        <v>42748</v>
      </c>
      <c r="B16" s="6">
        <v>1.33</v>
      </c>
      <c r="C16" s="6">
        <v>15</v>
      </c>
    </row>
    <row r="17" spans="1:3">
      <c r="A17" s="7">
        <v>42749</v>
      </c>
      <c r="B17" s="6">
        <v>1.05</v>
      </c>
      <c r="C17" s="6">
        <v>17</v>
      </c>
    </row>
    <row r="18" spans="1:3">
      <c r="A18" s="7">
        <v>42750</v>
      </c>
      <c r="B18" s="6">
        <v>1.1100000000000001</v>
      </c>
      <c r="C18" s="6">
        <v>18</v>
      </c>
    </row>
    <row r="19" spans="1:3">
      <c r="A19" s="7">
        <v>42751</v>
      </c>
      <c r="B19" s="6">
        <v>1.67</v>
      </c>
      <c r="C19" s="6">
        <v>12</v>
      </c>
    </row>
    <row r="20" spans="1:3">
      <c r="A20" s="7">
        <v>42752</v>
      </c>
      <c r="B20" s="6">
        <v>1.43</v>
      </c>
      <c r="C20" s="6">
        <v>14</v>
      </c>
    </row>
    <row r="21" spans="1:3">
      <c r="A21" s="7">
        <v>42753</v>
      </c>
      <c r="B21" s="6">
        <v>1.18</v>
      </c>
      <c r="C21" s="6">
        <v>16</v>
      </c>
    </row>
    <row r="22" spans="1:3">
      <c r="A22" s="7">
        <v>42754</v>
      </c>
      <c r="B22" s="6">
        <v>1.18</v>
      </c>
      <c r="C22" s="6">
        <v>17</v>
      </c>
    </row>
    <row r="23" spans="1:3">
      <c r="A23" s="7">
        <v>42755</v>
      </c>
      <c r="B23" s="6">
        <v>1.43</v>
      </c>
      <c r="C23" s="6">
        <v>12</v>
      </c>
    </row>
    <row r="24" spans="1:3">
      <c r="A24" s="7">
        <v>42756</v>
      </c>
      <c r="B24" s="6">
        <v>1.25</v>
      </c>
      <c r="C24" s="6">
        <v>14</v>
      </c>
    </row>
    <row r="25" spans="1:3">
      <c r="A25" s="7">
        <v>42757</v>
      </c>
      <c r="B25" s="6">
        <v>1.1100000000000001</v>
      </c>
      <c r="C25" s="6">
        <v>16</v>
      </c>
    </row>
    <row r="26" spans="1:3">
      <c r="A26" s="7">
        <v>42758</v>
      </c>
      <c r="B26" s="6">
        <v>1.05</v>
      </c>
      <c r="C26" s="6">
        <v>17</v>
      </c>
    </row>
    <row r="27" spans="1:3">
      <c r="A27" s="7">
        <v>42759</v>
      </c>
      <c r="B27" s="6">
        <v>1.54</v>
      </c>
      <c r="C27" s="6">
        <v>12</v>
      </c>
    </row>
    <row r="28" spans="1:3">
      <c r="A28" s="7">
        <v>42760</v>
      </c>
      <c r="B28" s="6">
        <v>1.25</v>
      </c>
      <c r="C28" s="6">
        <v>14</v>
      </c>
    </row>
    <row r="29" spans="1:3">
      <c r="A29" s="7">
        <v>42761</v>
      </c>
      <c r="B29" s="6">
        <v>1.25</v>
      </c>
      <c r="C29" s="6">
        <v>16</v>
      </c>
    </row>
    <row r="30" spans="1:3">
      <c r="A30" s="7">
        <v>42762</v>
      </c>
      <c r="B30" s="6">
        <v>1.05</v>
      </c>
      <c r="C30" s="6">
        <v>17</v>
      </c>
    </row>
    <row r="31" spans="1:3">
      <c r="A31" s="7">
        <v>42763</v>
      </c>
      <c r="B31" s="6">
        <v>1.33</v>
      </c>
      <c r="C31" s="6">
        <v>13</v>
      </c>
    </row>
    <row r="32" spans="1:3">
      <c r="A32" s="7">
        <v>42764</v>
      </c>
      <c r="B32" s="6">
        <v>1.33</v>
      </c>
      <c r="C32" s="6">
        <v>14</v>
      </c>
    </row>
    <row r="33" spans="1:3">
      <c r="A33" s="7">
        <v>42765</v>
      </c>
      <c r="B33" s="6">
        <v>1.05</v>
      </c>
      <c r="C33" s="6">
        <v>17</v>
      </c>
    </row>
    <row r="34" spans="1:3">
      <c r="A34" s="7">
        <v>42766</v>
      </c>
      <c r="B34" s="6">
        <v>1.05</v>
      </c>
      <c r="C34" s="6">
        <v>18</v>
      </c>
    </row>
    <row r="35" spans="1:3">
      <c r="A35" s="7">
        <v>42767</v>
      </c>
      <c r="B35" s="6">
        <v>1</v>
      </c>
      <c r="C35" s="6">
        <v>18</v>
      </c>
    </row>
    <row r="36" spans="1:3">
      <c r="A36" s="7">
        <v>42768</v>
      </c>
      <c r="B36" s="6">
        <v>1</v>
      </c>
      <c r="C36" s="6">
        <v>20</v>
      </c>
    </row>
    <row r="37" spans="1:3">
      <c r="A37" s="7">
        <v>42769</v>
      </c>
      <c r="B37" s="6">
        <v>0.87</v>
      </c>
      <c r="C37" s="6">
        <v>21</v>
      </c>
    </row>
    <row r="38" spans="1:3">
      <c r="A38" s="7">
        <v>42770</v>
      </c>
      <c r="B38" s="6">
        <v>0.83</v>
      </c>
      <c r="C38" s="6">
        <v>22</v>
      </c>
    </row>
    <row r="39" spans="1:3">
      <c r="A39" s="7">
        <v>42771</v>
      </c>
      <c r="B39" s="6">
        <v>1.1100000000000001</v>
      </c>
      <c r="C39" s="6">
        <v>18</v>
      </c>
    </row>
    <row r="40" spans="1:3">
      <c r="A40" s="7">
        <v>42772</v>
      </c>
      <c r="B40" s="6">
        <v>0.95</v>
      </c>
      <c r="C40" s="6">
        <v>20</v>
      </c>
    </row>
    <row r="41" spans="1:3">
      <c r="A41" s="7">
        <v>42773</v>
      </c>
      <c r="B41" s="6">
        <v>0.87</v>
      </c>
      <c r="C41" s="6">
        <v>21</v>
      </c>
    </row>
    <row r="42" spans="1:3">
      <c r="A42" s="7">
        <v>42774</v>
      </c>
      <c r="B42" s="6">
        <v>0.87</v>
      </c>
      <c r="C42" s="6">
        <v>22</v>
      </c>
    </row>
    <row r="43" spans="1:3">
      <c r="A43" s="7">
        <v>42775</v>
      </c>
      <c r="B43" s="6">
        <v>1</v>
      </c>
      <c r="C43" s="6">
        <v>19</v>
      </c>
    </row>
    <row r="44" spans="1:3">
      <c r="A44" s="7">
        <v>42776</v>
      </c>
      <c r="B44" s="6">
        <v>0.91</v>
      </c>
      <c r="C44" s="6">
        <v>20</v>
      </c>
    </row>
    <row r="45" spans="1:3">
      <c r="A45" s="7">
        <v>42777</v>
      </c>
      <c r="B45" s="6">
        <v>0.91</v>
      </c>
      <c r="C45" s="6">
        <v>21</v>
      </c>
    </row>
    <row r="46" spans="1:3">
      <c r="A46" s="7">
        <v>42778</v>
      </c>
      <c r="B46" s="6">
        <v>0.83</v>
      </c>
      <c r="C46" s="6">
        <v>22</v>
      </c>
    </row>
    <row r="47" spans="1:3">
      <c r="A47" s="7">
        <v>42779</v>
      </c>
      <c r="B47" s="6">
        <v>1.1100000000000001</v>
      </c>
      <c r="C47" s="6">
        <v>18</v>
      </c>
    </row>
    <row r="48" spans="1:3">
      <c r="A48" s="7">
        <v>42780</v>
      </c>
      <c r="B48" s="6">
        <v>0.95</v>
      </c>
      <c r="C48" s="6">
        <v>19</v>
      </c>
    </row>
    <row r="49" spans="1:3">
      <c r="A49" s="7">
        <v>42781</v>
      </c>
      <c r="B49" s="6">
        <v>0.91</v>
      </c>
      <c r="C49" s="6">
        <v>20</v>
      </c>
    </row>
    <row r="50" spans="1:3">
      <c r="A50" s="7">
        <v>42782</v>
      </c>
      <c r="B50" s="6">
        <v>0.87</v>
      </c>
      <c r="C50" s="6">
        <v>21</v>
      </c>
    </row>
    <row r="51" spans="1:3">
      <c r="A51" s="7">
        <v>42783</v>
      </c>
      <c r="B51" s="6">
        <v>1</v>
      </c>
      <c r="C51" s="6">
        <v>18</v>
      </c>
    </row>
    <row r="52" spans="1:3">
      <c r="A52" s="7">
        <v>42784</v>
      </c>
      <c r="B52" s="6">
        <v>0.95</v>
      </c>
      <c r="C52" s="6">
        <v>19</v>
      </c>
    </row>
    <row r="53" spans="1:3">
      <c r="A53" s="7">
        <v>42785</v>
      </c>
      <c r="B53" s="6">
        <v>0.95</v>
      </c>
      <c r="C53" s="6">
        <v>20</v>
      </c>
    </row>
    <row r="54" spans="1:3">
      <c r="A54" s="7">
        <v>42786</v>
      </c>
      <c r="B54" s="6">
        <v>0.95</v>
      </c>
      <c r="C54" s="6">
        <v>21</v>
      </c>
    </row>
    <row r="55" spans="1:3">
      <c r="A55" s="7">
        <v>42787</v>
      </c>
      <c r="B55" s="6">
        <v>1</v>
      </c>
      <c r="C55" s="6">
        <v>18</v>
      </c>
    </row>
    <row r="56" spans="1:3">
      <c r="A56" s="7">
        <v>42788</v>
      </c>
      <c r="B56" s="6">
        <v>0.95</v>
      </c>
      <c r="C56" s="6">
        <v>19</v>
      </c>
    </row>
    <row r="57" spans="1:3">
      <c r="A57" s="7">
        <v>42789</v>
      </c>
      <c r="B57" s="6">
        <v>1</v>
      </c>
      <c r="C57" s="6">
        <v>20</v>
      </c>
    </row>
    <row r="58" spans="1:3">
      <c r="A58" s="7">
        <v>42790</v>
      </c>
      <c r="B58" s="6">
        <v>0.87</v>
      </c>
      <c r="C58" s="6">
        <v>21</v>
      </c>
    </row>
    <row r="59" spans="1:3">
      <c r="A59" s="7">
        <v>42791</v>
      </c>
      <c r="B59" s="6">
        <v>1</v>
      </c>
      <c r="C59" s="6">
        <v>18</v>
      </c>
    </row>
    <row r="60" spans="1:3">
      <c r="A60" s="7">
        <v>42792</v>
      </c>
      <c r="B60" s="6">
        <v>1.05</v>
      </c>
      <c r="C60" s="6">
        <v>19</v>
      </c>
    </row>
    <row r="61" spans="1:3">
      <c r="A61" s="7">
        <v>42793</v>
      </c>
      <c r="B61" s="6">
        <v>1</v>
      </c>
      <c r="C61" s="6">
        <v>20</v>
      </c>
    </row>
    <row r="62" spans="1:3">
      <c r="A62" s="7">
        <v>42794</v>
      </c>
      <c r="B62" s="6">
        <v>0.91</v>
      </c>
      <c r="C62" s="6">
        <v>22</v>
      </c>
    </row>
    <row r="63" spans="1:3">
      <c r="A63" s="7">
        <v>42795</v>
      </c>
      <c r="B63" s="6">
        <v>0.87</v>
      </c>
      <c r="C63" s="6">
        <v>23</v>
      </c>
    </row>
    <row r="64" spans="1:3">
      <c r="A64" s="7">
        <v>42796</v>
      </c>
      <c r="B64" s="6">
        <v>0.8</v>
      </c>
      <c r="C64" s="6">
        <v>24</v>
      </c>
    </row>
    <row r="65" spans="1:3">
      <c r="A65" s="7">
        <v>42797</v>
      </c>
      <c r="B65" s="6">
        <v>0.77</v>
      </c>
      <c r="C65" s="6">
        <v>24</v>
      </c>
    </row>
    <row r="66" spans="1:3">
      <c r="A66" s="7">
        <v>42798</v>
      </c>
      <c r="B66" s="6">
        <v>0.77</v>
      </c>
      <c r="C66" s="6">
        <v>25</v>
      </c>
    </row>
    <row r="67" spans="1:3">
      <c r="A67" s="7">
        <v>42799</v>
      </c>
      <c r="B67" s="6">
        <v>0.87</v>
      </c>
      <c r="C67" s="6">
        <v>23</v>
      </c>
    </row>
    <row r="68" spans="1:3">
      <c r="A68" s="7">
        <v>42800</v>
      </c>
      <c r="B68" s="6">
        <v>0.77</v>
      </c>
      <c r="C68" s="6">
        <v>24</v>
      </c>
    </row>
    <row r="69" spans="1:3">
      <c r="A69" s="7">
        <v>42801</v>
      </c>
      <c r="B69" s="6">
        <v>0.77</v>
      </c>
      <c r="C69" s="6">
        <v>24</v>
      </c>
    </row>
    <row r="70" spans="1:3">
      <c r="A70" s="7">
        <v>42802</v>
      </c>
      <c r="B70" s="6">
        <v>0.77</v>
      </c>
      <c r="C70" s="6">
        <v>25</v>
      </c>
    </row>
    <row r="71" spans="1:3">
      <c r="A71" s="7">
        <v>42803</v>
      </c>
      <c r="B71" s="6">
        <v>0.8</v>
      </c>
      <c r="C71" s="6">
        <v>23</v>
      </c>
    </row>
    <row r="72" spans="1:3">
      <c r="A72" s="7">
        <v>42804</v>
      </c>
      <c r="B72" s="6">
        <v>0.83</v>
      </c>
      <c r="C72" s="6">
        <v>24</v>
      </c>
    </row>
    <row r="73" spans="1:3">
      <c r="A73" s="7">
        <v>42805</v>
      </c>
      <c r="B73" s="6">
        <v>0.83</v>
      </c>
      <c r="C73" s="6">
        <v>24</v>
      </c>
    </row>
    <row r="74" spans="1:3">
      <c r="A74" s="7">
        <v>42806</v>
      </c>
      <c r="B74" s="6">
        <v>0.74</v>
      </c>
      <c r="C74" s="6">
        <v>25</v>
      </c>
    </row>
    <row r="75" spans="1:3">
      <c r="A75" s="7">
        <v>42807</v>
      </c>
      <c r="B75" s="6">
        <v>0.87</v>
      </c>
      <c r="C75" s="6">
        <v>23</v>
      </c>
    </row>
    <row r="76" spans="1:3">
      <c r="A76" s="7">
        <v>42808</v>
      </c>
      <c r="B76" s="6">
        <v>0.87</v>
      </c>
      <c r="C76" s="6">
        <v>23</v>
      </c>
    </row>
    <row r="77" spans="1:3">
      <c r="A77" s="7">
        <v>42809</v>
      </c>
      <c r="B77" s="6">
        <v>0.83</v>
      </c>
      <c r="C77" s="6">
        <v>24</v>
      </c>
    </row>
    <row r="78" spans="1:3">
      <c r="A78" s="7">
        <v>42810</v>
      </c>
      <c r="B78" s="6">
        <v>0.83</v>
      </c>
      <c r="C78" s="6">
        <v>24</v>
      </c>
    </row>
    <row r="79" spans="1:3">
      <c r="A79" s="7">
        <v>42811</v>
      </c>
      <c r="B79" s="6">
        <v>0.77</v>
      </c>
      <c r="C79" s="6">
        <v>25</v>
      </c>
    </row>
    <row r="80" spans="1:3">
      <c r="A80" s="7">
        <v>42812</v>
      </c>
      <c r="B80" s="6">
        <v>0.83</v>
      </c>
      <c r="C80" s="6">
        <v>23</v>
      </c>
    </row>
    <row r="81" spans="1:3">
      <c r="A81" s="7">
        <v>42813</v>
      </c>
      <c r="B81" s="6">
        <v>0.83</v>
      </c>
      <c r="C81" s="6">
        <v>23</v>
      </c>
    </row>
    <row r="82" spans="1:3">
      <c r="A82" s="7">
        <v>42814</v>
      </c>
      <c r="B82" s="6">
        <v>0.77</v>
      </c>
      <c r="C82" s="6">
        <v>24</v>
      </c>
    </row>
    <row r="83" spans="1:3">
      <c r="A83" s="7">
        <v>42815</v>
      </c>
      <c r="B83" s="6">
        <v>0.83</v>
      </c>
      <c r="C83" s="6">
        <v>24</v>
      </c>
    </row>
    <row r="84" spans="1:3">
      <c r="A84" s="7">
        <v>42816</v>
      </c>
      <c r="B84" s="6">
        <v>0.74</v>
      </c>
      <c r="C84" s="6">
        <v>25</v>
      </c>
    </row>
    <row r="85" spans="1:3">
      <c r="A85" s="7">
        <v>42817</v>
      </c>
      <c r="B85" s="6">
        <v>0.87</v>
      </c>
      <c r="C85" s="6">
        <v>23</v>
      </c>
    </row>
    <row r="86" spans="1:3">
      <c r="A86" s="7">
        <v>42818</v>
      </c>
      <c r="B86" s="6">
        <v>0.83</v>
      </c>
      <c r="C86" s="6">
        <v>23</v>
      </c>
    </row>
    <row r="87" spans="1:3">
      <c r="A87" s="7">
        <v>42819</v>
      </c>
      <c r="B87" s="6">
        <v>0.8</v>
      </c>
      <c r="C87" s="6">
        <v>24</v>
      </c>
    </row>
    <row r="88" spans="1:3">
      <c r="A88" s="7">
        <v>42820</v>
      </c>
      <c r="B88" s="6">
        <v>0.77</v>
      </c>
      <c r="C88" s="6">
        <v>25</v>
      </c>
    </row>
    <row r="89" spans="1:3">
      <c r="A89" s="7">
        <v>42821</v>
      </c>
      <c r="B89" s="6">
        <v>0.74</v>
      </c>
      <c r="C89" s="6">
        <v>25</v>
      </c>
    </row>
    <row r="90" spans="1:3">
      <c r="A90" s="7">
        <v>42822</v>
      </c>
      <c r="B90" s="6">
        <v>0.83</v>
      </c>
      <c r="C90" s="6">
        <v>23</v>
      </c>
    </row>
    <row r="91" spans="1:3">
      <c r="A91" s="7">
        <v>42823</v>
      </c>
      <c r="B91" s="6">
        <v>0.83</v>
      </c>
      <c r="C91" s="6">
        <v>24</v>
      </c>
    </row>
    <row r="92" spans="1:3">
      <c r="A92" s="7">
        <v>42824</v>
      </c>
      <c r="B92" s="6">
        <v>0.8</v>
      </c>
      <c r="C92" s="6">
        <v>24</v>
      </c>
    </row>
    <row r="93" spans="1:3">
      <c r="A93" s="7">
        <v>42825</v>
      </c>
      <c r="B93" s="6">
        <v>0.77</v>
      </c>
      <c r="C93" s="6">
        <v>25</v>
      </c>
    </row>
    <row r="94" spans="1:3">
      <c r="A94" s="7">
        <v>42826</v>
      </c>
      <c r="B94" s="6">
        <v>0.8</v>
      </c>
      <c r="C94" s="6">
        <v>25</v>
      </c>
    </row>
    <row r="95" spans="1:3">
      <c r="A95" s="7">
        <v>42827</v>
      </c>
      <c r="B95" s="6">
        <v>0.74</v>
      </c>
      <c r="C95" s="6">
        <v>26</v>
      </c>
    </row>
    <row r="96" spans="1:3">
      <c r="A96" s="7">
        <v>42828</v>
      </c>
      <c r="B96" s="6">
        <v>0.74</v>
      </c>
      <c r="C96" s="6">
        <v>26</v>
      </c>
    </row>
    <row r="97" spans="1:3">
      <c r="A97" s="7">
        <v>42829</v>
      </c>
      <c r="B97" s="6">
        <v>0.71</v>
      </c>
      <c r="C97" s="6">
        <v>27</v>
      </c>
    </row>
    <row r="98" spans="1:3">
      <c r="A98" s="7">
        <v>42830</v>
      </c>
      <c r="B98" s="6">
        <v>0.71</v>
      </c>
      <c r="C98" s="6">
        <v>28</v>
      </c>
    </row>
    <row r="99" spans="1:3">
      <c r="A99" s="7">
        <v>42831</v>
      </c>
      <c r="B99" s="6">
        <v>0.8</v>
      </c>
      <c r="C99" s="6">
        <v>25</v>
      </c>
    </row>
    <row r="100" spans="1:3">
      <c r="A100" s="7">
        <v>42832</v>
      </c>
      <c r="B100" s="6">
        <v>0.74</v>
      </c>
      <c r="C100" s="6">
        <v>26</v>
      </c>
    </row>
    <row r="101" spans="1:3">
      <c r="A101" s="7">
        <v>42833</v>
      </c>
      <c r="B101" s="6">
        <v>0.74</v>
      </c>
      <c r="C101" s="6">
        <v>26</v>
      </c>
    </row>
    <row r="102" spans="1:3">
      <c r="A102" s="7">
        <v>42834</v>
      </c>
      <c r="B102" s="6">
        <v>0.69</v>
      </c>
      <c r="C102" s="6">
        <v>27</v>
      </c>
    </row>
    <row r="103" spans="1:3">
      <c r="A103" s="7">
        <v>42835</v>
      </c>
      <c r="B103" s="6">
        <v>0.74</v>
      </c>
      <c r="C103" s="6">
        <v>25</v>
      </c>
    </row>
    <row r="104" spans="1:3">
      <c r="A104" s="7">
        <v>42836</v>
      </c>
      <c r="B104" s="6">
        <v>0.74</v>
      </c>
      <c r="C104" s="6">
        <v>26</v>
      </c>
    </row>
    <row r="105" spans="1:3">
      <c r="A105" s="7">
        <v>42837</v>
      </c>
      <c r="B105" s="6">
        <v>0.74</v>
      </c>
      <c r="C105" s="6">
        <v>27</v>
      </c>
    </row>
    <row r="106" spans="1:3">
      <c r="A106" s="7">
        <v>42838</v>
      </c>
      <c r="B106" s="6">
        <v>0.69</v>
      </c>
      <c r="C106" s="6">
        <v>27</v>
      </c>
    </row>
    <row r="107" spans="1:3">
      <c r="A107" s="7">
        <v>42839</v>
      </c>
      <c r="B107" s="6">
        <v>0.77</v>
      </c>
      <c r="C107" s="6">
        <v>25</v>
      </c>
    </row>
    <row r="108" spans="1:3">
      <c r="A108" s="7">
        <v>42840</v>
      </c>
      <c r="B108" s="6">
        <v>0.74</v>
      </c>
      <c r="C108" s="6">
        <v>26</v>
      </c>
    </row>
    <row r="109" spans="1:3">
      <c r="A109" s="7">
        <v>42841</v>
      </c>
      <c r="B109" s="6">
        <v>0.69</v>
      </c>
      <c r="C109" s="6">
        <v>27</v>
      </c>
    </row>
    <row r="110" spans="1:3">
      <c r="A110" s="7">
        <v>42842</v>
      </c>
      <c r="B110" s="6">
        <v>0.71</v>
      </c>
      <c r="C110" s="6">
        <v>27</v>
      </c>
    </row>
    <row r="111" spans="1:3">
      <c r="A111" s="7">
        <v>42843</v>
      </c>
      <c r="B111" s="6">
        <v>0.74</v>
      </c>
      <c r="C111" s="6">
        <v>25</v>
      </c>
    </row>
    <row r="112" spans="1:3">
      <c r="A112" s="7">
        <v>42844</v>
      </c>
      <c r="B112" s="6">
        <v>0.77</v>
      </c>
      <c r="C112" s="6">
        <v>26</v>
      </c>
    </row>
    <row r="113" spans="1:3">
      <c r="A113" s="7">
        <v>42845</v>
      </c>
      <c r="B113" s="6">
        <v>0.69</v>
      </c>
      <c r="C113" s="6">
        <v>27</v>
      </c>
    </row>
    <row r="114" spans="1:3">
      <c r="A114" s="7">
        <v>42846</v>
      </c>
      <c r="B114" s="6">
        <v>0.74</v>
      </c>
      <c r="C114" s="6">
        <v>27</v>
      </c>
    </row>
    <row r="115" spans="1:3">
      <c r="A115" s="7">
        <v>42847</v>
      </c>
      <c r="B115" s="6">
        <v>0.77</v>
      </c>
      <c r="C115" s="6">
        <v>25</v>
      </c>
    </row>
    <row r="116" spans="1:3">
      <c r="A116" s="7">
        <v>42848</v>
      </c>
      <c r="B116" s="6">
        <v>0.77</v>
      </c>
      <c r="C116" s="6">
        <v>26</v>
      </c>
    </row>
    <row r="117" spans="1:3">
      <c r="A117" s="7">
        <v>42849</v>
      </c>
      <c r="B117" s="6">
        <v>0.69</v>
      </c>
      <c r="C117" s="6">
        <v>27</v>
      </c>
    </row>
    <row r="118" spans="1:3">
      <c r="A118" s="7">
        <v>42850</v>
      </c>
      <c r="B118" s="6">
        <v>0.71</v>
      </c>
      <c r="C118" s="6">
        <v>27</v>
      </c>
    </row>
    <row r="119" spans="1:3">
      <c r="A119" s="7">
        <v>42851</v>
      </c>
      <c r="B119" s="6">
        <v>0.8</v>
      </c>
      <c r="C119" s="6">
        <v>25</v>
      </c>
    </row>
    <row r="120" spans="1:3">
      <c r="A120" s="7">
        <v>42852</v>
      </c>
      <c r="B120" s="6">
        <v>0.77</v>
      </c>
      <c r="C120" s="6">
        <v>25</v>
      </c>
    </row>
    <row r="121" spans="1:3">
      <c r="A121" s="7">
        <v>42853</v>
      </c>
      <c r="B121" s="6">
        <v>0.74</v>
      </c>
      <c r="C121" s="6">
        <v>26</v>
      </c>
    </row>
    <row r="122" spans="1:3">
      <c r="A122" s="7">
        <v>42854</v>
      </c>
      <c r="B122" s="6">
        <v>0.71</v>
      </c>
      <c r="C122" s="6">
        <v>27</v>
      </c>
    </row>
    <row r="123" spans="1:3">
      <c r="A123" s="7">
        <v>42855</v>
      </c>
      <c r="B123" s="6">
        <v>0.74</v>
      </c>
      <c r="C123" s="6">
        <v>27</v>
      </c>
    </row>
    <row r="124" spans="1:3">
      <c r="A124" s="7">
        <v>42856</v>
      </c>
      <c r="B124" s="6">
        <v>0.65</v>
      </c>
      <c r="C124" s="6">
        <v>29</v>
      </c>
    </row>
    <row r="125" spans="1:3">
      <c r="A125" s="7">
        <v>42857</v>
      </c>
      <c r="B125" s="6">
        <v>0.69</v>
      </c>
      <c r="C125" s="6">
        <v>29</v>
      </c>
    </row>
    <row r="126" spans="1:3">
      <c r="A126" s="7">
        <v>42858</v>
      </c>
      <c r="B126" s="6">
        <v>0.63</v>
      </c>
      <c r="C126" s="6">
        <v>30</v>
      </c>
    </row>
    <row r="127" spans="1:3">
      <c r="A127" s="7">
        <v>42859</v>
      </c>
      <c r="B127" s="6">
        <v>0.63</v>
      </c>
      <c r="C127" s="6">
        <v>31</v>
      </c>
    </row>
    <row r="128" spans="1:3">
      <c r="A128" s="7">
        <v>42860</v>
      </c>
      <c r="B128" s="6">
        <v>0.71</v>
      </c>
      <c r="C128" s="6">
        <v>28</v>
      </c>
    </row>
    <row r="129" spans="1:3">
      <c r="A129" s="7">
        <v>42861</v>
      </c>
      <c r="B129" s="6">
        <v>0.67</v>
      </c>
      <c r="C129" s="6">
        <v>29</v>
      </c>
    </row>
    <row r="130" spans="1:3">
      <c r="A130" s="7">
        <v>42862</v>
      </c>
      <c r="B130" s="6">
        <v>0.65</v>
      </c>
      <c r="C130" s="6">
        <v>29</v>
      </c>
    </row>
    <row r="131" spans="1:3">
      <c r="A131" s="7">
        <v>42863</v>
      </c>
      <c r="B131" s="6">
        <v>0.67</v>
      </c>
      <c r="C131" s="6">
        <v>30</v>
      </c>
    </row>
    <row r="132" spans="1:3">
      <c r="A132" s="7">
        <v>42864</v>
      </c>
      <c r="B132" s="6">
        <v>0.63</v>
      </c>
      <c r="C132" s="6">
        <v>31</v>
      </c>
    </row>
    <row r="133" spans="1:3">
      <c r="A133" s="7">
        <v>42865</v>
      </c>
      <c r="B133" s="6">
        <v>0.69</v>
      </c>
      <c r="C133" s="6">
        <v>28</v>
      </c>
    </row>
    <row r="134" spans="1:3">
      <c r="A134" s="7">
        <v>42866</v>
      </c>
      <c r="B134" s="6">
        <v>0.67</v>
      </c>
      <c r="C134" s="6">
        <v>29</v>
      </c>
    </row>
    <row r="135" spans="1:3">
      <c r="A135" s="7">
        <v>42867</v>
      </c>
      <c r="B135" s="6">
        <v>0.67</v>
      </c>
      <c r="C135" s="6">
        <v>29</v>
      </c>
    </row>
    <row r="136" spans="1:3">
      <c r="A136" s="7">
        <v>42868</v>
      </c>
      <c r="B136" s="6">
        <v>0.65</v>
      </c>
      <c r="C136" s="6">
        <v>30</v>
      </c>
    </row>
    <row r="137" spans="1:3">
      <c r="A137" s="7">
        <v>42869</v>
      </c>
      <c r="B137" s="6">
        <v>0.63</v>
      </c>
      <c r="C137" s="6">
        <v>31</v>
      </c>
    </row>
    <row r="138" spans="1:3">
      <c r="A138" s="7">
        <v>42870</v>
      </c>
      <c r="B138" s="6">
        <v>0.69</v>
      </c>
      <c r="C138" s="6">
        <v>28</v>
      </c>
    </row>
    <row r="139" spans="1:3">
      <c r="A139" s="7">
        <v>42871</v>
      </c>
      <c r="B139" s="6">
        <v>0.67</v>
      </c>
      <c r="C139" s="6">
        <v>29</v>
      </c>
    </row>
    <row r="140" spans="1:3">
      <c r="A140" s="7">
        <v>42872</v>
      </c>
      <c r="B140" s="6">
        <v>0.67</v>
      </c>
      <c r="C140" s="6">
        <v>29</v>
      </c>
    </row>
    <row r="141" spans="1:3">
      <c r="A141" s="7">
        <v>42873</v>
      </c>
      <c r="B141" s="6">
        <v>0.67</v>
      </c>
      <c r="C141" s="6">
        <v>30</v>
      </c>
    </row>
    <row r="142" spans="1:3">
      <c r="A142" s="7">
        <v>42874</v>
      </c>
      <c r="B142" s="6">
        <v>0.61</v>
      </c>
      <c r="C142" s="6">
        <v>31</v>
      </c>
    </row>
    <row r="143" spans="1:3">
      <c r="A143" s="7">
        <v>42875</v>
      </c>
      <c r="B143" s="6">
        <v>0.67</v>
      </c>
      <c r="C143" s="6">
        <v>28</v>
      </c>
    </row>
    <row r="144" spans="1:3">
      <c r="A144" s="7">
        <v>42876</v>
      </c>
      <c r="B144" s="6">
        <v>0.69</v>
      </c>
      <c r="C144" s="6">
        <v>29</v>
      </c>
    </row>
    <row r="145" spans="1:3">
      <c r="A145" s="7">
        <v>42877</v>
      </c>
      <c r="B145" s="6">
        <v>0.67</v>
      </c>
      <c r="C145" s="6">
        <v>30</v>
      </c>
    </row>
    <row r="146" spans="1:3">
      <c r="A146" s="7">
        <v>42878</v>
      </c>
      <c r="B146" s="6">
        <v>0.63</v>
      </c>
      <c r="C146" s="6">
        <v>31</v>
      </c>
    </row>
    <row r="147" spans="1:3">
      <c r="A147" s="7">
        <v>42879</v>
      </c>
      <c r="B147" s="6">
        <v>0.69</v>
      </c>
      <c r="C147" s="6">
        <v>28</v>
      </c>
    </row>
    <row r="148" spans="1:3">
      <c r="A148" s="7">
        <v>42880</v>
      </c>
      <c r="B148" s="6">
        <v>0.69</v>
      </c>
      <c r="C148" s="6">
        <v>29</v>
      </c>
    </row>
    <row r="149" spans="1:3">
      <c r="A149" s="7">
        <v>42881</v>
      </c>
      <c r="B149" s="6">
        <v>0.67</v>
      </c>
      <c r="C149" s="6">
        <v>30</v>
      </c>
    </row>
    <row r="150" spans="1:3">
      <c r="A150" s="7">
        <v>42882</v>
      </c>
      <c r="B150" s="6">
        <v>0.63</v>
      </c>
      <c r="C150" s="6">
        <v>31</v>
      </c>
    </row>
    <row r="151" spans="1:3">
      <c r="A151" s="7">
        <v>42883</v>
      </c>
      <c r="B151" s="6">
        <v>0.65</v>
      </c>
      <c r="C151" s="6">
        <v>29</v>
      </c>
    </row>
    <row r="152" spans="1:3">
      <c r="A152" s="7">
        <v>42884</v>
      </c>
      <c r="B152" s="6">
        <v>0.65</v>
      </c>
      <c r="C152" s="6">
        <v>29</v>
      </c>
    </row>
    <row r="153" spans="1:3">
      <c r="A153" s="7">
        <v>42885</v>
      </c>
      <c r="B153" s="6">
        <v>0.67</v>
      </c>
      <c r="C153" s="6">
        <v>30</v>
      </c>
    </row>
    <row r="154" spans="1:3">
      <c r="A154" s="7">
        <v>42886</v>
      </c>
      <c r="B154" s="6">
        <v>0.65</v>
      </c>
      <c r="C154" s="6">
        <v>31</v>
      </c>
    </row>
    <row r="155" spans="1:3">
      <c r="A155" s="7">
        <v>42887</v>
      </c>
      <c r="B155" s="6">
        <v>0.65</v>
      </c>
      <c r="C155" s="6">
        <v>31</v>
      </c>
    </row>
    <row r="156" spans="1:3">
      <c r="A156" s="7">
        <v>42888</v>
      </c>
      <c r="B156" s="6">
        <v>0.59</v>
      </c>
      <c r="C156" s="6">
        <v>33</v>
      </c>
    </row>
    <row r="157" spans="1:3">
      <c r="A157" s="7">
        <v>42889</v>
      </c>
      <c r="B157" s="6">
        <v>0.56000000000000005</v>
      </c>
      <c r="C157" s="6">
        <v>35</v>
      </c>
    </row>
    <row r="158" spans="1:3">
      <c r="A158" s="7">
        <v>42890</v>
      </c>
      <c r="B158" s="6">
        <v>0.51</v>
      </c>
      <c r="C158" s="6">
        <v>38</v>
      </c>
    </row>
    <row r="159" spans="1:3">
      <c r="A159" s="7">
        <v>42891</v>
      </c>
      <c r="B159" s="6">
        <v>0.59</v>
      </c>
      <c r="C159" s="6">
        <v>32</v>
      </c>
    </row>
    <row r="160" spans="1:3">
      <c r="A160" s="7">
        <v>42892</v>
      </c>
      <c r="B160" s="6">
        <v>0.56000000000000005</v>
      </c>
      <c r="C160" s="6">
        <v>34</v>
      </c>
    </row>
    <row r="161" spans="1:3">
      <c r="A161" s="7">
        <v>42893</v>
      </c>
      <c r="B161" s="6">
        <v>0.56000000000000005</v>
      </c>
      <c r="C161" s="6">
        <v>36</v>
      </c>
    </row>
    <row r="162" spans="1:3">
      <c r="A162" s="7">
        <v>42894</v>
      </c>
      <c r="B162" s="6">
        <v>0.5</v>
      </c>
      <c r="C162" s="6">
        <v>39</v>
      </c>
    </row>
    <row r="163" spans="1:3">
      <c r="A163" s="7">
        <v>42895</v>
      </c>
      <c r="B163" s="6">
        <v>0.61</v>
      </c>
      <c r="C163" s="6">
        <v>32</v>
      </c>
    </row>
    <row r="164" spans="1:3">
      <c r="A164" s="7">
        <v>42896</v>
      </c>
      <c r="B164" s="6">
        <v>0.54</v>
      </c>
      <c r="C164" s="6">
        <v>35</v>
      </c>
    </row>
    <row r="165" spans="1:3">
      <c r="A165" s="7">
        <v>42897</v>
      </c>
      <c r="B165" s="6">
        <v>0.53</v>
      </c>
      <c r="C165" s="6">
        <v>36</v>
      </c>
    </row>
    <row r="166" spans="1:3">
      <c r="A166" s="7">
        <v>42898</v>
      </c>
      <c r="B166" s="6">
        <v>0.5</v>
      </c>
      <c r="C166" s="6">
        <v>40</v>
      </c>
    </row>
    <row r="167" spans="1:3">
      <c r="A167" s="7">
        <v>42899</v>
      </c>
      <c r="B167" s="6">
        <v>0.59</v>
      </c>
      <c r="C167" s="6">
        <v>32</v>
      </c>
    </row>
    <row r="168" spans="1:3">
      <c r="A168" s="7">
        <v>42900</v>
      </c>
      <c r="B168" s="6">
        <v>0.56999999999999995</v>
      </c>
      <c r="C168" s="6">
        <v>35</v>
      </c>
    </row>
    <row r="169" spans="1:3">
      <c r="A169" s="7">
        <v>42901</v>
      </c>
      <c r="B169" s="6">
        <v>0.56000000000000005</v>
      </c>
      <c r="C169" s="6">
        <v>36</v>
      </c>
    </row>
    <row r="170" spans="1:3">
      <c r="A170" s="7">
        <v>42902</v>
      </c>
      <c r="B170" s="6">
        <v>0.47</v>
      </c>
      <c r="C170" s="6">
        <v>41</v>
      </c>
    </row>
    <row r="171" spans="1:3">
      <c r="A171" s="7">
        <v>42903</v>
      </c>
      <c r="B171" s="6">
        <v>0.65</v>
      </c>
      <c r="C171" s="6">
        <v>31</v>
      </c>
    </row>
    <row r="172" spans="1:3">
      <c r="A172" s="7">
        <v>42904</v>
      </c>
      <c r="B172" s="6">
        <v>0.59</v>
      </c>
      <c r="C172" s="6">
        <v>32</v>
      </c>
    </row>
    <row r="173" spans="1:3">
      <c r="A173" s="7">
        <v>42905</v>
      </c>
      <c r="B173" s="6">
        <v>0.56000000000000005</v>
      </c>
      <c r="C173" s="6">
        <v>35</v>
      </c>
    </row>
    <row r="174" spans="1:3">
      <c r="A174" s="7">
        <v>42906</v>
      </c>
      <c r="B174" s="6">
        <v>0.54</v>
      </c>
      <c r="C174" s="6">
        <v>37</v>
      </c>
    </row>
    <row r="175" spans="1:3">
      <c r="A175" s="7">
        <v>42907</v>
      </c>
      <c r="B175" s="6">
        <v>0.47</v>
      </c>
      <c r="C175" s="6">
        <v>41</v>
      </c>
    </row>
    <row r="176" spans="1:3">
      <c r="A176" s="7">
        <v>42908</v>
      </c>
      <c r="B176" s="6">
        <v>0.65</v>
      </c>
      <c r="C176" s="6">
        <v>31</v>
      </c>
    </row>
    <row r="177" spans="1:3">
      <c r="A177" s="7">
        <v>42909</v>
      </c>
      <c r="B177" s="6">
        <v>0.61</v>
      </c>
      <c r="C177" s="6">
        <v>33</v>
      </c>
    </row>
    <row r="178" spans="1:3">
      <c r="A178" s="7">
        <v>42910</v>
      </c>
      <c r="B178" s="6">
        <v>0.56999999999999995</v>
      </c>
      <c r="C178" s="6">
        <v>35</v>
      </c>
    </row>
    <row r="179" spans="1:3">
      <c r="A179" s="7">
        <v>42911</v>
      </c>
      <c r="B179" s="6">
        <v>0.51</v>
      </c>
      <c r="C179" s="6">
        <v>37</v>
      </c>
    </row>
    <row r="180" spans="1:3">
      <c r="A180" s="7">
        <v>42912</v>
      </c>
      <c r="B180" s="6">
        <v>0.47</v>
      </c>
      <c r="C180" s="6">
        <v>42</v>
      </c>
    </row>
    <row r="181" spans="1:3">
      <c r="A181" s="7">
        <v>42913</v>
      </c>
      <c r="B181" s="6">
        <v>0.63</v>
      </c>
      <c r="C181" s="6">
        <v>31</v>
      </c>
    </row>
    <row r="182" spans="1:3">
      <c r="A182" s="7">
        <v>42914</v>
      </c>
      <c r="B182" s="6">
        <v>0.59</v>
      </c>
      <c r="C182" s="6">
        <v>33</v>
      </c>
    </row>
    <row r="183" spans="1:3">
      <c r="A183" s="7">
        <v>42915</v>
      </c>
      <c r="B183" s="6">
        <v>0.54</v>
      </c>
      <c r="C183" s="6">
        <v>35</v>
      </c>
    </row>
    <row r="184" spans="1:3">
      <c r="A184" s="7">
        <v>42916</v>
      </c>
      <c r="B184" s="6">
        <v>0.53</v>
      </c>
      <c r="C184" s="6">
        <v>38</v>
      </c>
    </row>
    <row r="185" spans="1:3">
      <c r="A185" s="7">
        <v>42917</v>
      </c>
      <c r="B185" s="6">
        <v>0.47</v>
      </c>
      <c r="C185" s="6">
        <v>43</v>
      </c>
    </row>
    <row r="186" spans="1:3">
      <c r="A186" s="7">
        <v>42918</v>
      </c>
      <c r="B186" s="6">
        <v>0.51</v>
      </c>
      <c r="C186" s="6">
        <v>38</v>
      </c>
    </row>
    <row r="187" spans="1:3">
      <c r="A187" s="7">
        <v>42919</v>
      </c>
      <c r="B187" s="6">
        <v>0.54</v>
      </c>
      <c r="C187" s="6">
        <v>35</v>
      </c>
    </row>
    <row r="188" spans="1:3">
      <c r="A188" s="7">
        <v>42920</v>
      </c>
      <c r="B188" s="6">
        <v>0.59</v>
      </c>
      <c r="C188" s="6">
        <v>34</v>
      </c>
    </row>
    <row r="189" spans="1:3">
      <c r="A189" s="7">
        <v>42921</v>
      </c>
      <c r="B189" s="6">
        <v>0.63</v>
      </c>
      <c r="C189" s="6">
        <v>32</v>
      </c>
    </row>
    <row r="190" spans="1:3">
      <c r="A190" s="7">
        <v>42922</v>
      </c>
      <c r="B190" s="6">
        <v>0.51</v>
      </c>
      <c r="C190" s="6">
        <v>39</v>
      </c>
    </row>
    <row r="191" spans="1:3">
      <c r="A191" s="7">
        <v>42923</v>
      </c>
      <c r="B191" s="6">
        <v>0.56999999999999995</v>
      </c>
      <c r="C191" s="6">
        <v>35</v>
      </c>
    </row>
    <row r="192" spans="1:3">
      <c r="A192" s="7">
        <v>42924</v>
      </c>
      <c r="B192" s="6">
        <v>0.56999999999999995</v>
      </c>
      <c r="C192" s="6">
        <v>34</v>
      </c>
    </row>
    <row r="193" spans="1:3">
      <c r="A193" s="7">
        <v>42925</v>
      </c>
      <c r="B193" s="6">
        <v>0.59</v>
      </c>
      <c r="C193" s="6">
        <v>33</v>
      </c>
    </row>
    <row r="194" spans="1:3">
      <c r="A194" s="7">
        <v>42926</v>
      </c>
      <c r="B194" s="6">
        <v>0.49</v>
      </c>
      <c r="C194" s="6">
        <v>40</v>
      </c>
    </row>
    <row r="195" spans="1:3">
      <c r="A195" s="7">
        <v>42927</v>
      </c>
      <c r="B195" s="6">
        <v>0.54</v>
      </c>
      <c r="C195" s="6">
        <v>35</v>
      </c>
    </row>
    <row r="196" spans="1:3">
      <c r="A196" s="7">
        <v>42928</v>
      </c>
      <c r="B196" s="6">
        <v>0.56000000000000005</v>
      </c>
      <c r="C196" s="6">
        <v>34</v>
      </c>
    </row>
    <row r="197" spans="1:3">
      <c r="A197" s="7">
        <v>42929</v>
      </c>
      <c r="B197" s="6">
        <v>0.61</v>
      </c>
      <c r="C197" s="6">
        <v>33</v>
      </c>
    </row>
    <row r="198" spans="1:3">
      <c r="A198" s="7">
        <v>42930</v>
      </c>
      <c r="B198" s="6">
        <v>0.5</v>
      </c>
      <c r="C198" s="6">
        <v>40</v>
      </c>
    </row>
    <row r="199" spans="1:3">
      <c r="A199" s="7">
        <v>42931</v>
      </c>
      <c r="B199" s="6">
        <v>0.54</v>
      </c>
      <c r="C199" s="6">
        <v>35</v>
      </c>
    </row>
    <row r="200" spans="1:3">
      <c r="A200" s="7">
        <v>42932</v>
      </c>
      <c r="B200" s="6">
        <v>0.59</v>
      </c>
      <c r="C200" s="6">
        <v>34</v>
      </c>
    </row>
    <row r="201" spans="1:3">
      <c r="A201" s="7">
        <v>42933</v>
      </c>
      <c r="B201" s="6">
        <v>0.56999999999999995</v>
      </c>
      <c r="C201" s="6">
        <v>33</v>
      </c>
    </row>
    <row r="202" spans="1:3">
      <c r="A202" s="7">
        <v>42934</v>
      </c>
      <c r="B202" s="6">
        <v>0.47</v>
      </c>
      <c r="C202" s="6">
        <v>41</v>
      </c>
    </row>
    <row r="203" spans="1:3">
      <c r="A203" s="7">
        <v>42935</v>
      </c>
      <c r="B203" s="6">
        <v>0.56000000000000005</v>
      </c>
      <c r="C203" s="6">
        <v>36</v>
      </c>
    </row>
    <row r="204" spans="1:3">
      <c r="A204" s="7">
        <v>42936</v>
      </c>
      <c r="B204" s="6">
        <v>0.56999999999999995</v>
      </c>
      <c r="C204" s="6">
        <v>35</v>
      </c>
    </row>
    <row r="205" spans="1:3">
      <c r="A205" s="7">
        <v>42937</v>
      </c>
      <c r="B205" s="6">
        <v>0.56999999999999995</v>
      </c>
      <c r="C205" s="6">
        <v>33</v>
      </c>
    </row>
    <row r="206" spans="1:3">
      <c r="A206" s="7">
        <v>42938</v>
      </c>
      <c r="B206" s="6">
        <v>0.47</v>
      </c>
      <c r="C206" s="6">
        <v>42</v>
      </c>
    </row>
    <row r="207" spans="1:3">
      <c r="A207" s="7">
        <v>42939</v>
      </c>
      <c r="B207" s="6">
        <v>0.51</v>
      </c>
      <c r="C207" s="6">
        <v>37</v>
      </c>
    </row>
    <row r="208" spans="1:3">
      <c r="A208" s="7">
        <v>42940</v>
      </c>
      <c r="B208" s="6">
        <v>0.56999999999999995</v>
      </c>
      <c r="C208" s="6">
        <v>35</v>
      </c>
    </row>
    <row r="209" spans="1:3">
      <c r="A209" s="7">
        <v>42941</v>
      </c>
      <c r="B209" s="6">
        <v>0.56999999999999995</v>
      </c>
      <c r="C209" s="6">
        <v>33</v>
      </c>
    </row>
    <row r="210" spans="1:3">
      <c r="A210" s="7">
        <v>42942</v>
      </c>
      <c r="B210" s="6">
        <v>0.59</v>
      </c>
      <c r="C210" s="6">
        <v>32</v>
      </c>
    </row>
    <row r="211" spans="1:3">
      <c r="A211" s="7">
        <v>42943</v>
      </c>
      <c r="B211" s="6">
        <v>0.47</v>
      </c>
      <c r="C211" s="6">
        <v>43</v>
      </c>
    </row>
    <row r="212" spans="1:3">
      <c r="A212" s="7">
        <v>42944</v>
      </c>
      <c r="B212" s="6">
        <v>0.51</v>
      </c>
      <c r="C212" s="6">
        <v>38</v>
      </c>
    </row>
    <row r="213" spans="1:3">
      <c r="A213" s="7">
        <v>42945</v>
      </c>
      <c r="B213" s="6">
        <v>0.56999999999999995</v>
      </c>
      <c r="C213" s="6">
        <v>35</v>
      </c>
    </row>
    <row r="214" spans="1:3">
      <c r="A214" s="7">
        <v>42946</v>
      </c>
      <c r="B214" s="6">
        <v>0.59</v>
      </c>
      <c r="C214" s="6">
        <v>34</v>
      </c>
    </row>
    <row r="215" spans="1:3">
      <c r="A215" s="7">
        <v>42947</v>
      </c>
      <c r="B215" s="6">
        <v>0.61</v>
      </c>
      <c r="C215" s="6">
        <v>32</v>
      </c>
    </row>
    <row r="216" spans="1:3">
      <c r="A216" s="7">
        <v>42948</v>
      </c>
      <c r="B216" s="6">
        <v>0.63</v>
      </c>
      <c r="C216" s="6">
        <v>32</v>
      </c>
    </row>
    <row r="217" spans="1:3">
      <c r="A217" s="7">
        <v>42949</v>
      </c>
      <c r="B217" s="6">
        <v>0.63</v>
      </c>
      <c r="C217" s="6">
        <v>31</v>
      </c>
    </row>
    <row r="218" spans="1:3">
      <c r="A218" s="7">
        <v>42950</v>
      </c>
      <c r="B218" s="6">
        <v>0.63</v>
      </c>
      <c r="C218" s="6">
        <v>30</v>
      </c>
    </row>
    <row r="219" spans="1:3">
      <c r="A219" s="7">
        <v>42951</v>
      </c>
      <c r="B219" s="6">
        <v>0.69</v>
      </c>
      <c r="C219" s="6">
        <v>29</v>
      </c>
    </row>
    <row r="220" spans="1:3">
      <c r="A220" s="7">
        <v>42952</v>
      </c>
      <c r="B220" s="6">
        <v>0.61</v>
      </c>
      <c r="C220" s="6">
        <v>32</v>
      </c>
    </row>
    <row r="221" spans="1:3">
      <c r="A221" s="7">
        <v>42953</v>
      </c>
      <c r="B221" s="6">
        <v>0.61</v>
      </c>
      <c r="C221" s="6">
        <v>31</v>
      </c>
    </row>
    <row r="222" spans="1:3">
      <c r="A222" s="7">
        <v>42954</v>
      </c>
      <c r="B222" s="6">
        <v>0.67</v>
      </c>
      <c r="C222" s="6">
        <v>30</v>
      </c>
    </row>
    <row r="223" spans="1:3">
      <c r="A223" s="7">
        <v>42955</v>
      </c>
      <c r="B223" s="6">
        <v>0.65</v>
      </c>
      <c r="C223" s="6">
        <v>29</v>
      </c>
    </row>
    <row r="224" spans="1:3">
      <c r="A224" s="7">
        <v>42956</v>
      </c>
      <c r="B224" s="6">
        <v>0.63</v>
      </c>
      <c r="C224" s="6">
        <v>32</v>
      </c>
    </row>
    <row r="225" spans="1:3">
      <c r="A225" s="7">
        <v>42957</v>
      </c>
      <c r="B225" s="6">
        <v>0.65</v>
      </c>
      <c r="C225" s="6">
        <v>31</v>
      </c>
    </row>
    <row r="226" spans="1:3">
      <c r="A226" s="7">
        <v>42958</v>
      </c>
      <c r="B226" s="6">
        <v>0.67</v>
      </c>
      <c r="C226" s="6">
        <v>30</v>
      </c>
    </row>
    <row r="227" spans="1:3">
      <c r="A227" s="7">
        <v>42959</v>
      </c>
      <c r="B227" s="6">
        <v>0.65</v>
      </c>
      <c r="C227" s="6">
        <v>29</v>
      </c>
    </row>
    <row r="228" spans="1:3">
      <c r="A228" s="7">
        <v>42960</v>
      </c>
      <c r="B228" s="6">
        <v>0.65</v>
      </c>
      <c r="C228" s="6">
        <v>29</v>
      </c>
    </row>
    <row r="229" spans="1:3">
      <c r="A229" s="7">
        <v>42961</v>
      </c>
      <c r="B229" s="6">
        <v>0.59</v>
      </c>
      <c r="C229" s="6">
        <v>32</v>
      </c>
    </row>
    <row r="230" spans="1:3">
      <c r="A230" s="7">
        <v>42962</v>
      </c>
      <c r="B230" s="6">
        <v>0.63</v>
      </c>
      <c r="C230" s="6">
        <v>31</v>
      </c>
    </row>
    <row r="231" spans="1:3">
      <c r="A231" s="7">
        <v>42963</v>
      </c>
      <c r="B231" s="6">
        <v>0.63</v>
      </c>
      <c r="C231" s="6">
        <v>30</v>
      </c>
    </row>
    <row r="232" spans="1:3">
      <c r="A232" s="7">
        <v>42964</v>
      </c>
      <c r="B232" s="6">
        <v>0.67</v>
      </c>
      <c r="C232" s="6">
        <v>30</v>
      </c>
    </row>
    <row r="233" spans="1:3">
      <c r="A233" s="7">
        <v>42965</v>
      </c>
      <c r="B233" s="6">
        <v>0.69</v>
      </c>
      <c r="C233" s="6">
        <v>29</v>
      </c>
    </row>
    <row r="234" spans="1:3">
      <c r="A234" s="7">
        <v>42966</v>
      </c>
      <c r="B234" s="6">
        <v>0.61</v>
      </c>
      <c r="C234" s="6">
        <v>32</v>
      </c>
    </row>
    <row r="235" spans="1:3">
      <c r="A235" s="7">
        <v>42967</v>
      </c>
      <c r="B235" s="6">
        <v>0.65</v>
      </c>
      <c r="C235" s="6">
        <v>31</v>
      </c>
    </row>
    <row r="236" spans="1:3">
      <c r="A236" s="7">
        <v>42968</v>
      </c>
      <c r="B236" s="6">
        <v>0.65</v>
      </c>
      <c r="C236" s="6">
        <v>30</v>
      </c>
    </row>
    <row r="237" spans="1:3">
      <c r="A237" s="7">
        <v>42969</v>
      </c>
      <c r="B237" s="6">
        <v>0.63</v>
      </c>
      <c r="C237" s="6">
        <v>30</v>
      </c>
    </row>
    <row r="238" spans="1:3">
      <c r="A238" s="7">
        <v>42970</v>
      </c>
      <c r="B238" s="6">
        <v>0.67</v>
      </c>
      <c r="C238" s="6">
        <v>29</v>
      </c>
    </row>
    <row r="239" spans="1:3">
      <c r="A239" s="7">
        <v>42971</v>
      </c>
      <c r="B239" s="6">
        <v>0.59</v>
      </c>
      <c r="C239" s="6">
        <v>32</v>
      </c>
    </row>
    <row r="240" spans="1:3">
      <c r="A240" s="7">
        <v>42972</v>
      </c>
      <c r="B240" s="6">
        <v>0.63</v>
      </c>
      <c r="C240" s="6">
        <v>30</v>
      </c>
    </row>
    <row r="241" spans="1:3">
      <c r="A241" s="7">
        <v>42973</v>
      </c>
      <c r="B241" s="6">
        <v>0.63</v>
      </c>
      <c r="C241" s="6">
        <v>30</v>
      </c>
    </row>
    <row r="242" spans="1:3">
      <c r="A242" s="7">
        <v>42974</v>
      </c>
      <c r="B242" s="6">
        <v>0.65</v>
      </c>
      <c r="C242" s="6">
        <v>29</v>
      </c>
    </row>
    <row r="243" spans="1:3">
      <c r="A243" s="7">
        <v>42975</v>
      </c>
      <c r="B243" s="6">
        <v>0.63</v>
      </c>
      <c r="C243" s="6">
        <v>32</v>
      </c>
    </row>
    <row r="244" spans="1:3">
      <c r="A244" s="7">
        <v>42976</v>
      </c>
      <c r="B244" s="6">
        <v>0.65</v>
      </c>
      <c r="C244" s="6">
        <v>30</v>
      </c>
    </row>
    <row r="245" spans="1:3">
      <c r="A245" s="7">
        <v>42977</v>
      </c>
      <c r="B245" s="6">
        <v>0.63</v>
      </c>
      <c r="C245" s="6">
        <v>30</v>
      </c>
    </row>
    <row r="246" spans="1:3">
      <c r="A246" s="7">
        <v>42978</v>
      </c>
      <c r="B246" s="6">
        <v>0.69</v>
      </c>
      <c r="C246" s="6">
        <v>29</v>
      </c>
    </row>
    <row r="247" spans="1:3">
      <c r="A247" s="7">
        <v>42979</v>
      </c>
      <c r="B247" s="6">
        <v>0.69</v>
      </c>
      <c r="C247" s="6">
        <v>29</v>
      </c>
    </row>
    <row r="248" spans="1:3">
      <c r="A248" s="7">
        <v>42980</v>
      </c>
      <c r="B248" s="6">
        <v>0.69</v>
      </c>
      <c r="C248" s="6">
        <v>28</v>
      </c>
    </row>
    <row r="249" spans="1:3">
      <c r="A249" s="7">
        <v>42981</v>
      </c>
      <c r="B249" s="6">
        <v>0.69</v>
      </c>
      <c r="C249" s="6">
        <v>27</v>
      </c>
    </row>
    <row r="250" spans="1:3">
      <c r="A250" s="7">
        <v>42982</v>
      </c>
      <c r="B250" s="6">
        <v>0.74</v>
      </c>
      <c r="C250" s="6">
        <v>26</v>
      </c>
    </row>
    <row r="251" spans="1:3">
      <c r="A251" s="7">
        <v>42983</v>
      </c>
      <c r="B251" s="6">
        <v>0.71</v>
      </c>
      <c r="C251" s="6">
        <v>26</v>
      </c>
    </row>
    <row r="252" spans="1:3">
      <c r="A252" s="7">
        <v>42984</v>
      </c>
      <c r="B252" s="6">
        <v>0.69</v>
      </c>
      <c r="C252" s="6">
        <v>29</v>
      </c>
    </row>
    <row r="253" spans="1:3">
      <c r="A253" s="7">
        <v>42985</v>
      </c>
      <c r="B253" s="6">
        <v>0.67</v>
      </c>
      <c r="C253" s="6">
        <v>28</v>
      </c>
    </row>
    <row r="254" spans="1:3">
      <c r="A254" s="7">
        <v>42986</v>
      </c>
      <c r="B254" s="6">
        <v>0.71</v>
      </c>
      <c r="C254" s="6">
        <v>27</v>
      </c>
    </row>
    <row r="255" spans="1:3">
      <c r="A255" s="7">
        <v>42987</v>
      </c>
      <c r="B255" s="6">
        <v>0.77</v>
      </c>
      <c r="C255" s="6">
        <v>26</v>
      </c>
    </row>
    <row r="256" spans="1:3">
      <c r="A256" s="7">
        <v>42988</v>
      </c>
      <c r="B256" s="6">
        <v>0.74</v>
      </c>
      <c r="C256" s="6">
        <v>26</v>
      </c>
    </row>
    <row r="257" spans="1:3">
      <c r="A257" s="7">
        <v>42989</v>
      </c>
      <c r="B257" s="6">
        <v>0.69</v>
      </c>
      <c r="C257" s="6">
        <v>28</v>
      </c>
    </row>
    <row r="258" spans="1:3">
      <c r="A258" s="7">
        <v>42990</v>
      </c>
      <c r="B258" s="6">
        <v>0.71</v>
      </c>
      <c r="C258" s="6">
        <v>27</v>
      </c>
    </row>
    <row r="259" spans="1:3">
      <c r="A259" s="7">
        <v>42991</v>
      </c>
      <c r="B259" s="6">
        <v>0.71</v>
      </c>
      <c r="C259" s="6">
        <v>26</v>
      </c>
    </row>
    <row r="260" spans="1:3">
      <c r="A260" s="7">
        <v>42992</v>
      </c>
      <c r="B260" s="6">
        <v>0.71</v>
      </c>
      <c r="C260" s="6">
        <v>26</v>
      </c>
    </row>
    <row r="261" spans="1:3">
      <c r="A261" s="7">
        <v>42993</v>
      </c>
      <c r="B261" s="6">
        <v>0.67</v>
      </c>
      <c r="C261" s="6">
        <v>28</v>
      </c>
    </row>
    <row r="262" spans="1:3">
      <c r="A262" s="7">
        <v>42994</v>
      </c>
      <c r="B262" s="6">
        <v>0.69</v>
      </c>
      <c r="C262" s="6">
        <v>27</v>
      </c>
    </row>
    <row r="263" spans="1:3">
      <c r="A263" s="7">
        <v>42995</v>
      </c>
      <c r="B263" s="6">
        <v>0.71</v>
      </c>
      <c r="C263" s="6">
        <v>26</v>
      </c>
    </row>
    <row r="264" spans="1:3">
      <c r="A264" s="7">
        <v>42996</v>
      </c>
      <c r="B264" s="6">
        <v>0.71</v>
      </c>
      <c r="C264" s="6">
        <v>26</v>
      </c>
    </row>
    <row r="265" spans="1:3">
      <c r="A265" s="7">
        <v>42997</v>
      </c>
      <c r="B265" s="6">
        <v>0.67</v>
      </c>
      <c r="C265" s="6">
        <v>28</v>
      </c>
    </row>
    <row r="266" spans="1:3">
      <c r="A266" s="7">
        <v>42998</v>
      </c>
      <c r="B266" s="6">
        <v>0.69</v>
      </c>
      <c r="C266" s="6">
        <v>27</v>
      </c>
    </row>
    <row r="267" spans="1:3">
      <c r="A267" s="7">
        <v>42999</v>
      </c>
      <c r="B267" s="6">
        <v>0.71</v>
      </c>
      <c r="C267" s="6">
        <v>26</v>
      </c>
    </row>
    <row r="268" spans="1:3">
      <c r="A268" s="7">
        <v>43000</v>
      </c>
      <c r="B268" s="6">
        <v>0.74</v>
      </c>
      <c r="C268" s="6">
        <v>26</v>
      </c>
    </row>
    <row r="269" spans="1:3">
      <c r="A269" s="7">
        <v>43001</v>
      </c>
      <c r="B269" s="6">
        <v>0.71</v>
      </c>
      <c r="C269" s="6">
        <v>28</v>
      </c>
    </row>
    <row r="270" spans="1:3">
      <c r="A270" s="7">
        <v>43002</v>
      </c>
      <c r="B270" s="6">
        <v>0.71</v>
      </c>
      <c r="C270" s="6">
        <v>28</v>
      </c>
    </row>
    <row r="271" spans="1:3">
      <c r="A271" s="7">
        <v>43003</v>
      </c>
      <c r="B271" s="6">
        <v>0.71</v>
      </c>
      <c r="C271" s="6">
        <v>27</v>
      </c>
    </row>
    <row r="272" spans="1:3">
      <c r="A272" s="7">
        <v>43004</v>
      </c>
      <c r="B272" s="6">
        <v>0.77</v>
      </c>
      <c r="C272" s="6">
        <v>26</v>
      </c>
    </row>
    <row r="273" spans="1:3">
      <c r="A273" s="7">
        <v>43005</v>
      </c>
      <c r="B273" s="6">
        <v>0.67</v>
      </c>
      <c r="C273" s="6">
        <v>29</v>
      </c>
    </row>
    <row r="274" spans="1:3">
      <c r="A274" s="7">
        <v>43006</v>
      </c>
      <c r="B274" s="6">
        <v>0.69</v>
      </c>
      <c r="C274" s="6">
        <v>28</v>
      </c>
    </row>
    <row r="275" spans="1:3">
      <c r="A275" s="7">
        <v>43007</v>
      </c>
      <c r="B275" s="6">
        <v>0.71</v>
      </c>
      <c r="C275" s="6">
        <v>27</v>
      </c>
    </row>
    <row r="276" spans="1:3">
      <c r="A276" s="7">
        <v>43008</v>
      </c>
      <c r="B276" s="6">
        <v>0.74</v>
      </c>
      <c r="C276" s="6">
        <v>26</v>
      </c>
    </row>
    <row r="277" spans="1:3">
      <c r="A277" s="7">
        <v>43009</v>
      </c>
      <c r="B277" s="6">
        <v>0.8</v>
      </c>
      <c r="C277" s="6">
        <v>25</v>
      </c>
    </row>
    <row r="278" spans="1:3">
      <c r="A278" s="7">
        <v>43010</v>
      </c>
      <c r="B278" s="6">
        <v>0.74</v>
      </c>
      <c r="C278" s="6">
        <v>25</v>
      </c>
    </row>
    <row r="279" spans="1:3">
      <c r="A279" s="7">
        <v>43011</v>
      </c>
      <c r="B279" s="6">
        <v>0.8</v>
      </c>
      <c r="C279" s="6">
        <v>24</v>
      </c>
    </row>
    <row r="280" spans="1:3">
      <c r="A280" s="7">
        <v>43012</v>
      </c>
      <c r="B280" s="6">
        <v>0.77</v>
      </c>
      <c r="C280" s="6">
        <v>24</v>
      </c>
    </row>
    <row r="281" spans="1:3">
      <c r="A281" s="7">
        <v>43013</v>
      </c>
      <c r="B281" s="6">
        <v>0.8</v>
      </c>
      <c r="C281" s="6">
        <v>25</v>
      </c>
    </row>
    <row r="282" spans="1:3">
      <c r="A282" s="7">
        <v>43014</v>
      </c>
      <c r="B282" s="6">
        <v>0.74</v>
      </c>
      <c r="C282" s="6">
        <v>25</v>
      </c>
    </row>
    <row r="283" spans="1:3">
      <c r="A283" s="7">
        <v>43015</v>
      </c>
      <c r="B283" s="6">
        <v>0.8</v>
      </c>
      <c r="C283" s="6">
        <v>25</v>
      </c>
    </row>
    <row r="284" spans="1:3">
      <c r="A284" s="7">
        <v>43016</v>
      </c>
      <c r="B284" s="6">
        <v>0.8</v>
      </c>
      <c r="C284" s="6">
        <v>24</v>
      </c>
    </row>
    <row r="285" spans="1:3">
      <c r="A285" s="7">
        <v>43017</v>
      </c>
      <c r="B285" s="6">
        <v>0.74</v>
      </c>
      <c r="C285" s="6">
        <v>25</v>
      </c>
    </row>
    <row r="286" spans="1:3">
      <c r="A286" s="7">
        <v>43018</v>
      </c>
      <c r="B286" s="6">
        <v>0.74</v>
      </c>
      <c r="C286" s="6">
        <v>25</v>
      </c>
    </row>
    <row r="287" spans="1:3">
      <c r="A287" s="7">
        <v>43019</v>
      </c>
      <c r="B287" s="6">
        <v>0.77</v>
      </c>
      <c r="C287" s="6">
        <v>25</v>
      </c>
    </row>
    <row r="288" spans="1:3">
      <c r="A288" s="7">
        <v>43020</v>
      </c>
      <c r="B288" s="6">
        <v>0.77</v>
      </c>
      <c r="C288" s="6">
        <v>24</v>
      </c>
    </row>
    <row r="289" spans="1:3">
      <c r="A289" s="7">
        <v>43021</v>
      </c>
      <c r="B289" s="6">
        <v>0.8</v>
      </c>
      <c r="C289" s="6">
        <v>25</v>
      </c>
    </row>
    <row r="290" spans="1:3">
      <c r="A290" s="7">
        <v>43022</v>
      </c>
      <c r="B290" s="6">
        <v>0.74</v>
      </c>
      <c r="C290" s="6">
        <v>25</v>
      </c>
    </row>
    <row r="291" spans="1:3">
      <c r="A291" s="7">
        <v>43023</v>
      </c>
      <c r="B291" s="6">
        <v>0.74</v>
      </c>
      <c r="C291" s="6">
        <v>25</v>
      </c>
    </row>
    <row r="292" spans="1:3">
      <c r="A292" s="7">
        <v>43024</v>
      </c>
      <c r="B292" s="6">
        <v>0.8</v>
      </c>
      <c r="C292" s="6">
        <v>24</v>
      </c>
    </row>
    <row r="293" spans="1:3">
      <c r="A293" s="7">
        <v>43025</v>
      </c>
      <c r="B293" s="6">
        <v>0.77</v>
      </c>
      <c r="C293" s="6">
        <v>25</v>
      </c>
    </row>
    <row r="294" spans="1:3">
      <c r="A294" s="7">
        <v>43026</v>
      </c>
      <c r="B294" s="6">
        <v>0.77</v>
      </c>
      <c r="C294" s="6">
        <v>25</v>
      </c>
    </row>
    <row r="295" spans="1:3">
      <c r="A295" s="7">
        <v>43027</v>
      </c>
      <c r="B295" s="6">
        <v>0.8</v>
      </c>
      <c r="C295" s="6">
        <v>25</v>
      </c>
    </row>
    <row r="296" spans="1:3">
      <c r="A296" s="7">
        <v>43028</v>
      </c>
      <c r="B296" s="6">
        <v>0.8</v>
      </c>
      <c r="C296" s="6">
        <v>24</v>
      </c>
    </row>
    <row r="297" spans="1:3">
      <c r="A297" s="7">
        <v>43029</v>
      </c>
      <c r="B297" s="6">
        <v>0.83</v>
      </c>
      <c r="C297" s="6">
        <v>24</v>
      </c>
    </row>
    <row r="298" spans="1:3">
      <c r="A298" s="7">
        <v>43030</v>
      </c>
      <c r="B298" s="6">
        <v>0.77</v>
      </c>
      <c r="C298" s="6">
        <v>25</v>
      </c>
    </row>
    <row r="299" spans="1:3">
      <c r="A299" s="7">
        <v>43031</v>
      </c>
      <c r="B299" s="6">
        <v>0.8</v>
      </c>
      <c r="C299" s="6">
        <v>25</v>
      </c>
    </row>
    <row r="300" spans="1:3">
      <c r="A300" s="7">
        <v>43032</v>
      </c>
      <c r="B300" s="6">
        <v>0.74</v>
      </c>
      <c r="C300" s="6">
        <v>25</v>
      </c>
    </row>
    <row r="301" spans="1:3">
      <c r="A301" s="7">
        <v>43033</v>
      </c>
      <c r="B301" s="6">
        <v>0.8</v>
      </c>
      <c r="C301" s="6">
        <v>24</v>
      </c>
    </row>
    <row r="302" spans="1:3">
      <c r="A302" s="7">
        <v>43034</v>
      </c>
      <c r="B302" s="6">
        <v>0.77</v>
      </c>
      <c r="C302" s="6">
        <v>24</v>
      </c>
    </row>
    <row r="303" spans="1:3">
      <c r="A303" s="7">
        <v>43035</v>
      </c>
      <c r="B303" s="6">
        <v>0.71</v>
      </c>
      <c r="C303" s="6">
        <v>26</v>
      </c>
    </row>
    <row r="304" spans="1:3">
      <c r="A304" s="7">
        <v>43036</v>
      </c>
      <c r="B304" s="6">
        <v>0.77</v>
      </c>
      <c r="C304" s="6">
        <v>25</v>
      </c>
    </row>
    <row r="305" spans="1:3">
      <c r="A305" s="7">
        <v>43037</v>
      </c>
      <c r="B305" s="6">
        <v>0.8</v>
      </c>
      <c r="C305" s="6">
        <v>25</v>
      </c>
    </row>
    <row r="306" spans="1:3">
      <c r="A306" s="7">
        <v>43038</v>
      </c>
      <c r="B306" s="6">
        <v>0.77</v>
      </c>
      <c r="C306" s="6">
        <v>24</v>
      </c>
    </row>
    <row r="307" spans="1:3">
      <c r="A307" s="7">
        <v>43039</v>
      </c>
      <c r="B307" s="6">
        <v>0.77</v>
      </c>
      <c r="C307" s="6">
        <v>24</v>
      </c>
    </row>
    <row r="308" spans="1:3">
      <c r="A308" s="7">
        <v>43040</v>
      </c>
      <c r="B308" s="6">
        <v>0.83</v>
      </c>
      <c r="C308" s="6">
        <v>23</v>
      </c>
    </row>
    <row r="309" spans="1:3">
      <c r="A309" s="7">
        <v>43041</v>
      </c>
      <c r="B309" s="6">
        <v>0.91</v>
      </c>
      <c r="C309" s="6">
        <v>22</v>
      </c>
    </row>
    <row r="310" spans="1:3">
      <c r="A310" s="7">
        <v>43042</v>
      </c>
      <c r="B310" s="6">
        <v>0.87</v>
      </c>
      <c r="C310" s="6">
        <v>21</v>
      </c>
    </row>
    <row r="311" spans="1:3">
      <c r="A311" s="7">
        <v>43043</v>
      </c>
      <c r="B311" s="6">
        <v>0.95</v>
      </c>
      <c r="C311" s="6">
        <v>19</v>
      </c>
    </row>
    <row r="312" spans="1:3">
      <c r="A312" s="7">
        <v>43044</v>
      </c>
      <c r="B312" s="6">
        <v>0.87</v>
      </c>
      <c r="C312" s="6">
        <v>23</v>
      </c>
    </row>
    <row r="313" spans="1:3">
      <c r="A313" s="7">
        <v>43045</v>
      </c>
      <c r="B313" s="6">
        <v>0.91</v>
      </c>
      <c r="C313" s="6">
        <v>22</v>
      </c>
    </row>
    <row r="314" spans="1:3">
      <c r="A314" s="7">
        <v>43046</v>
      </c>
      <c r="B314" s="6">
        <v>0.91</v>
      </c>
      <c r="C314" s="6">
        <v>21</v>
      </c>
    </row>
    <row r="315" spans="1:3">
      <c r="A315" s="7">
        <v>43047</v>
      </c>
      <c r="B315" s="6">
        <v>0.95</v>
      </c>
      <c r="C315" s="6">
        <v>19</v>
      </c>
    </row>
    <row r="316" spans="1:3">
      <c r="A316" s="7">
        <v>43048</v>
      </c>
      <c r="B316" s="6">
        <v>0.83</v>
      </c>
      <c r="C316" s="6">
        <v>23</v>
      </c>
    </row>
    <row r="317" spans="1:3">
      <c r="A317" s="7">
        <v>43049</v>
      </c>
      <c r="B317" s="6">
        <v>0.87</v>
      </c>
      <c r="C317" s="6">
        <v>22</v>
      </c>
    </row>
    <row r="318" spans="1:3">
      <c r="A318" s="7">
        <v>43050</v>
      </c>
      <c r="B318" s="6">
        <v>0.91</v>
      </c>
      <c r="C318" s="6">
        <v>21</v>
      </c>
    </row>
    <row r="319" spans="1:3">
      <c r="A319" s="7">
        <v>43051</v>
      </c>
      <c r="B319" s="6">
        <v>1.05</v>
      </c>
      <c r="C319" s="6">
        <v>19</v>
      </c>
    </row>
    <row r="320" spans="1:3">
      <c r="A320" s="7">
        <v>43052</v>
      </c>
      <c r="B320" s="6">
        <v>1.05</v>
      </c>
      <c r="C320" s="6">
        <v>19</v>
      </c>
    </row>
    <row r="321" spans="1:3">
      <c r="A321" s="7">
        <v>43053</v>
      </c>
      <c r="B321" s="6">
        <v>0.8</v>
      </c>
      <c r="C321" s="6">
        <v>23</v>
      </c>
    </row>
    <row r="322" spans="1:3">
      <c r="A322" s="7">
        <v>43054</v>
      </c>
      <c r="B322" s="6">
        <v>0.83</v>
      </c>
      <c r="C322" s="6">
        <v>23</v>
      </c>
    </row>
    <row r="323" spans="1:3">
      <c r="A323" s="7">
        <v>43055</v>
      </c>
      <c r="B323" s="6">
        <v>0.87</v>
      </c>
      <c r="C323" s="6">
        <v>21</v>
      </c>
    </row>
    <row r="324" spans="1:3">
      <c r="A324" s="7">
        <v>43056</v>
      </c>
      <c r="B324" s="6">
        <v>1</v>
      </c>
      <c r="C324" s="6">
        <v>20</v>
      </c>
    </row>
    <row r="325" spans="1:3">
      <c r="A325" s="7">
        <v>43057</v>
      </c>
      <c r="B325" s="6">
        <v>1.05</v>
      </c>
      <c r="C325" s="6">
        <v>19</v>
      </c>
    </row>
    <row r="326" spans="1:3">
      <c r="A326" s="7">
        <v>43058</v>
      </c>
      <c r="B326" s="6">
        <v>0.87</v>
      </c>
      <c r="C326" s="6">
        <v>23</v>
      </c>
    </row>
    <row r="327" spans="1:3">
      <c r="A327" s="7">
        <v>43059</v>
      </c>
      <c r="B327" s="6">
        <v>0.87</v>
      </c>
      <c r="C327" s="6">
        <v>22</v>
      </c>
    </row>
    <row r="328" spans="1:3">
      <c r="A328" s="7">
        <v>43060</v>
      </c>
      <c r="B328" s="6">
        <v>0.95</v>
      </c>
      <c r="C328" s="6">
        <v>20</v>
      </c>
    </row>
    <row r="329" spans="1:3">
      <c r="A329" s="7">
        <v>43061</v>
      </c>
      <c r="B329" s="6">
        <v>1</v>
      </c>
      <c r="C329" s="6">
        <v>19</v>
      </c>
    </row>
    <row r="330" spans="1:3">
      <c r="A330" s="7">
        <v>43062</v>
      </c>
      <c r="B330" s="6">
        <v>0.87</v>
      </c>
      <c r="C330" s="6">
        <v>23</v>
      </c>
    </row>
    <row r="331" spans="1:3">
      <c r="A331" s="7">
        <v>43063</v>
      </c>
      <c r="B331" s="6">
        <v>0.83</v>
      </c>
      <c r="C331" s="6">
        <v>22</v>
      </c>
    </row>
    <row r="332" spans="1:3">
      <c r="A332" s="7">
        <v>43064</v>
      </c>
      <c r="B332" s="6">
        <v>0.91</v>
      </c>
      <c r="C332" s="6">
        <v>20</v>
      </c>
    </row>
    <row r="333" spans="1:3">
      <c r="A333" s="7">
        <v>43065</v>
      </c>
      <c r="B333" s="6">
        <v>1.05</v>
      </c>
      <c r="C333" s="6">
        <v>19</v>
      </c>
    </row>
    <row r="334" spans="1:3">
      <c r="A334" s="7">
        <v>43066</v>
      </c>
      <c r="B334" s="6">
        <v>0.87</v>
      </c>
      <c r="C334" s="6">
        <v>23</v>
      </c>
    </row>
    <row r="335" spans="1:3">
      <c r="A335" s="7">
        <v>43067</v>
      </c>
      <c r="B335" s="6">
        <v>0.91</v>
      </c>
      <c r="C335" s="6">
        <v>22</v>
      </c>
    </row>
    <row r="336" spans="1:3">
      <c r="A336" s="7">
        <v>43068</v>
      </c>
      <c r="B336" s="6">
        <v>0.95</v>
      </c>
      <c r="C336" s="6">
        <v>20</v>
      </c>
    </row>
    <row r="337" spans="1:3">
      <c r="A337" s="7">
        <v>43069</v>
      </c>
      <c r="B337" s="6">
        <v>1.05</v>
      </c>
      <c r="C337" s="6">
        <v>19</v>
      </c>
    </row>
    <row r="338" spans="1:3">
      <c r="A338" s="7">
        <v>43070</v>
      </c>
      <c r="B338" s="6">
        <v>1</v>
      </c>
      <c r="C338" s="6">
        <v>19</v>
      </c>
    </row>
    <row r="339" spans="1:3">
      <c r="A339" s="7">
        <v>43071</v>
      </c>
      <c r="B339" s="6">
        <v>1.1100000000000001</v>
      </c>
      <c r="C339" s="6">
        <v>17</v>
      </c>
    </row>
    <row r="340" spans="1:3">
      <c r="A340" s="7">
        <v>43072</v>
      </c>
      <c r="B340" s="6">
        <v>1.18</v>
      </c>
      <c r="C340" s="6">
        <v>15</v>
      </c>
    </row>
    <row r="341" spans="1:3">
      <c r="A341" s="7">
        <v>43073</v>
      </c>
      <c r="B341" s="6">
        <v>1.54</v>
      </c>
      <c r="C341" s="6">
        <v>13</v>
      </c>
    </row>
    <row r="342" spans="1:3">
      <c r="A342" s="7">
        <v>43074</v>
      </c>
      <c r="B342" s="6">
        <v>1.82</v>
      </c>
      <c r="C342" s="6">
        <v>10</v>
      </c>
    </row>
    <row r="343" spans="1:3">
      <c r="A343" s="7">
        <v>43075</v>
      </c>
      <c r="B343" s="6">
        <v>0.95</v>
      </c>
      <c r="C343" s="6">
        <v>19</v>
      </c>
    </row>
    <row r="344" spans="1:3">
      <c r="A344" s="7">
        <v>43076</v>
      </c>
      <c r="B344" s="6">
        <v>1.05</v>
      </c>
      <c r="C344" s="6">
        <v>17</v>
      </c>
    </row>
    <row r="345" spans="1:3">
      <c r="A345" s="7">
        <v>43077</v>
      </c>
      <c r="B345" s="6">
        <v>1.25</v>
      </c>
      <c r="C345" s="6">
        <v>15</v>
      </c>
    </row>
    <row r="346" spans="1:3">
      <c r="A346" s="7">
        <v>43078</v>
      </c>
      <c r="B346" s="6">
        <v>1.43</v>
      </c>
      <c r="C346" s="6">
        <v>14</v>
      </c>
    </row>
    <row r="347" spans="1:3">
      <c r="A347" s="7">
        <v>43079</v>
      </c>
      <c r="B347" s="6">
        <v>1.82</v>
      </c>
      <c r="C347" s="6">
        <v>11</v>
      </c>
    </row>
    <row r="348" spans="1:3">
      <c r="A348" s="7">
        <v>43080</v>
      </c>
      <c r="B348" s="6">
        <v>1.1100000000000001</v>
      </c>
      <c r="C348" s="6">
        <v>17</v>
      </c>
    </row>
    <row r="349" spans="1:3">
      <c r="A349" s="7">
        <v>43081</v>
      </c>
      <c r="B349" s="6">
        <v>1.33</v>
      </c>
      <c r="C349" s="6">
        <v>15</v>
      </c>
    </row>
    <row r="350" spans="1:3">
      <c r="A350" s="7">
        <v>43082</v>
      </c>
      <c r="B350" s="6">
        <v>1.43</v>
      </c>
      <c r="C350" s="6">
        <v>14</v>
      </c>
    </row>
    <row r="351" spans="1:3">
      <c r="A351" s="7">
        <v>43083</v>
      </c>
      <c r="B351" s="6">
        <v>1.54</v>
      </c>
      <c r="C351" s="6">
        <v>13</v>
      </c>
    </row>
    <row r="352" spans="1:3">
      <c r="A352" s="7">
        <v>43084</v>
      </c>
      <c r="B352" s="6">
        <v>1.05</v>
      </c>
      <c r="C352" s="6">
        <v>17</v>
      </c>
    </row>
    <row r="353" spans="1:3">
      <c r="A353" s="7">
        <v>43085</v>
      </c>
      <c r="B353" s="6">
        <v>1.25</v>
      </c>
      <c r="C353" s="6">
        <v>15</v>
      </c>
    </row>
    <row r="354" spans="1:3">
      <c r="A354" s="7">
        <v>43086</v>
      </c>
      <c r="B354" s="6">
        <v>1.33</v>
      </c>
      <c r="C354" s="6">
        <v>14</v>
      </c>
    </row>
    <row r="355" spans="1:3">
      <c r="A355" s="7">
        <v>43087</v>
      </c>
      <c r="B355" s="6">
        <v>1.43</v>
      </c>
      <c r="C355" s="6">
        <v>13</v>
      </c>
    </row>
    <row r="356" spans="1:3">
      <c r="A356" s="7">
        <v>43088</v>
      </c>
      <c r="B356" s="6">
        <v>1</v>
      </c>
      <c r="C356" s="6">
        <v>18</v>
      </c>
    </row>
    <row r="357" spans="1:3">
      <c r="A357" s="7">
        <v>43089</v>
      </c>
      <c r="B357" s="6">
        <v>1.25</v>
      </c>
      <c r="C357" s="6">
        <v>16</v>
      </c>
    </row>
    <row r="358" spans="1:3">
      <c r="A358" s="7">
        <v>43090</v>
      </c>
      <c r="B358" s="6">
        <v>1.33</v>
      </c>
      <c r="C358" s="6">
        <v>15</v>
      </c>
    </row>
    <row r="359" spans="1:3">
      <c r="A359" s="7">
        <v>43091</v>
      </c>
      <c r="B359" s="6">
        <v>1.54</v>
      </c>
      <c r="C359" s="6">
        <v>13</v>
      </c>
    </row>
    <row r="360" spans="1:3">
      <c r="A360" s="7">
        <v>43092</v>
      </c>
      <c r="B360" s="6">
        <v>1.1100000000000001</v>
      </c>
      <c r="C360" s="6">
        <v>18</v>
      </c>
    </row>
    <row r="361" spans="1:3">
      <c r="A361" s="7">
        <v>43093</v>
      </c>
      <c r="B361" s="6">
        <v>1.25</v>
      </c>
      <c r="C361" s="6">
        <v>16</v>
      </c>
    </row>
    <row r="362" spans="1:3">
      <c r="A362" s="7">
        <v>43094</v>
      </c>
      <c r="B362" s="6">
        <v>1.25</v>
      </c>
      <c r="C362" s="6">
        <v>15</v>
      </c>
    </row>
    <row r="363" spans="1:3">
      <c r="A363" s="7">
        <v>43095</v>
      </c>
      <c r="B363" s="6">
        <v>1.43</v>
      </c>
      <c r="C363" s="6">
        <v>13</v>
      </c>
    </row>
    <row r="364" spans="1:3">
      <c r="A364" s="7">
        <v>43096</v>
      </c>
      <c r="B364" s="6">
        <v>1</v>
      </c>
      <c r="C364" s="6">
        <v>19</v>
      </c>
    </row>
    <row r="365" spans="1:3">
      <c r="A365" s="7">
        <v>43097</v>
      </c>
      <c r="B365" s="6">
        <v>1.25</v>
      </c>
      <c r="C365" s="6">
        <v>16</v>
      </c>
    </row>
    <row r="366" spans="1:3">
      <c r="A366" s="7">
        <v>43098</v>
      </c>
      <c r="B366" s="6">
        <v>1.25</v>
      </c>
      <c r="C366" s="6">
        <v>15</v>
      </c>
    </row>
    <row r="367" spans="1:3">
      <c r="A367" s="7">
        <v>43099</v>
      </c>
      <c r="B367" s="6">
        <v>1.43</v>
      </c>
      <c r="C367" s="6">
        <v>13</v>
      </c>
    </row>
    <row r="368" spans="1:3">
      <c r="A368" s="7">
        <v>43100</v>
      </c>
      <c r="B368" s="6">
        <v>2.5</v>
      </c>
      <c r="C368" s="6">
        <v>7</v>
      </c>
    </row>
    <row r="369" spans="1:3">
      <c r="A369" s="7" t="s">
        <v>36</v>
      </c>
      <c r="B369" s="6">
        <v>301.71000000000026</v>
      </c>
      <c r="C369" s="6">
        <v>9243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6"/>
  <sheetViews>
    <sheetView workbookViewId="0" xr3:uid="{842E5F09-E766-5B8D-85AF-A39847EA96FD}">
      <selection activeCell="I6" sqref="I6"/>
    </sheetView>
  </sheetViews>
  <sheetFormatPr defaultRowHeight="15"/>
  <cols>
    <col min="1" max="1" width="12.28515625" customWidth="1"/>
  </cols>
  <sheetData>
    <row r="1" spans="1:3">
      <c r="A1" t="s">
        <v>0</v>
      </c>
      <c r="B1" t="s">
        <v>7</v>
      </c>
      <c r="C1" t="s">
        <v>3</v>
      </c>
    </row>
    <row r="2" spans="1:3">
      <c r="A2" s="7">
        <v>42736</v>
      </c>
      <c r="B2" s="6">
        <v>10</v>
      </c>
      <c r="C2" s="6">
        <v>27</v>
      </c>
    </row>
    <row r="3" spans="1:3">
      <c r="A3" s="7">
        <v>42737</v>
      </c>
      <c r="B3" s="6">
        <v>13</v>
      </c>
      <c r="C3" s="6">
        <v>28.9</v>
      </c>
    </row>
    <row r="4" spans="1:3">
      <c r="A4" s="7">
        <v>42738</v>
      </c>
      <c r="B4" s="6">
        <v>15</v>
      </c>
      <c r="C4" s="6">
        <v>34.5</v>
      </c>
    </row>
    <row r="5" spans="1:3">
      <c r="A5" s="7">
        <v>42739</v>
      </c>
      <c r="B5" s="6">
        <v>17</v>
      </c>
      <c r="C5" s="6">
        <v>44.1</v>
      </c>
    </row>
    <row r="6" spans="1:3">
      <c r="A6" s="7">
        <v>42740</v>
      </c>
      <c r="B6" s="6">
        <v>18</v>
      </c>
      <c r="C6" s="6">
        <v>42.4</v>
      </c>
    </row>
    <row r="7" spans="1:3">
      <c r="A7" s="7">
        <v>42741</v>
      </c>
      <c r="B7" s="6">
        <v>11</v>
      </c>
      <c r="C7" s="6">
        <v>25.3</v>
      </c>
    </row>
    <row r="8" spans="1:3">
      <c r="A8" s="7">
        <v>42742</v>
      </c>
      <c r="B8" s="6">
        <v>13</v>
      </c>
      <c r="C8" s="6">
        <v>32.9</v>
      </c>
    </row>
    <row r="9" spans="1:3">
      <c r="A9" s="7">
        <v>42743</v>
      </c>
      <c r="B9" s="6">
        <v>15</v>
      </c>
      <c r="C9" s="6">
        <v>37.5</v>
      </c>
    </row>
    <row r="10" spans="1:3">
      <c r="A10" s="7">
        <v>42744</v>
      </c>
      <c r="B10" s="6">
        <v>17</v>
      </c>
      <c r="C10" s="6">
        <v>38.1</v>
      </c>
    </row>
    <row r="11" spans="1:3">
      <c r="A11" s="7">
        <v>42745</v>
      </c>
      <c r="B11" s="6">
        <v>18</v>
      </c>
      <c r="C11" s="6">
        <v>43.4</v>
      </c>
    </row>
    <row r="12" spans="1:3">
      <c r="A12" s="7">
        <v>42746</v>
      </c>
      <c r="B12" s="6">
        <v>12</v>
      </c>
      <c r="C12" s="6">
        <v>32.6</v>
      </c>
    </row>
    <row r="13" spans="1:3">
      <c r="A13" s="7">
        <v>42747</v>
      </c>
      <c r="B13" s="6">
        <v>14</v>
      </c>
      <c r="C13" s="6">
        <v>38.200000000000003</v>
      </c>
    </row>
    <row r="14" spans="1:3">
      <c r="A14" s="7">
        <v>42748</v>
      </c>
      <c r="B14" s="6">
        <v>15</v>
      </c>
      <c r="C14" s="6">
        <v>37.5</v>
      </c>
    </row>
    <row r="15" spans="1:3">
      <c r="A15" s="7">
        <v>42749</v>
      </c>
      <c r="B15" s="6">
        <v>17</v>
      </c>
      <c r="C15" s="6">
        <v>44.1</v>
      </c>
    </row>
    <row r="16" spans="1:3">
      <c r="A16" s="7">
        <v>42750</v>
      </c>
      <c r="B16" s="6">
        <v>18</v>
      </c>
      <c r="C16" s="6">
        <v>43.4</v>
      </c>
    </row>
    <row r="17" spans="1:3">
      <c r="A17" s="7">
        <v>42751</v>
      </c>
      <c r="B17" s="6">
        <v>12</v>
      </c>
      <c r="C17" s="6">
        <v>30.6</v>
      </c>
    </row>
    <row r="18" spans="1:3">
      <c r="A18" s="7">
        <v>42752</v>
      </c>
      <c r="B18" s="6">
        <v>14</v>
      </c>
      <c r="C18" s="6">
        <v>32.200000000000003</v>
      </c>
    </row>
    <row r="19" spans="1:3">
      <c r="A19" s="7">
        <v>42753</v>
      </c>
      <c r="B19" s="6">
        <v>16</v>
      </c>
      <c r="C19" s="6">
        <v>42.8</v>
      </c>
    </row>
    <row r="20" spans="1:3">
      <c r="A20" s="7">
        <v>42754</v>
      </c>
      <c r="B20" s="6">
        <v>17</v>
      </c>
      <c r="C20" s="6">
        <v>43.1</v>
      </c>
    </row>
    <row r="21" spans="1:3">
      <c r="A21" s="7">
        <v>42755</v>
      </c>
      <c r="B21" s="6">
        <v>12</v>
      </c>
      <c r="C21" s="6">
        <v>31.6</v>
      </c>
    </row>
    <row r="22" spans="1:3">
      <c r="A22" s="7">
        <v>42756</v>
      </c>
      <c r="B22" s="6">
        <v>14</v>
      </c>
      <c r="C22" s="6">
        <v>36.200000000000003</v>
      </c>
    </row>
    <row r="23" spans="1:3">
      <c r="A23" s="7">
        <v>42757</v>
      </c>
      <c r="B23" s="6">
        <v>16</v>
      </c>
      <c r="C23" s="6">
        <v>40.799999999999997</v>
      </c>
    </row>
    <row r="24" spans="1:3">
      <c r="A24" s="7">
        <v>42758</v>
      </c>
      <c r="B24" s="6">
        <v>17</v>
      </c>
      <c r="C24" s="6">
        <v>38.1</v>
      </c>
    </row>
    <row r="25" spans="1:3">
      <c r="A25" s="7">
        <v>42759</v>
      </c>
      <c r="B25" s="6">
        <v>12</v>
      </c>
      <c r="C25" s="6">
        <v>28.6</v>
      </c>
    </row>
    <row r="26" spans="1:3">
      <c r="A26" s="7">
        <v>42760</v>
      </c>
      <c r="B26" s="6">
        <v>14</v>
      </c>
      <c r="C26" s="6">
        <v>32.200000000000003</v>
      </c>
    </row>
    <row r="27" spans="1:3">
      <c r="A27" s="7">
        <v>42761</v>
      </c>
      <c r="B27" s="6">
        <v>16</v>
      </c>
      <c r="C27" s="6">
        <v>35.799999999999997</v>
      </c>
    </row>
    <row r="28" spans="1:3">
      <c r="A28" s="7">
        <v>42762</v>
      </c>
      <c r="B28" s="6">
        <v>17</v>
      </c>
      <c r="C28" s="6">
        <v>42.1</v>
      </c>
    </row>
    <row r="29" spans="1:3">
      <c r="A29" s="7">
        <v>42763</v>
      </c>
      <c r="B29" s="6">
        <v>13</v>
      </c>
      <c r="C29" s="6">
        <v>34.9</v>
      </c>
    </row>
    <row r="30" spans="1:3">
      <c r="A30" s="7">
        <v>42764</v>
      </c>
      <c r="B30" s="6">
        <v>14</v>
      </c>
      <c r="C30" s="6">
        <v>35.200000000000003</v>
      </c>
    </row>
    <row r="31" spans="1:3">
      <c r="A31" s="7">
        <v>42765</v>
      </c>
      <c r="B31" s="6">
        <v>17</v>
      </c>
      <c r="C31" s="6">
        <v>41.1</v>
      </c>
    </row>
    <row r="32" spans="1:3">
      <c r="A32" s="7">
        <v>42766</v>
      </c>
      <c r="B32" s="6">
        <v>18</v>
      </c>
      <c r="C32" s="6">
        <v>40.4</v>
      </c>
    </row>
    <row r="33" spans="1:3">
      <c r="A33" s="7">
        <v>42767</v>
      </c>
      <c r="B33" s="6">
        <v>18</v>
      </c>
      <c r="C33" s="6">
        <v>42.4</v>
      </c>
    </row>
    <row r="34" spans="1:3">
      <c r="A34" s="7">
        <v>42768</v>
      </c>
      <c r="B34" s="6">
        <v>20</v>
      </c>
      <c r="C34" s="6">
        <v>52</v>
      </c>
    </row>
    <row r="35" spans="1:3">
      <c r="A35" s="7">
        <v>42769</v>
      </c>
      <c r="B35" s="6">
        <v>21</v>
      </c>
      <c r="C35" s="6">
        <v>50.3</v>
      </c>
    </row>
    <row r="36" spans="1:3">
      <c r="A36" s="7">
        <v>42770</v>
      </c>
      <c r="B36" s="6">
        <v>22</v>
      </c>
      <c r="C36" s="6">
        <v>56.6</v>
      </c>
    </row>
    <row r="37" spans="1:3">
      <c r="A37" s="7">
        <v>42771</v>
      </c>
      <c r="B37" s="6">
        <v>18</v>
      </c>
      <c r="C37" s="6">
        <v>45.4</v>
      </c>
    </row>
    <row r="38" spans="1:3">
      <c r="A38" s="7">
        <v>42772</v>
      </c>
      <c r="B38" s="6">
        <v>20</v>
      </c>
      <c r="C38" s="6">
        <v>45</v>
      </c>
    </row>
    <row r="39" spans="1:3">
      <c r="A39" s="7">
        <v>42773</v>
      </c>
      <c r="B39" s="6">
        <v>21</v>
      </c>
      <c r="C39" s="6">
        <v>52.3</v>
      </c>
    </row>
    <row r="40" spans="1:3">
      <c r="A40" s="7">
        <v>42774</v>
      </c>
      <c r="B40" s="6">
        <v>22</v>
      </c>
      <c r="C40" s="6">
        <v>52.6</v>
      </c>
    </row>
    <row r="41" spans="1:3">
      <c r="A41" s="7">
        <v>42775</v>
      </c>
      <c r="B41" s="6">
        <v>19</v>
      </c>
      <c r="C41" s="6">
        <v>42.7</v>
      </c>
    </row>
    <row r="42" spans="1:3">
      <c r="A42" s="7">
        <v>42776</v>
      </c>
      <c r="B42" s="6">
        <v>20</v>
      </c>
      <c r="C42" s="6">
        <v>50</v>
      </c>
    </row>
    <row r="43" spans="1:3">
      <c r="A43" s="7">
        <v>42777</v>
      </c>
      <c r="B43" s="6">
        <v>21</v>
      </c>
      <c r="C43" s="6">
        <v>51.3</v>
      </c>
    </row>
    <row r="44" spans="1:3">
      <c r="A44" s="7">
        <v>42778</v>
      </c>
      <c r="B44" s="6">
        <v>22</v>
      </c>
      <c r="C44" s="6">
        <v>55.6</v>
      </c>
    </row>
    <row r="45" spans="1:3">
      <c r="A45" s="7">
        <v>42779</v>
      </c>
      <c r="B45" s="6">
        <v>18</v>
      </c>
      <c r="C45" s="6">
        <v>46.4</v>
      </c>
    </row>
    <row r="46" spans="1:3">
      <c r="A46" s="7">
        <v>42780</v>
      </c>
      <c r="B46" s="6">
        <v>19</v>
      </c>
      <c r="C46" s="6">
        <v>47.7</v>
      </c>
    </row>
    <row r="47" spans="1:3">
      <c r="A47" s="7">
        <v>42781</v>
      </c>
      <c r="B47" s="6">
        <v>20</v>
      </c>
      <c r="C47" s="6">
        <v>52</v>
      </c>
    </row>
    <row r="48" spans="1:3">
      <c r="A48" s="7">
        <v>42782</v>
      </c>
      <c r="B48" s="6">
        <v>21</v>
      </c>
      <c r="C48" s="6">
        <v>47.3</v>
      </c>
    </row>
    <row r="49" spans="1:3">
      <c r="A49" s="7">
        <v>42783</v>
      </c>
      <c r="B49" s="6">
        <v>18</v>
      </c>
      <c r="C49" s="6">
        <v>40.4</v>
      </c>
    </row>
    <row r="50" spans="1:3">
      <c r="A50" s="7">
        <v>42784</v>
      </c>
      <c r="B50" s="6">
        <v>19</v>
      </c>
      <c r="C50" s="6">
        <v>43.7</v>
      </c>
    </row>
    <row r="51" spans="1:3">
      <c r="A51" s="7">
        <v>42785</v>
      </c>
      <c r="B51" s="6">
        <v>20</v>
      </c>
      <c r="C51" s="6">
        <v>50</v>
      </c>
    </row>
    <row r="52" spans="1:3">
      <c r="A52" s="7">
        <v>42786</v>
      </c>
      <c r="B52" s="6">
        <v>21</v>
      </c>
      <c r="C52" s="6">
        <v>50.3</v>
      </c>
    </row>
    <row r="53" spans="1:3">
      <c r="A53" s="7">
        <v>42787</v>
      </c>
      <c r="B53" s="6">
        <v>18</v>
      </c>
      <c r="C53" s="6">
        <v>42.4</v>
      </c>
    </row>
    <row r="54" spans="1:3">
      <c r="A54" s="7">
        <v>42788</v>
      </c>
      <c r="B54" s="6">
        <v>19</v>
      </c>
      <c r="C54" s="6">
        <v>47.7</v>
      </c>
    </row>
    <row r="55" spans="1:3">
      <c r="A55" s="7">
        <v>42789</v>
      </c>
      <c r="B55" s="6">
        <v>20</v>
      </c>
      <c r="C55" s="6">
        <v>45</v>
      </c>
    </row>
    <row r="56" spans="1:3">
      <c r="A56" s="7">
        <v>42790</v>
      </c>
      <c r="B56" s="6">
        <v>21</v>
      </c>
      <c r="C56" s="6">
        <v>47.3</v>
      </c>
    </row>
    <row r="57" spans="1:3">
      <c r="A57" s="7">
        <v>42791</v>
      </c>
      <c r="B57" s="6">
        <v>18</v>
      </c>
      <c r="C57" s="6">
        <v>42.4</v>
      </c>
    </row>
    <row r="58" spans="1:3">
      <c r="A58" s="7">
        <v>42792</v>
      </c>
      <c r="B58" s="6">
        <v>19</v>
      </c>
      <c r="C58" s="6">
        <v>48.7</v>
      </c>
    </row>
    <row r="59" spans="1:3">
      <c r="A59" s="7">
        <v>42793</v>
      </c>
      <c r="B59" s="6">
        <v>20</v>
      </c>
      <c r="C59" s="6">
        <v>45</v>
      </c>
    </row>
    <row r="60" spans="1:3">
      <c r="A60" s="7">
        <v>42794</v>
      </c>
      <c r="B60" s="6">
        <v>22</v>
      </c>
      <c r="C60" s="6">
        <v>49.6</v>
      </c>
    </row>
    <row r="61" spans="1:3">
      <c r="A61" s="7">
        <v>42795</v>
      </c>
      <c r="B61" s="6">
        <v>23</v>
      </c>
      <c r="C61" s="6">
        <v>57.9</v>
      </c>
    </row>
    <row r="62" spans="1:3">
      <c r="A62" s="7">
        <v>42796</v>
      </c>
      <c r="B62" s="6">
        <v>24</v>
      </c>
      <c r="C62" s="6">
        <v>57.2</v>
      </c>
    </row>
    <row r="63" spans="1:3">
      <c r="A63" s="7">
        <v>42797</v>
      </c>
      <c r="B63" s="6">
        <v>24</v>
      </c>
      <c r="C63" s="6">
        <v>60.2</v>
      </c>
    </row>
    <row r="64" spans="1:3">
      <c r="A64" s="7">
        <v>42798</v>
      </c>
      <c r="B64" s="6">
        <v>25</v>
      </c>
      <c r="C64" s="6">
        <v>59.5</v>
      </c>
    </row>
    <row r="65" spans="1:3">
      <c r="A65" s="7">
        <v>42799</v>
      </c>
      <c r="B65" s="6">
        <v>23</v>
      </c>
      <c r="C65" s="6">
        <v>55.9</v>
      </c>
    </row>
    <row r="66" spans="1:3">
      <c r="A66" s="7">
        <v>42800</v>
      </c>
      <c r="B66" s="6">
        <v>24</v>
      </c>
      <c r="C66" s="6">
        <v>61.2</v>
      </c>
    </row>
    <row r="67" spans="1:3">
      <c r="A67" s="7">
        <v>42801</v>
      </c>
      <c r="B67" s="6">
        <v>24</v>
      </c>
      <c r="C67" s="6">
        <v>60.2</v>
      </c>
    </row>
    <row r="68" spans="1:3">
      <c r="A68" s="7">
        <v>42802</v>
      </c>
      <c r="B68" s="6">
        <v>25</v>
      </c>
      <c r="C68" s="6">
        <v>58.5</v>
      </c>
    </row>
    <row r="69" spans="1:3">
      <c r="A69" s="7">
        <v>42803</v>
      </c>
      <c r="B69" s="6">
        <v>23</v>
      </c>
      <c r="C69" s="6">
        <v>52.9</v>
      </c>
    </row>
    <row r="70" spans="1:3">
      <c r="A70" s="7">
        <v>42804</v>
      </c>
      <c r="B70" s="6">
        <v>24</v>
      </c>
      <c r="C70" s="6">
        <v>59.2</v>
      </c>
    </row>
    <row r="71" spans="1:3">
      <c r="A71" s="7">
        <v>42805</v>
      </c>
      <c r="B71" s="6">
        <v>24</v>
      </c>
      <c r="C71" s="6">
        <v>58.2</v>
      </c>
    </row>
    <row r="72" spans="1:3">
      <c r="A72" s="7">
        <v>42806</v>
      </c>
      <c r="B72" s="6">
        <v>25</v>
      </c>
      <c r="C72" s="6">
        <v>61.5</v>
      </c>
    </row>
    <row r="73" spans="1:3">
      <c r="A73" s="7">
        <v>42807</v>
      </c>
      <c r="B73" s="6">
        <v>23</v>
      </c>
      <c r="C73" s="6">
        <v>55.9</v>
      </c>
    </row>
    <row r="74" spans="1:3">
      <c r="A74" s="7">
        <v>42808</v>
      </c>
      <c r="B74" s="6">
        <v>23</v>
      </c>
      <c r="C74" s="6">
        <v>58.9</v>
      </c>
    </row>
    <row r="75" spans="1:3">
      <c r="A75" s="7">
        <v>42809</v>
      </c>
      <c r="B75" s="6">
        <v>24</v>
      </c>
      <c r="C75" s="6">
        <v>56.2</v>
      </c>
    </row>
    <row r="76" spans="1:3">
      <c r="A76" s="7">
        <v>42810</v>
      </c>
      <c r="B76" s="6">
        <v>24</v>
      </c>
      <c r="C76" s="6">
        <v>60.2</v>
      </c>
    </row>
    <row r="77" spans="1:3">
      <c r="A77" s="7">
        <v>42811</v>
      </c>
      <c r="B77" s="6">
        <v>25</v>
      </c>
      <c r="C77" s="6">
        <v>56.5</v>
      </c>
    </row>
    <row r="78" spans="1:3">
      <c r="A78" s="7">
        <v>42812</v>
      </c>
      <c r="B78" s="6">
        <v>23</v>
      </c>
      <c r="C78" s="6">
        <v>53.9</v>
      </c>
    </row>
    <row r="79" spans="1:3">
      <c r="A79" s="7">
        <v>42813</v>
      </c>
      <c r="B79" s="6">
        <v>23</v>
      </c>
      <c r="C79" s="6">
        <v>56.9</v>
      </c>
    </row>
    <row r="80" spans="1:3">
      <c r="A80" s="7">
        <v>42814</v>
      </c>
      <c r="B80" s="6">
        <v>24</v>
      </c>
      <c r="C80" s="6">
        <v>58.2</v>
      </c>
    </row>
    <row r="81" spans="1:3">
      <c r="A81" s="7">
        <v>42815</v>
      </c>
      <c r="B81" s="6">
        <v>24</v>
      </c>
      <c r="C81" s="6">
        <v>57.2</v>
      </c>
    </row>
    <row r="82" spans="1:3">
      <c r="A82" s="7">
        <v>42816</v>
      </c>
      <c r="B82" s="6">
        <v>25</v>
      </c>
      <c r="C82" s="6">
        <v>56.5</v>
      </c>
    </row>
    <row r="83" spans="1:3">
      <c r="A83" s="7">
        <v>42817</v>
      </c>
      <c r="B83" s="6">
        <v>23</v>
      </c>
      <c r="C83" s="6">
        <v>55.9</v>
      </c>
    </row>
    <row r="84" spans="1:3">
      <c r="A84" s="7">
        <v>42818</v>
      </c>
      <c r="B84" s="6">
        <v>23</v>
      </c>
      <c r="C84" s="6">
        <v>56.9</v>
      </c>
    </row>
    <row r="85" spans="1:3">
      <c r="A85" s="7">
        <v>42819</v>
      </c>
      <c r="B85" s="6">
        <v>24</v>
      </c>
      <c r="C85" s="6">
        <v>58.2</v>
      </c>
    </row>
    <row r="86" spans="1:3">
      <c r="A86" s="7">
        <v>42820</v>
      </c>
      <c r="B86" s="6">
        <v>25</v>
      </c>
      <c r="C86" s="6">
        <v>59.5</v>
      </c>
    </row>
    <row r="87" spans="1:3">
      <c r="A87" s="7">
        <v>42821</v>
      </c>
      <c r="B87" s="6">
        <v>25</v>
      </c>
      <c r="C87" s="6">
        <v>60.5</v>
      </c>
    </row>
    <row r="88" spans="1:3">
      <c r="A88" s="7">
        <v>42822</v>
      </c>
      <c r="B88" s="6">
        <v>23</v>
      </c>
      <c r="C88" s="6">
        <v>55.9</v>
      </c>
    </row>
    <row r="89" spans="1:3">
      <c r="A89" s="7">
        <v>42823</v>
      </c>
      <c r="B89" s="6">
        <v>24</v>
      </c>
      <c r="C89" s="6">
        <v>57.2</v>
      </c>
    </row>
    <row r="90" spans="1:3">
      <c r="A90" s="7">
        <v>42824</v>
      </c>
      <c r="B90" s="6">
        <v>24</v>
      </c>
      <c r="C90" s="6">
        <v>55.2</v>
      </c>
    </row>
    <row r="91" spans="1:3">
      <c r="A91" s="7">
        <v>42825</v>
      </c>
      <c r="B91" s="6">
        <v>25</v>
      </c>
      <c r="C91" s="6">
        <v>58.5</v>
      </c>
    </row>
    <row r="92" spans="1:3">
      <c r="A92" s="7">
        <v>42826</v>
      </c>
      <c r="B92" s="6">
        <v>25</v>
      </c>
      <c r="C92" s="6">
        <v>57.5</v>
      </c>
    </row>
    <row r="93" spans="1:3">
      <c r="A93" s="7">
        <v>42827</v>
      </c>
      <c r="B93" s="6">
        <v>26</v>
      </c>
      <c r="C93" s="6">
        <v>65.8</v>
      </c>
    </row>
    <row r="94" spans="1:3">
      <c r="A94" s="7">
        <v>42828</v>
      </c>
      <c r="B94" s="6">
        <v>26</v>
      </c>
      <c r="C94" s="6">
        <v>60.8</v>
      </c>
    </row>
    <row r="95" spans="1:3">
      <c r="A95" s="7">
        <v>42829</v>
      </c>
      <c r="B95" s="6">
        <v>27</v>
      </c>
      <c r="C95" s="6">
        <v>62.1</v>
      </c>
    </row>
    <row r="96" spans="1:3">
      <c r="A96" s="7">
        <v>42830</v>
      </c>
      <c r="B96" s="6">
        <v>28</v>
      </c>
      <c r="C96" s="6">
        <v>64.400000000000006</v>
      </c>
    </row>
    <row r="97" spans="1:3">
      <c r="A97" s="7">
        <v>42831</v>
      </c>
      <c r="B97" s="6">
        <v>25</v>
      </c>
      <c r="C97" s="6">
        <v>57.5</v>
      </c>
    </row>
    <row r="98" spans="1:3">
      <c r="A98" s="7">
        <v>42832</v>
      </c>
      <c r="B98" s="6">
        <v>26</v>
      </c>
      <c r="C98" s="6">
        <v>59.8</v>
      </c>
    </row>
    <row r="99" spans="1:3">
      <c r="A99" s="7">
        <v>42833</v>
      </c>
      <c r="B99" s="6">
        <v>26</v>
      </c>
      <c r="C99" s="6">
        <v>63.8</v>
      </c>
    </row>
    <row r="100" spans="1:3">
      <c r="A100" s="7">
        <v>42834</v>
      </c>
      <c r="B100" s="6">
        <v>27</v>
      </c>
      <c r="C100" s="6">
        <v>63.1</v>
      </c>
    </row>
    <row r="101" spans="1:3">
      <c r="A101" s="7">
        <v>42835</v>
      </c>
      <c r="B101" s="6">
        <v>25</v>
      </c>
      <c r="C101" s="6">
        <v>58.5</v>
      </c>
    </row>
    <row r="102" spans="1:3">
      <c r="A102" s="7">
        <v>42836</v>
      </c>
      <c r="B102" s="6">
        <v>26</v>
      </c>
      <c r="C102" s="6">
        <v>60.8</v>
      </c>
    </row>
    <row r="103" spans="1:3">
      <c r="A103" s="7">
        <v>42837</v>
      </c>
      <c r="B103" s="6">
        <v>27</v>
      </c>
      <c r="C103" s="6">
        <v>66.099999999999994</v>
      </c>
    </row>
    <row r="104" spans="1:3">
      <c r="A104" s="7">
        <v>42838</v>
      </c>
      <c r="B104" s="6">
        <v>27</v>
      </c>
      <c r="C104" s="6">
        <v>61.1</v>
      </c>
    </row>
    <row r="105" spans="1:3">
      <c r="A105" s="7">
        <v>42839</v>
      </c>
      <c r="B105" s="6">
        <v>25</v>
      </c>
      <c r="C105" s="6">
        <v>61.5</v>
      </c>
    </row>
    <row r="106" spans="1:3">
      <c r="A106" s="7">
        <v>42840</v>
      </c>
      <c r="B106" s="6">
        <v>26</v>
      </c>
      <c r="C106" s="6">
        <v>65.8</v>
      </c>
    </row>
    <row r="107" spans="1:3">
      <c r="A107" s="7">
        <v>42841</v>
      </c>
      <c r="B107" s="6">
        <v>27</v>
      </c>
      <c r="C107" s="6">
        <v>65.099999999999994</v>
      </c>
    </row>
    <row r="108" spans="1:3">
      <c r="A108" s="7">
        <v>42842</v>
      </c>
      <c r="B108" s="6">
        <v>27</v>
      </c>
      <c r="C108" s="6">
        <v>64.099999999999994</v>
      </c>
    </row>
    <row r="109" spans="1:3">
      <c r="A109" s="7">
        <v>42843</v>
      </c>
      <c r="B109" s="6">
        <v>25</v>
      </c>
      <c r="C109" s="6">
        <v>62.5</v>
      </c>
    </row>
    <row r="110" spans="1:3">
      <c r="A110" s="7">
        <v>42844</v>
      </c>
      <c r="B110" s="6">
        <v>26</v>
      </c>
      <c r="C110" s="6">
        <v>59.8</v>
      </c>
    </row>
    <row r="111" spans="1:3">
      <c r="A111" s="7">
        <v>42845</v>
      </c>
      <c r="B111" s="6">
        <v>27</v>
      </c>
      <c r="C111" s="6">
        <v>68.099999999999994</v>
      </c>
    </row>
    <row r="112" spans="1:3">
      <c r="A112" s="7">
        <v>42846</v>
      </c>
      <c r="B112" s="6">
        <v>27</v>
      </c>
      <c r="C112" s="6">
        <v>67.099999999999994</v>
      </c>
    </row>
    <row r="113" spans="1:3">
      <c r="A113" s="7">
        <v>42847</v>
      </c>
      <c r="B113" s="6">
        <v>25</v>
      </c>
      <c r="C113" s="6">
        <v>57.5</v>
      </c>
    </row>
    <row r="114" spans="1:3">
      <c r="A114" s="7">
        <v>42848</v>
      </c>
      <c r="B114" s="6">
        <v>26</v>
      </c>
      <c r="C114" s="6">
        <v>60.8</v>
      </c>
    </row>
    <row r="115" spans="1:3">
      <c r="A115" s="7">
        <v>42849</v>
      </c>
      <c r="B115" s="6">
        <v>27</v>
      </c>
      <c r="C115" s="6">
        <v>65.099999999999994</v>
      </c>
    </row>
    <row r="116" spans="1:3">
      <c r="A116" s="7">
        <v>42850</v>
      </c>
      <c r="B116" s="6">
        <v>27</v>
      </c>
      <c r="C116" s="6">
        <v>65.099999999999994</v>
      </c>
    </row>
    <row r="117" spans="1:3">
      <c r="A117" s="7">
        <v>42851</v>
      </c>
      <c r="B117" s="6">
        <v>25</v>
      </c>
      <c r="C117" s="6">
        <v>62.5</v>
      </c>
    </row>
    <row r="118" spans="1:3">
      <c r="A118" s="7">
        <v>42852</v>
      </c>
      <c r="B118" s="6">
        <v>25</v>
      </c>
      <c r="C118" s="6">
        <v>63.5</v>
      </c>
    </row>
    <row r="119" spans="1:3">
      <c r="A119" s="7">
        <v>42853</v>
      </c>
      <c r="B119" s="6">
        <v>26</v>
      </c>
      <c r="C119" s="6">
        <v>58.8</v>
      </c>
    </row>
    <row r="120" spans="1:3">
      <c r="A120" s="7">
        <v>42854</v>
      </c>
      <c r="B120" s="6">
        <v>27</v>
      </c>
      <c r="C120" s="6">
        <v>65.099999999999994</v>
      </c>
    </row>
    <row r="121" spans="1:3">
      <c r="A121" s="7">
        <v>42855</v>
      </c>
      <c r="B121" s="6">
        <v>27</v>
      </c>
      <c r="C121" s="6">
        <v>67.099999999999994</v>
      </c>
    </row>
    <row r="122" spans="1:3">
      <c r="A122" s="7">
        <v>42856</v>
      </c>
      <c r="B122" s="6">
        <v>29</v>
      </c>
      <c r="C122" s="6">
        <v>66.7</v>
      </c>
    </row>
    <row r="123" spans="1:3">
      <c r="A123" s="7">
        <v>42857</v>
      </c>
      <c r="B123" s="6">
        <v>29</v>
      </c>
      <c r="C123" s="6">
        <v>65.7</v>
      </c>
    </row>
    <row r="124" spans="1:3">
      <c r="A124" s="7">
        <v>42858</v>
      </c>
      <c r="B124" s="6">
        <v>30</v>
      </c>
      <c r="C124" s="6">
        <v>71</v>
      </c>
    </row>
    <row r="125" spans="1:3">
      <c r="A125" s="7">
        <v>42859</v>
      </c>
      <c r="B125" s="6">
        <v>31</v>
      </c>
      <c r="C125" s="6">
        <v>71.3</v>
      </c>
    </row>
    <row r="126" spans="1:3">
      <c r="A126" s="7">
        <v>42860</v>
      </c>
      <c r="B126" s="6">
        <v>28</v>
      </c>
      <c r="C126" s="6">
        <v>69.400000000000006</v>
      </c>
    </row>
    <row r="127" spans="1:3">
      <c r="A127" s="7">
        <v>42861</v>
      </c>
      <c r="B127" s="6">
        <v>29</v>
      </c>
      <c r="C127" s="6">
        <v>66.7</v>
      </c>
    </row>
    <row r="128" spans="1:3">
      <c r="A128" s="7">
        <v>42862</v>
      </c>
      <c r="B128" s="6">
        <v>29</v>
      </c>
      <c r="C128" s="6">
        <v>69.7</v>
      </c>
    </row>
    <row r="129" spans="1:3">
      <c r="A129" s="7">
        <v>42863</v>
      </c>
      <c r="B129" s="6">
        <v>30</v>
      </c>
      <c r="C129" s="6">
        <v>75</v>
      </c>
    </row>
    <row r="130" spans="1:3">
      <c r="A130" s="7">
        <v>42864</v>
      </c>
      <c r="B130" s="6">
        <v>31</v>
      </c>
      <c r="C130" s="6">
        <v>71.3</v>
      </c>
    </row>
    <row r="131" spans="1:3">
      <c r="A131" s="7">
        <v>42865</v>
      </c>
      <c r="B131" s="6">
        <v>28</v>
      </c>
      <c r="C131" s="6">
        <v>69.400000000000006</v>
      </c>
    </row>
    <row r="132" spans="1:3">
      <c r="A132" s="7">
        <v>42866</v>
      </c>
      <c r="B132" s="6">
        <v>29</v>
      </c>
      <c r="C132" s="6">
        <v>72.7</v>
      </c>
    </row>
    <row r="133" spans="1:3">
      <c r="A133" s="7">
        <v>42867</v>
      </c>
      <c r="B133" s="6">
        <v>29</v>
      </c>
      <c r="C133" s="6">
        <v>66.7</v>
      </c>
    </row>
    <row r="134" spans="1:3">
      <c r="A134" s="7">
        <v>42868</v>
      </c>
      <c r="B134" s="6">
        <v>30</v>
      </c>
      <c r="C134" s="6">
        <v>70</v>
      </c>
    </row>
    <row r="135" spans="1:3">
      <c r="A135" s="7">
        <v>42869</v>
      </c>
      <c r="B135" s="6">
        <v>31</v>
      </c>
      <c r="C135" s="6">
        <v>77.3</v>
      </c>
    </row>
    <row r="136" spans="1:3">
      <c r="A136" s="7">
        <v>42870</v>
      </c>
      <c r="B136" s="6">
        <v>28</v>
      </c>
      <c r="C136" s="6">
        <v>63.4</v>
      </c>
    </row>
    <row r="137" spans="1:3">
      <c r="A137" s="7">
        <v>42871</v>
      </c>
      <c r="B137" s="6">
        <v>29</v>
      </c>
      <c r="C137" s="6">
        <v>65.7</v>
      </c>
    </row>
    <row r="138" spans="1:3">
      <c r="A138" s="7">
        <v>42872</v>
      </c>
      <c r="B138" s="6">
        <v>29</v>
      </c>
      <c r="C138" s="6">
        <v>70.7</v>
      </c>
    </row>
    <row r="139" spans="1:3">
      <c r="A139" s="7">
        <v>42873</v>
      </c>
      <c r="B139" s="6">
        <v>30</v>
      </c>
      <c r="C139" s="6">
        <v>72</v>
      </c>
    </row>
    <row r="140" spans="1:3">
      <c r="A140" s="7">
        <v>42874</v>
      </c>
      <c r="B140" s="6">
        <v>31</v>
      </c>
      <c r="C140" s="6">
        <v>75.3</v>
      </c>
    </row>
    <row r="141" spans="1:3">
      <c r="A141" s="7">
        <v>42875</v>
      </c>
      <c r="B141" s="6">
        <v>28</v>
      </c>
      <c r="C141" s="6">
        <v>64.400000000000006</v>
      </c>
    </row>
    <row r="142" spans="1:3">
      <c r="A142" s="7">
        <v>42876</v>
      </c>
      <c r="B142" s="6">
        <v>29</v>
      </c>
      <c r="C142" s="6">
        <v>71.7</v>
      </c>
    </row>
    <row r="143" spans="1:3">
      <c r="A143" s="7">
        <v>42877</v>
      </c>
      <c r="B143" s="6">
        <v>30</v>
      </c>
      <c r="C143" s="6">
        <v>71</v>
      </c>
    </row>
    <row r="144" spans="1:3">
      <c r="A144" s="7">
        <v>42878</v>
      </c>
      <c r="B144" s="6">
        <v>31</v>
      </c>
      <c r="C144" s="6">
        <v>76.3</v>
      </c>
    </row>
    <row r="145" spans="1:3">
      <c r="A145" s="7">
        <v>42879</v>
      </c>
      <c r="B145" s="6">
        <v>28</v>
      </c>
      <c r="C145" s="6">
        <v>69.400000000000006</v>
      </c>
    </row>
    <row r="146" spans="1:3">
      <c r="A146" s="7">
        <v>42880</v>
      </c>
      <c r="B146" s="6">
        <v>29</v>
      </c>
      <c r="C146" s="6">
        <v>71.7</v>
      </c>
    </row>
    <row r="147" spans="1:3">
      <c r="A147" s="7">
        <v>42881</v>
      </c>
      <c r="B147" s="6">
        <v>30</v>
      </c>
      <c r="C147" s="6">
        <v>72</v>
      </c>
    </row>
    <row r="148" spans="1:3">
      <c r="A148" s="7">
        <v>42882</v>
      </c>
      <c r="B148" s="6">
        <v>31</v>
      </c>
      <c r="C148" s="6">
        <v>77.3</v>
      </c>
    </row>
    <row r="149" spans="1:3">
      <c r="A149" s="7">
        <v>42883</v>
      </c>
      <c r="B149" s="6">
        <v>29</v>
      </c>
      <c r="C149" s="6">
        <v>71.7</v>
      </c>
    </row>
    <row r="150" spans="1:3">
      <c r="A150" s="7">
        <v>42884</v>
      </c>
      <c r="B150" s="6">
        <v>29</v>
      </c>
      <c r="C150" s="6">
        <v>66.7</v>
      </c>
    </row>
    <row r="151" spans="1:3">
      <c r="A151" s="7">
        <v>42885</v>
      </c>
      <c r="B151" s="6">
        <v>30</v>
      </c>
      <c r="C151" s="6">
        <v>75</v>
      </c>
    </row>
    <row r="152" spans="1:3">
      <c r="A152" s="7">
        <v>42886</v>
      </c>
      <c r="B152" s="6">
        <v>31</v>
      </c>
      <c r="C152" s="6">
        <v>77.3</v>
      </c>
    </row>
    <row r="153" spans="1:3">
      <c r="A153" s="7">
        <v>42887</v>
      </c>
      <c r="B153" s="6">
        <v>31</v>
      </c>
      <c r="C153" s="6">
        <v>71.3</v>
      </c>
    </row>
    <row r="154" spans="1:3">
      <c r="A154" s="7">
        <v>42888</v>
      </c>
      <c r="B154" s="6">
        <v>33</v>
      </c>
      <c r="C154" s="6">
        <v>79.900000000000006</v>
      </c>
    </row>
    <row r="155" spans="1:3">
      <c r="A155" s="7">
        <v>42889</v>
      </c>
      <c r="B155" s="6">
        <v>35</v>
      </c>
      <c r="C155" s="6">
        <v>81.5</v>
      </c>
    </row>
    <row r="156" spans="1:3">
      <c r="A156" s="7">
        <v>42890</v>
      </c>
      <c r="B156" s="6">
        <v>38</v>
      </c>
      <c r="C156" s="6">
        <v>90.4</v>
      </c>
    </row>
    <row r="157" spans="1:3">
      <c r="A157" s="7">
        <v>42891</v>
      </c>
      <c r="B157" s="6">
        <v>32</v>
      </c>
      <c r="C157" s="6">
        <v>78.599999999999994</v>
      </c>
    </row>
    <row r="158" spans="1:3">
      <c r="A158" s="7">
        <v>42892</v>
      </c>
      <c r="B158" s="6">
        <v>34</v>
      </c>
      <c r="C158" s="6">
        <v>84.2</v>
      </c>
    </row>
    <row r="159" spans="1:3">
      <c r="A159" s="7">
        <v>42893</v>
      </c>
      <c r="B159" s="6">
        <v>36</v>
      </c>
      <c r="C159" s="6">
        <v>86.8</v>
      </c>
    </row>
    <row r="160" spans="1:3">
      <c r="A160" s="7">
        <v>42894</v>
      </c>
      <c r="B160" s="6">
        <v>39</v>
      </c>
      <c r="C160" s="6">
        <v>90.7</v>
      </c>
    </row>
    <row r="161" spans="1:3">
      <c r="A161" s="7">
        <v>42895</v>
      </c>
      <c r="B161" s="6">
        <v>32</v>
      </c>
      <c r="C161" s="6">
        <v>77.599999999999994</v>
      </c>
    </row>
    <row r="162" spans="1:3">
      <c r="A162" s="7">
        <v>42896</v>
      </c>
      <c r="B162" s="6">
        <v>35</v>
      </c>
      <c r="C162" s="6">
        <v>79.5</v>
      </c>
    </row>
    <row r="163" spans="1:3">
      <c r="A163" s="7">
        <v>42897</v>
      </c>
      <c r="B163" s="6">
        <v>36</v>
      </c>
      <c r="C163" s="6">
        <v>84.8</v>
      </c>
    </row>
    <row r="164" spans="1:3">
      <c r="A164" s="7">
        <v>42898</v>
      </c>
      <c r="B164" s="6">
        <v>40</v>
      </c>
      <c r="C164" s="6">
        <v>93</v>
      </c>
    </row>
    <row r="165" spans="1:3">
      <c r="A165" s="7">
        <v>42899</v>
      </c>
      <c r="B165" s="6">
        <v>32</v>
      </c>
      <c r="C165" s="6">
        <v>75.599999999999994</v>
      </c>
    </row>
    <row r="166" spans="1:3">
      <c r="A166" s="7">
        <v>42900</v>
      </c>
      <c r="B166" s="6">
        <v>35</v>
      </c>
      <c r="C166" s="6">
        <v>80.5</v>
      </c>
    </row>
    <row r="167" spans="1:3">
      <c r="A167" s="7">
        <v>42901</v>
      </c>
      <c r="B167" s="6">
        <v>36</v>
      </c>
      <c r="C167" s="6">
        <v>84.8</v>
      </c>
    </row>
    <row r="168" spans="1:3">
      <c r="A168" s="7">
        <v>42902</v>
      </c>
      <c r="B168" s="6">
        <v>41</v>
      </c>
      <c r="C168" s="6">
        <v>99.3</v>
      </c>
    </row>
    <row r="169" spans="1:3">
      <c r="A169" s="7">
        <v>42903</v>
      </c>
      <c r="B169" s="6">
        <v>31</v>
      </c>
      <c r="C169" s="6">
        <v>76.3</v>
      </c>
    </row>
    <row r="170" spans="1:3">
      <c r="A170" s="7">
        <v>42904</v>
      </c>
      <c r="B170" s="6">
        <v>32</v>
      </c>
      <c r="C170" s="6">
        <v>72.599999999999994</v>
      </c>
    </row>
    <row r="171" spans="1:3">
      <c r="A171" s="7">
        <v>42905</v>
      </c>
      <c r="B171" s="6">
        <v>35</v>
      </c>
      <c r="C171" s="6">
        <v>86.5</v>
      </c>
    </row>
    <row r="172" spans="1:3">
      <c r="A172" s="7">
        <v>42906</v>
      </c>
      <c r="B172" s="6">
        <v>37</v>
      </c>
      <c r="C172" s="6">
        <v>85.1</v>
      </c>
    </row>
    <row r="173" spans="1:3">
      <c r="A173" s="7">
        <v>42907</v>
      </c>
      <c r="B173" s="6">
        <v>41</v>
      </c>
      <c r="C173" s="6">
        <v>94.3</v>
      </c>
    </row>
    <row r="174" spans="1:3">
      <c r="A174" s="7">
        <v>42908</v>
      </c>
      <c r="B174" s="6">
        <v>31</v>
      </c>
      <c r="C174" s="6">
        <v>72.3</v>
      </c>
    </row>
    <row r="175" spans="1:3">
      <c r="A175" s="7">
        <v>42909</v>
      </c>
      <c r="B175" s="6">
        <v>33</v>
      </c>
      <c r="C175" s="6">
        <v>79.900000000000006</v>
      </c>
    </row>
    <row r="176" spans="1:3">
      <c r="A176" s="7">
        <v>42910</v>
      </c>
      <c r="B176" s="6">
        <v>35</v>
      </c>
      <c r="C176" s="6">
        <v>80.5</v>
      </c>
    </row>
    <row r="177" spans="1:3">
      <c r="A177" s="7">
        <v>42911</v>
      </c>
      <c r="B177" s="6">
        <v>37</v>
      </c>
      <c r="C177" s="6">
        <v>85.1</v>
      </c>
    </row>
    <row r="178" spans="1:3">
      <c r="A178" s="7">
        <v>42912</v>
      </c>
      <c r="B178" s="6">
        <v>42</v>
      </c>
      <c r="C178" s="6">
        <v>102.6</v>
      </c>
    </row>
    <row r="179" spans="1:3">
      <c r="A179" s="7">
        <v>42913</v>
      </c>
      <c r="B179" s="6">
        <v>31</v>
      </c>
      <c r="C179" s="6">
        <v>75.3</v>
      </c>
    </row>
    <row r="180" spans="1:3">
      <c r="A180" s="7">
        <v>42914</v>
      </c>
      <c r="B180" s="6">
        <v>33</v>
      </c>
      <c r="C180" s="6">
        <v>75.900000000000006</v>
      </c>
    </row>
    <row r="181" spans="1:3">
      <c r="A181" s="7">
        <v>42915</v>
      </c>
      <c r="B181" s="6">
        <v>35</v>
      </c>
      <c r="C181" s="6">
        <v>86.5</v>
      </c>
    </row>
    <row r="182" spans="1:3">
      <c r="A182" s="7">
        <v>42916</v>
      </c>
      <c r="B182" s="6">
        <v>38</v>
      </c>
      <c r="C182" s="6">
        <v>89.4</v>
      </c>
    </row>
    <row r="183" spans="1:3">
      <c r="A183" s="7">
        <v>42917</v>
      </c>
      <c r="B183" s="6">
        <v>43</v>
      </c>
      <c r="C183" s="6">
        <v>102.9</v>
      </c>
    </row>
    <row r="184" spans="1:3">
      <c r="A184" s="7">
        <v>42918</v>
      </c>
      <c r="B184" s="6">
        <v>38</v>
      </c>
      <c r="C184" s="6">
        <v>93.4</v>
      </c>
    </row>
    <row r="185" spans="1:3">
      <c r="A185" s="7">
        <v>42919</v>
      </c>
      <c r="B185" s="6">
        <v>35</v>
      </c>
      <c r="C185" s="6">
        <v>81.5</v>
      </c>
    </row>
    <row r="186" spans="1:3">
      <c r="A186" s="7">
        <v>42920</v>
      </c>
      <c r="B186" s="6">
        <v>34</v>
      </c>
      <c r="C186" s="6">
        <v>84.2</v>
      </c>
    </row>
    <row r="187" spans="1:3">
      <c r="A187" s="7">
        <v>42921</v>
      </c>
      <c r="B187" s="6">
        <v>32</v>
      </c>
      <c r="C187" s="6">
        <v>73.599999999999994</v>
      </c>
    </row>
    <row r="188" spans="1:3">
      <c r="A188" s="7">
        <v>42922</v>
      </c>
      <c r="B188" s="6">
        <v>39</v>
      </c>
      <c r="C188" s="6">
        <v>91.7</v>
      </c>
    </row>
    <row r="189" spans="1:3">
      <c r="A189" s="7">
        <v>42923</v>
      </c>
      <c r="B189" s="6">
        <v>35</v>
      </c>
      <c r="C189" s="6">
        <v>82.5</v>
      </c>
    </row>
    <row r="190" spans="1:3">
      <c r="A190" s="7">
        <v>42924</v>
      </c>
      <c r="B190" s="6">
        <v>34</v>
      </c>
      <c r="C190" s="6">
        <v>83.2</v>
      </c>
    </row>
    <row r="191" spans="1:3">
      <c r="A191" s="7">
        <v>42925</v>
      </c>
      <c r="B191" s="6">
        <v>33</v>
      </c>
      <c r="C191" s="6">
        <v>77.900000000000006</v>
      </c>
    </row>
    <row r="192" spans="1:3">
      <c r="A192" s="7">
        <v>42926</v>
      </c>
      <c r="B192" s="6">
        <v>40</v>
      </c>
      <c r="C192" s="6">
        <v>98</v>
      </c>
    </row>
    <row r="193" spans="1:3">
      <c r="A193" s="7">
        <v>42927</v>
      </c>
      <c r="B193" s="6">
        <v>35</v>
      </c>
      <c r="C193" s="6">
        <v>83.5</v>
      </c>
    </row>
    <row r="194" spans="1:3">
      <c r="A194" s="7">
        <v>42928</v>
      </c>
      <c r="B194" s="6">
        <v>34</v>
      </c>
      <c r="C194" s="6">
        <v>80.2</v>
      </c>
    </row>
    <row r="195" spans="1:3">
      <c r="A195" s="7">
        <v>42929</v>
      </c>
      <c r="B195" s="6">
        <v>33</v>
      </c>
      <c r="C195" s="6">
        <v>78.900000000000006</v>
      </c>
    </row>
    <row r="196" spans="1:3">
      <c r="A196" s="7">
        <v>42930</v>
      </c>
      <c r="B196" s="6">
        <v>40</v>
      </c>
      <c r="C196" s="6">
        <v>92</v>
      </c>
    </row>
    <row r="197" spans="1:3">
      <c r="A197" s="7">
        <v>42931</v>
      </c>
      <c r="B197" s="6">
        <v>35</v>
      </c>
      <c r="C197" s="6">
        <v>82.5</v>
      </c>
    </row>
    <row r="198" spans="1:3">
      <c r="A198" s="7">
        <v>42932</v>
      </c>
      <c r="B198" s="6">
        <v>34</v>
      </c>
      <c r="C198" s="6">
        <v>79.2</v>
      </c>
    </row>
    <row r="199" spans="1:3">
      <c r="A199" s="7">
        <v>42933</v>
      </c>
      <c r="B199" s="6">
        <v>33</v>
      </c>
      <c r="C199" s="6">
        <v>80.900000000000006</v>
      </c>
    </row>
    <row r="200" spans="1:3">
      <c r="A200" s="7">
        <v>42934</v>
      </c>
      <c r="B200" s="6">
        <v>41</v>
      </c>
      <c r="C200" s="6">
        <v>99.3</v>
      </c>
    </row>
    <row r="201" spans="1:3">
      <c r="A201" s="7">
        <v>42935</v>
      </c>
      <c r="B201" s="6">
        <v>36</v>
      </c>
      <c r="C201" s="6">
        <v>83.8</v>
      </c>
    </row>
    <row r="202" spans="1:3">
      <c r="A202" s="7">
        <v>42936</v>
      </c>
      <c r="B202" s="6">
        <v>35</v>
      </c>
      <c r="C202" s="6">
        <v>86.5</v>
      </c>
    </row>
    <row r="203" spans="1:3">
      <c r="A203" s="7">
        <v>42937</v>
      </c>
      <c r="B203" s="6">
        <v>33</v>
      </c>
      <c r="C203" s="6">
        <v>76.900000000000006</v>
      </c>
    </row>
    <row r="204" spans="1:3">
      <c r="A204" s="7">
        <v>42938</v>
      </c>
      <c r="B204" s="6">
        <v>42</v>
      </c>
      <c r="C204" s="6">
        <v>99.6</v>
      </c>
    </row>
    <row r="205" spans="1:3">
      <c r="A205" s="7">
        <v>42939</v>
      </c>
      <c r="B205" s="6">
        <v>37</v>
      </c>
      <c r="C205" s="6">
        <v>89.1</v>
      </c>
    </row>
    <row r="206" spans="1:3">
      <c r="A206" s="7">
        <v>42940</v>
      </c>
      <c r="B206" s="6">
        <v>35</v>
      </c>
      <c r="C206" s="6">
        <v>83.5</v>
      </c>
    </row>
    <row r="207" spans="1:3">
      <c r="A207" s="7">
        <v>42941</v>
      </c>
      <c r="B207" s="6">
        <v>33</v>
      </c>
      <c r="C207" s="6">
        <v>79.900000000000006</v>
      </c>
    </row>
    <row r="208" spans="1:3">
      <c r="A208" s="7">
        <v>42942</v>
      </c>
      <c r="B208" s="6">
        <v>32</v>
      </c>
      <c r="C208" s="6">
        <v>76.599999999999994</v>
      </c>
    </row>
    <row r="209" spans="1:3">
      <c r="A209" s="7">
        <v>42943</v>
      </c>
      <c r="B209" s="6">
        <v>43</v>
      </c>
      <c r="C209" s="6">
        <v>97.9</v>
      </c>
    </row>
    <row r="210" spans="1:3">
      <c r="A210" s="7">
        <v>42944</v>
      </c>
      <c r="B210" s="6">
        <v>38</v>
      </c>
      <c r="C210" s="6">
        <v>87.4</v>
      </c>
    </row>
    <row r="211" spans="1:3">
      <c r="A211" s="7">
        <v>42945</v>
      </c>
      <c r="B211" s="6">
        <v>35</v>
      </c>
      <c r="C211" s="6">
        <v>85.5</v>
      </c>
    </row>
    <row r="212" spans="1:3">
      <c r="A212" s="7">
        <v>42946</v>
      </c>
      <c r="B212" s="6">
        <v>34</v>
      </c>
      <c r="C212" s="6">
        <v>78.2</v>
      </c>
    </row>
    <row r="213" spans="1:3">
      <c r="A213" s="7">
        <v>42947</v>
      </c>
      <c r="B213" s="6">
        <v>32</v>
      </c>
      <c r="C213" s="6">
        <v>74.599999999999994</v>
      </c>
    </row>
    <row r="214" spans="1:3">
      <c r="A214" s="7">
        <v>42948</v>
      </c>
      <c r="B214" s="6">
        <v>32</v>
      </c>
      <c r="C214" s="6">
        <v>75.599999999999994</v>
      </c>
    </row>
    <row r="215" spans="1:3">
      <c r="A215" s="7">
        <v>42949</v>
      </c>
      <c r="B215" s="6">
        <v>31</v>
      </c>
      <c r="C215" s="6">
        <v>76.3</v>
      </c>
    </row>
    <row r="216" spans="1:3">
      <c r="A216" s="7">
        <v>42950</v>
      </c>
      <c r="B216" s="6">
        <v>30</v>
      </c>
      <c r="C216" s="6">
        <v>75</v>
      </c>
    </row>
    <row r="217" spans="1:3">
      <c r="A217" s="7">
        <v>42951</v>
      </c>
      <c r="B217" s="6">
        <v>29</v>
      </c>
      <c r="C217" s="6">
        <v>70.7</v>
      </c>
    </row>
    <row r="218" spans="1:3">
      <c r="A218" s="7">
        <v>42952</v>
      </c>
      <c r="B218" s="6">
        <v>32</v>
      </c>
      <c r="C218" s="6">
        <v>76.599999999999994</v>
      </c>
    </row>
    <row r="219" spans="1:3">
      <c r="A219" s="7">
        <v>42953</v>
      </c>
      <c r="B219" s="6">
        <v>31</v>
      </c>
      <c r="C219" s="6">
        <v>77.3</v>
      </c>
    </row>
    <row r="220" spans="1:3">
      <c r="A220" s="7">
        <v>42954</v>
      </c>
      <c r="B220" s="6">
        <v>30</v>
      </c>
      <c r="C220" s="6">
        <v>75</v>
      </c>
    </row>
    <row r="221" spans="1:3">
      <c r="A221" s="7">
        <v>42955</v>
      </c>
      <c r="B221" s="6">
        <v>29</v>
      </c>
      <c r="C221" s="6">
        <v>68.7</v>
      </c>
    </row>
    <row r="222" spans="1:3">
      <c r="A222" s="7">
        <v>42956</v>
      </c>
      <c r="B222" s="6">
        <v>32</v>
      </c>
      <c r="C222" s="6">
        <v>76.599999999999994</v>
      </c>
    </row>
    <row r="223" spans="1:3">
      <c r="A223" s="7">
        <v>42957</v>
      </c>
      <c r="B223" s="6">
        <v>31</v>
      </c>
      <c r="C223" s="6">
        <v>70.3</v>
      </c>
    </row>
    <row r="224" spans="1:3">
      <c r="A224" s="7">
        <v>42958</v>
      </c>
      <c r="B224" s="6">
        <v>30</v>
      </c>
      <c r="C224" s="6">
        <v>75</v>
      </c>
    </row>
    <row r="225" spans="1:3">
      <c r="A225" s="7">
        <v>42959</v>
      </c>
      <c r="B225" s="6">
        <v>29</v>
      </c>
      <c r="C225" s="6">
        <v>67.7</v>
      </c>
    </row>
    <row r="226" spans="1:3">
      <c r="A226" s="7">
        <v>42960</v>
      </c>
      <c r="B226" s="6">
        <v>29</v>
      </c>
      <c r="C226" s="6">
        <v>67.7</v>
      </c>
    </row>
    <row r="227" spans="1:3">
      <c r="A227" s="7">
        <v>42961</v>
      </c>
      <c r="B227" s="6">
        <v>32</v>
      </c>
      <c r="C227" s="6">
        <v>72.599999999999994</v>
      </c>
    </row>
    <row r="228" spans="1:3">
      <c r="A228" s="7">
        <v>42962</v>
      </c>
      <c r="B228" s="6">
        <v>31</v>
      </c>
      <c r="C228" s="6">
        <v>74.3</v>
      </c>
    </row>
    <row r="229" spans="1:3">
      <c r="A229" s="7">
        <v>42963</v>
      </c>
      <c r="B229" s="6">
        <v>30</v>
      </c>
      <c r="C229" s="6">
        <v>71</v>
      </c>
    </row>
    <row r="230" spans="1:3">
      <c r="A230" s="7">
        <v>42964</v>
      </c>
      <c r="B230" s="6">
        <v>30</v>
      </c>
      <c r="C230" s="6">
        <v>68</v>
      </c>
    </row>
    <row r="231" spans="1:3">
      <c r="A231" s="7">
        <v>42965</v>
      </c>
      <c r="B231" s="6">
        <v>29</v>
      </c>
      <c r="C231" s="6">
        <v>65.7</v>
      </c>
    </row>
    <row r="232" spans="1:3">
      <c r="A232" s="7">
        <v>42966</v>
      </c>
      <c r="B232" s="6">
        <v>32</v>
      </c>
      <c r="C232" s="6">
        <v>79.599999999999994</v>
      </c>
    </row>
    <row r="233" spans="1:3">
      <c r="A233" s="7">
        <v>42967</v>
      </c>
      <c r="B233" s="6">
        <v>31</v>
      </c>
      <c r="C233" s="6">
        <v>74.3</v>
      </c>
    </row>
    <row r="234" spans="1:3">
      <c r="A234" s="7">
        <v>42968</v>
      </c>
      <c r="B234" s="6">
        <v>30</v>
      </c>
      <c r="C234" s="6">
        <v>68</v>
      </c>
    </row>
    <row r="235" spans="1:3">
      <c r="A235" s="7">
        <v>42969</v>
      </c>
      <c r="B235" s="6">
        <v>30</v>
      </c>
      <c r="C235" s="6">
        <v>69</v>
      </c>
    </row>
    <row r="236" spans="1:3">
      <c r="A236" s="7">
        <v>42970</v>
      </c>
      <c r="B236" s="6">
        <v>29</v>
      </c>
      <c r="C236" s="6">
        <v>70.7</v>
      </c>
    </row>
    <row r="237" spans="1:3">
      <c r="A237" s="7">
        <v>42971</v>
      </c>
      <c r="B237" s="6">
        <v>32</v>
      </c>
      <c r="C237" s="6">
        <v>74.599999999999994</v>
      </c>
    </row>
    <row r="238" spans="1:3">
      <c r="A238" s="7">
        <v>42972</v>
      </c>
      <c r="B238" s="6">
        <v>30</v>
      </c>
      <c r="C238" s="6">
        <v>71</v>
      </c>
    </row>
    <row r="239" spans="1:3">
      <c r="A239" s="7">
        <v>42973</v>
      </c>
      <c r="B239" s="6">
        <v>30</v>
      </c>
      <c r="C239" s="6">
        <v>70</v>
      </c>
    </row>
    <row r="240" spans="1:3">
      <c r="A240" s="7">
        <v>42974</v>
      </c>
      <c r="B240" s="6">
        <v>29</v>
      </c>
      <c r="C240" s="6">
        <v>65.7</v>
      </c>
    </row>
    <row r="241" spans="1:3">
      <c r="A241" s="7">
        <v>42975</v>
      </c>
      <c r="B241" s="6">
        <v>32</v>
      </c>
      <c r="C241" s="6">
        <v>77.599999999999994</v>
      </c>
    </row>
    <row r="242" spans="1:3">
      <c r="A242" s="7">
        <v>42976</v>
      </c>
      <c r="B242" s="6">
        <v>30</v>
      </c>
      <c r="C242" s="6">
        <v>75</v>
      </c>
    </row>
    <row r="243" spans="1:3">
      <c r="A243" s="7">
        <v>42977</v>
      </c>
      <c r="B243" s="6">
        <v>30</v>
      </c>
      <c r="C243" s="6">
        <v>72</v>
      </c>
    </row>
    <row r="244" spans="1:3">
      <c r="A244" s="7">
        <v>42978</v>
      </c>
      <c r="B244" s="6">
        <v>29</v>
      </c>
      <c r="C244" s="6">
        <v>67.7</v>
      </c>
    </row>
    <row r="245" spans="1:3">
      <c r="A245" s="7">
        <v>42979</v>
      </c>
      <c r="B245" s="6">
        <v>29</v>
      </c>
      <c r="C245" s="6">
        <v>71.7</v>
      </c>
    </row>
    <row r="246" spans="1:3">
      <c r="A246" s="7">
        <v>42980</v>
      </c>
      <c r="B246" s="6">
        <v>28</v>
      </c>
      <c r="C246" s="6">
        <v>67.400000000000006</v>
      </c>
    </row>
    <row r="247" spans="1:3">
      <c r="A247" s="7">
        <v>42981</v>
      </c>
      <c r="B247" s="6">
        <v>27</v>
      </c>
      <c r="C247" s="6">
        <v>61.1</v>
      </c>
    </row>
    <row r="248" spans="1:3">
      <c r="A248" s="7">
        <v>42982</v>
      </c>
      <c r="B248" s="6">
        <v>26</v>
      </c>
      <c r="C248" s="6">
        <v>59.8</v>
      </c>
    </row>
    <row r="249" spans="1:3">
      <c r="A249" s="7">
        <v>42983</v>
      </c>
      <c r="B249" s="6">
        <v>26</v>
      </c>
      <c r="C249" s="6">
        <v>61.8</v>
      </c>
    </row>
    <row r="250" spans="1:3">
      <c r="A250" s="7">
        <v>42984</v>
      </c>
      <c r="B250" s="6">
        <v>29</v>
      </c>
      <c r="C250" s="6">
        <v>71.7</v>
      </c>
    </row>
    <row r="251" spans="1:3">
      <c r="A251" s="7">
        <v>42985</v>
      </c>
      <c r="B251" s="6">
        <v>28</v>
      </c>
      <c r="C251" s="6">
        <v>68.400000000000006</v>
      </c>
    </row>
    <row r="252" spans="1:3">
      <c r="A252" s="7">
        <v>42986</v>
      </c>
      <c r="B252" s="6">
        <v>27</v>
      </c>
      <c r="C252" s="6">
        <v>65.099999999999994</v>
      </c>
    </row>
    <row r="253" spans="1:3">
      <c r="A253" s="7">
        <v>42987</v>
      </c>
      <c r="B253" s="6">
        <v>26</v>
      </c>
      <c r="C253" s="6">
        <v>64.8</v>
      </c>
    </row>
    <row r="254" spans="1:3">
      <c r="A254" s="7">
        <v>42988</v>
      </c>
      <c r="B254" s="6">
        <v>26</v>
      </c>
      <c r="C254" s="6">
        <v>61.8</v>
      </c>
    </row>
    <row r="255" spans="1:3">
      <c r="A255" s="7">
        <v>42989</v>
      </c>
      <c r="B255" s="6">
        <v>28</v>
      </c>
      <c r="C255" s="6">
        <v>68.400000000000006</v>
      </c>
    </row>
    <row r="256" spans="1:3">
      <c r="A256" s="7">
        <v>42990</v>
      </c>
      <c r="B256" s="6">
        <v>27</v>
      </c>
      <c r="C256" s="6">
        <v>61.1</v>
      </c>
    </row>
    <row r="257" spans="1:3">
      <c r="A257" s="7">
        <v>42991</v>
      </c>
      <c r="B257" s="6">
        <v>26</v>
      </c>
      <c r="C257" s="6">
        <v>64.8</v>
      </c>
    </row>
    <row r="258" spans="1:3">
      <c r="A258" s="7">
        <v>42992</v>
      </c>
      <c r="B258" s="6">
        <v>26</v>
      </c>
      <c r="C258" s="6">
        <v>63.8</v>
      </c>
    </row>
    <row r="259" spans="1:3">
      <c r="A259" s="7">
        <v>42993</v>
      </c>
      <c r="B259" s="6">
        <v>28</v>
      </c>
      <c r="C259" s="6">
        <v>63.4</v>
      </c>
    </row>
    <row r="260" spans="1:3">
      <c r="A260" s="7">
        <v>42994</v>
      </c>
      <c r="B260" s="6">
        <v>27</v>
      </c>
      <c r="C260" s="6">
        <v>68.099999999999994</v>
      </c>
    </row>
    <row r="261" spans="1:3">
      <c r="A261" s="7">
        <v>42995</v>
      </c>
      <c r="B261" s="6">
        <v>26</v>
      </c>
      <c r="C261" s="6">
        <v>59.8</v>
      </c>
    </row>
    <row r="262" spans="1:3">
      <c r="A262" s="7">
        <v>42996</v>
      </c>
      <c r="B262" s="6">
        <v>26</v>
      </c>
      <c r="C262" s="6">
        <v>64.8</v>
      </c>
    </row>
    <row r="263" spans="1:3">
      <c r="A263" s="7">
        <v>42997</v>
      </c>
      <c r="B263" s="6">
        <v>28</v>
      </c>
      <c r="C263" s="6">
        <v>67.400000000000006</v>
      </c>
    </row>
    <row r="264" spans="1:3">
      <c r="A264" s="7">
        <v>42998</v>
      </c>
      <c r="B264" s="6">
        <v>27</v>
      </c>
      <c r="C264" s="6">
        <v>67.099999999999994</v>
      </c>
    </row>
    <row r="265" spans="1:3">
      <c r="A265" s="7">
        <v>42999</v>
      </c>
      <c r="B265" s="6">
        <v>26</v>
      </c>
      <c r="C265" s="6">
        <v>59.8</v>
      </c>
    </row>
    <row r="266" spans="1:3">
      <c r="A266" s="7">
        <v>43000</v>
      </c>
      <c r="B266" s="6">
        <v>26</v>
      </c>
      <c r="C266" s="6">
        <v>64.8</v>
      </c>
    </row>
    <row r="267" spans="1:3">
      <c r="A267" s="7">
        <v>43001</v>
      </c>
      <c r="B267" s="6">
        <v>28</v>
      </c>
      <c r="C267" s="6">
        <v>63.4</v>
      </c>
    </row>
    <row r="268" spans="1:3">
      <c r="A268" s="7">
        <v>43002</v>
      </c>
      <c r="B268" s="6">
        <v>28</v>
      </c>
      <c r="C268" s="6">
        <v>63.4</v>
      </c>
    </row>
    <row r="269" spans="1:3">
      <c r="A269" s="7">
        <v>43003</v>
      </c>
      <c r="B269" s="6">
        <v>27</v>
      </c>
      <c r="C269" s="6">
        <v>61.1</v>
      </c>
    </row>
    <row r="270" spans="1:3">
      <c r="A270" s="7">
        <v>43004</v>
      </c>
      <c r="B270" s="6">
        <v>26</v>
      </c>
      <c r="C270" s="6">
        <v>61.8</v>
      </c>
    </row>
    <row r="271" spans="1:3">
      <c r="A271" s="7">
        <v>43005</v>
      </c>
      <c r="B271" s="6">
        <v>29</v>
      </c>
      <c r="C271" s="6">
        <v>70.7</v>
      </c>
    </row>
    <row r="272" spans="1:3">
      <c r="A272" s="7">
        <v>43006</v>
      </c>
      <c r="B272" s="6">
        <v>28</v>
      </c>
      <c r="C272" s="6">
        <v>67.400000000000006</v>
      </c>
    </row>
    <row r="273" spans="1:3">
      <c r="A273" s="7">
        <v>43007</v>
      </c>
      <c r="B273" s="6">
        <v>27</v>
      </c>
      <c r="C273" s="6">
        <v>66.099999999999994</v>
      </c>
    </row>
    <row r="274" spans="1:3">
      <c r="A274" s="7">
        <v>43008</v>
      </c>
      <c r="B274" s="6">
        <v>26</v>
      </c>
      <c r="C274" s="6">
        <v>64.8</v>
      </c>
    </row>
    <row r="275" spans="1:3">
      <c r="A275" s="7">
        <v>43009</v>
      </c>
      <c r="B275" s="6">
        <v>25</v>
      </c>
      <c r="C275" s="6">
        <v>56.5</v>
      </c>
    </row>
    <row r="276" spans="1:3">
      <c r="A276" s="7">
        <v>43010</v>
      </c>
      <c r="B276" s="6">
        <v>25</v>
      </c>
      <c r="C276" s="6">
        <v>58.5</v>
      </c>
    </row>
    <row r="277" spans="1:3">
      <c r="A277" s="7">
        <v>43011</v>
      </c>
      <c r="B277" s="6">
        <v>24</v>
      </c>
      <c r="C277" s="6">
        <v>59.2</v>
      </c>
    </row>
    <row r="278" spans="1:3">
      <c r="A278" s="7">
        <v>43012</v>
      </c>
      <c r="B278" s="6">
        <v>24</v>
      </c>
      <c r="C278" s="6">
        <v>61.2</v>
      </c>
    </row>
    <row r="279" spans="1:3">
      <c r="A279" s="7">
        <v>43013</v>
      </c>
      <c r="B279" s="6">
        <v>25</v>
      </c>
      <c r="C279" s="6">
        <v>60.5</v>
      </c>
    </row>
    <row r="280" spans="1:3">
      <c r="A280" s="7">
        <v>43014</v>
      </c>
      <c r="B280" s="6">
        <v>25</v>
      </c>
      <c r="C280" s="6">
        <v>62.5</v>
      </c>
    </row>
    <row r="281" spans="1:3">
      <c r="A281" s="7">
        <v>43015</v>
      </c>
      <c r="B281" s="6">
        <v>25</v>
      </c>
      <c r="C281" s="6">
        <v>63.5</v>
      </c>
    </row>
    <row r="282" spans="1:3">
      <c r="A282" s="7">
        <v>43016</v>
      </c>
      <c r="B282" s="6">
        <v>24</v>
      </c>
      <c r="C282" s="6">
        <v>60.2</v>
      </c>
    </row>
    <row r="283" spans="1:3">
      <c r="A283" s="7">
        <v>43017</v>
      </c>
      <c r="B283" s="6">
        <v>25</v>
      </c>
      <c r="C283" s="6">
        <v>63.5</v>
      </c>
    </row>
    <row r="284" spans="1:3">
      <c r="A284" s="7">
        <v>43018</v>
      </c>
      <c r="B284" s="6">
        <v>25</v>
      </c>
      <c r="C284" s="6">
        <v>58.5</v>
      </c>
    </row>
    <row r="285" spans="1:3">
      <c r="A285" s="7">
        <v>43019</v>
      </c>
      <c r="B285" s="6">
        <v>25</v>
      </c>
      <c r="C285" s="6">
        <v>61.5</v>
      </c>
    </row>
    <row r="286" spans="1:3">
      <c r="A286" s="7">
        <v>43020</v>
      </c>
      <c r="B286" s="6">
        <v>24</v>
      </c>
      <c r="C286" s="6">
        <v>58.2</v>
      </c>
    </row>
    <row r="287" spans="1:3">
      <c r="A287" s="7">
        <v>43021</v>
      </c>
      <c r="B287" s="6">
        <v>25</v>
      </c>
      <c r="C287" s="6">
        <v>61.5</v>
      </c>
    </row>
    <row r="288" spans="1:3">
      <c r="A288" s="7">
        <v>43022</v>
      </c>
      <c r="B288" s="6">
        <v>25</v>
      </c>
      <c r="C288" s="6">
        <v>59.5</v>
      </c>
    </row>
    <row r="289" spans="1:3">
      <c r="A289" s="7">
        <v>43023</v>
      </c>
      <c r="B289" s="6">
        <v>25</v>
      </c>
      <c r="C289" s="6">
        <v>61.5</v>
      </c>
    </row>
    <row r="290" spans="1:3">
      <c r="A290" s="7">
        <v>43024</v>
      </c>
      <c r="B290" s="6">
        <v>24</v>
      </c>
      <c r="C290" s="6">
        <v>58.2</v>
      </c>
    </row>
    <row r="291" spans="1:3">
      <c r="A291" s="7">
        <v>43025</v>
      </c>
      <c r="B291" s="6">
        <v>25</v>
      </c>
      <c r="C291" s="6">
        <v>58.5</v>
      </c>
    </row>
    <row r="292" spans="1:3">
      <c r="A292" s="7">
        <v>43026</v>
      </c>
      <c r="B292" s="6">
        <v>25</v>
      </c>
      <c r="C292" s="6">
        <v>62.5</v>
      </c>
    </row>
    <row r="293" spans="1:3">
      <c r="A293" s="7">
        <v>43027</v>
      </c>
      <c r="B293" s="6">
        <v>25</v>
      </c>
      <c r="C293" s="6">
        <v>60.5</v>
      </c>
    </row>
    <row r="294" spans="1:3">
      <c r="A294" s="7">
        <v>43028</v>
      </c>
      <c r="B294" s="6">
        <v>24</v>
      </c>
      <c r="C294" s="6">
        <v>60.2</v>
      </c>
    </row>
    <row r="295" spans="1:3">
      <c r="A295" s="7">
        <v>43029</v>
      </c>
      <c r="B295" s="6">
        <v>24</v>
      </c>
      <c r="C295" s="6">
        <v>56.2</v>
      </c>
    </row>
    <row r="296" spans="1:3">
      <c r="A296" s="7">
        <v>43030</v>
      </c>
      <c r="B296" s="6">
        <v>25</v>
      </c>
      <c r="C296" s="6">
        <v>57.5</v>
      </c>
    </row>
    <row r="297" spans="1:3">
      <c r="A297" s="7">
        <v>43031</v>
      </c>
      <c r="B297" s="6">
        <v>25</v>
      </c>
      <c r="C297" s="6">
        <v>58.5</v>
      </c>
    </row>
    <row r="298" spans="1:3">
      <c r="A298" s="7">
        <v>43032</v>
      </c>
      <c r="B298" s="6">
        <v>25</v>
      </c>
      <c r="C298" s="6">
        <v>61.5</v>
      </c>
    </row>
    <row r="299" spans="1:3">
      <c r="A299" s="7">
        <v>43033</v>
      </c>
      <c r="B299" s="6">
        <v>24</v>
      </c>
      <c r="C299" s="6">
        <v>61.2</v>
      </c>
    </row>
    <row r="300" spans="1:3">
      <c r="A300" s="7">
        <v>43034</v>
      </c>
      <c r="B300" s="6">
        <v>24</v>
      </c>
      <c r="C300" s="6">
        <v>54.2</v>
      </c>
    </row>
    <row r="301" spans="1:3">
      <c r="A301" s="7">
        <v>43035</v>
      </c>
      <c r="B301" s="6">
        <v>26</v>
      </c>
      <c r="C301" s="6">
        <v>62.8</v>
      </c>
    </row>
    <row r="302" spans="1:3">
      <c r="A302" s="7">
        <v>43036</v>
      </c>
      <c r="B302" s="6">
        <v>25</v>
      </c>
      <c r="C302" s="6">
        <v>57.5</v>
      </c>
    </row>
    <row r="303" spans="1:3">
      <c r="A303" s="7">
        <v>43037</v>
      </c>
      <c r="B303" s="6">
        <v>25</v>
      </c>
      <c r="C303" s="6">
        <v>61.5</v>
      </c>
    </row>
    <row r="304" spans="1:3">
      <c r="A304" s="7">
        <v>43038</v>
      </c>
      <c r="B304" s="6">
        <v>24</v>
      </c>
      <c r="C304" s="6">
        <v>58.2</v>
      </c>
    </row>
    <row r="305" spans="1:3">
      <c r="A305" s="7">
        <v>43039</v>
      </c>
      <c r="B305" s="6">
        <v>24</v>
      </c>
      <c r="C305" s="6">
        <v>54.2</v>
      </c>
    </row>
    <row r="306" spans="1:3">
      <c r="A306" s="7">
        <v>43040</v>
      </c>
      <c r="B306" s="6">
        <v>23</v>
      </c>
      <c r="C306" s="6">
        <v>51.9</v>
      </c>
    </row>
    <row r="307" spans="1:3">
      <c r="A307" s="7">
        <v>43041</v>
      </c>
      <c r="B307" s="6">
        <v>22</v>
      </c>
      <c r="C307" s="6">
        <v>53.6</v>
      </c>
    </row>
    <row r="308" spans="1:3">
      <c r="A308" s="7">
        <v>43042</v>
      </c>
      <c r="B308" s="6">
        <v>21</v>
      </c>
      <c r="C308" s="6">
        <v>51.3</v>
      </c>
    </row>
    <row r="309" spans="1:3">
      <c r="A309" s="7">
        <v>43043</v>
      </c>
      <c r="B309" s="6">
        <v>19</v>
      </c>
      <c r="C309" s="6">
        <v>48.7</v>
      </c>
    </row>
    <row r="310" spans="1:3">
      <c r="A310" s="7">
        <v>43044</v>
      </c>
      <c r="B310" s="6">
        <v>23</v>
      </c>
      <c r="C310" s="6">
        <v>55.9</v>
      </c>
    </row>
    <row r="311" spans="1:3">
      <c r="A311" s="7">
        <v>43045</v>
      </c>
      <c r="B311" s="6">
        <v>22</v>
      </c>
      <c r="C311" s="6">
        <v>51.6</v>
      </c>
    </row>
    <row r="312" spans="1:3">
      <c r="A312" s="7">
        <v>43046</v>
      </c>
      <c r="B312" s="6">
        <v>21</v>
      </c>
      <c r="C312" s="6">
        <v>52.3</v>
      </c>
    </row>
    <row r="313" spans="1:3">
      <c r="A313" s="7">
        <v>43047</v>
      </c>
      <c r="B313" s="6">
        <v>19</v>
      </c>
      <c r="C313" s="6">
        <v>44.7</v>
      </c>
    </row>
    <row r="314" spans="1:3">
      <c r="A314" s="7">
        <v>43048</v>
      </c>
      <c r="B314" s="6">
        <v>23</v>
      </c>
      <c r="C314" s="6">
        <v>53.9</v>
      </c>
    </row>
    <row r="315" spans="1:3">
      <c r="A315" s="7">
        <v>43049</v>
      </c>
      <c r="B315" s="6">
        <v>22</v>
      </c>
      <c r="C315" s="6">
        <v>54.6</v>
      </c>
    </row>
    <row r="316" spans="1:3">
      <c r="A316" s="7">
        <v>43050</v>
      </c>
      <c r="B316" s="6">
        <v>21</v>
      </c>
      <c r="C316" s="6">
        <v>47.3</v>
      </c>
    </row>
    <row r="317" spans="1:3">
      <c r="A317" s="7">
        <v>43051</v>
      </c>
      <c r="B317" s="6">
        <v>19</v>
      </c>
      <c r="C317" s="6">
        <v>49.7</v>
      </c>
    </row>
    <row r="318" spans="1:3">
      <c r="A318" s="7">
        <v>43052</v>
      </c>
      <c r="B318" s="6">
        <v>19</v>
      </c>
      <c r="C318" s="6">
        <v>44.7</v>
      </c>
    </row>
    <row r="319" spans="1:3">
      <c r="A319" s="7">
        <v>43053</v>
      </c>
      <c r="B319" s="6">
        <v>23</v>
      </c>
      <c r="C319" s="6">
        <v>55.9</v>
      </c>
    </row>
    <row r="320" spans="1:3">
      <c r="A320" s="7">
        <v>43054</v>
      </c>
      <c r="B320" s="6">
        <v>23</v>
      </c>
      <c r="C320" s="6">
        <v>55.9</v>
      </c>
    </row>
    <row r="321" spans="1:3">
      <c r="A321" s="7">
        <v>43055</v>
      </c>
      <c r="B321" s="6">
        <v>21</v>
      </c>
      <c r="C321" s="6">
        <v>47.3</v>
      </c>
    </row>
    <row r="322" spans="1:3">
      <c r="A322" s="7">
        <v>43056</v>
      </c>
      <c r="B322" s="6">
        <v>20</v>
      </c>
      <c r="C322" s="6">
        <v>46</v>
      </c>
    </row>
    <row r="323" spans="1:3">
      <c r="A323" s="7">
        <v>43057</v>
      </c>
      <c r="B323" s="6">
        <v>19</v>
      </c>
      <c r="C323" s="6">
        <v>48.7</v>
      </c>
    </row>
    <row r="324" spans="1:3">
      <c r="A324" s="7">
        <v>43058</v>
      </c>
      <c r="B324" s="6">
        <v>23</v>
      </c>
      <c r="C324" s="6">
        <v>55.9</v>
      </c>
    </row>
    <row r="325" spans="1:3">
      <c r="A325" s="7">
        <v>43059</v>
      </c>
      <c r="B325" s="6">
        <v>22</v>
      </c>
      <c r="C325" s="6">
        <v>55.6</v>
      </c>
    </row>
    <row r="326" spans="1:3">
      <c r="A326" s="7">
        <v>43060</v>
      </c>
      <c r="B326" s="6">
        <v>20</v>
      </c>
      <c r="C326" s="6">
        <v>47</v>
      </c>
    </row>
    <row r="327" spans="1:3">
      <c r="A327" s="7">
        <v>43061</v>
      </c>
      <c r="B327" s="6">
        <v>19</v>
      </c>
      <c r="C327" s="6">
        <v>48.7</v>
      </c>
    </row>
    <row r="328" spans="1:3">
      <c r="A328" s="7">
        <v>43062</v>
      </c>
      <c r="B328" s="6">
        <v>23</v>
      </c>
      <c r="C328" s="6">
        <v>51.9</v>
      </c>
    </row>
    <row r="329" spans="1:3">
      <c r="A329" s="7">
        <v>43063</v>
      </c>
      <c r="B329" s="6">
        <v>22</v>
      </c>
      <c r="C329" s="6">
        <v>53.6</v>
      </c>
    </row>
    <row r="330" spans="1:3">
      <c r="A330" s="7">
        <v>43064</v>
      </c>
      <c r="B330" s="6">
        <v>20</v>
      </c>
      <c r="C330" s="6">
        <v>49</v>
      </c>
    </row>
    <row r="331" spans="1:3">
      <c r="A331" s="7">
        <v>43065</v>
      </c>
      <c r="B331" s="6">
        <v>19</v>
      </c>
      <c r="C331" s="6">
        <v>49.7</v>
      </c>
    </row>
    <row r="332" spans="1:3">
      <c r="A332" s="7">
        <v>43066</v>
      </c>
      <c r="B332" s="6">
        <v>23</v>
      </c>
      <c r="C332" s="6">
        <v>53.9</v>
      </c>
    </row>
    <row r="333" spans="1:3">
      <c r="A333" s="7">
        <v>43067</v>
      </c>
      <c r="B333" s="6">
        <v>22</v>
      </c>
      <c r="C333" s="6">
        <v>54.6</v>
      </c>
    </row>
    <row r="334" spans="1:3">
      <c r="A334" s="7">
        <v>43068</v>
      </c>
      <c r="B334" s="6">
        <v>20</v>
      </c>
      <c r="C334" s="6">
        <v>50</v>
      </c>
    </row>
    <row r="335" spans="1:3">
      <c r="A335" s="7">
        <v>43069</v>
      </c>
      <c r="B335" s="6">
        <v>19</v>
      </c>
      <c r="C335" s="6">
        <v>44.7</v>
      </c>
    </row>
    <row r="336" spans="1:3">
      <c r="A336" s="7">
        <v>43070</v>
      </c>
      <c r="B336" s="6">
        <v>19</v>
      </c>
      <c r="C336" s="6">
        <v>48.7</v>
      </c>
    </row>
    <row r="337" spans="1:3">
      <c r="A337" s="7">
        <v>43071</v>
      </c>
      <c r="B337" s="6">
        <v>17</v>
      </c>
      <c r="C337" s="6">
        <v>44.1</v>
      </c>
    </row>
    <row r="338" spans="1:3">
      <c r="A338" s="7">
        <v>43072</v>
      </c>
      <c r="B338" s="6">
        <v>15</v>
      </c>
      <c r="C338" s="6">
        <v>33.5</v>
      </c>
    </row>
    <row r="339" spans="1:3">
      <c r="A339" s="7">
        <v>43073</v>
      </c>
      <c r="B339" s="6">
        <v>13</v>
      </c>
      <c r="C339" s="6">
        <v>34.9</v>
      </c>
    </row>
    <row r="340" spans="1:3">
      <c r="A340" s="7">
        <v>43074</v>
      </c>
      <c r="B340" s="6">
        <v>10</v>
      </c>
      <c r="C340" s="6">
        <v>22</v>
      </c>
    </row>
    <row r="341" spans="1:3">
      <c r="A341" s="7">
        <v>43075</v>
      </c>
      <c r="B341" s="6">
        <v>19</v>
      </c>
      <c r="C341" s="6">
        <v>44.7</v>
      </c>
    </row>
    <row r="342" spans="1:3">
      <c r="A342" s="7">
        <v>43076</v>
      </c>
      <c r="B342" s="6">
        <v>17</v>
      </c>
      <c r="C342" s="6">
        <v>42.1</v>
      </c>
    </row>
    <row r="343" spans="1:3">
      <c r="A343" s="7">
        <v>43077</v>
      </c>
      <c r="B343" s="6">
        <v>15</v>
      </c>
      <c r="C343" s="6">
        <v>40.5</v>
      </c>
    </row>
    <row r="344" spans="1:3">
      <c r="A344" s="7">
        <v>43078</v>
      </c>
      <c r="B344" s="6">
        <v>14</v>
      </c>
      <c r="C344" s="6">
        <v>31.2</v>
      </c>
    </row>
    <row r="345" spans="1:3">
      <c r="A345" s="7">
        <v>43079</v>
      </c>
      <c r="B345" s="6">
        <v>11</v>
      </c>
      <c r="C345" s="6">
        <v>31.3</v>
      </c>
    </row>
    <row r="346" spans="1:3">
      <c r="A346" s="7">
        <v>43080</v>
      </c>
      <c r="B346" s="6">
        <v>17</v>
      </c>
      <c r="C346" s="6">
        <v>45.1</v>
      </c>
    </row>
    <row r="347" spans="1:3">
      <c r="A347" s="7">
        <v>43081</v>
      </c>
      <c r="B347" s="6">
        <v>15</v>
      </c>
      <c r="C347" s="6">
        <v>33.5</v>
      </c>
    </row>
    <row r="348" spans="1:3">
      <c r="A348" s="7">
        <v>43082</v>
      </c>
      <c r="B348" s="6">
        <v>14</v>
      </c>
      <c r="C348" s="6">
        <v>32.200000000000003</v>
      </c>
    </row>
    <row r="349" spans="1:3">
      <c r="A349" s="7">
        <v>43083</v>
      </c>
      <c r="B349" s="6">
        <v>13</v>
      </c>
      <c r="C349" s="6">
        <v>31.9</v>
      </c>
    </row>
    <row r="350" spans="1:3">
      <c r="A350" s="7">
        <v>43084</v>
      </c>
      <c r="B350" s="6">
        <v>17</v>
      </c>
      <c r="C350" s="6">
        <v>42.1</v>
      </c>
    </row>
    <row r="351" spans="1:3">
      <c r="A351" s="7">
        <v>43085</v>
      </c>
      <c r="B351" s="6">
        <v>15</v>
      </c>
      <c r="C351" s="6">
        <v>35.5</v>
      </c>
    </row>
    <row r="352" spans="1:3">
      <c r="A352" s="7">
        <v>43086</v>
      </c>
      <c r="B352" s="6">
        <v>14</v>
      </c>
      <c r="C352" s="6">
        <v>32.200000000000003</v>
      </c>
    </row>
    <row r="353" spans="1:3">
      <c r="A353" s="7">
        <v>43087</v>
      </c>
      <c r="B353" s="6">
        <v>13</v>
      </c>
      <c r="C353" s="6">
        <v>30.9</v>
      </c>
    </row>
    <row r="354" spans="1:3">
      <c r="A354" s="7">
        <v>43088</v>
      </c>
      <c r="B354" s="6">
        <v>18</v>
      </c>
      <c r="C354" s="6">
        <v>41.4</v>
      </c>
    </row>
    <row r="355" spans="1:3">
      <c r="A355" s="7">
        <v>43089</v>
      </c>
      <c r="B355" s="6">
        <v>16</v>
      </c>
      <c r="C355" s="6">
        <v>36.799999999999997</v>
      </c>
    </row>
    <row r="356" spans="1:3">
      <c r="A356" s="7">
        <v>43090</v>
      </c>
      <c r="B356" s="6">
        <v>15</v>
      </c>
      <c r="C356" s="6">
        <v>40.5</v>
      </c>
    </row>
    <row r="357" spans="1:3">
      <c r="A357" s="7">
        <v>43091</v>
      </c>
      <c r="B357" s="6">
        <v>13</v>
      </c>
      <c r="C357" s="6">
        <v>30.9</v>
      </c>
    </row>
    <row r="358" spans="1:3">
      <c r="A358" s="7">
        <v>43092</v>
      </c>
      <c r="B358" s="6">
        <v>18</v>
      </c>
      <c r="C358" s="6">
        <v>42.4</v>
      </c>
    </row>
    <row r="359" spans="1:3">
      <c r="A359" s="7">
        <v>43093</v>
      </c>
      <c r="B359" s="6">
        <v>16</v>
      </c>
      <c r="C359" s="6">
        <v>35.799999999999997</v>
      </c>
    </row>
    <row r="360" spans="1:3">
      <c r="A360" s="7">
        <v>43094</v>
      </c>
      <c r="B360" s="6">
        <v>15</v>
      </c>
      <c r="C360" s="6">
        <v>35.5</v>
      </c>
    </row>
    <row r="361" spans="1:3">
      <c r="A361" s="7">
        <v>43095</v>
      </c>
      <c r="B361" s="6">
        <v>13</v>
      </c>
      <c r="C361" s="6">
        <v>28.9</v>
      </c>
    </row>
    <row r="362" spans="1:3">
      <c r="A362" s="7">
        <v>43096</v>
      </c>
      <c r="B362" s="6">
        <v>19</v>
      </c>
      <c r="C362" s="6">
        <v>42.7</v>
      </c>
    </row>
    <row r="363" spans="1:3">
      <c r="A363" s="7">
        <v>43097</v>
      </c>
      <c r="B363" s="6">
        <v>16</v>
      </c>
      <c r="C363" s="6">
        <v>37.799999999999997</v>
      </c>
    </row>
    <row r="364" spans="1:3">
      <c r="A364" s="7">
        <v>43098</v>
      </c>
      <c r="B364" s="6">
        <v>15</v>
      </c>
      <c r="C364" s="6">
        <v>39.5</v>
      </c>
    </row>
    <row r="365" spans="1:3">
      <c r="A365" s="7">
        <v>43099</v>
      </c>
      <c r="B365" s="6">
        <v>13</v>
      </c>
      <c r="C365" s="6">
        <v>30.9</v>
      </c>
    </row>
    <row r="366" spans="1:3">
      <c r="A366" s="7">
        <v>43100</v>
      </c>
      <c r="B366" s="6">
        <v>7</v>
      </c>
      <c r="C366" s="6">
        <v>15.1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 xr3:uid="{51F8DEE0-4D01-5F28-A812-FC0BD7CAC4A5}">
      <selection activeCell="O1" sqref="O1"/>
    </sheetView>
  </sheetViews>
  <sheetFormatPr defaultRowHeight="15"/>
  <cols>
    <col min="2" max="2" width="17.5703125" customWidth="1"/>
  </cols>
  <sheetData>
    <row r="1" spans="1:2">
      <c r="A1" t="s">
        <v>2</v>
      </c>
      <c r="B1" t="s">
        <v>37</v>
      </c>
    </row>
    <row r="2" spans="1:2">
      <c r="A2" s="5" t="s">
        <v>12</v>
      </c>
      <c r="B2" s="2">
        <v>8.7884615384615365</v>
      </c>
    </row>
    <row r="3" spans="1:2">
      <c r="A3" s="5" t="s">
        <v>14</v>
      </c>
      <c r="B3" s="2">
        <v>8.6749999999999989</v>
      </c>
    </row>
    <row r="4" spans="1:2">
      <c r="A4" s="5" t="s">
        <v>16</v>
      </c>
      <c r="B4" s="2">
        <v>8.7326923076923073</v>
      </c>
    </row>
    <row r="5" spans="1:2">
      <c r="A5" s="5" t="s">
        <v>18</v>
      </c>
      <c r="B5" s="2">
        <v>8.8634615384615376</v>
      </c>
    </row>
    <row r="6" spans="1:2">
      <c r="A6" s="5" t="s">
        <v>20</v>
      </c>
      <c r="B6" s="2">
        <v>8.6307692307692321</v>
      </c>
    </row>
    <row r="7" spans="1:2">
      <c r="A7" s="5" t="s">
        <v>21</v>
      </c>
      <c r="B7" s="2">
        <v>8.8038461538461537</v>
      </c>
    </row>
    <row r="8" spans="1:2">
      <c r="A8" s="5" t="s">
        <v>10</v>
      </c>
      <c r="B8" s="2">
        <v>8.566037735849056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6"/>
  <sheetViews>
    <sheetView workbookViewId="0" xr3:uid="{F9CF3CF3-643B-5BE6-8B46-32C596A47465}">
      <selection activeCell="B1" sqref="B1:C366"/>
    </sheetView>
  </sheetViews>
  <sheetFormatPr defaultRowHeight="15"/>
  <cols>
    <col min="1" max="1" width="14.7109375" customWidth="1"/>
  </cols>
  <sheetData>
    <row r="1" spans="1:3">
      <c r="A1" t="s">
        <v>0</v>
      </c>
      <c r="B1" t="s">
        <v>5</v>
      </c>
      <c r="C1" t="s">
        <v>7</v>
      </c>
    </row>
    <row r="2" spans="1:3">
      <c r="A2" s="7">
        <v>42736</v>
      </c>
      <c r="B2" s="6">
        <v>15</v>
      </c>
      <c r="C2" s="6">
        <v>10</v>
      </c>
    </row>
    <row r="3" spans="1:3">
      <c r="A3" s="7">
        <v>42737</v>
      </c>
      <c r="B3" s="6">
        <v>15</v>
      </c>
      <c r="C3" s="6">
        <v>13</v>
      </c>
    </row>
    <row r="4" spans="1:3">
      <c r="A4" s="7">
        <v>42738</v>
      </c>
      <c r="B4" s="6">
        <v>27</v>
      </c>
      <c r="C4" s="6">
        <v>15</v>
      </c>
    </row>
    <row r="5" spans="1:3">
      <c r="A5" s="7">
        <v>42739</v>
      </c>
      <c r="B5" s="6">
        <v>28</v>
      </c>
      <c r="C5" s="6">
        <v>17</v>
      </c>
    </row>
    <row r="6" spans="1:3">
      <c r="A6" s="7">
        <v>42740</v>
      </c>
      <c r="B6" s="6">
        <v>33</v>
      </c>
      <c r="C6" s="6">
        <v>18</v>
      </c>
    </row>
    <row r="7" spans="1:3">
      <c r="A7" s="7">
        <v>42741</v>
      </c>
      <c r="B7" s="6">
        <v>23</v>
      </c>
      <c r="C7" s="6">
        <v>11</v>
      </c>
    </row>
    <row r="8" spans="1:3">
      <c r="A8" s="7">
        <v>42742</v>
      </c>
      <c r="B8" s="6">
        <v>19</v>
      </c>
      <c r="C8" s="6">
        <v>13</v>
      </c>
    </row>
    <row r="9" spans="1:3">
      <c r="A9" s="7">
        <v>42743</v>
      </c>
      <c r="B9" s="6">
        <v>28</v>
      </c>
      <c r="C9" s="6">
        <v>15</v>
      </c>
    </row>
    <row r="10" spans="1:3">
      <c r="A10" s="7">
        <v>42744</v>
      </c>
      <c r="B10" s="6">
        <v>20</v>
      </c>
      <c r="C10" s="6">
        <v>17</v>
      </c>
    </row>
    <row r="11" spans="1:3">
      <c r="A11" s="7">
        <v>42745</v>
      </c>
      <c r="B11" s="6">
        <v>33</v>
      </c>
      <c r="C11" s="6">
        <v>18</v>
      </c>
    </row>
    <row r="12" spans="1:3">
      <c r="A12" s="7">
        <v>42746</v>
      </c>
      <c r="B12" s="6">
        <v>23</v>
      </c>
      <c r="C12" s="6">
        <v>12</v>
      </c>
    </row>
    <row r="13" spans="1:3">
      <c r="A13" s="7">
        <v>42747</v>
      </c>
      <c r="B13" s="6">
        <v>16</v>
      </c>
      <c r="C13" s="6">
        <v>14</v>
      </c>
    </row>
    <row r="14" spans="1:3">
      <c r="A14" s="7">
        <v>42748</v>
      </c>
      <c r="B14" s="6">
        <v>19</v>
      </c>
      <c r="C14" s="6">
        <v>15</v>
      </c>
    </row>
    <row r="15" spans="1:3">
      <c r="A15" s="7">
        <v>42749</v>
      </c>
      <c r="B15" s="6">
        <v>23</v>
      </c>
      <c r="C15" s="6">
        <v>17</v>
      </c>
    </row>
    <row r="16" spans="1:3">
      <c r="A16" s="7">
        <v>42750</v>
      </c>
      <c r="B16" s="6">
        <v>33</v>
      </c>
      <c r="C16" s="6">
        <v>18</v>
      </c>
    </row>
    <row r="17" spans="1:3">
      <c r="A17" s="7">
        <v>42751</v>
      </c>
      <c r="B17" s="6">
        <v>24</v>
      </c>
      <c r="C17" s="6">
        <v>12</v>
      </c>
    </row>
    <row r="18" spans="1:3">
      <c r="A18" s="7">
        <v>42752</v>
      </c>
      <c r="B18" s="6">
        <v>26</v>
      </c>
      <c r="C18" s="6">
        <v>14</v>
      </c>
    </row>
    <row r="19" spans="1:3">
      <c r="A19" s="7">
        <v>42753</v>
      </c>
      <c r="B19" s="6">
        <v>33</v>
      </c>
      <c r="C19" s="6">
        <v>16</v>
      </c>
    </row>
    <row r="20" spans="1:3">
      <c r="A20" s="7">
        <v>42754</v>
      </c>
      <c r="B20" s="6">
        <v>30</v>
      </c>
      <c r="C20" s="6">
        <v>17</v>
      </c>
    </row>
    <row r="21" spans="1:3">
      <c r="A21" s="7">
        <v>42755</v>
      </c>
      <c r="B21" s="6">
        <v>20</v>
      </c>
      <c r="C21" s="6">
        <v>12</v>
      </c>
    </row>
    <row r="22" spans="1:3">
      <c r="A22" s="7">
        <v>42756</v>
      </c>
      <c r="B22" s="6">
        <v>16</v>
      </c>
      <c r="C22" s="6">
        <v>14</v>
      </c>
    </row>
    <row r="23" spans="1:3">
      <c r="A23" s="7">
        <v>42757</v>
      </c>
      <c r="B23" s="6">
        <v>19</v>
      </c>
      <c r="C23" s="6">
        <v>16</v>
      </c>
    </row>
    <row r="24" spans="1:3">
      <c r="A24" s="7">
        <v>42758</v>
      </c>
      <c r="B24" s="6">
        <v>21</v>
      </c>
      <c r="C24" s="6">
        <v>17</v>
      </c>
    </row>
    <row r="25" spans="1:3">
      <c r="A25" s="7">
        <v>42759</v>
      </c>
      <c r="B25" s="6">
        <v>20</v>
      </c>
      <c r="C25" s="6">
        <v>12</v>
      </c>
    </row>
    <row r="26" spans="1:3">
      <c r="A26" s="7">
        <v>42760</v>
      </c>
      <c r="B26" s="6">
        <v>24</v>
      </c>
      <c r="C26" s="6">
        <v>14</v>
      </c>
    </row>
    <row r="27" spans="1:3">
      <c r="A27" s="7">
        <v>42761</v>
      </c>
      <c r="B27" s="6">
        <v>18</v>
      </c>
      <c r="C27" s="6">
        <v>16</v>
      </c>
    </row>
    <row r="28" spans="1:3">
      <c r="A28" s="7">
        <v>42762</v>
      </c>
      <c r="B28" s="6">
        <v>22</v>
      </c>
      <c r="C28" s="6">
        <v>17</v>
      </c>
    </row>
    <row r="29" spans="1:3">
      <c r="A29" s="7">
        <v>42763</v>
      </c>
      <c r="B29" s="6">
        <v>15</v>
      </c>
      <c r="C29" s="6">
        <v>13</v>
      </c>
    </row>
    <row r="30" spans="1:3">
      <c r="A30" s="7">
        <v>42764</v>
      </c>
      <c r="B30" s="6">
        <v>27</v>
      </c>
      <c r="C30" s="6">
        <v>14</v>
      </c>
    </row>
    <row r="31" spans="1:3">
      <c r="A31" s="7">
        <v>42765</v>
      </c>
      <c r="B31" s="6">
        <v>20</v>
      </c>
      <c r="C31" s="6">
        <v>17</v>
      </c>
    </row>
    <row r="32" spans="1:3">
      <c r="A32" s="7">
        <v>42766</v>
      </c>
      <c r="B32" s="6">
        <v>37</v>
      </c>
      <c r="C32" s="6">
        <v>18</v>
      </c>
    </row>
    <row r="33" spans="1:3">
      <c r="A33" s="7">
        <v>42767</v>
      </c>
      <c r="B33" s="6">
        <v>35</v>
      </c>
      <c r="C33" s="6">
        <v>18</v>
      </c>
    </row>
    <row r="34" spans="1:3">
      <c r="A34" s="7">
        <v>42768</v>
      </c>
      <c r="B34" s="6">
        <v>22</v>
      </c>
      <c r="C34" s="6">
        <v>20</v>
      </c>
    </row>
    <row r="35" spans="1:3">
      <c r="A35" s="7">
        <v>42769</v>
      </c>
      <c r="B35" s="6">
        <v>25</v>
      </c>
      <c r="C35" s="6">
        <v>21</v>
      </c>
    </row>
    <row r="36" spans="1:3">
      <c r="A36" s="7">
        <v>42770</v>
      </c>
      <c r="B36" s="6">
        <v>46</v>
      </c>
      <c r="C36" s="6">
        <v>22</v>
      </c>
    </row>
    <row r="37" spans="1:3">
      <c r="A37" s="7">
        <v>42771</v>
      </c>
      <c r="B37" s="6">
        <v>32</v>
      </c>
      <c r="C37" s="6">
        <v>18</v>
      </c>
    </row>
    <row r="38" spans="1:3">
      <c r="A38" s="7">
        <v>42772</v>
      </c>
      <c r="B38" s="6">
        <v>28</v>
      </c>
      <c r="C38" s="6">
        <v>20</v>
      </c>
    </row>
    <row r="39" spans="1:3">
      <c r="A39" s="7">
        <v>42773</v>
      </c>
      <c r="B39" s="6">
        <v>39</v>
      </c>
      <c r="C39" s="6">
        <v>21</v>
      </c>
    </row>
    <row r="40" spans="1:3">
      <c r="A40" s="7">
        <v>42774</v>
      </c>
      <c r="B40" s="6">
        <v>31</v>
      </c>
      <c r="C40" s="6">
        <v>22</v>
      </c>
    </row>
    <row r="41" spans="1:3">
      <c r="A41" s="7">
        <v>42775</v>
      </c>
      <c r="B41" s="6">
        <v>39</v>
      </c>
      <c r="C41" s="6">
        <v>19</v>
      </c>
    </row>
    <row r="42" spans="1:3">
      <c r="A42" s="7">
        <v>42776</v>
      </c>
      <c r="B42" s="6">
        <v>40</v>
      </c>
      <c r="C42" s="6">
        <v>20</v>
      </c>
    </row>
    <row r="43" spans="1:3">
      <c r="A43" s="7">
        <v>42777</v>
      </c>
      <c r="B43" s="6">
        <v>35</v>
      </c>
      <c r="C43" s="6">
        <v>21</v>
      </c>
    </row>
    <row r="44" spans="1:3">
      <c r="A44" s="7">
        <v>42778</v>
      </c>
      <c r="B44" s="6">
        <v>41</v>
      </c>
      <c r="C44" s="6">
        <v>22</v>
      </c>
    </row>
    <row r="45" spans="1:3">
      <c r="A45" s="7">
        <v>42779</v>
      </c>
      <c r="B45" s="6">
        <v>34</v>
      </c>
      <c r="C45" s="6">
        <v>18</v>
      </c>
    </row>
    <row r="46" spans="1:3">
      <c r="A46" s="7">
        <v>42780</v>
      </c>
      <c r="B46" s="6">
        <v>35</v>
      </c>
      <c r="C46" s="6">
        <v>19</v>
      </c>
    </row>
    <row r="47" spans="1:3">
      <c r="A47" s="7">
        <v>42781</v>
      </c>
      <c r="B47" s="6">
        <v>33</v>
      </c>
      <c r="C47" s="6">
        <v>20</v>
      </c>
    </row>
    <row r="48" spans="1:3">
      <c r="A48" s="7">
        <v>42782</v>
      </c>
      <c r="B48" s="6">
        <v>31</v>
      </c>
      <c r="C48" s="6">
        <v>21</v>
      </c>
    </row>
    <row r="49" spans="1:3">
      <c r="A49" s="7">
        <v>42783</v>
      </c>
      <c r="B49" s="6">
        <v>29</v>
      </c>
      <c r="C49" s="6">
        <v>18</v>
      </c>
    </row>
    <row r="50" spans="1:3">
      <c r="A50" s="7">
        <v>42784</v>
      </c>
      <c r="B50" s="6">
        <v>25</v>
      </c>
      <c r="C50" s="6">
        <v>19</v>
      </c>
    </row>
    <row r="51" spans="1:3">
      <c r="A51" s="7">
        <v>42785</v>
      </c>
      <c r="B51" s="6">
        <v>28</v>
      </c>
      <c r="C51" s="6">
        <v>20</v>
      </c>
    </row>
    <row r="52" spans="1:3">
      <c r="A52" s="7">
        <v>42786</v>
      </c>
      <c r="B52" s="6">
        <v>25</v>
      </c>
      <c r="C52" s="6">
        <v>21</v>
      </c>
    </row>
    <row r="53" spans="1:3">
      <c r="A53" s="7">
        <v>42787</v>
      </c>
      <c r="B53" s="6">
        <v>28</v>
      </c>
      <c r="C53" s="6">
        <v>18</v>
      </c>
    </row>
    <row r="54" spans="1:3">
      <c r="A54" s="7">
        <v>42788</v>
      </c>
      <c r="B54" s="6">
        <v>36</v>
      </c>
      <c r="C54" s="6">
        <v>19</v>
      </c>
    </row>
    <row r="55" spans="1:3">
      <c r="A55" s="7">
        <v>42789</v>
      </c>
      <c r="B55" s="6">
        <v>23</v>
      </c>
      <c r="C55" s="6">
        <v>20</v>
      </c>
    </row>
    <row r="56" spans="1:3">
      <c r="A56" s="7">
        <v>42790</v>
      </c>
      <c r="B56" s="6">
        <v>36</v>
      </c>
      <c r="C56" s="6">
        <v>21</v>
      </c>
    </row>
    <row r="57" spans="1:3">
      <c r="A57" s="7">
        <v>42791</v>
      </c>
      <c r="B57" s="6">
        <v>21</v>
      </c>
      <c r="C57" s="6">
        <v>18</v>
      </c>
    </row>
    <row r="58" spans="1:3">
      <c r="A58" s="7">
        <v>42792</v>
      </c>
      <c r="B58" s="6">
        <v>32</v>
      </c>
      <c r="C58" s="6">
        <v>19</v>
      </c>
    </row>
    <row r="59" spans="1:3">
      <c r="A59" s="7">
        <v>42793</v>
      </c>
      <c r="B59" s="6">
        <v>34</v>
      </c>
      <c r="C59" s="6">
        <v>20</v>
      </c>
    </row>
    <row r="60" spans="1:3">
      <c r="A60" s="7">
        <v>42794</v>
      </c>
      <c r="B60" s="6">
        <v>45</v>
      </c>
      <c r="C60" s="6">
        <v>22</v>
      </c>
    </row>
    <row r="61" spans="1:3">
      <c r="A61" s="7">
        <v>42795</v>
      </c>
      <c r="B61" s="6">
        <v>46</v>
      </c>
      <c r="C61" s="6">
        <v>23</v>
      </c>
    </row>
    <row r="62" spans="1:3">
      <c r="A62" s="7">
        <v>42796</v>
      </c>
      <c r="B62" s="6">
        <v>31</v>
      </c>
      <c r="C62" s="6">
        <v>24</v>
      </c>
    </row>
    <row r="63" spans="1:3">
      <c r="A63" s="7">
        <v>42797</v>
      </c>
      <c r="B63" s="6">
        <v>28</v>
      </c>
      <c r="C63" s="6">
        <v>24</v>
      </c>
    </row>
    <row r="64" spans="1:3">
      <c r="A64" s="7">
        <v>42798</v>
      </c>
      <c r="B64" s="6">
        <v>29</v>
      </c>
      <c r="C64" s="6">
        <v>25</v>
      </c>
    </row>
    <row r="65" spans="1:3">
      <c r="A65" s="7">
        <v>42799</v>
      </c>
      <c r="B65" s="6">
        <v>32</v>
      </c>
      <c r="C65" s="6">
        <v>23</v>
      </c>
    </row>
    <row r="66" spans="1:3">
      <c r="A66" s="7">
        <v>42800</v>
      </c>
      <c r="B66" s="6">
        <v>28</v>
      </c>
      <c r="C66" s="6">
        <v>24</v>
      </c>
    </row>
    <row r="67" spans="1:3">
      <c r="A67" s="7">
        <v>42801</v>
      </c>
      <c r="B67" s="6">
        <v>32</v>
      </c>
      <c r="C67" s="6">
        <v>24</v>
      </c>
    </row>
    <row r="68" spans="1:3">
      <c r="A68" s="7">
        <v>42802</v>
      </c>
      <c r="B68" s="6">
        <v>43</v>
      </c>
      <c r="C68" s="6">
        <v>25</v>
      </c>
    </row>
    <row r="69" spans="1:3">
      <c r="A69" s="7">
        <v>42803</v>
      </c>
      <c r="B69" s="6">
        <v>29</v>
      </c>
      <c r="C69" s="6">
        <v>23</v>
      </c>
    </row>
    <row r="70" spans="1:3">
      <c r="A70" s="7">
        <v>42804</v>
      </c>
      <c r="B70" s="6">
        <v>31</v>
      </c>
      <c r="C70" s="6">
        <v>24</v>
      </c>
    </row>
    <row r="71" spans="1:3">
      <c r="A71" s="7">
        <v>42805</v>
      </c>
      <c r="B71" s="6">
        <v>30</v>
      </c>
      <c r="C71" s="6">
        <v>24</v>
      </c>
    </row>
    <row r="72" spans="1:3">
      <c r="A72" s="7">
        <v>42806</v>
      </c>
      <c r="B72" s="6">
        <v>47</v>
      </c>
      <c r="C72" s="6">
        <v>25</v>
      </c>
    </row>
    <row r="73" spans="1:3">
      <c r="A73" s="7">
        <v>42807</v>
      </c>
      <c r="B73" s="6">
        <v>48</v>
      </c>
      <c r="C73" s="6">
        <v>23</v>
      </c>
    </row>
    <row r="74" spans="1:3">
      <c r="A74" s="7">
        <v>42808</v>
      </c>
      <c r="B74" s="6">
        <v>35</v>
      </c>
      <c r="C74" s="6">
        <v>23</v>
      </c>
    </row>
    <row r="75" spans="1:3">
      <c r="A75" s="7">
        <v>42809</v>
      </c>
      <c r="B75" s="6">
        <v>30</v>
      </c>
      <c r="C75" s="6">
        <v>24</v>
      </c>
    </row>
    <row r="76" spans="1:3">
      <c r="A76" s="7">
        <v>42810</v>
      </c>
      <c r="B76" s="6">
        <v>39</v>
      </c>
      <c r="C76" s="6">
        <v>24</v>
      </c>
    </row>
    <row r="77" spans="1:3">
      <c r="A77" s="7">
        <v>42811</v>
      </c>
      <c r="B77" s="6">
        <v>50</v>
      </c>
      <c r="C77" s="6">
        <v>25</v>
      </c>
    </row>
    <row r="78" spans="1:3">
      <c r="A78" s="7">
        <v>42812</v>
      </c>
      <c r="B78" s="6">
        <v>32</v>
      </c>
      <c r="C78" s="6">
        <v>23</v>
      </c>
    </row>
    <row r="79" spans="1:3">
      <c r="A79" s="7">
        <v>42813</v>
      </c>
      <c r="B79" s="6">
        <v>38</v>
      </c>
      <c r="C79" s="6">
        <v>23</v>
      </c>
    </row>
    <row r="80" spans="1:3">
      <c r="A80" s="7">
        <v>42814</v>
      </c>
      <c r="B80" s="6">
        <v>33</v>
      </c>
      <c r="C80" s="6">
        <v>24</v>
      </c>
    </row>
    <row r="81" spans="1:3">
      <c r="A81" s="7">
        <v>42815</v>
      </c>
      <c r="B81" s="6">
        <v>36</v>
      </c>
      <c r="C81" s="6">
        <v>24</v>
      </c>
    </row>
    <row r="82" spans="1:3">
      <c r="A82" s="7">
        <v>42816</v>
      </c>
      <c r="B82" s="6">
        <v>38</v>
      </c>
      <c r="C82" s="6">
        <v>25</v>
      </c>
    </row>
    <row r="83" spans="1:3">
      <c r="A83" s="7">
        <v>42817</v>
      </c>
      <c r="B83" s="6">
        <v>35</v>
      </c>
      <c r="C83" s="6">
        <v>23</v>
      </c>
    </row>
    <row r="84" spans="1:3">
      <c r="A84" s="7">
        <v>42818</v>
      </c>
      <c r="B84" s="6">
        <v>41</v>
      </c>
      <c r="C84" s="6">
        <v>23</v>
      </c>
    </row>
    <row r="85" spans="1:3">
      <c r="A85" s="7">
        <v>42819</v>
      </c>
      <c r="B85" s="6">
        <v>50</v>
      </c>
      <c r="C85" s="6">
        <v>24</v>
      </c>
    </row>
    <row r="86" spans="1:3">
      <c r="A86" s="7">
        <v>42820</v>
      </c>
      <c r="B86" s="6">
        <v>39</v>
      </c>
      <c r="C86" s="6">
        <v>25</v>
      </c>
    </row>
    <row r="87" spans="1:3">
      <c r="A87" s="7">
        <v>42821</v>
      </c>
      <c r="B87" s="6">
        <v>30</v>
      </c>
      <c r="C87" s="6">
        <v>25</v>
      </c>
    </row>
    <row r="88" spans="1:3">
      <c r="A88" s="7">
        <v>42822</v>
      </c>
      <c r="B88" s="6">
        <v>48</v>
      </c>
      <c r="C88" s="6">
        <v>23</v>
      </c>
    </row>
    <row r="89" spans="1:3">
      <c r="A89" s="7">
        <v>42823</v>
      </c>
      <c r="B89" s="6">
        <v>39</v>
      </c>
      <c r="C89" s="6">
        <v>24</v>
      </c>
    </row>
    <row r="90" spans="1:3">
      <c r="A90" s="7">
        <v>42824</v>
      </c>
      <c r="B90" s="6">
        <v>47</v>
      </c>
      <c r="C90" s="6">
        <v>24</v>
      </c>
    </row>
    <row r="91" spans="1:3">
      <c r="A91" s="7">
        <v>42825</v>
      </c>
      <c r="B91" s="6">
        <v>48</v>
      </c>
      <c r="C91" s="6">
        <v>25</v>
      </c>
    </row>
    <row r="92" spans="1:3">
      <c r="A92" s="7">
        <v>42826</v>
      </c>
      <c r="B92" s="6">
        <v>33</v>
      </c>
      <c r="C92" s="6">
        <v>25</v>
      </c>
    </row>
    <row r="93" spans="1:3">
      <c r="A93" s="7">
        <v>42827</v>
      </c>
      <c r="B93" s="6">
        <v>47</v>
      </c>
      <c r="C93" s="6">
        <v>26</v>
      </c>
    </row>
    <row r="94" spans="1:3">
      <c r="A94" s="7">
        <v>42828</v>
      </c>
      <c r="B94" s="6">
        <v>51</v>
      </c>
      <c r="C94" s="6">
        <v>26</v>
      </c>
    </row>
    <row r="95" spans="1:3">
      <c r="A95" s="7">
        <v>42829</v>
      </c>
      <c r="B95" s="6">
        <v>31</v>
      </c>
      <c r="C95" s="6">
        <v>27</v>
      </c>
    </row>
    <row r="96" spans="1:3">
      <c r="A96" s="7">
        <v>42830</v>
      </c>
      <c r="B96" s="6">
        <v>33</v>
      </c>
      <c r="C96" s="6">
        <v>28</v>
      </c>
    </row>
    <row r="97" spans="1:3">
      <c r="A97" s="7">
        <v>42831</v>
      </c>
      <c r="B97" s="6">
        <v>31</v>
      </c>
      <c r="C97" s="6">
        <v>25</v>
      </c>
    </row>
    <row r="98" spans="1:3">
      <c r="A98" s="7">
        <v>42832</v>
      </c>
      <c r="B98" s="6">
        <v>44</v>
      </c>
      <c r="C98" s="6">
        <v>26</v>
      </c>
    </row>
    <row r="99" spans="1:3">
      <c r="A99" s="7">
        <v>42833</v>
      </c>
      <c r="B99" s="6">
        <v>37</v>
      </c>
      <c r="C99" s="6">
        <v>26</v>
      </c>
    </row>
    <row r="100" spans="1:3">
      <c r="A100" s="7">
        <v>42834</v>
      </c>
      <c r="B100" s="6">
        <v>52</v>
      </c>
      <c r="C100" s="6">
        <v>27</v>
      </c>
    </row>
    <row r="101" spans="1:3">
      <c r="A101" s="7">
        <v>42835</v>
      </c>
      <c r="B101" s="6">
        <v>48</v>
      </c>
      <c r="C101" s="6">
        <v>25</v>
      </c>
    </row>
    <row r="102" spans="1:3">
      <c r="A102" s="7">
        <v>42836</v>
      </c>
      <c r="B102" s="6">
        <v>34</v>
      </c>
      <c r="C102" s="6">
        <v>26</v>
      </c>
    </row>
    <row r="103" spans="1:3">
      <c r="A103" s="7">
        <v>42837</v>
      </c>
      <c r="B103" s="6">
        <v>30</v>
      </c>
      <c r="C103" s="6">
        <v>27</v>
      </c>
    </row>
    <row r="104" spans="1:3">
      <c r="A104" s="7">
        <v>42838</v>
      </c>
      <c r="B104" s="6">
        <v>46</v>
      </c>
      <c r="C104" s="6">
        <v>27</v>
      </c>
    </row>
    <row r="105" spans="1:3">
      <c r="A105" s="7">
        <v>42839</v>
      </c>
      <c r="B105" s="6">
        <v>49</v>
      </c>
      <c r="C105" s="6">
        <v>25</v>
      </c>
    </row>
    <row r="106" spans="1:3">
      <c r="A106" s="7">
        <v>42840</v>
      </c>
      <c r="B106" s="6">
        <v>41</v>
      </c>
      <c r="C106" s="6">
        <v>26</v>
      </c>
    </row>
    <row r="107" spans="1:3">
      <c r="A107" s="7">
        <v>42841</v>
      </c>
      <c r="B107" s="6">
        <v>43</v>
      </c>
      <c r="C107" s="6">
        <v>27</v>
      </c>
    </row>
    <row r="108" spans="1:3">
      <c r="A108" s="7">
        <v>42842</v>
      </c>
      <c r="B108" s="6">
        <v>56</v>
      </c>
      <c r="C108" s="6">
        <v>27</v>
      </c>
    </row>
    <row r="109" spans="1:3">
      <c r="A109" s="7">
        <v>42843</v>
      </c>
      <c r="B109" s="6">
        <v>31</v>
      </c>
      <c r="C109" s="6">
        <v>25</v>
      </c>
    </row>
    <row r="110" spans="1:3">
      <c r="A110" s="7">
        <v>42844</v>
      </c>
      <c r="B110" s="6">
        <v>53</v>
      </c>
      <c r="C110" s="6">
        <v>26</v>
      </c>
    </row>
    <row r="111" spans="1:3">
      <c r="A111" s="7">
        <v>42845</v>
      </c>
      <c r="B111" s="6">
        <v>42</v>
      </c>
      <c r="C111" s="6">
        <v>27</v>
      </c>
    </row>
    <row r="112" spans="1:3">
      <c r="A112" s="7">
        <v>42846</v>
      </c>
      <c r="B112" s="6">
        <v>48</v>
      </c>
      <c r="C112" s="6">
        <v>27</v>
      </c>
    </row>
    <row r="113" spans="1:3">
      <c r="A113" s="7">
        <v>42847</v>
      </c>
      <c r="B113" s="6">
        <v>47</v>
      </c>
      <c r="C113" s="6">
        <v>25</v>
      </c>
    </row>
    <row r="114" spans="1:3">
      <c r="A114" s="7">
        <v>42848</v>
      </c>
      <c r="B114" s="6">
        <v>50</v>
      </c>
      <c r="C114" s="6">
        <v>26</v>
      </c>
    </row>
    <row r="115" spans="1:3">
      <c r="A115" s="7">
        <v>42849</v>
      </c>
      <c r="B115" s="6">
        <v>48</v>
      </c>
      <c r="C115" s="6">
        <v>27</v>
      </c>
    </row>
    <row r="116" spans="1:3">
      <c r="A116" s="7">
        <v>42850</v>
      </c>
      <c r="B116" s="6">
        <v>37</v>
      </c>
      <c r="C116" s="6">
        <v>27</v>
      </c>
    </row>
    <row r="117" spans="1:3">
      <c r="A117" s="7">
        <v>42851</v>
      </c>
      <c r="B117" s="6">
        <v>48</v>
      </c>
      <c r="C117" s="6">
        <v>25</v>
      </c>
    </row>
    <row r="118" spans="1:3">
      <c r="A118" s="7">
        <v>42852</v>
      </c>
      <c r="B118" s="6">
        <v>50</v>
      </c>
      <c r="C118" s="6">
        <v>25</v>
      </c>
    </row>
    <row r="119" spans="1:3">
      <c r="A119" s="7">
        <v>42853</v>
      </c>
      <c r="B119" s="6">
        <v>32</v>
      </c>
      <c r="C119" s="6">
        <v>26</v>
      </c>
    </row>
    <row r="120" spans="1:3">
      <c r="A120" s="7">
        <v>42854</v>
      </c>
      <c r="B120" s="6">
        <v>32</v>
      </c>
      <c r="C120" s="6">
        <v>27</v>
      </c>
    </row>
    <row r="121" spans="1:3">
      <c r="A121" s="7">
        <v>42855</v>
      </c>
      <c r="B121" s="6">
        <v>35</v>
      </c>
      <c r="C121" s="6">
        <v>27</v>
      </c>
    </row>
    <row r="122" spans="1:3">
      <c r="A122" s="7">
        <v>42856</v>
      </c>
      <c r="B122" s="6">
        <v>56</v>
      </c>
      <c r="C122" s="6">
        <v>29</v>
      </c>
    </row>
    <row r="123" spans="1:3">
      <c r="A123" s="7">
        <v>42857</v>
      </c>
      <c r="B123" s="6">
        <v>40</v>
      </c>
      <c r="C123" s="6">
        <v>29</v>
      </c>
    </row>
    <row r="124" spans="1:3">
      <c r="A124" s="7">
        <v>42858</v>
      </c>
      <c r="B124" s="6">
        <v>55</v>
      </c>
      <c r="C124" s="6">
        <v>30</v>
      </c>
    </row>
    <row r="125" spans="1:3">
      <c r="A125" s="7">
        <v>42859</v>
      </c>
      <c r="B125" s="6">
        <v>64</v>
      </c>
      <c r="C125" s="6">
        <v>31</v>
      </c>
    </row>
    <row r="126" spans="1:3">
      <c r="A126" s="7">
        <v>42860</v>
      </c>
      <c r="B126" s="6">
        <v>31</v>
      </c>
      <c r="C126" s="6">
        <v>28</v>
      </c>
    </row>
    <row r="127" spans="1:3">
      <c r="A127" s="7">
        <v>42861</v>
      </c>
      <c r="B127" s="6">
        <v>51</v>
      </c>
      <c r="C127" s="6">
        <v>29</v>
      </c>
    </row>
    <row r="128" spans="1:3">
      <c r="A128" s="7">
        <v>42862</v>
      </c>
      <c r="B128" s="6">
        <v>49</v>
      </c>
      <c r="C128" s="6">
        <v>29</v>
      </c>
    </row>
    <row r="129" spans="1:3">
      <c r="A129" s="7">
        <v>42863</v>
      </c>
      <c r="B129" s="6">
        <v>56</v>
      </c>
      <c r="C129" s="6">
        <v>30</v>
      </c>
    </row>
    <row r="130" spans="1:3">
      <c r="A130" s="7">
        <v>42864</v>
      </c>
      <c r="B130" s="6">
        <v>56</v>
      </c>
      <c r="C130" s="6">
        <v>31</v>
      </c>
    </row>
    <row r="131" spans="1:3">
      <c r="A131" s="7">
        <v>42865</v>
      </c>
      <c r="B131" s="6">
        <v>40</v>
      </c>
      <c r="C131" s="6">
        <v>28</v>
      </c>
    </row>
    <row r="132" spans="1:3">
      <c r="A132" s="7">
        <v>42866</v>
      </c>
      <c r="B132" s="6">
        <v>57</v>
      </c>
      <c r="C132" s="6">
        <v>29</v>
      </c>
    </row>
    <row r="133" spans="1:3">
      <c r="A133" s="7">
        <v>42867</v>
      </c>
      <c r="B133" s="6">
        <v>40</v>
      </c>
      <c r="C133" s="6">
        <v>29</v>
      </c>
    </row>
    <row r="134" spans="1:3">
      <c r="A134" s="7">
        <v>42868</v>
      </c>
      <c r="B134" s="6">
        <v>34</v>
      </c>
      <c r="C134" s="6">
        <v>30</v>
      </c>
    </row>
    <row r="135" spans="1:3">
      <c r="A135" s="7">
        <v>42869</v>
      </c>
      <c r="B135" s="6">
        <v>58</v>
      </c>
      <c r="C135" s="6">
        <v>31</v>
      </c>
    </row>
    <row r="136" spans="1:3">
      <c r="A136" s="7">
        <v>42870</v>
      </c>
      <c r="B136" s="6">
        <v>32</v>
      </c>
      <c r="C136" s="6">
        <v>28</v>
      </c>
    </row>
    <row r="137" spans="1:3">
      <c r="A137" s="7">
        <v>42871</v>
      </c>
      <c r="B137" s="6">
        <v>55</v>
      </c>
      <c r="C137" s="6">
        <v>29</v>
      </c>
    </row>
    <row r="138" spans="1:3">
      <c r="A138" s="7">
        <v>42872</v>
      </c>
      <c r="B138" s="6">
        <v>43</v>
      </c>
      <c r="C138" s="6">
        <v>29</v>
      </c>
    </row>
    <row r="139" spans="1:3">
      <c r="A139" s="7">
        <v>42873</v>
      </c>
      <c r="B139" s="6">
        <v>53</v>
      </c>
      <c r="C139" s="6">
        <v>30</v>
      </c>
    </row>
    <row r="140" spans="1:3">
      <c r="A140" s="7">
        <v>42874</v>
      </c>
      <c r="B140" s="6">
        <v>58</v>
      </c>
      <c r="C140" s="6">
        <v>31</v>
      </c>
    </row>
    <row r="141" spans="1:3">
      <c r="A141" s="7">
        <v>42875</v>
      </c>
      <c r="B141" s="6">
        <v>59</v>
      </c>
      <c r="C141" s="6">
        <v>28</v>
      </c>
    </row>
    <row r="142" spans="1:3">
      <c r="A142" s="7">
        <v>42876</v>
      </c>
      <c r="B142" s="6">
        <v>47</v>
      </c>
      <c r="C142" s="6">
        <v>29</v>
      </c>
    </row>
    <row r="143" spans="1:3">
      <c r="A143" s="7">
        <v>42877</v>
      </c>
      <c r="B143" s="6">
        <v>34</v>
      </c>
      <c r="C143" s="6">
        <v>30</v>
      </c>
    </row>
    <row r="144" spans="1:3">
      <c r="A144" s="7">
        <v>42878</v>
      </c>
      <c r="B144" s="6">
        <v>45</v>
      </c>
      <c r="C144" s="6">
        <v>31</v>
      </c>
    </row>
    <row r="145" spans="1:3">
      <c r="A145" s="7">
        <v>42879</v>
      </c>
      <c r="B145" s="6">
        <v>34</v>
      </c>
      <c r="C145" s="6">
        <v>28</v>
      </c>
    </row>
    <row r="146" spans="1:3">
      <c r="A146" s="7">
        <v>42880</v>
      </c>
      <c r="B146" s="6">
        <v>53</v>
      </c>
      <c r="C146" s="6">
        <v>29</v>
      </c>
    </row>
    <row r="147" spans="1:3">
      <c r="A147" s="7">
        <v>42881</v>
      </c>
      <c r="B147" s="6">
        <v>63</v>
      </c>
      <c r="C147" s="6">
        <v>30</v>
      </c>
    </row>
    <row r="148" spans="1:3">
      <c r="A148" s="7">
        <v>42882</v>
      </c>
      <c r="B148" s="6">
        <v>56</v>
      </c>
      <c r="C148" s="6">
        <v>31</v>
      </c>
    </row>
    <row r="149" spans="1:3">
      <c r="A149" s="7">
        <v>42883</v>
      </c>
      <c r="B149" s="6">
        <v>45</v>
      </c>
      <c r="C149" s="6">
        <v>29</v>
      </c>
    </row>
    <row r="150" spans="1:3">
      <c r="A150" s="7">
        <v>42884</v>
      </c>
      <c r="B150" s="6">
        <v>32</v>
      </c>
      <c r="C150" s="6">
        <v>29</v>
      </c>
    </row>
    <row r="151" spans="1:3">
      <c r="A151" s="7">
        <v>42885</v>
      </c>
      <c r="B151" s="6">
        <v>43</v>
      </c>
      <c r="C151" s="6">
        <v>30</v>
      </c>
    </row>
    <row r="152" spans="1:3">
      <c r="A152" s="7">
        <v>42886</v>
      </c>
      <c r="B152" s="6">
        <v>56</v>
      </c>
      <c r="C152" s="6">
        <v>31</v>
      </c>
    </row>
    <row r="153" spans="1:3">
      <c r="A153" s="7">
        <v>42887</v>
      </c>
      <c r="B153" s="6">
        <v>42</v>
      </c>
      <c r="C153" s="6">
        <v>31</v>
      </c>
    </row>
    <row r="154" spans="1:3">
      <c r="A154" s="7">
        <v>42888</v>
      </c>
      <c r="B154" s="6">
        <v>48</v>
      </c>
      <c r="C154" s="6">
        <v>33</v>
      </c>
    </row>
    <row r="155" spans="1:3">
      <c r="A155" s="7">
        <v>42889</v>
      </c>
      <c r="B155" s="6">
        <v>59</v>
      </c>
      <c r="C155" s="6">
        <v>35</v>
      </c>
    </row>
    <row r="156" spans="1:3">
      <c r="A156" s="7">
        <v>42890</v>
      </c>
      <c r="B156" s="6">
        <v>43</v>
      </c>
      <c r="C156" s="6">
        <v>38</v>
      </c>
    </row>
    <row r="157" spans="1:3">
      <c r="A157" s="7">
        <v>42891</v>
      </c>
      <c r="B157" s="6">
        <v>36</v>
      </c>
      <c r="C157" s="6">
        <v>32</v>
      </c>
    </row>
    <row r="158" spans="1:3">
      <c r="A158" s="7">
        <v>42892</v>
      </c>
      <c r="B158" s="6">
        <v>44</v>
      </c>
      <c r="C158" s="6">
        <v>34</v>
      </c>
    </row>
    <row r="159" spans="1:3">
      <c r="A159" s="7">
        <v>42893</v>
      </c>
      <c r="B159" s="6">
        <v>58</v>
      </c>
      <c r="C159" s="6">
        <v>36</v>
      </c>
    </row>
    <row r="160" spans="1:3">
      <c r="A160" s="7">
        <v>42894</v>
      </c>
      <c r="B160" s="6">
        <v>46</v>
      </c>
      <c r="C160" s="6">
        <v>39</v>
      </c>
    </row>
    <row r="161" spans="1:3">
      <c r="A161" s="7">
        <v>42895</v>
      </c>
      <c r="B161" s="6">
        <v>44</v>
      </c>
      <c r="C161" s="6">
        <v>32</v>
      </c>
    </row>
    <row r="162" spans="1:3">
      <c r="A162" s="7">
        <v>42896</v>
      </c>
      <c r="B162" s="6">
        <v>54</v>
      </c>
      <c r="C162" s="6">
        <v>35</v>
      </c>
    </row>
    <row r="163" spans="1:3">
      <c r="A163" s="7">
        <v>42897</v>
      </c>
      <c r="B163" s="6">
        <v>42</v>
      </c>
      <c r="C163" s="6">
        <v>36</v>
      </c>
    </row>
    <row r="164" spans="1:3">
      <c r="A164" s="7">
        <v>42898</v>
      </c>
      <c r="B164" s="6">
        <v>67</v>
      </c>
      <c r="C164" s="6">
        <v>40</v>
      </c>
    </row>
    <row r="165" spans="1:3">
      <c r="A165" s="7">
        <v>42899</v>
      </c>
      <c r="B165" s="6">
        <v>65</v>
      </c>
      <c r="C165" s="6">
        <v>32</v>
      </c>
    </row>
    <row r="166" spans="1:3">
      <c r="A166" s="7">
        <v>42900</v>
      </c>
      <c r="B166" s="6">
        <v>48</v>
      </c>
      <c r="C166" s="6">
        <v>35</v>
      </c>
    </row>
    <row r="167" spans="1:3">
      <c r="A167" s="7">
        <v>42901</v>
      </c>
      <c r="B167" s="6">
        <v>50</v>
      </c>
      <c r="C167" s="6">
        <v>36</v>
      </c>
    </row>
    <row r="168" spans="1:3">
      <c r="A168" s="7">
        <v>42902</v>
      </c>
      <c r="B168" s="6">
        <v>77</v>
      </c>
      <c r="C168" s="6">
        <v>41</v>
      </c>
    </row>
    <row r="169" spans="1:3">
      <c r="A169" s="7">
        <v>42903</v>
      </c>
      <c r="B169" s="6">
        <v>47</v>
      </c>
      <c r="C169" s="6">
        <v>31</v>
      </c>
    </row>
    <row r="170" spans="1:3">
      <c r="A170" s="7">
        <v>42904</v>
      </c>
      <c r="B170" s="6">
        <v>60</v>
      </c>
      <c r="C170" s="6">
        <v>32</v>
      </c>
    </row>
    <row r="171" spans="1:3">
      <c r="A171" s="7">
        <v>42905</v>
      </c>
      <c r="B171" s="6">
        <v>66</v>
      </c>
      <c r="C171" s="6">
        <v>35</v>
      </c>
    </row>
    <row r="172" spans="1:3">
      <c r="A172" s="7">
        <v>42906</v>
      </c>
      <c r="B172" s="6">
        <v>70</v>
      </c>
      <c r="C172" s="6">
        <v>37</v>
      </c>
    </row>
    <row r="173" spans="1:3">
      <c r="A173" s="7">
        <v>42907</v>
      </c>
      <c r="B173" s="6">
        <v>76</v>
      </c>
      <c r="C173" s="6">
        <v>41</v>
      </c>
    </row>
    <row r="174" spans="1:3">
      <c r="A174" s="7">
        <v>42908</v>
      </c>
      <c r="B174" s="6">
        <v>36</v>
      </c>
      <c r="C174" s="6">
        <v>31</v>
      </c>
    </row>
    <row r="175" spans="1:3">
      <c r="A175" s="7">
        <v>42909</v>
      </c>
      <c r="B175" s="6">
        <v>39</v>
      </c>
      <c r="C175" s="6">
        <v>33</v>
      </c>
    </row>
    <row r="176" spans="1:3">
      <c r="A176" s="7">
        <v>42910</v>
      </c>
      <c r="B176" s="6">
        <v>50</v>
      </c>
      <c r="C176" s="6">
        <v>35</v>
      </c>
    </row>
    <row r="177" spans="1:3">
      <c r="A177" s="7">
        <v>42911</v>
      </c>
      <c r="B177" s="6">
        <v>58</v>
      </c>
      <c r="C177" s="6">
        <v>37</v>
      </c>
    </row>
    <row r="178" spans="1:3">
      <c r="A178" s="7">
        <v>42912</v>
      </c>
      <c r="B178" s="6">
        <v>60</v>
      </c>
      <c r="C178" s="6">
        <v>42</v>
      </c>
    </row>
    <row r="179" spans="1:3">
      <c r="A179" s="7">
        <v>42913</v>
      </c>
      <c r="B179" s="6">
        <v>62</v>
      </c>
      <c r="C179" s="6">
        <v>31</v>
      </c>
    </row>
    <row r="180" spans="1:3">
      <c r="A180" s="7">
        <v>42914</v>
      </c>
      <c r="B180" s="6">
        <v>65</v>
      </c>
      <c r="C180" s="6">
        <v>33</v>
      </c>
    </row>
    <row r="181" spans="1:3">
      <c r="A181" s="7">
        <v>42915</v>
      </c>
      <c r="B181" s="6">
        <v>64</v>
      </c>
      <c r="C181" s="6">
        <v>35</v>
      </c>
    </row>
    <row r="182" spans="1:3">
      <c r="A182" s="7">
        <v>42916</v>
      </c>
      <c r="B182" s="6">
        <v>47</v>
      </c>
      <c r="C182" s="6">
        <v>38</v>
      </c>
    </row>
    <row r="183" spans="1:3">
      <c r="A183" s="7">
        <v>42917</v>
      </c>
      <c r="B183" s="6">
        <v>59</v>
      </c>
      <c r="C183" s="6">
        <v>43</v>
      </c>
    </row>
    <row r="184" spans="1:3">
      <c r="A184" s="7">
        <v>42918</v>
      </c>
      <c r="B184" s="6">
        <v>68</v>
      </c>
      <c r="C184" s="6">
        <v>38</v>
      </c>
    </row>
    <row r="185" spans="1:3">
      <c r="A185" s="7">
        <v>42919</v>
      </c>
      <c r="B185" s="6">
        <v>68</v>
      </c>
      <c r="C185" s="6">
        <v>35</v>
      </c>
    </row>
    <row r="186" spans="1:3">
      <c r="A186" s="7">
        <v>42920</v>
      </c>
      <c r="B186" s="6">
        <v>49</v>
      </c>
      <c r="C186" s="6">
        <v>34</v>
      </c>
    </row>
    <row r="187" spans="1:3">
      <c r="A187" s="7">
        <v>42921</v>
      </c>
      <c r="B187" s="6">
        <v>55</v>
      </c>
      <c r="C187" s="6">
        <v>32</v>
      </c>
    </row>
    <row r="188" spans="1:3">
      <c r="A188" s="7">
        <v>42922</v>
      </c>
      <c r="B188" s="6">
        <v>46</v>
      </c>
      <c r="C188" s="6">
        <v>39</v>
      </c>
    </row>
    <row r="189" spans="1:3">
      <c r="A189" s="7">
        <v>42923</v>
      </c>
      <c r="B189" s="6">
        <v>41</v>
      </c>
      <c r="C189" s="6">
        <v>35</v>
      </c>
    </row>
    <row r="190" spans="1:3">
      <c r="A190" s="7">
        <v>42924</v>
      </c>
      <c r="B190" s="6">
        <v>44</v>
      </c>
      <c r="C190" s="6">
        <v>34</v>
      </c>
    </row>
    <row r="191" spans="1:3">
      <c r="A191" s="7">
        <v>42925</v>
      </c>
      <c r="B191" s="6">
        <v>44</v>
      </c>
      <c r="C191" s="6">
        <v>33</v>
      </c>
    </row>
    <row r="192" spans="1:3">
      <c r="A192" s="7">
        <v>42926</v>
      </c>
      <c r="B192" s="6">
        <v>66</v>
      </c>
      <c r="C192" s="6">
        <v>40</v>
      </c>
    </row>
    <row r="193" spans="1:3">
      <c r="A193" s="7">
        <v>42927</v>
      </c>
      <c r="B193" s="6">
        <v>40</v>
      </c>
      <c r="C193" s="6">
        <v>35</v>
      </c>
    </row>
    <row r="194" spans="1:3">
      <c r="A194" s="7">
        <v>42928</v>
      </c>
      <c r="B194" s="6">
        <v>39</v>
      </c>
      <c r="C194" s="6">
        <v>34</v>
      </c>
    </row>
    <row r="195" spans="1:3">
      <c r="A195" s="7">
        <v>42929</v>
      </c>
      <c r="B195" s="6">
        <v>49</v>
      </c>
      <c r="C195" s="6">
        <v>33</v>
      </c>
    </row>
    <row r="196" spans="1:3">
      <c r="A196" s="7">
        <v>42930</v>
      </c>
      <c r="B196" s="6">
        <v>80</v>
      </c>
      <c r="C196" s="6">
        <v>40</v>
      </c>
    </row>
    <row r="197" spans="1:3">
      <c r="A197" s="7">
        <v>42931</v>
      </c>
      <c r="B197" s="6">
        <v>56</v>
      </c>
      <c r="C197" s="6">
        <v>35</v>
      </c>
    </row>
    <row r="198" spans="1:3">
      <c r="A198" s="7">
        <v>42932</v>
      </c>
      <c r="B198" s="6">
        <v>50</v>
      </c>
      <c r="C198" s="6">
        <v>34</v>
      </c>
    </row>
    <row r="199" spans="1:3">
      <c r="A199" s="7">
        <v>42933</v>
      </c>
      <c r="B199" s="6">
        <v>64</v>
      </c>
      <c r="C199" s="6">
        <v>33</v>
      </c>
    </row>
    <row r="200" spans="1:3">
      <c r="A200" s="7">
        <v>42934</v>
      </c>
      <c r="B200" s="6">
        <v>76</v>
      </c>
      <c r="C200" s="6">
        <v>41</v>
      </c>
    </row>
    <row r="201" spans="1:3">
      <c r="A201" s="7">
        <v>42935</v>
      </c>
      <c r="B201" s="6">
        <v>44</v>
      </c>
      <c r="C201" s="6">
        <v>36</v>
      </c>
    </row>
    <row r="202" spans="1:3">
      <c r="A202" s="7">
        <v>42936</v>
      </c>
      <c r="B202" s="6">
        <v>44</v>
      </c>
      <c r="C202" s="6">
        <v>35</v>
      </c>
    </row>
    <row r="203" spans="1:3">
      <c r="A203" s="7">
        <v>42937</v>
      </c>
      <c r="B203" s="6">
        <v>59</v>
      </c>
      <c r="C203" s="6">
        <v>33</v>
      </c>
    </row>
    <row r="204" spans="1:3">
      <c r="A204" s="7">
        <v>42938</v>
      </c>
      <c r="B204" s="6">
        <v>49</v>
      </c>
      <c r="C204" s="6">
        <v>42</v>
      </c>
    </row>
    <row r="205" spans="1:3">
      <c r="A205" s="7">
        <v>42939</v>
      </c>
      <c r="B205" s="6">
        <v>72</v>
      </c>
      <c r="C205" s="6">
        <v>37</v>
      </c>
    </row>
    <row r="206" spans="1:3">
      <c r="A206" s="7">
        <v>42940</v>
      </c>
      <c r="B206" s="6">
        <v>69</v>
      </c>
      <c r="C206" s="6">
        <v>35</v>
      </c>
    </row>
    <row r="207" spans="1:3">
      <c r="A207" s="7">
        <v>42941</v>
      </c>
      <c r="B207" s="6">
        <v>64</v>
      </c>
      <c r="C207" s="6">
        <v>33</v>
      </c>
    </row>
    <row r="208" spans="1:3">
      <c r="A208" s="7">
        <v>42942</v>
      </c>
      <c r="B208" s="6">
        <v>37</v>
      </c>
      <c r="C208" s="6">
        <v>32</v>
      </c>
    </row>
    <row r="209" spans="1:3">
      <c r="A209" s="7">
        <v>42943</v>
      </c>
      <c r="B209" s="6">
        <v>74</v>
      </c>
      <c r="C209" s="6">
        <v>43</v>
      </c>
    </row>
    <row r="210" spans="1:3">
      <c r="A210" s="7">
        <v>42944</v>
      </c>
      <c r="B210" s="6">
        <v>58</v>
      </c>
      <c r="C210" s="6">
        <v>38</v>
      </c>
    </row>
    <row r="211" spans="1:3">
      <c r="A211" s="7">
        <v>42945</v>
      </c>
      <c r="B211" s="6">
        <v>50</v>
      </c>
      <c r="C211" s="6">
        <v>35</v>
      </c>
    </row>
    <row r="212" spans="1:3">
      <c r="A212" s="7">
        <v>42946</v>
      </c>
      <c r="B212" s="6">
        <v>52</v>
      </c>
      <c r="C212" s="6">
        <v>34</v>
      </c>
    </row>
    <row r="213" spans="1:3">
      <c r="A213" s="7">
        <v>42947</v>
      </c>
      <c r="B213" s="6">
        <v>38</v>
      </c>
      <c r="C213" s="6">
        <v>32</v>
      </c>
    </row>
    <row r="214" spans="1:3">
      <c r="A214" s="7">
        <v>42948</v>
      </c>
      <c r="B214" s="6">
        <v>56</v>
      </c>
      <c r="C214" s="6">
        <v>32</v>
      </c>
    </row>
    <row r="215" spans="1:3">
      <c r="A215" s="7">
        <v>42949</v>
      </c>
      <c r="B215" s="6">
        <v>48</v>
      </c>
      <c r="C215" s="6">
        <v>31</v>
      </c>
    </row>
    <row r="216" spans="1:3">
      <c r="A216" s="7">
        <v>42950</v>
      </c>
      <c r="B216" s="6">
        <v>52</v>
      </c>
      <c r="C216" s="6">
        <v>30</v>
      </c>
    </row>
    <row r="217" spans="1:3">
      <c r="A217" s="7">
        <v>42951</v>
      </c>
      <c r="B217" s="6">
        <v>34</v>
      </c>
      <c r="C217" s="6">
        <v>29</v>
      </c>
    </row>
    <row r="218" spans="1:3">
      <c r="A218" s="7">
        <v>42952</v>
      </c>
      <c r="B218" s="6">
        <v>66</v>
      </c>
      <c r="C218" s="6">
        <v>32</v>
      </c>
    </row>
    <row r="219" spans="1:3">
      <c r="A219" s="7">
        <v>42953</v>
      </c>
      <c r="B219" s="6">
        <v>36</v>
      </c>
      <c r="C219" s="6">
        <v>31</v>
      </c>
    </row>
    <row r="220" spans="1:3">
      <c r="A220" s="7">
        <v>42954</v>
      </c>
      <c r="B220" s="6">
        <v>38</v>
      </c>
      <c r="C220" s="6">
        <v>30</v>
      </c>
    </row>
    <row r="221" spans="1:3">
      <c r="A221" s="7">
        <v>42955</v>
      </c>
      <c r="B221" s="6">
        <v>50</v>
      </c>
      <c r="C221" s="6">
        <v>29</v>
      </c>
    </row>
    <row r="222" spans="1:3">
      <c r="A222" s="7">
        <v>42956</v>
      </c>
      <c r="B222" s="6">
        <v>55</v>
      </c>
      <c r="C222" s="6">
        <v>32</v>
      </c>
    </row>
    <row r="223" spans="1:3">
      <c r="A223" s="7">
        <v>42957</v>
      </c>
      <c r="B223" s="6">
        <v>56</v>
      </c>
      <c r="C223" s="6">
        <v>31</v>
      </c>
    </row>
    <row r="224" spans="1:3">
      <c r="A224" s="7">
        <v>42958</v>
      </c>
      <c r="B224" s="6">
        <v>49</v>
      </c>
      <c r="C224" s="6">
        <v>30</v>
      </c>
    </row>
    <row r="225" spans="1:3">
      <c r="A225" s="7">
        <v>42959</v>
      </c>
      <c r="B225" s="6">
        <v>43</v>
      </c>
      <c r="C225" s="6">
        <v>29</v>
      </c>
    </row>
    <row r="226" spans="1:3">
      <c r="A226" s="7">
        <v>42960</v>
      </c>
      <c r="B226" s="6">
        <v>54</v>
      </c>
      <c r="C226" s="6">
        <v>29</v>
      </c>
    </row>
    <row r="227" spans="1:3">
      <c r="A227" s="7">
        <v>42961</v>
      </c>
      <c r="B227" s="6">
        <v>43</v>
      </c>
      <c r="C227" s="6">
        <v>32</v>
      </c>
    </row>
    <row r="228" spans="1:3">
      <c r="A228" s="7">
        <v>42962</v>
      </c>
      <c r="B228" s="6">
        <v>44</v>
      </c>
      <c r="C228" s="6">
        <v>31</v>
      </c>
    </row>
    <row r="229" spans="1:3">
      <c r="A229" s="7">
        <v>42963</v>
      </c>
      <c r="B229" s="6">
        <v>49</v>
      </c>
      <c r="C229" s="6">
        <v>30</v>
      </c>
    </row>
    <row r="230" spans="1:3">
      <c r="A230" s="7">
        <v>42964</v>
      </c>
      <c r="B230" s="6">
        <v>42</v>
      </c>
      <c r="C230" s="6">
        <v>30</v>
      </c>
    </row>
    <row r="231" spans="1:3">
      <c r="A231" s="7">
        <v>42965</v>
      </c>
      <c r="B231" s="6">
        <v>45</v>
      </c>
      <c r="C231" s="6">
        <v>29</v>
      </c>
    </row>
    <row r="232" spans="1:3">
      <c r="A232" s="7">
        <v>42966</v>
      </c>
      <c r="B232" s="6">
        <v>58</v>
      </c>
      <c r="C232" s="6">
        <v>32</v>
      </c>
    </row>
    <row r="233" spans="1:3">
      <c r="A233" s="7">
        <v>42967</v>
      </c>
      <c r="B233" s="6">
        <v>53</v>
      </c>
      <c r="C233" s="6">
        <v>31</v>
      </c>
    </row>
    <row r="234" spans="1:3">
      <c r="A234" s="7">
        <v>42968</v>
      </c>
      <c r="B234" s="6">
        <v>58</v>
      </c>
      <c r="C234" s="6">
        <v>30</v>
      </c>
    </row>
    <row r="235" spans="1:3">
      <c r="A235" s="7">
        <v>42969</v>
      </c>
      <c r="B235" s="6">
        <v>55</v>
      </c>
      <c r="C235" s="6">
        <v>30</v>
      </c>
    </row>
    <row r="236" spans="1:3">
      <c r="A236" s="7">
        <v>42970</v>
      </c>
      <c r="B236" s="6">
        <v>33</v>
      </c>
      <c r="C236" s="6">
        <v>29</v>
      </c>
    </row>
    <row r="237" spans="1:3">
      <c r="A237" s="7">
        <v>42971</v>
      </c>
      <c r="B237" s="6">
        <v>64</v>
      </c>
      <c r="C237" s="6">
        <v>32</v>
      </c>
    </row>
    <row r="238" spans="1:3">
      <c r="A238" s="7">
        <v>42972</v>
      </c>
      <c r="B238" s="6">
        <v>55</v>
      </c>
      <c r="C238" s="6">
        <v>30</v>
      </c>
    </row>
    <row r="239" spans="1:3">
      <c r="A239" s="7">
        <v>42973</v>
      </c>
      <c r="B239" s="6">
        <v>46</v>
      </c>
      <c r="C239" s="6">
        <v>30</v>
      </c>
    </row>
    <row r="240" spans="1:3">
      <c r="A240" s="7">
        <v>42974</v>
      </c>
      <c r="B240" s="6">
        <v>45</v>
      </c>
      <c r="C240" s="6">
        <v>29</v>
      </c>
    </row>
    <row r="241" spans="1:3">
      <c r="A241" s="7">
        <v>42975</v>
      </c>
      <c r="B241" s="6">
        <v>49</v>
      </c>
      <c r="C241" s="6">
        <v>32</v>
      </c>
    </row>
    <row r="242" spans="1:3">
      <c r="A242" s="7">
        <v>42976</v>
      </c>
      <c r="B242" s="6">
        <v>40</v>
      </c>
      <c r="C242" s="6">
        <v>30</v>
      </c>
    </row>
    <row r="243" spans="1:3">
      <c r="A243" s="7">
        <v>42977</v>
      </c>
      <c r="B243" s="6">
        <v>51</v>
      </c>
      <c r="C243" s="6">
        <v>30</v>
      </c>
    </row>
    <row r="244" spans="1:3">
      <c r="A244" s="7">
        <v>42978</v>
      </c>
      <c r="B244" s="6">
        <v>58</v>
      </c>
      <c r="C244" s="6">
        <v>29</v>
      </c>
    </row>
    <row r="245" spans="1:3">
      <c r="A245" s="7">
        <v>42979</v>
      </c>
      <c r="B245" s="6">
        <v>41</v>
      </c>
      <c r="C245" s="6">
        <v>29</v>
      </c>
    </row>
    <row r="246" spans="1:3">
      <c r="A246" s="7">
        <v>42980</v>
      </c>
      <c r="B246" s="6">
        <v>53</v>
      </c>
      <c r="C246" s="6">
        <v>28</v>
      </c>
    </row>
    <row r="247" spans="1:3">
      <c r="A247" s="7">
        <v>42981</v>
      </c>
      <c r="B247" s="6">
        <v>50</v>
      </c>
      <c r="C247" s="6">
        <v>27</v>
      </c>
    </row>
    <row r="248" spans="1:3">
      <c r="A248" s="7">
        <v>42982</v>
      </c>
      <c r="B248" s="6">
        <v>54</v>
      </c>
      <c r="C248" s="6">
        <v>26</v>
      </c>
    </row>
    <row r="249" spans="1:3">
      <c r="A249" s="7">
        <v>42983</v>
      </c>
      <c r="B249" s="6">
        <v>39</v>
      </c>
      <c r="C249" s="6">
        <v>26</v>
      </c>
    </row>
    <row r="250" spans="1:3">
      <c r="A250" s="7">
        <v>42984</v>
      </c>
      <c r="B250" s="6">
        <v>60</v>
      </c>
      <c r="C250" s="6">
        <v>29</v>
      </c>
    </row>
    <row r="251" spans="1:3">
      <c r="A251" s="7">
        <v>42985</v>
      </c>
      <c r="B251" s="6">
        <v>49</v>
      </c>
      <c r="C251" s="6">
        <v>28</v>
      </c>
    </row>
    <row r="252" spans="1:3">
      <c r="A252" s="7">
        <v>42986</v>
      </c>
      <c r="B252" s="6">
        <v>37</v>
      </c>
      <c r="C252" s="6">
        <v>27</v>
      </c>
    </row>
    <row r="253" spans="1:3">
      <c r="A253" s="7">
        <v>42987</v>
      </c>
      <c r="B253" s="6">
        <v>45</v>
      </c>
      <c r="C253" s="6">
        <v>26</v>
      </c>
    </row>
    <row r="254" spans="1:3">
      <c r="A254" s="7">
        <v>42988</v>
      </c>
      <c r="B254" s="6">
        <v>50</v>
      </c>
      <c r="C254" s="6">
        <v>26</v>
      </c>
    </row>
    <row r="255" spans="1:3">
      <c r="A255" s="7">
        <v>42989</v>
      </c>
      <c r="B255" s="6">
        <v>38</v>
      </c>
      <c r="C255" s="6">
        <v>28</v>
      </c>
    </row>
    <row r="256" spans="1:3">
      <c r="A256" s="7">
        <v>42990</v>
      </c>
      <c r="B256" s="6">
        <v>36</v>
      </c>
      <c r="C256" s="6">
        <v>27</v>
      </c>
    </row>
    <row r="257" spans="1:3">
      <c r="A257" s="7">
        <v>42991</v>
      </c>
      <c r="B257" s="6">
        <v>42</v>
      </c>
      <c r="C257" s="6">
        <v>26</v>
      </c>
    </row>
    <row r="258" spans="1:3">
      <c r="A258" s="7">
        <v>42992</v>
      </c>
      <c r="B258" s="6">
        <v>29</v>
      </c>
      <c r="C258" s="6">
        <v>26</v>
      </c>
    </row>
    <row r="259" spans="1:3">
      <c r="A259" s="7">
        <v>42993</v>
      </c>
      <c r="B259" s="6">
        <v>41</v>
      </c>
      <c r="C259" s="6">
        <v>28</v>
      </c>
    </row>
    <row r="260" spans="1:3">
      <c r="A260" s="7">
        <v>42994</v>
      </c>
      <c r="B260" s="6">
        <v>37</v>
      </c>
      <c r="C260" s="6">
        <v>27</v>
      </c>
    </row>
    <row r="261" spans="1:3">
      <c r="A261" s="7">
        <v>42995</v>
      </c>
      <c r="B261" s="6">
        <v>53</v>
      </c>
      <c r="C261" s="6">
        <v>26</v>
      </c>
    </row>
    <row r="262" spans="1:3">
      <c r="A262" s="7">
        <v>42996</v>
      </c>
      <c r="B262" s="6">
        <v>37</v>
      </c>
      <c r="C262" s="6">
        <v>26</v>
      </c>
    </row>
    <row r="263" spans="1:3">
      <c r="A263" s="7">
        <v>42997</v>
      </c>
      <c r="B263" s="6">
        <v>48</v>
      </c>
      <c r="C263" s="6">
        <v>28</v>
      </c>
    </row>
    <row r="264" spans="1:3">
      <c r="A264" s="7">
        <v>42998</v>
      </c>
      <c r="B264" s="6">
        <v>52</v>
      </c>
      <c r="C264" s="6">
        <v>27</v>
      </c>
    </row>
    <row r="265" spans="1:3">
      <c r="A265" s="7">
        <v>42999</v>
      </c>
      <c r="B265" s="6">
        <v>42</v>
      </c>
      <c r="C265" s="6">
        <v>26</v>
      </c>
    </row>
    <row r="266" spans="1:3">
      <c r="A266" s="7">
        <v>43000</v>
      </c>
      <c r="B266" s="6">
        <v>34</v>
      </c>
      <c r="C266" s="6">
        <v>26</v>
      </c>
    </row>
    <row r="267" spans="1:3">
      <c r="A267" s="7">
        <v>43001</v>
      </c>
      <c r="B267" s="6">
        <v>39</v>
      </c>
      <c r="C267" s="6">
        <v>28</v>
      </c>
    </row>
    <row r="268" spans="1:3">
      <c r="A268" s="7">
        <v>43002</v>
      </c>
      <c r="B268" s="6">
        <v>43</v>
      </c>
      <c r="C268" s="6">
        <v>28</v>
      </c>
    </row>
    <row r="269" spans="1:3">
      <c r="A269" s="7">
        <v>43003</v>
      </c>
      <c r="B269" s="6">
        <v>33</v>
      </c>
      <c r="C269" s="6">
        <v>27</v>
      </c>
    </row>
    <row r="270" spans="1:3">
      <c r="A270" s="7">
        <v>43004</v>
      </c>
      <c r="B270" s="6">
        <v>51</v>
      </c>
      <c r="C270" s="6">
        <v>26</v>
      </c>
    </row>
    <row r="271" spans="1:3">
      <c r="A271" s="7">
        <v>43005</v>
      </c>
      <c r="B271" s="6">
        <v>51</v>
      </c>
      <c r="C271" s="6">
        <v>29</v>
      </c>
    </row>
    <row r="272" spans="1:3">
      <c r="A272" s="7">
        <v>43006</v>
      </c>
      <c r="B272" s="6">
        <v>38</v>
      </c>
      <c r="C272" s="6">
        <v>28</v>
      </c>
    </row>
    <row r="273" spans="1:3">
      <c r="A273" s="7">
        <v>43007</v>
      </c>
      <c r="B273" s="6">
        <v>48</v>
      </c>
      <c r="C273" s="6">
        <v>27</v>
      </c>
    </row>
    <row r="274" spans="1:3">
      <c r="A274" s="7">
        <v>43008</v>
      </c>
      <c r="B274" s="6">
        <v>29</v>
      </c>
      <c r="C274" s="6">
        <v>26</v>
      </c>
    </row>
    <row r="275" spans="1:3">
      <c r="A275" s="7">
        <v>43009</v>
      </c>
      <c r="B275" s="6">
        <v>43</v>
      </c>
      <c r="C275" s="6">
        <v>25</v>
      </c>
    </row>
    <row r="276" spans="1:3">
      <c r="A276" s="7">
        <v>43010</v>
      </c>
      <c r="B276" s="6">
        <v>32</v>
      </c>
      <c r="C276" s="6">
        <v>25</v>
      </c>
    </row>
    <row r="277" spans="1:3">
      <c r="A277" s="7">
        <v>43011</v>
      </c>
      <c r="B277" s="6">
        <v>34</v>
      </c>
      <c r="C277" s="6">
        <v>24</v>
      </c>
    </row>
    <row r="278" spans="1:3">
      <c r="A278" s="7">
        <v>43012</v>
      </c>
      <c r="B278" s="6">
        <v>33</v>
      </c>
      <c r="C278" s="6">
        <v>24</v>
      </c>
    </row>
    <row r="279" spans="1:3">
      <c r="A279" s="7">
        <v>43013</v>
      </c>
      <c r="B279" s="6">
        <v>33</v>
      </c>
      <c r="C279" s="6">
        <v>25</v>
      </c>
    </row>
    <row r="280" spans="1:3">
      <c r="A280" s="7">
        <v>43014</v>
      </c>
      <c r="B280" s="6">
        <v>42</v>
      </c>
      <c r="C280" s="6">
        <v>25</v>
      </c>
    </row>
    <row r="281" spans="1:3">
      <c r="A281" s="7">
        <v>43015</v>
      </c>
      <c r="B281" s="6">
        <v>31</v>
      </c>
      <c r="C281" s="6">
        <v>25</v>
      </c>
    </row>
    <row r="282" spans="1:3">
      <c r="A282" s="7">
        <v>43016</v>
      </c>
      <c r="B282" s="6">
        <v>47</v>
      </c>
      <c r="C282" s="6">
        <v>24</v>
      </c>
    </row>
    <row r="283" spans="1:3">
      <c r="A283" s="7">
        <v>43017</v>
      </c>
      <c r="B283" s="6">
        <v>47</v>
      </c>
      <c r="C283" s="6">
        <v>25</v>
      </c>
    </row>
    <row r="284" spans="1:3">
      <c r="A284" s="7">
        <v>43018</v>
      </c>
      <c r="B284" s="6">
        <v>51</v>
      </c>
      <c r="C284" s="6">
        <v>25</v>
      </c>
    </row>
    <row r="285" spans="1:3">
      <c r="A285" s="7">
        <v>43019</v>
      </c>
      <c r="B285" s="6">
        <v>47</v>
      </c>
      <c r="C285" s="6">
        <v>25</v>
      </c>
    </row>
    <row r="286" spans="1:3">
      <c r="A286" s="7">
        <v>43020</v>
      </c>
      <c r="B286" s="6">
        <v>39</v>
      </c>
      <c r="C286" s="6">
        <v>24</v>
      </c>
    </row>
    <row r="287" spans="1:3">
      <c r="A287" s="7">
        <v>43021</v>
      </c>
      <c r="B287" s="6">
        <v>28</v>
      </c>
      <c r="C287" s="6">
        <v>25</v>
      </c>
    </row>
    <row r="288" spans="1:3">
      <c r="A288" s="7">
        <v>43022</v>
      </c>
      <c r="B288" s="6">
        <v>28</v>
      </c>
      <c r="C288" s="6">
        <v>25</v>
      </c>
    </row>
    <row r="289" spans="1:3">
      <c r="A289" s="7">
        <v>43023</v>
      </c>
      <c r="B289" s="6">
        <v>36</v>
      </c>
      <c r="C289" s="6">
        <v>25</v>
      </c>
    </row>
    <row r="290" spans="1:3">
      <c r="A290" s="7">
        <v>43024</v>
      </c>
      <c r="B290" s="6">
        <v>28</v>
      </c>
      <c r="C290" s="6">
        <v>24</v>
      </c>
    </row>
    <row r="291" spans="1:3">
      <c r="A291" s="7">
        <v>43025</v>
      </c>
      <c r="B291" s="6">
        <v>46</v>
      </c>
      <c r="C291" s="6">
        <v>25</v>
      </c>
    </row>
    <row r="292" spans="1:3">
      <c r="A292" s="7">
        <v>43026</v>
      </c>
      <c r="B292" s="6">
        <v>33</v>
      </c>
      <c r="C292" s="6">
        <v>25</v>
      </c>
    </row>
    <row r="293" spans="1:3">
      <c r="A293" s="7">
        <v>43027</v>
      </c>
      <c r="B293" s="6">
        <v>41</v>
      </c>
      <c r="C293" s="6">
        <v>25</v>
      </c>
    </row>
    <row r="294" spans="1:3">
      <c r="A294" s="7">
        <v>43028</v>
      </c>
      <c r="B294" s="6">
        <v>50</v>
      </c>
      <c r="C294" s="6">
        <v>24</v>
      </c>
    </row>
    <row r="295" spans="1:3">
      <c r="A295" s="7">
        <v>43029</v>
      </c>
      <c r="B295" s="6">
        <v>28</v>
      </c>
      <c r="C295" s="6">
        <v>24</v>
      </c>
    </row>
    <row r="296" spans="1:3">
      <c r="A296" s="7">
        <v>43030</v>
      </c>
      <c r="B296" s="6">
        <v>35</v>
      </c>
      <c r="C296" s="6">
        <v>25</v>
      </c>
    </row>
    <row r="297" spans="1:3">
      <c r="A297" s="7">
        <v>43031</v>
      </c>
      <c r="B297" s="6">
        <v>50</v>
      </c>
      <c r="C297" s="6">
        <v>25</v>
      </c>
    </row>
    <row r="298" spans="1:3">
      <c r="A298" s="7">
        <v>43032</v>
      </c>
      <c r="B298" s="6">
        <v>48</v>
      </c>
      <c r="C298" s="6">
        <v>25</v>
      </c>
    </row>
    <row r="299" spans="1:3">
      <c r="A299" s="7">
        <v>43033</v>
      </c>
      <c r="B299" s="6">
        <v>44</v>
      </c>
      <c r="C299" s="6">
        <v>24</v>
      </c>
    </row>
    <row r="300" spans="1:3">
      <c r="A300" s="7">
        <v>43034</v>
      </c>
      <c r="B300" s="6">
        <v>47</v>
      </c>
      <c r="C300" s="6">
        <v>24</v>
      </c>
    </row>
    <row r="301" spans="1:3">
      <c r="A301" s="7">
        <v>43035</v>
      </c>
      <c r="B301" s="6">
        <v>52</v>
      </c>
      <c r="C301" s="6">
        <v>26</v>
      </c>
    </row>
    <row r="302" spans="1:3">
      <c r="A302" s="7">
        <v>43036</v>
      </c>
      <c r="B302" s="6">
        <v>28</v>
      </c>
      <c r="C302" s="6">
        <v>25</v>
      </c>
    </row>
    <row r="303" spans="1:3">
      <c r="A303" s="7">
        <v>43037</v>
      </c>
      <c r="B303" s="6">
        <v>34</v>
      </c>
      <c r="C303" s="6">
        <v>25</v>
      </c>
    </row>
    <row r="304" spans="1:3">
      <c r="A304" s="7">
        <v>43038</v>
      </c>
      <c r="B304" s="6">
        <v>35</v>
      </c>
      <c r="C304" s="6">
        <v>24</v>
      </c>
    </row>
    <row r="305" spans="1:3">
      <c r="A305" s="7">
        <v>43039</v>
      </c>
      <c r="B305" s="6">
        <v>38</v>
      </c>
      <c r="C305" s="6">
        <v>24</v>
      </c>
    </row>
    <row r="306" spans="1:3">
      <c r="A306" s="7">
        <v>43040</v>
      </c>
      <c r="B306" s="6">
        <v>43</v>
      </c>
      <c r="C306" s="6">
        <v>23</v>
      </c>
    </row>
    <row r="307" spans="1:3">
      <c r="A307" s="7">
        <v>43041</v>
      </c>
      <c r="B307" s="6">
        <v>46</v>
      </c>
      <c r="C307" s="6">
        <v>22</v>
      </c>
    </row>
    <row r="308" spans="1:3">
      <c r="A308" s="7">
        <v>43042</v>
      </c>
      <c r="B308" s="6">
        <v>38</v>
      </c>
      <c r="C308" s="6">
        <v>21</v>
      </c>
    </row>
    <row r="309" spans="1:3">
      <c r="A309" s="7">
        <v>43043</v>
      </c>
      <c r="B309" s="6">
        <v>39</v>
      </c>
      <c r="C309" s="6">
        <v>19</v>
      </c>
    </row>
    <row r="310" spans="1:3">
      <c r="A310" s="7">
        <v>43044</v>
      </c>
      <c r="B310" s="6">
        <v>45</v>
      </c>
      <c r="C310" s="6">
        <v>23</v>
      </c>
    </row>
    <row r="311" spans="1:3">
      <c r="A311" s="7">
        <v>43045</v>
      </c>
      <c r="B311" s="6">
        <v>28</v>
      </c>
      <c r="C311" s="6">
        <v>22</v>
      </c>
    </row>
    <row r="312" spans="1:3">
      <c r="A312" s="7">
        <v>43046</v>
      </c>
      <c r="B312" s="6">
        <v>34</v>
      </c>
      <c r="C312" s="6">
        <v>21</v>
      </c>
    </row>
    <row r="313" spans="1:3">
      <c r="A313" s="7">
        <v>43047</v>
      </c>
      <c r="B313" s="6">
        <v>37</v>
      </c>
      <c r="C313" s="6">
        <v>19</v>
      </c>
    </row>
    <row r="314" spans="1:3">
      <c r="A314" s="7">
        <v>43048</v>
      </c>
      <c r="B314" s="6">
        <v>33</v>
      </c>
      <c r="C314" s="6">
        <v>23</v>
      </c>
    </row>
    <row r="315" spans="1:3">
      <c r="A315" s="7">
        <v>43049</v>
      </c>
      <c r="B315" s="6">
        <v>28</v>
      </c>
      <c r="C315" s="6">
        <v>22</v>
      </c>
    </row>
    <row r="316" spans="1:3">
      <c r="A316" s="7">
        <v>43050</v>
      </c>
      <c r="B316" s="6">
        <v>33</v>
      </c>
      <c r="C316" s="6">
        <v>21</v>
      </c>
    </row>
    <row r="317" spans="1:3">
      <c r="A317" s="7">
        <v>43051</v>
      </c>
      <c r="B317" s="6">
        <v>38</v>
      </c>
      <c r="C317" s="6">
        <v>19</v>
      </c>
    </row>
    <row r="318" spans="1:3">
      <c r="A318" s="7">
        <v>43052</v>
      </c>
      <c r="B318" s="6">
        <v>26</v>
      </c>
      <c r="C318" s="6">
        <v>19</v>
      </c>
    </row>
    <row r="319" spans="1:3">
      <c r="A319" s="7">
        <v>43053</v>
      </c>
      <c r="B319" s="6">
        <v>28</v>
      </c>
      <c r="C319" s="6">
        <v>23</v>
      </c>
    </row>
    <row r="320" spans="1:3">
      <c r="A320" s="7">
        <v>43054</v>
      </c>
      <c r="B320" s="6">
        <v>47</v>
      </c>
      <c r="C320" s="6">
        <v>23</v>
      </c>
    </row>
    <row r="321" spans="1:3">
      <c r="A321" s="7">
        <v>43055</v>
      </c>
      <c r="B321" s="6">
        <v>28</v>
      </c>
      <c r="C321" s="6">
        <v>21</v>
      </c>
    </row>
    <row r="322" spans="1:3">
      <c r="A322" s="7">
        <v>43056</v>
      </c>
      <c r="B322" s="6">
        <v>31</v>
      </c>
      <c r="C322" s="6">
        <v>20</v>
      </c>
    </row>
    <row r="323" spans="1:3">
      <c r="A323" s="7">
        <v>43057</v>
      </c>
      <c r="B323" s="6">
        <v>37</v>
      </c>
      <c r="C323" s="6">
        <v>19</v>
      </c>
    </row>
    <row r="324" spans="1:3">
      <c r="A324" s="7">
        <v>43058</v>
      </c>
      <c r="B324" s="6">
        <v>34</v>
      </c>
      <c r="C324" s="6">
        <v>23</v>
      </c>
    </row>
    <row r="325" spans="1:3">
      <c r="A325" s="7">
        <v>43059</v>
      </c>
      <c r="B325" s="6">
        <v>41</v>
      </c>
      <c r="C325" s="6">
        <v>22</v>
      </c>
    </row>
    <row r="326" spans="1:3">
      <c r="A326" s="7">
        <v>43060</v>
      </c>
      <c r="B326" s="6">
        <v>28</v>
      </c>
      <c r="C326" s="6">
        <v>20</v>
      </c>
    </row>
    <row r="327" spans="1:3">
      <c r="A327" s="7">
        <v>43061</v>
      </c>
      <c r="B327" s="6">
        <v>40</v>
      </c>
      <c r="C327" s="6">
        <v>19</v>
      </c>
    </row>
    <row r="328" spans="1:3">
      <c r="A328" s="7">
        <v>43062</v>
      </c>
      <c r="B328" s="6">
        <v>47</v>
      </c>
      <c r="C328" s="6">
        <v>23</v>
      </c>
    </row>
    <row r="329" spans="1:3">
      <c r="A329" s="7">
        <v>43063</v>
      </c>
      <c r="B329" s="6">
        <v>46</v>
      </c>
      <c r="C329" s="6">
        <v>22</v>
      </c>
    </row>
    <row r="330" spans="1:3">
      <c r="A330" s="7">
        <v>43064</v>
      </c>
      <c r="B330" s="6">
        <v>32</v>
      </c>
      <c r="C330" s="6">
        <v>20</v>
      </c>
    </row>
    <row r="331" spans="1:3">
      <c r="A331" s="7">
        <v>43065</v>
      </c>
      <c r="B331" s="6">
        <v>30</v>
      </c>
      <c r="C331" s="6">
        <v>19</v>
      </c>
    </row>
    <row r="332" spans="1:3">
      <c r="A332" s="7">
        <v>43066</v>
      </c>
      <c r="B332" s="6">
        <v>30</v>
      </c>
      <c r="C332" s="6">
        <v>23</v>
      </c>
    </row>
    <row r="333" spans="1:3">
      <c r="A333" s="7">
        <v>43067</v>
      </c>
      <c r="B333" s="6">
        <v>37</v>
      </c>
      <c r="C333" s="6">
        <v>22</v>
      </c>
    </row>
    <row r="334" spans="1:3">
      <c r="A334" s="7">
        <v>43068</v>
      </c>
      <c r="B334" s="6">
        <v>27</v>
      </c>
      <c r="C334" s="6">
        <v>20</v>
      </c>
    </row>
    <row r="335" spans="1:3">
      <c r="A335" s="7">
        <v>43069</v>
      </c>
      <c r="B335" s="6">
        <v>28</v>
      </c>
      <c r="C335" s="6">
        <v>19</v>
      </c>
    </row>
    <row r="336" spans="1:3">
      <c r="A336" s="7">
        <v>43070</v>
      </c>
      <c r="B336" s="6">
        <v>34</v>
      </c>
      <c r="C336" s="6">
        <v>19</v>
      </c>
    </row>
    <row r="337" spans="1:3">
      <c r="A337" s="7">
        <v>43071</v>
      </c>
      <c r="B337" s="6">
        <v>35</v>
      </c>
      <c r="C337" s="6">
        <v>17</v>
      </c>
    </row>
    <row r="338" spans="1:3">
      <c r="A338" s="7">
        <v>43072</v>
      </c>
      <c r="B338" s="6">
        <v>19</v>
      </c>
      <c r="C338" s="6">
        <v>15</v>
      </c>
    </row>
    <row r="339" spans="1:3">
      <c r="A339" s="7">
        <v>43073</v>
      </c>
      <c r="B339" s="6">
        <v>16</v>
      </c>
      <c r="C339" s="6">
        <v>13</v>
      </c>
    </row>
    <row r="340" spans="1:3">
      <c r="A340" s="7">
        <v>43074</v>
      </c>
      <c r="B340" s="6">
        <v>11</v>
      </c>
      <c r="C340" s="6">
        <v>10</v>
      </c>
    </row>
    <row r="341" spans="1:3">
      <c r="A341" s="7">
        <v>43075</v>
      </c>
      <c r="B341" s="6">
        <v>28</v>
      </c>
      <c r="C341" s="6">
        <v>19</v>
      </c>
    </row>
    <row r="342" spans="1:3">
      <c r="A342" s="7">
        <v>43076</v>
      </c>
      <c r="B342" s="6">
        <v>26</v>
      </c>
      <c r="C342" s="6">
        <v>17</v>
      </c>
    </row>
    <row r="343" spans="1:3">
      <c r="A343" s="7">
        <v>43077</v>
      </c>
      <c r="B343" s="6">
        <v>30</v>
      </c>
      <c r="C343" s="6">
        <v>15</v>
      </c>
    </row>
    <row r="344" spans="1:3">
      <c r="A344" s="7">
        <v>43078</v>
      </c>
      <c r="B344" s="6">
        <v>19</v>
      </c>
      <c r="C344" s="6">
        <v>14</v>
      </c>
    </row>
    <row r="345" spans="1:3">
      <c r="A345" s="7">
        <v>43079</v>
      </c>
      <c r="B345" s="6">
        <v>15</v>
      </c>
      <c r="C345" s="6">
        <v>11</v>
      </c>
    </row>
    <row r="346" spans="1:3">
      <c r="A346" s="7">
        <v>43080</v>
      </c>
      <c r="B346" s="6">
        <v>33</v>
      </c>
      <c r="C346" s="6">
        <v>17</v>
      </c>
    </row>
    <row r="347" spans="1:3">
      <c r="A347" s="7">
        <v>43081</v>
      </c>
      <c r="B347" s="6">
        <v>22</v>
      </c>
      <c r="C347" s="6">
        <v>15</v>
      </c>
    </row>
    <row r="348" spans="1:3">
      <c r="A348" s="7">
        <v>43082</v>
      </c>
      <c r="B348" s="6">
        <v>26</v>
      </c>
      <c r="C348" s="6">
        <v>14</v>
      </c>
    </row>
    <row r="349" spans="1:3">
      <c r="A349" s="7">
        <v>43083</v>
      </c>
      <c r="B349" s="6">
        <v>24</v>
      </c>
      <c r="C349" s="6">
        <v>13</v>
      </c>
    </row>
    <row r="350" spans="1:3">
      <c r="A350" s="7">
        <v>43084</v>
      </c>
      <c r="B350" s="6">
        <v>30</v>
      </c>
      <c r="C350" s="6">
        <v>17</v>
      </c>
    </row>
    <row r="351" spans="1:3">
      <c r="A351" s="7">
        <v>43085</v>
      </c>
      <c r="B351" s="6">
        <v>30</v>
      </c>
      <c r="C351" s="6">
        <v>15</v>
      </c>
    </row>
    <row r="352" spans="1:3">
      <c r="A352" s="7">
        <v>43086</v>
      </c>
      <c r="B352" s="6">
        <v>16</v>
      </c>
      <c r="C352" s="6">
        <v>14</v>
      </c>
    </row>
    <row r="353" spans="1:3">
      <c r="A353" s="7">
        <v>43087</v>
      </c>
      <c r="B353" s="6">
        <v>27</v>
      </c>
      <c r="C353" s="6">
        <v>13</v>
      </c>
    </row>
    <row r="354" spans="1:3">
      <c r="A354" s="7">
        <v>43088</v>
      </c>
      <c r="B354" s="6">
        <v>33</v>
      </c>
      <c r="C354" s="6">
        <v>18</v>
      </c>
    </row>
    <row r="355" spans="1:3">
      <c r="A355" s="7">
        <v>43089</v>
      </c>
      <c r="B355" s="6">
        <v>20</v>
      </c>
      <c r="C355" s="6">
        <v>16</v>
      </c>
    </row>
    <row r="356" spans="1:3">
      <c r="A356" s="7">
        <v>43090</v>
      </c>
      <c r="B356" s="6">
        <v>23</v>
      </c>
      <c r="C356" s="6">
        <v>15</v>
      </c>
    </row>
    <row r="357" spans="1:3">
      <c r="A357" s="7">
        <v>43091</v>
      </c>
      <c r="B357" s="6">
        <v>17</v>
      </c>
      <c r="C357" s="6">
        <v>13</v>
      </c>
    </row>
    <row r="358" spans="1:3">
      <c r="A358" s="7">
        <v>43092</v>
      </c>
      <c r="B358" s="6">
        <v>20</v>
      </c>
      <c r="C358" s="6">
        <v>18</v>
      </c>
    </row>
    <row r="359" spans="1:3">
      <c r="A359" s="7">
        <v>43093</v>
      </c>
      <c r="B359" s="6">
        <v>26</v>
      </c>
      <c r="C359" s="6">
        <v>16</v>
      </c>
    </row>
    <row r="360" spans="1:3">
      <c r="A360" s="7">
        <v>43094</v>
      </c>
      <c r="B360" s="6">
        <v>19</v>
      </c>
      <c r="C360" s="6">
        <v>15</v>
      </c>
    </row>
    <row r="361" spans="1:3">
      <c r="A361" s="7">
        <v>43095</v>
      </c>
      <c r="B361" s="6">
        <v>23</v>
      </c>
      <c r="C361" s="6">
        <v>13</v>
      </c>
    </row>
    <row r="362" spans="1:3">
      <c r="A362" s="7">
        <v>43096</v>
      </c>
      <c r="B362" s="6">
        <v>33</v>
      </c>
      <c r="C362" s="6">
        <v>19</v>
      </c>
    </row>
    <row r="363" spans="1:3">
      <c r="A363" s="7">
        <v>43097</v>
      </c>
      <c r="B363" s="6">
        <v>32</v>
      </c>
      <c r="C363" s="6">
        <v>16</v>
      </c>
    </row>
    <row r="364" spans="1:3">
      <c r="A364" s="7">
        <v>43098</v>
      </c>
      <c r="B364" s="6">
        <v>17</v>
      </c>
      <c r="C364" s="6">
        <v>15</v>
      </c>
    </row>
    <row r="365" spans="1:3">
      <c r="A365" s="7">
        <v>43099</v>
      </c>
      <c r="B365" s="6">
        <v>22</v>
      </c>
      <c r="C365" s="6">
        <v>13</v>
      </c>
    </row>
    <row r="366" spans="1:3">
      <c r="A366" s="7">
        <v>43100</v>
      </c>
      <c r="B366" s="6">
        <v>9</v>
      </c>
      <c r="C366" s="6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6"/>
  <sheetViews>
    <sheetView workbookViewId="0" xr3:uid="{78B4E459-6924-5F8B-B7BA-2DD04133E49E}">
      <selection activeCell="N14" sqref="N14"/>
    </sheetView>
  </sheetViews>
  <sheetFormatPr defaultRowHeight="15"/>
  <cols>
    <col min="1" max="1" width="13.7109375" customWidth="1"/>
    <col min="4" max="4" width="13.85546875" customWidth="1"/>
    <col min="5" max="5" width="20.140625" customWidth="1"/>
  </cols>
  <sheetData>
    <row r="1" spans="1:5">
      <c r="A1" t="s">
        <v>0</v>
      </c>
      <c r="B1" t="s">
        <v>4</v>
      </c>
      <c r="C1" t="s">
        <v>7</v>
      </c>
      <c r="D1" t="s">
        <v>38</v>
      </c>
      <c r="E1" t="s">
        <v>39</v>
      </c>
    </row>
    <row r="2" spans="1:5">
      <c r="A2" s="7">
        <v>42736</v>
      </c>
      <c r="B2" s="6">
        <v>2</v>
      </c>
      <c r="C2" s="6">
        <v>10</v>
      </c>
      <c r="D2">
        <f>LOG(B2)</f>
        <v>0.3010299956639812</v>
      </c>
      <c r="E2">
        <f>LOG(C2)</f>
        <v>1</v>
      </c>
    </row>
    <row r="3" spans="1:5">
      <c r="A3" s="7">
        <v>42737</v>
      </c>
      <c r="B3" s="6">
        <v>1.33</v>
      </c>
      <c r="C3" s="6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7">
        <v>42738</v>
      </c>
      <c r="B4" s="6">
        <v>1.33</v>
      </c>
      <c r="C4" s="6">
        <v>15</v>
      </c>
      <c r="D4">
        <f t="shared" si="0"/>
        <v>0.12385164096708581</v>
      </c>
      <c r="E4">
        <f t="shared" si="1"/>
        <v>1.1760912590556813</v>
      </c>
    </row>
    <row r="5" spans="1:5">
      <c r="A5" s="7">
        <v>42739</v>
      </c>
      <c r="B5" s="6">
        <v>1.05</v>
      </c>
      <c r="C5" s="6">
        <v>17</v>
      </c>
      <c r="D5">
        <f t="shared" si="0"/>
        <v>2.1189299069938092E-2</v>
      </c>
      <c r="E5">
        <f t="shared" si="1"/>
        <v>1.2304489213782739</v>
      </c>
    </row>
    <row r="6" spans="1:5">
      <c r="A6" s="7">
        <v>42740</v>
      </c>
      <c r="B6" s="6">
        <v>1</v>
      </c>
      <c r="C6" s="6">
        <v>18</v>
      </c>
      <c r="D6">
        <f t="shared" si="0"/>
        <v>0</v>
      </c>
      <c r="E6">
        <f t="shared" si="1"/>
        <v>1.255272505103306</v>
      </c>
    </row>
    <row r="7" spans="1:5">
      <c r="A7" s="7">
        <v>42741</v>
      </c>
      <c r="B7" s="6">
        <v>1.54</v>
      </c>
      <c r="C7" s="6">
        <v>11</v>
      </c>
      <c r="D7">
        <f t="shared" si="0"/>
        <v>0.18752072083646307</v>
      </c>
      <c r="E7">
        <f t="shared" si="1"/>
        <v>1.0413926851582251</v>
      </c>
    </row>
    <row r="8" spans="1:5">
      <c r="A8" s="7">
        <v>42742</v>
      </c>
      <c r="B8" s="6">
        <v>1.54</v>
      </c>
      <c r="C8" s="6">
        <v>13</v>
      </c>
      <c r="D8">
        <f t="shared" si="0"/>
        <v>0.18752072083646307</v>
      </c>
      <c r="E8">
        <f t="shared" si="1"/>
        <v>1.1139433523068367</v>
      </c>
    </row>
    <row r="9" spans="1:5">
      <c r="A9" s="7">
        <v>42743</v>
      </c>
      <c r="B9" s="6">
        <v>1.18</v>
      </c>
      <c r="C9" s="6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7">
        <v>42744</v>
      </c>
      <c r="B10" s="6">
        <v>1.18</v>
      </c>
      <c r="C10" s="6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7">
        <v>42745</v>
      </c>
      <c r="B11" s="6">
        <v>1.05</v>
      </c>
      <c r="C11" s="6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7">
        <v>42746</v>
      </c>
      <c r="B12" s="6">
        <v>1.54</v>
      </c>
      <c r="C12" s="6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7">
        <v>42747</v>
      </c>
      <c r="B13" s="6">
        <v>1.33</v>
      </c>
      <c r="C13" s="6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7">
        <v>42748</v>
      </c>
      <c r="B14" s="6">
        <v>1.33</v>
      </c>
      <c r="C14" s="6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7">
        <v>42749</v>
      </c>
      <c r="B15" s="6">
        <v>1.05</v>
      </c>
      <c r="C15" s="6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7">
        <v>42750</v>
      </c>
      <c r="B16" s="6">
        <v>1.1100000000000001</v>
      </c>
      <c r="C16" s="6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7">
        <v>42751</v>
      </c>
      <c r="B17" s="6">
        <v>1.67</v>
      </c>
      <c r="C17" s="6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7">
        <v>42752</v>
      </c>
      <c r="B18" s="6">
        <v>1.43</v>
      </c>
      <c r="C18" s="6">
        <v>14</v>
      </c>
      <c r="D18">
        <f t="shared" si="0"/>
        <v>0.1553360374650618</v>
      </c>
      <c r="E18">
        <f t="shared" si="1"/>
        <v>1.146128035678238</v>
      </c>
    </row>
    <row r="19" spans="1:5">
      <c r="A19" s="7">
        <v>42753</v>
      </c>
      <c r="B19" s="6">
        <v>1.18</v>
      </c>
      <c r="C19" s="6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7">
        <v>42754</v>
      </c>
      <c r="B20" s="6">
        <v>1.18</v>
      </c>
      <c r="C20" s="6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7">
        <v>42755</v>
      </c>
      <c r="B21" s="6">
        <v>1.43</v>
      </c>
      <c r="C21" s="6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7">
        <v>42756</v>
      </c>
      <c r="B22" s="6">
        <v>1.25</v>
      </c>
      <c r="C22" s="6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7">
        <v>42757</v>
      </c>
      <c r="B23" s="6">
        <v>1.1100000000000001</v>
      </c>
      <c r="C23" s="6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7">
        <v>42758</v>
      </c>
      <c r="B24" s="6">
        <v>1.05</v>
      </c>
      <c r="C24" s="6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7">
        <v>42759</v>
      </c>
      <c r="B25" s="6">
        <v>1.54</v>
      </c>
      <c r="C25" s="6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7">
        <v>42760</v>
      </c>
      <c r="B26" s="6">
        <v>1.25</v>
      </c>
      <c r="C26" s="6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7">
        <v>42761</v>
      </c>
      <c r="B27" s="6">
        <v>1.25</v>
      </c>
      <c r="C27" s="6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7">
        <v>42762</v>
      </c>
      <c r="B28" s="6">
        <v>1.05</v>
      </c>
      <c r="C28" s="6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7">
        <v>42763</v>
      </c>
      <c r="B29" s="6">
        <v>1.33</v>
      </c>
      <c r="C29" s="6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7">
        <v>42764</v>
      </c>
      <c r="B30" s="6">
        <v>1.33</v>
      </c>
      <c r="C30" s="6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7">
        <v>42765</v>
      </c>
      <c r="B31" s="6">
        <v>1.05</v>
      </c>
      <c r="C31" s="6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7">
        <v>42766</v>
      </c>
      <c r="B32" s="6">
        <v>1.05</v>
      </c>
      <c r="C32" s="6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7">
        <v>42767</v>
      </c>
      <c r="B33" s="6">
        <v>1</v>
      </c>
      <c r="C33" s="6">
        <v>18</v>
      </c>
      <c r="D33">
        <f t="shared" si="0"/>
        <v>0</v>
      </c>
      <c r="E33">
        <f t="shared" si="1"/>
        <v>1.255272505103306</v>
      </c>
    </row>
    <row r="34" spans="1:5">
      <c r="A34" s="7">
        <v>42768</v>
      </c>
      <c r="B34" s="6">
        <v>1</v>
      </c>
      <c r="C34" s="6">
        <v>20</v>
      </c>
      <c r="D34">
        <f t="shared" si="0"/>
        <v>0</v>
      </c>
      <c r="E34">
        <f t="shared" si="1"/>
        <v>1.3010299956639813</v>
      </c>
    </row>
    <row r="35" spans="1:5">
      <c r="A35" s="7">
        <v>42769</v>
      </c>
      <c r="B35" s="6">
        <v>0.87</v>
      </c>
      <c r="C35" s="6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7">
        <v>42770</v>
      </c>
      <c r="B36" s="6">
        <v>0.83</v>
      </c>
      <c r="C36" s="6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7">
        <v>42771</v>
      </c>
      <c r="B37" s="6">
        <v>1.1100000000000001</v>
      </c>
      <c r="C37" s="6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7">
        <v>42772</v>
      </c>
      <c r="B38" s="6">
        <v>0.95</v>
      </c>
      <c r="C38" s="6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7">
        <v>42773</v>
      </c>
      <c r="B39" s="6">
        <v>0.87</v>
      </c>
      <c r="C39" s="6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7">
        <v>42774</v>
      </c>
      <c r="B40" s="6">
        <v>0.87</v>
      </c>
      <c r="C40" s="6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7">
        <v>42775</v>
      </c>
      <c r="B41" s="6">
        <v>1</v>
      </c>
      <c r="C41" s="6">
        <v>19</v>
      </c>
      <c r="D41">
        <f t="shared" si="0"/>
        <v>0</v>
      </c>
      <c r="E41">
        <f t="shared" si="1"/>
        <v>1.2787536009528289</v>
      </c>
    </row>
    <row r="42" spans="1:5">
      <c r="A42" s="7">
        <v>42776</v>
      </c>
      <c r="B42" s="6">
        <v>0.91</v>
      </c>
      <c r="C42" s="6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7">
        <v>42777</v>
      </c>
      <c r="B43" s="6">
        <v>0.91</v>
      </c>
      <c r="C43" s="6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7">
        <v>42778</v>
      </c>
      <c r="B44" s="6">
        <v>0.83</v>
      </c>
      <c r="C44" s="6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7">
        <v>42779</v>
      </c>
      <c r="B45" s="6">
        <v>1.1100000000000001</v>
      </c>
      <c r="C45" s="6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7">
        <v>42780</v>
      </c>
      <c r="B46" s="6">
        <v>0.95</v>
      </c>
      <c r="C46" s="6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7">
        <v>42781</v>
      </c>
      <c r="B47" s="6">
        <v>0.91</v>
      </c>
      <c r="C47" s="6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7">
        <v>42782</v>
      </c>
      <c r="B48" s="6">
        <v>0.87</v>
      </c>
      <c r="C48" s="6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7">
        <v>42783</v>
      </c>
      <c r="B49" s="6">
        <v>1</v>
      </c>
      <c r="C49" s="6">
        <v>18</v>
      </c>
      <c r="D49">
        <f t="shared" si="0"/>
        <v>0</v>
      </c>
      <c r="E49">
        <f t="shared" si="1"/>
        <v>1.255272505103306</v>
      </c>
    </row>
    <row r="50" spans="1:5">
      <c r="A50" s="7">
        <v>42784</v>
      </c>
      <c r="B50" s="6">
        <v>0.95</v>
      </c>
      <c r="C50" s="6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7">
        <v>42785</v>
      </c>
      <c r="B51" s="6">
        <v>0.95</v>
      </c>
      <c r="C51" s="6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7">
        <v>42786</v>
      </c>
      <c r="B52" s="6">
        <v>0.95</v>
      </c>
      <c r="C52" s="6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7">
        <v>42787</v>
      </c>
      <c r="B53" s="6">
        <v>1</v>
      </c>
      <c r="C53" s="6">
        <v>18</v>
      </c>
      <c r="D53">
        <f t="shared" si="0"/>
        <v>0</v>
      </c>
      <c r="E53">
        <f t="shared" si="1"/>
        <v>1.255272505103306</v>
      </c>
    </row>
    <row r="54" spans="1:5">
      <c r="A54" s="7">
        <v>42788</v>
      </c>
      <c r="B54" s="6">
        <v>0.95</v>
      </c>
      <c r="C54" s="6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7">
        <v>42789</v>
      </c>
      <c r="B55" s="6">
        <v>1</v>
      </c>
      <c r="C55" s="6">
        <v>20</v>
      </c>
      <c r="D55">
        <f t="shared" si="0"/>
        <v>0</v>
      </c>
      <c r="E55">
        <f t="shared" si="1"/>
        <v>1.3010299956639813</v>
      </c>
    </row>
    <row r="56" spans="1:5">
      <c r="A56" s="7">
        <v>42790</v>
      </c>
      <c r="B56" s="6">
        <v>0.87</v>
      </c>
      <c r="C56" s="6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7">
        <v>42791</v>
      </c>
      <c r="B57" s="6">
        <v>1</v>
      </c>
      <c r="C57" s="6">
        <v>18</v>
      </c>
      <c r="D57">
        <f t="shared" si="0"/>
        <v>0</v>
      </c>
      <c r="E57">
        <f t="shared" si="1"/>
        <v>1.255272505103306</v>
      </c>
    </row>
    <row r="58" spans="1:5">
      <c r="A58" s="7">
        <v>42792</v>
      </c>
      <c r="B58" s="6">
        <v>1.05</v>
      </c>
      <c r="C58" s="6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7">
        <v>42793</v>
      </c>
      <c r="B59" s="6">
        <v>1</v>
      </c>
      <c r="C59" s="6">
        <v>20</v>
      </c>
      <c r="D59">
        <f t="shared" si="0"/>
        <v>0</v>
      </c>
      <c r="E59">
        <f t="shared" si="1"/>
        <v>1.3010299956639813</v>
      </c>
    </row>
    <row r="60" spans="1:5">
      <c r="A60" s="7">
        <v>42794</v>
      </c>
      <c r="B60" s="6">
        <v>0.91</v>
      </c>
      <c r="C60" s="6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7">
        <v>42795</v>
      </c>
      <c r="B61" s="6">
        <v>0.87</v>
      </c>
      <c r="C61" s="6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7">
        <v>42796</v>
      </c>
      <c r="B62" s="6">
        <v>0.8</v>
      </c>
      <c r="C62" s="6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7">
        <v>42797</v>
      </c>
      <c r="B63" s="6">
        <v>0.77</v>
      </c>
      <c r="C63" s="6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7">
        <v>42798</v>
      </c>
      <c r="B64" s="6">
        <v>0.77</v>
      </c>
      <c r="C64" s="6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7">
        <v>42799</v>
      </c>
      <c r="B65" s="6">
        <v>0.87</v>
      </c>
      <c r="C65" s="6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7">
        <v>42800</v>
      </c>
      <c r="B66" s="6">
        <v>0.77</v>
      </c>
      <c r="C66" s="6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7">
        <v>42801</v>
      </c>
      <c r="B67" s="6">
        <v>0.77</v>
      </c>
      <c r="C67" s="6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7">
        <v>42802</v>
      </c>
      <c r="B68" s="6">
        <v>0.77</v>
      </c>
      <c r="C68" s="6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7">
        <v>42803</v>
      </c>
      <c r="B69" s="6">
        <v>0.8</v>
      </c>
      <c r="C69" s="6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7">
        <v>42804</v>
      </c>
      <c r="B70" s="6">
        <v>0.83</v>
      </c>
      <c r="C70" s="6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7">
        <v>42805</v>
      </c>
      <c r="B71" s="6">
        <v>0.83</v>
      </c>
      <c r="C71" s="6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7">
        <v>42806</v>
      </c>
      <c r="B72" s="6">
        <v>0.74</v>
      </c>
      <c r="C72" s="6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7">
        <v>42807</v>
      </c>
      <c r="B73" s="6">
        <v>0.87</v>
      </c>
      <c r="C73" s="6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7">
        <v>42808</v>
      </c>
      <c r="B74" s="6">
        <v>0.87</v>
      </c>
      <c r="C74" s="6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7">
        <v>42809</v>
      </c>
      <c r="B75" s="6">
        <v>0.83</v>
      </c>
      <c r="C75" s="6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7">
        <v>42810</v>
      </c>
      <c r="B76" s="6">
        <v>0.83</v>
      </c>
      <c r="C76" s="6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7">
        <v>42811</v>
      </c>
      <c r="B77" s="6">
        <v>0.77</v>
      </c>
      <c r="C77" s="6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7">
        <v>42812</v>
      </c>
      <c r="B78" s="6">
        <v>0.83</v>
      </c>
      <c r="C78" s="6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7">
        <v>42813</v>
      </c>
      <c r="B79" s="6">
        <v>0.83</v>
      </c>
      <c r="C79" s="6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7">
        <v>42814</v>
      </c>
      <c r="B80" s="6">
        <v>0.77</v>
      </c>
      <c r="C80" s="6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7">
        <v>42815</v>
      </c>
      <c r="B81" s="6">
        <v>0.83</v>
      </c>
      <c r="C81" s="6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7">
        <v>42816</v>
      </c>
      <c r="B82" s="6">
        <v>0.74</v>
      </c>
      <c r="C82" s="6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7">
        <v>42817</v>
      </c>
      <c r="B83" s="6">
        <v>0.87</v>
      </c>
      <c r="C83" s="6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7">
        <v>42818</v>
      </c>
      <c r="B84" s="6">
        <v>0.83</v>
      </c>
      <c r="C84" s="6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7">
        <v>42819</v>
      </c>
      <c r="B85" s="6">
        <v>0.8</v>
      </c>
      <c r="C85" s="6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7">
        <v>42820</v>
      </c>
      <c r="B86" s="6">
        <v>0.77</v>
      </c>
      <c r="C86" s="6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7">
        <v>42821</v>
      </c>
      <c r="B87" s="6">
        <v>0.74</v>
      </c>
      <c r="C87" s="6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7">
        <v>42822</v>
      </c>
      <c r="B88" s="6">
        <v>0.83</v>
      </c>
      <c r="C88" s="6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7">
        <v>42823</v>
      </c>
      <c r="B89" s="6">
        <v>0.83</v>
      </c>
      <c r="C89" s="6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7">
        <v>42824</v>
      </c>
      <c r="B90" s="6">
        <v>0.8</v>
      </c>
      <c r="C90" s="6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7">
        <v>42825</v>
      </c>
      <c r="B91" s="6">
        <v>0.77</v>
      </c>
      <c r="C91" s="6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7">
        <v>42826</v>
      </c>
      <c r="B92" s="6">
        <v>0.8</v>
      </c>
      <c r="C92" s="6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7">
        <v>42827</v>
      </c>
      <c r="B93" s="6">
        <v>0.74</v>
      </c>
      <c r="C93" s="6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7">
        <v>42828</v>
      </c>
      <c r="B94" s="6">
        <v>0.74</v>
      </c>
      <c r="C94" s="6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7">
        <v>42829</v>
      </c>
      <c r="B95" s="6">
        <v>0.71</v>
      </c>
      <c r="C95" s="6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7">
        <v>42830</v>
      </c>
      <c r="B96" s="6">
        <v>0.71</v>
      </c>
      <c r="C96" s="6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7">
        <v>42831</v>
      </c>
      <c r="B97" s="6">
        <v>0.8</v>
      </c>
      <c r="C97" s="6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7">
        <v>42832</v>
      </c>
      <c r="B98" s="6">
        <v>0.74</v>
      </c>
      <c r="C98" s="6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7">
        <v>42833</v>
      </c>
      <c r="B99" s="6">
        <v>0.74</v>
      </c>
      <c r="C99" s="6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7">
        <v>42834</v>
      </c>
      <c r="B100" s="6">
        <v>0.69</v>
      </c>
      <c r="C100" s="6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7">
        <v>42835</v>
      </c>
      <c r="B101" s="6">
        <v>0.74</v>
      </c>
      <c r="C101" s="6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7">
        <v>42836</v>
      </c>
      <c r="B102" s="6">
        <v>0.74</v>
      </c>
      <c r="C102" s="6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7">
        <v>42837</v>
      </c>
      <c r="B103" s="6">
        <v>0.74</v>
      </c>
      <c r="C103" s="6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7">
        <v>42838</v>
      </c>
      <c r="B104" s="6">
        <v>0.69</v>
      </c>
      <c r="C104" s="6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7">
        <v>42839</v>
      </c>
      <c r="B105" s="6">
        <v>0.77</v>
      </c>
      <c r="C105" s="6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7">
        <v>42840</v>
      </c>
      <c r="B106" s="6">
        <v>0.74</v>
      </c>
      <c r="C106" s="6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7">
        <v>42841</v>
      </c>
      <c r="B107" s="6">
        <v>0.69</v>
      </c>
      <c r="C107" s="6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7">
        <v>42842</v>
      </c>
      <c r="B108" s="6">
        <v>0.71</v>
      </c>
      <c r="C108" s="6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7">
        <v>42843</v>
      </c>
      <c r="B109" s="6">
        <v>0.74</v>
      </c>
      <c r="C109" s="6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7">
        <v>42844</v>
      </c>
      <c r="B110" s="6">
        <v>0.77</v>
      </c>
      <c r="C110" s="6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7">
        <v>42845</v>
      </c>
      <c r="B111" s="6">
        <v>0.69</v>
      </c>
      <c r="C111" s="6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7">
        <v>42846</v>
      </c>
      <c r="B112" s="6">
        <v>0.74</v>
      </c>
      <c r="C112" s="6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7">
        <v>42847</v>
      </c>
      <c r="B113" s="6">
        <v>0.77</v>
      </c>
      <c r="C113" s="6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7">
        <v>42848</v>
      </c>
      <c r="B114" s="6">
        <v>0.77</v>
      </c>
      <c r="C114" s="6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7">
        <v>42849</v>
      </c>
      <c r="B115" s="6">
        <v>0.69</v>
      </c>
      <c r="C115" s="6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7">
        <v>42850</v>
      </c>
      <c r="B116" s="6">
        <v>0.71</v>
      </c>
      <c r="C116" s="6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7">
        <v>42851</v>
      </c>
      <c r="B117" s="6">
        <v>0.8</v>
      </c>
      <c r="C117" s="6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7">
        <v>42852</v>
      </c>
      <c r="B118" s="6">
        <v>0.77</v>
      </c>
      <c r="C118" s="6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7">
        <v>42853</v>
      </c>
      <c r="B119" s="6">
        <v>0.74</v>
      </c>
      <c r="C119" s="6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7">
        <v>42854</v>
      </c>
      <c r="B120" s="6">
        <v>0.71</v>
      </c>
      <c r="C120" s="6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7">
        <v>42855</v>
      </c>
      <c r="B121" s="6">
        <v>0.74</v>
      </c>
      <c r="C121" s="6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7">
        <v>42856</v>
      </c>
      <c r="B122" s="6">
        <v>0.65</v>
      </c>
      <c r="C122" s="6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7">
        <v>42857</v>
      </c>
      <c r="B123" s="6">
        <v>0.69</v>
      </c>
      <c r="C123" s="6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7">
        <v>42858</v>
      </c>
      <c r="B124" s="6">
        <v>0.63</v>
      </c>
      <c r="C124" s="6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7">
        <v>42859</v>
      </c>
      <c r="B125" s="6">
        <v>0.63</v>
      </c>
      <c r="C125" s="6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7">
        <v>42860</v>
      </c>
      <c r="B126" s="6">
        <v>0.71</v>
      </c>
      <c r="C126" s="6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7">
        <v>42861</v>
      </c>
      <c r="B127" s="6">
        <v>0.67</v>
      </c>
      <c r="C127" s="6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7">
        <v>42862</v>
      </c>
      <c r="B128" s="6">
        <v>0.65</v>
      </c>
      <c r="C128" s="6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7">
        <v>42863</v>
      </c>
      <c r="B129" s="6">
        <v>0.67</v>
      </c>
      <c r="C129" s="6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7">
        <v>42864</v>
      </c>
      <c r="B130" s="6">
        <v>0.63</v>
      </c>
      <c r="C130" s="6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7">
        <v>42865</v>
      </c>
      <c r="B131" s="6">
        <v>0.69</v>
      </c>
      <c r="C131" s="6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7">
        <v>42866</v>
      </c>
      <c r="B132" s="6">
        <v>0.67</v>
      </c>
      <c r="C132" s="6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7">
        <v>42867</v>
      </c>
      <c r="B133" s="6">
        <v>0.67</v>
      </c>
      <c r="C133" s="6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7">
        <v>42868</v>
      </c>
      <c r="B134" s="6">
        <v>0.65</v>
      </c>
      <c r="C134" s="6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7">
        <v>42869</v>
      </c>
      <c r="B135" s="6">
        <v>0.63</v>
      </c>
      <c r="C135" s="6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7">
        <v>42870</v>
      </c>
      <c r="B136" s="6">
        <v>0.69</v>
      </c>
      <c r="C136" s="6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7">
        <v>42871</v>
      </c>
      <c r="B137" s="6">
        <v>0.67</v>
      </c>
      <c r="C137" s="6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7">
        <v>42872</v>
      </c>
      <c r="B138" s="6">
        <v>0.67</v>
      </c>
      <c r="C138" s="6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7">
        <v>42873</v>
      </c>
      <c r="B139" s="6">
        <v>0.67</v>
      </c>
      <c r="C139" s="6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7">
        <v>42874</v>
      </c>
      <c r="B140" s="6">
        <v>0.61</v>
      </c>
      <c r="C140" s="6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7">
        <v>42875</v>
      </c>
      <c r="B141" s="6">
        <v>0.67</v>
      </c>
      <c r="C141" s="6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7">
        <v>42876</v>
      </c>
      <c r="B142" s="6">
        <v>0.69</v>
      </c>
      <c r="C142" s="6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7">
        <v>42877</v>
      </c>
      <c r="B143" s="6">
        <v>0.67</v>
      </c>
      <c r="C143" s="6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7">
        <v>42878</v>
      </c>
      <c r="B144" s="6">
        <v>0.63</v>
      </c>
      <c r="C144" s="6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7">
        <v>42879</v>
      </c>
      <c r="B145" s="6">
        <v>0.69</v>
      </c>
      <c r="C145" s="6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7">
        <v>42880</v>
      </c>
      <c r="B146" s="6">
        <v>0.69</v>
      </c>
      <c r="C146" s="6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7">
        <v>42881</v>
      </c>
      <c r="B147" s="6">
        <v>0.67</v>
      </c>
      <c r="C147" s="6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7">
        <v>42882</v>
      </c>
      <c r="B148" s="6">
        <v>0.63</v>
      </c>
      <c r="C148" s="6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7">
        <v>42883</v>
      </c>
      <c r="B149" s="6">
        <v>0.65</v>
      </c>
      <c r="C149" s="6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7">
        <v>42884</v>
      </c>
      <c r="B150" s="6">
        <v>0.65</v>
      </c>
      <c r="C150" s="6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7">
        <v>42885</v>
      </c>
      <c r="B151" s="6">
        <v>0.67</v>
      </c>
      <c r="C151" s="6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7">
        <v>42886</v>
      </c>
      <c r="B152" s="6">
        <v>0.65</v>
      </c>
      <c r="C152" s="6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7">
        <v>42887</v>
      </c>
      <c r="B153" s="6">
        <v>0.65</v>
      </c>
      <c r="C153" s="6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7">
        <v>42888</v>
      </c>
      <c r="B154" s="6">
        <v>0.59</v>
      </c>
      <c r="C154" s="6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7">
        <v>42889</v>
      </c>
      <c r="B155" s="6">
        <v>0.56000000000000005</v>
      </c>
      <c r="C155" s="6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7">
        <v>42890</v>
      </c>
      <c r="B156" s="6">
        <v>0.51</v>
      </c>
      <c r="C156" s="6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7">
        <v>42891</v>
      </c>
      <c r="B157" s="6">
        <v>0.59</v>
      </c>
      <c r="C157" s="6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7">
        <v>42892</v>
      </c>
      <c r="B158" s="6">
        <v>0.56000000000000005</v>
      </c>
      <c r="C158" s="6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7">
        <v>42893</v>
      </c>
      <c r="B159" s="6">
        <v>0.56000000000000005</v>
      </c>
      <c r="C159" s="6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7">
        <v>42894</v>
      </c>
      <c r="B160" s="6">
        <v>0.5</v>
      </c>
      <c r="C160" s="6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7">
        <v>42895</v>
      </c>
      <c r="B161" s="6">
        <v>0.61</v>
      </c>
      <c r="C161" s="6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7">
        <v>42896</v>
      </c>
      <c r="B162" s="6">
        <v>0.54</v>
      </c>
      <c r="C162" s="6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7">
        <v>42897</v>
      </c>
      <c r="B163" s="6">
        <v>0.53</v>
      </c>
      <c r="C163" s="6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7">
        <v>42898</v>
      </c>
      <c r="B164" s="6">
        <v>0.5</v>
      </c>
      <c r="C164" s="6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7">
        <v>42899</v>
      </c>
      <c r="B165" s="6">
        <v>0.59</v>
      </c>
      <c r="C165" s="6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7">
        <v>42900</v>
      </c>
      <c r="B166" s="6">
        <v>0.56999999999999995</v>
      </c>
      <c r="C166" s="6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7">
        <v>42901</v>
      </c>
      <c r="B167" s="6">
        <v>0.56000000000000005</v>
      </c>
      <c r="C167" s="6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7">
        <v>42902</v>
      </c>
      <c r="B168" s="6">
        <v>0.47</v>
      </c>
      <c r="C168" s="6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7">
        <v>42903</v>
      </c>
      <c r="B169" s="6">
        <v>0.65</v>
      </c>
      <c r="C169" s="6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7">
        <v>42904</v>
      </c>
      <c r="B170" s="6">
        <v>0.59</v>
      </c>
      <c r="C170" s="6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7">
        <v>42905</v>
      </c>
      <c r="B171" s="6">
        <v>0.56000000000000005</v>
      </c>
      <c r="C171" s="6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7">
        <v>42906</v>
      </c>
      <c r="B172" s="6">
        <v>0.54</v>
      </c>
      <c r="C172" s="6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7">
        <v>42907</v>
      </c>
      <c r="B173" s="6">
        <v>0.47</v>
      </c>
      <c r="C173" s="6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7">
        <v>42908</v>
      </c>
      <c r="B174" s="6">
        <v>0.65</v>
      </c>
      <c r="C174" s="6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7">
        <v>42909</v>
      </c>
      <c r="B175" s="6">
        <v>0.61</v>
      </c>
      <c r="C175" s="6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7">
        <v>42910</v>
      </c>
      <c r="B176" s="6">
        <v>0.56999999999999995</v>
      </c>
      <c r="C176" s="6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7">
        <v>42911</v>
      </c>
      <c r="B177" s="6">
        <v>0.51</v>
      </c>
      <c r="C177" s="6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7">
        <v>42912</v>
      </c>
      <c r="B178" s="6">
        <v>0.47</v>
      </c>
      <c r="C178" s="6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7">
        <v>42913</v>
      </c>
      <c r="B179" s="6">
        <v>0.63</v>
      </c>
      <c r="C179" s="6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7">
        <v>42914</v>
      </c>
      <c r="B180" s="6">
        <v>0.59</v>
      </c>
      <c r="C180" s="6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7">
        <v>42915</v>
      </c>
      <c r="B181" s="6">
        <v>0.54</v>
      </c>
      <c r="C181" s="6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7">
        <v>42916</v>
      </c>
      <c r="B182" s="6">
        <v>0.53</v>
      </c>
      <c r="C182" s="6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7">
        <v>42917</v>
      </c>
      <c r="B183" s="6">
        <v>0.47</v>
      </c>
      <c r="C183" s="6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7">
        <v>42918</v>
      </c>
      <c r="B184" s="6">
        <v>0.51</v>
      </c>
      <c r="C184" s="6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7">
        <v>42919</v>
      </c>
      <c r="B185" s="6">
        <v>0.54</v>
      </c>
      <c r="C185" s="6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7">
        <v>42920</v>
      </c>
      <c r="B186" s="6">
        <v>0.59</v>
      </c>
      <c r="C186" s="6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7">
        <v>42921</v>
      </c>
      <c r="B187" s="6">
        <v>0.63</v>
      </c>
      <c r="C187" s="6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7">
        <v>42922</v>
      </c>
      <c r="B188" s="6">
        <v>0.51</v>
      </c>
      <c r="C188" s="6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7">
        <v>42923</v>
      </c>
      <c r="B189" s="6">
        <v>0.56999999999999995</v>
      </c>
      <c r="C189" s="6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7">
        <v>42924</v>
      </c>
      <c r="B190" s="6">
        <v>0.56999999999999995</v>
      </c>
      <c r="C190" s="6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7">
        <v>42925</v>
      </c>
      <c r="B191" s="6">
        <v>0.59</v>
      </c>
      <c r="C191" s="6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7">
        <v>42926</v>
      </c>
      <c r="B192" s="6">
        <v>0.49</v>
      </c>
      <c r="C192" s="6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7">
        <v>42927</v>
      </c>
      <c r="B193" s="6">
        <v>0.54</v>
      </c>
      <c r="C193" s="6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7">
        <v>42928</v>
      </c>
      <c r="B194" s="6">
        <v>0.56000000000000005</v>
      </c>
      <c r="C194" s="6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7">
        <v>42929</v>
      </c>
      <c r="B195" s="6">
        <v>0.61</v>
      </c>
      <c r="C195" s="6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7">
        <v>42930</v>
      </c>
      <c r="B196" s="6">
        <v>0.5</v>
      </c>
      <c r="C196" s="6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7">
        <v>42931</v>
      </c>
      <c r="B197" s="6">
        <v>0.54</v>
      </c>
      <c r="C197" s="6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7">
        <v>42932</v>
      </c>
      <c r="B198" s="6">
        <v>0.59</v>
      </c>
      <c r="C198" s="6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7">
        <v>42933</v>
      </c>
      <c r="B199" s="6">
        <v>0.56999999999999995</v>
      </c>
      <c r="C199" s="6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7">
        <v>42934</v>
      </c>
      <c r="B200" s="6">
        <v>0.47</v>
      </c>
      <c r="C200" s="6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7">
        <v>42935</v>
      </c>
      <c r="B201" s="6">
        <v>0.56000000000000005</v>
      </c>
      <c r="C201" s="6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7">
        <v>42936</v>
      </c>
      <c r="B202" s="6">
        <v>0.56999999999999995</v>
      </c>
      <c r="C202" s="6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7">
        <v>42937</v>
      </c>
      <c r="B203" s="6">
        <v>0.56999999999999995</v>
      </c>
      <c r="C203" s="6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7">
        <v>42938</v>
      </c>
      <c r="B204" s="6">
        <v>0.47</v>
      </c>
      <c r="C204" s="6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7">
        <v>42939</v>
      </c>
      <c r="B205" s="6">
        <v>0.51</v>
      </c>
      <c r="C205" s="6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7">
        <v>42940</v>
      </c>
      <c r="B206" s="6">
        <v>0.56999999999999995</v>
      </c>
      <c r="C206" s="6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7">
        <v>42941</v>
      </c>
      <c r="B207" s="6">
        <v>0.56999999999999995</v>
      </c>
      <c r="C207" s="6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7">
        <v>42942</v>
      </c>
      <c r="B208" s="6">
        <v>0.59</v>
      </c>
      <c r="C208" s="6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7">
        <v>42943</v>
      </c>
      <c r="B209" s="6">
        <v>0.47</v>
      </c>
      <c r="C209" s="6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7">
        <v>42944</v>
      </c>
      <c r="B210" s="6">
        <v>0.51</v>
      </c>
      <c r="C210" s="6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7">
        <v>42945</v>
      </c>
      <c r="B211" s="6">
        <v>0.56999999999999995</v>
      </c>
      <c r="C211" s="6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7">
        <v>42946</v>
      </c>
      <c r="B212" s="6">
        <v>0.59</v>
      </c>
      <c r="C212" s="6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7">
        <v>42947</v>
      </c>
      <c r="B213" s="6">
        <v>0.61</v>
      </c>
      <c r="C213" s="6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7">
        <v>42948</v>
      </c>
      <c r="B214" s="6">
        <v>0.63</v>
      </c>
      <c r="C214" s="6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7">
        <v>42949</v>
      </c>
      <c r="B215" s="6">
        <v>0.63</v>
      </c>
      <c r="C215" s="6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7">
        <v>42950</v>
      </c>
      <c r="B216" s="6">
        <v>0.63</v>
      </c>
      <c r="C216" s="6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7">
        <v>42951</v>
      </c>
      <c r="B217" s="6">
        <v>0.69</v>
      </c>
      <c r="C217" s="6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7">
        <v>42952</v>
      </c>
      <c r="B218" s="6">
        <v>0.61</v>
      </c>
      <c r="C218" s="6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7">
        <v>42953</v>
      </c>
      <c r="B219" s="6">
        <v>0.61</v>
      </c>
      <c r="C219" s="6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7">
        <v>42954</v>
      </c>
      <c r="B220" s="6">
        <v>0.67</v>
      </c>
      <c r="C220" s="6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7">
        <v>42955</v>
      </c>
      <c r="B221" s="6">
        <v>0.65</v>
      </c>
      <c r="C221" s="6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7">
        <v>42956</v>
      </c>
      <c r="B222" s="6">
        <v>0.63</v>
      </c>
      <c r="C222" s="6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7">
        <v>42957</v>
      </c>
      <c r="B223" s="6">
        <v>0.65</v>
      </c>
      <c r="C223" s="6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7">
        <v>42958</v>
      </c>
      <c r="B224" s="6">
        <v>0.67</v>
      </c>
      <c r="C224" s="6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7">
        <v>42959</v>
      </c>
      <c r="B225" s="6">
        <v>0.65</v>
      </c>
      <c r="C225" s="6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7">
        <v>42960</v>
      </c>
      <c r="B226" s="6">
        <v>0.65</v>
      </c>
      <c r="C226" s="6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7">
        <v>42961</v>
      </c>
      <c r="B227" s="6">
        <v>0.59</v>
      </c>
      <c r="C227" s="6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7">
        <v>42962</v>
      </c>
      <c r="B228" s="6">
        <v>0.63</v>
      </c>
      <c r="C228" s="6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7">
        <v>42963</v>
      </c>
      <c r="B229" s="6">
        <v>0.63</v>
      </c>
      <c r="C229" s="6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7">
        <v>42964</v>
      </c>
      <c r="B230" s="6">
        <v>0.67</v>
      </c>
      <c r="C230" s="6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7">
        <v>42965</v>
      </c>
      <c r="B231" s="6">
        <v>0.69</v>
      </c>
      <c r="C231" s="6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7">
        <v>42966</v>
      </c>
      <c r="B232" s="6">
        <v>0.61</v>
      </c>
      <c r="C232" s="6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7">
        <v>42967</v>
      </c>
      <c r="B233" s="6">
        <v>0.65</v>
      </c>
      <c r="C233" s="6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7">
        <v>42968</v>
      </c>
      <c r="B234" s="6">
        <v>0.65</v>
      </c>
      <c r="C234" s="6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7">
        <v>42969</v>
      </c>
      <c r="B235" s="6">
        <v>0.63</v>
      </c>
      <c r="C235" s="6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7">
        <v>42970</v>
      </c>
      <c r="B236" s="6">
        <v>0.67</v>
      </c>
      <c r="C236" s="6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7">
        <v>42971</v>
      </c>
      <c r="B237" s="6">
        <v>0.59</v>
      </c>
      <c r="C237" s="6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7">
        <v>42972</v>
      </c>
      <c r="B238" s="6">
        <v>0.63</v>
      </c>
      <c r="C238" s="6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7">
        <v>42973</v>
      </c>
      <c r="B239" s="6">
        <v>0.63</v>
      </c>
      <c r="C239" s="6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7">
        <v>42974</v>
      </c>
      <c r="B240" s="6">
        <v>0.65</v>
      </c>
      <c r="C240" s="6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7">
        <v>42975</v>
      </c>
      <c r="B241" s="6">
        <v>0.63</v>
      </c>
      <c r="C241" s="6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7">
        <v>42976</v>
      </c>
      <c r="B242" s="6">
        <v>0.65</v>
      </c>
      <c r="C242" s="6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7">
        <v>42977</v>
      </c>
      <c r="B243" s="6">
        <v>0.63</v>
      </c>
      <c r="C243" s="6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7">
        <v>42978</v>
      </c>
      <c r="B244" s="6">
        <v>0.69</v>
      </c>
      <c r="C244" s="6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7">
        <v>42979</v>
      </c>
      <c r="B245" s="6">
        <v>0.69</v>
      </c>
      <c r="C245" s="6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7">
        <v>42980</v>
      </c>
      <c r="B246" s="6">
        <v>0.69</v>
      </c>
      <c r="C246" s="6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7">
        <v>42981</v>
      </c>
      <c r="B247" s="6">
        <v>0.69</v>
      </c>
      <c r="C247" s="6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7">
        <v>42982</v>
      </c>
      <c r="B248" s="6">
        <v>0.74</v>
      </c>
      <c r="C248" s="6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7">
        <v>42983</v>
      </c>
      <c r="B249" s="6">
        <v>0.71</v>
      </c>
      <c r="C249" s="6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7">
        <v>42984</v>
      </c>
      <c r="B250" s="6">
        <v>0.69</v>
      </c>
      <c r="C250" s="6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7">
        <v>42985</v>
      </c>
      <c r="B251" s="6">
        <v>0.67</v>
      </c>
      <c r="C251" s="6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7">
        <v>42986</v>
      </c>
      <c r="B252" s="6">
        <v>0.71</v>
      </c>
      <c r="C252" s="6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7">
        <v>42987</v>
      </c>
      <c r="B253" s="6">
        <v>0.77</v>
      </c>
      <c r="C253" s="6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7">
        <v>42988</v>
      </c>
      <c r="B254" s="6">
        <v>0.74</v>
      </c>
      <c r="C254" s="6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7">
        <v>42989</v>
      </c>
      <c r="B255" s="6">
        <v>0.69</v>
      </c>
      <c r="C255" s="6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7">
        <v>42990</v>
      </c>
      <c r="B256" s="6">
        <v>0.71</v>
      </c>
      <c r="C256" s="6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7">
        <v>42991</v>
      </c>
      <c r="B257" s="6">
        <v>0.71</v>
      </c>
      <c r="C257" s="6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7">
        <v>42992</v>
      </c>
      <c r="B258" s="6">
        <v>0.71</v>
      </c>
      <c r="C258" s="6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7">
        <v>42993</v>
      </c>
      <c r="B259" s="6">
        <v>0.67</v>
      </c>
      <c r="C259" s="6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7">
        <v>42994</v>
      </c>
      <c r="B260" s="6">
        <v>0.69</v>
      </c>
      <c r="C260" s="6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7">
        <v>42995</v>
      </c>
      <c r="B261" s="6">
        <v>0.71</v>
      </c>
      <c r="C261" s="6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7">
        <v>42996</v>
      </c>
      <c r="B262" s="6">
        <v>0.71</v>
      </c>
      <c r="C262" s="6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7">
        <v>42997</v>
      </c>
      <c r="B263" s="6">
        <v>0.67</v>
      </c>
      <c r="C263" s="6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7">
        <v>42998</v>
      </c>
      <c r="B264" s="6">
        <v>0.69</v>
      </c>
      <c r="C264" s="6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7">
        <v>42999</v>
      </c>
      <c r="B265" s="6">
        <v>0.71</v>
      </c>
      <c r="C265" s="6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7">
        <v>43000</v>
      </c>
      <c r="B266" s="6">
        <v>0.74</v>
      </c>
      <c r="C266" s="6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7">
        <v>43001</v>
      </c>
      <c r="B267" s="6">
        <v>0.71</v>
      </c>
      <c r="C267" s="6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7">
        <v>43002</v>
      </c>
      <c r="B268" s="6">
        <v>0.71</v>
      </c>
      <c r="C268" s="6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7">
        <v>43003</v>
      </c>
      <c r="B269" s="6">
        <v>0.71</v>
      </c>
      <c r="C269" s="6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7">
        <v>43004</v>
      </c>
      <c r="B270" s="6">
        <v>0.77</v>
      </c>
      <c r="C270" s="6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7">
        <v>43005</v>
      </c>
      <c r="B271" s="6">
        <v>0.67</v>
      </c>
      <c r="C271" s="6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7">
        <v>43006</v>
      </c>
      <c r="B272" s="6">
        <v>0.69</v>
      </c>
      <c r="C272" s="6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7">
        <v>43007</v>
      </c>
      <c r="B273" s="6">
        <v>0.71</v>
      </c>
      <c r="C273" s="6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7">
        <v>43008</v>
      </c>
      <c r="B274" s="6">
        <v>0.74</v>
      </c>
      <c r="C274" s="6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7">
        <v>43009</v>
      </c>
      <c r="B275" s="6">
        <v>0.8</v>
      </c>
      <c r="C275" s="6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7">
        <v>43010</v>
      </c>
      <c r="B276" s="6">
        <v>0.74</v>
      </c>
      <c r="C276" s="6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7">
        <v>43011</v>
      </c>
      <c r="B277" s="6">
        <v>0.8</v>
      </c>
      <c r="C277" s="6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7">
        <v>43012</v>
      </c>
      <c r="B278" s="6">
        <v>0.77</v>
      </c>
      <c r="C278" s="6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7">
        <v>43013</v>
      </c>
      <c r="B279" s="6">
        <v>0.8</v>
      </c>
      <c r="C279" s="6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7">
        <v>43014</v>
      </c>
      <c r="B280" s="6">
        <v>0.74</v>
      </c>
      <c r="C280" s="6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7">
        <v>43015</v>
      </c>
      <c r="B281" s="6">
        <v>0.8</v>
      </c>
      <c r="C281" s="6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7">
        <v>43016</v>
      </c>
      <c r="B282" s="6">
        <v>0.8</v>
      </c>
      <c r="C282" s="6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7">
        <v>43017</v>
      </c>
      <c r="B283" s="6">
        <v>0.74</v>
      </c>
      <c r="C283" s="6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7">
        <v>43018</v>
      </c>
      <c r="B284" s="6">
        <v>0.74</v>
      </c>
      <c r="C284" s="6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7">
        <v>43019</v>
      </c>
      <c r="B285" s="6">
        <v>0.77</v>
      </c>
      <c r="C285" s="6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7">
        <v>43020</v>
      </c>
      <c r="B286" s="6">
        <v>0.77</v>
      </c>
      <c r="C286" s="6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7">
        <v>43021</v>
      </c>
      <c r="B287" s="6">
        <v>0.8</v>
      </c>
      <c r="C287" s="6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7">
        <v>43022</v>
      </c>
      <c r="B288" s="6">
        <v>0.74</v>
      </c>
      <c r="C288" s="6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7">
        <v>43023</v>
      </c>
      <c r="B289" s="6">
        <v>0.74</v>
      </c>
      <c r="C289" s="6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7">
        <v>43024</v>
      </c>
      <c r="B290" s="6">
        <v>0.8</v>
      </c>
      <c r="C290" s="6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7">
        <v>43025</v>
      </c>
      <c r="B291" s="6">
        <v>0.77</v>
      </c>
      <c r="C291" s="6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7">
        <v>43026</v>
      </c>
      <c r="B292" s="6">
        <v>0.77</v>
      </c>
      <c r="C292" s="6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7">
        <v>43027</v>
      </c>
      <c r="B293" s="6">
        <v>0.8</v>
      </c>
      <c r="C293" s="6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7">
        <v>43028</v>
      </c>
      <c r="B294" s="6">
        <v>0.8</v>
      </c>
      <c r="C294" s="6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7">
        <v>43029</v>
      </c>
      <c r="B295" s="6">
        <v>0.83</v>
      </c>
      <c r="C295" s="6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7">
        <v>43030</v>
      </c>
      <c r="B296" s="6">
        <v>0.77</v>
      </c>
      <c r="C296" s="6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7">
        <v>43031</v>
      </c>
      <c r="B297" s="6">
        <v>0.8</v>
      </c>
      <c r="C297" s="6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7">
        <v>43032</v>
      </c>
      <c r="B298" s="6">
        <v>0.74</v>
      </c>
      <c r="C298" s="6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7">
        <v>43033</v>
      </c>
      <c r="B299" s="6">
        <v>0.8</v>
      </c>
      <c r="C299" s="6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7">
        <v>43034</v>
      </c>
      <c r="B300" s="6">
        <v>0.77</v>
      </c>
      <c r="C300" s="6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7">
        <v>43035</v>
      </c>
      <c r="B301" s="6">
        <v>0.71</v>
      </c>
      <c r="C301" s="6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7">
        <v>43036</v>
      </c>
      <c r="B302" s="6">
        <v>0.77</v>
      </c>
      <c r="C302" s="6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7">
        <v>43037</v>
      </c>
      <c r="B303" s="6">
        <v>0.8</v>
      </c>
      <c r="C303" s="6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7">
        <v>43038</v>
      </c>
      <c r="B304" s="6">
        <v>0.77</v>
      </c>
      <c r="C304" s="6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7">
        <v>43039</v>
      </c>
      <c r="B305" s="6">
        <v>0.77</v>
      </c>
      <c r="C305" s="6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7">
        <v>43040</v>
      </c>
      <c r="B306" s="6">
        <v>0.83</v>
      </c>
      <c r="C306" s="6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7">
        <v>43041</v>
      </c>
      <c r="B307" s="6">
        <v>0.91</v>
      </c>
      <c r="C307" s="6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7">
        <v>43042</v>
      </c>
      <c r="B308" s="6">
        <v>0.87</v>
      </c>
      <c r="C308" s="6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7">
        <v>43043</v>
      </c>
      <c r="B309" s="6">
        <v>0.95</v>
      </c>
      <c r="C309" s="6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7">
        <v>43044</v>
      </c>
      <c r="B310" s="6">
        <v>0.87</v>
      </c>
      <c r="C310" s="6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7">
        <v>43045</v>
      </c>
      <c r="B311" s="6">
        <v>0.91</v>
      </c>
      <c r="C311" s="6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7">
        <v>43046</v>
      </c>
      <c r="B312" s="6">
        <v>0.91</v>
      </c>
      <c r="C312" s="6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7">
        <v>43047</v>
      </c>
      <c r="B313" s="6">
        <v>0.95</v>
      </c>
      <c r="C313" s="6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7">
        <v>43048</v>
      </c>
      <c r="B314" s="6">
        <v>0.83</v>
      </c>
      <c r="C314" s="6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7">
        <v>43049</v>
      </c>
      <c r="B315" s="6">
        <v>0.87</v>
      </c>
      <c r="C315" s="6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7">
        <v>43050</v>
      </c>
      <c r="B316" s="6">
        <v>0.91</v>
      </c>
      <c r="C316" s="6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7">
        <v>43051</v>
      </c>
      <c r="B317" s="6">
        <v>1.05</v>
      </c>
      <c r="C317" s="6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7">
        <v>43052</v>
      </c>
      <c r="B318" s="6">
        <v>1.05</v>
      </c>
      <c r="C318" s="6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7">
        <v>43053</v>
      </c>
      <c r="B319" s="6">
        <v>0.8</v>
      </c>
      <c r="C319" s="6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7">
        <v>43054</v>
      </c>
      <c r="B320" s="6">
        <v>0.83</v>
      </c>
      <c r="C320" s="6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7">
        <v>43055</v>
      </c>
      <c r="B321" s="6">
        <v>0.87</v>
      </c>
      <c r="C321" s="6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7">
        <v>43056</v>
      </c>
      <c r="B322" s="6">
        <v>1</v>
      </c>
      <c r="C322" s="6">
        <v>20</v>
      </c>
      <c r="D322">
        <f t="shared" si="8"/>
        <v>0</v>
      </c>
      <c r="E322">
        <f t="shared" si="9"/>
        <v>1.3010299956639813</v>
      </c>
    </row>
    <row r="323" spans="1:5">
      <c r="A323" s="7">
        <v>43057</v>
      </c>
      <c r="B323" s="6">
        <v>1.05</v>
      </c>
      <c r="C323" s="6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7">
        <v>43058</v>
      </c>
      <c r="B324" s="6">
        <v>0.87</v>
      </c>
      <c r="C324" s="6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7">
        <v>43059</v>
      </c>
      <c r="B325" s="6">
        <v>0.87</v>
      </c>
      <c r="C325" s="6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7">
        <v>43060</v>
      </c>
      <c r="B326" s="6">
        <v>0.95</v>
      </c>
      <c r="C326" s="6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7">
        <v>43061</v>
      </c>
      <c r="B327" s="6">
        <v>1</v>
      </c>
      <c r="C327" s="6">
        <v>19</v>
      </c>
      <c r="D327">
        <f t="shared" si="10"/>
        <v>0</v>
      </c>
      <c r="E327">
        <f t="shared" si="11"/>
        <v>1.2787536009528289</v>
      </c>
    </row>
    <row r="328" spans="1:5">
      <c r="A328" s="7">
        <v>43062</v>
      </c>
      <c r="B328" s="6">
        <v>0.87</v>
      </c>
      <c r="C328" s="6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7">
        <v>43063</v>
      </c>
      <c r="B329" s="6">
        <v>0.83</v>
      </c>
      <c r="C329" s="6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7">
        <v>43064</v>
      </c>
      <c r="B330" s="6">
        <v>0.91</v>
      </c>
      <c r="C330" s="6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7">
        <v>43065</v>
      </c>
      <c r="B331" s="6">
        <v>1.05</v>
      </c>
      <c r="C331" s="6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7">
        <v>43066</v>
      </c>
      <c r="B332" s="6">
        <v>0.87</v>
      </c>
      <c r="C332" s="6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7">
        <v>43067</v>
      </c>
      <c r="B333" s="6">
        <v>0.91</v>
      </c>
      <c r="C333" s="6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7">
        <v>43068</v>
      </c>
      <c r="B334" s="6">
        <v>0.95</v>
      </c>
      <c r="C334" s="6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7">
        <v>43069</v>
      </c>
      <c r="B335" s="6">
        <v>1.05</v>
      </c>
      <c r="C335" s="6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7">
        <v>43070</v>
      </c>
      <c r="B336" s="6">
        <v>1</v>
      </c>
      <c r="C336" s="6">
        <v>19</v>
      </c>
      <c r="D336">
        <f t="shared" si="10"/>
        <v>0</v>
      </c>
      <c r="E336">
        <f t="shared" si="11"/>
        <v>1.2787536009528289</v>
      </c>
    </row>
    <row r="337" spans="1:5">
      <c r="A337" s="7">
        <v>43071</v>
      </c>
      <c r="B337" s="6">
        <v>1.1100000000000001</v>
      </c>
      <c r="C337" s="6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7">
        <v>43072</v>
      </c>
      <c r="B338" s="6">
        <v>1.18</v>
      </c>
      <c r="C338" s="6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7">
        <v>43073</v>
      </c>
      <c r="B339" s="6">
        <v>1.54</v>
      </c>
      <c r="C339" s="6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7">
        <v>43074</v>
      </c>
      <c r="B340" s="6">
        <v>1.82</v>
      </c>
      <c r="C340" s="6">
        <v>10</v>
      </c>
      <c r="D340">
        <f t="shared" si="10"/>
        <v>0.26007138798507479</v>
      </c>
      <c r="E340">
        <f t="shared" si="11"/>
        <v>1</v>
      </c>
    </row>
    <row r="341" spans="1:5">
      <c r="A341" s="7">
        <v>43075</v>
      </c>
      <c r="B341" s="6">
        <v>0.95</v>
      </c>
      <c r="C341" s="6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7">
        <v>43076</v>
      </c>
      <c r="B342" s="6">
        <v>1.05</v>
      </c>
      <c r="C342" s="6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7">
        <v>43077</v>
      </c>
      <c r="B343" s="6">
        <v>1.25</v>
      </c>
      <c r="C343" s="6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7">
        <v>43078</v>
      </c>
      <c r="B344" s="6">
        <v>1.43</v>
      </c>
      <c r="C344" s="6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7">
        <v>43079</v>
      </c>
      <c r="B345" s="6">
        <v>1.82</v>
      </c>
      <c r="C345" s="6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7">
        <v>43080</v>
      </c>
      <c r="B346" s="6">
        <v>1.1100000000000001</v>
      </c>
      <c r="C346" s="6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7">
        <v>43081</v>
      </c>
      <c r="B347" s="6">
        <v>1.33</v>
      </c>
      <c r="C347" s="6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7">
        <v>43082</v>
      </c>
      <c r="B348" s="6">
        <v>1.43</v>
      </c>
      <c r="C348" s="6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7">
        <v>43083</v>
      </c>
      <c r="B349" s="6">
        <v>1.54</v>
      </c>
      <c r="C349" s="6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7">
        <v>43084</v>
      </c>
      <c r="B350" s="6">
        <v>1.05</v>
      </c>
      <c r="C350" s="6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7">
        <v>43085</v>
      </c>
      <c r="B351" s="6">
        <v>1.25</v>
      </c>
      <c r="C351" s="6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7">
        <v>43086</v>
      </c>
      <c r="B352" s="6">
        <v>1.33</v>
      </c>
      <c r="C352" s="6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7">
        <v>43087</v>
      </c>
      <c r="B353" s="6">
        <v>1.43</v>
      </c>
      <c r="C353" s="6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7">
        <v>43088</v>
      </c>
      <c r="B354" s="6">
        <v>1</v>
      </c>
      <c r="C354" s="6">
        <v>18</v>
      </c>
      <c r="D354">
        <f t="shared" si="10"/>
        <v>0</v>
      </c>
      <c r="E354">
        <f t="shared" si="11"/>
        <v>1.255272505103306</v>
      </c>
    </row>
    <row r="355" spans="1:5">
      <c r="A355" s="7">
        <v>43089</v>
      </c>
      <c r="B355" s="6">
        <v>1.25</v>
      </c>
      <c r="C355" s="6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7">
        <v>43090</v>
      </c>
      <c r="B356" s="6">
        <v>1.33</v>
      </c>
      <c r="C356" s="6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7">
        <v>43091</v>
      </c>
      <c r="B357" s="6">
        <v>1.54</v>
      </c>
      <c r="C357" s="6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7">
        <v>43092</v>
      </c>
      <c r="B358" s="6">
        <v>1.1100000000000001</v>
      </c>
      <c r="C358" s="6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7">
        <v>43093</v>
      </c>
      <c r="B359" s="6">
        <v>1.25</v>
      </c>
      <c r="C359" s="6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7">
        <v>43094</v>
      </c>
      <c r="B360" s="6">
        <v>1.25</v>
      </c>
      <c r="C360" s="6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7">
        <v>43095</v>
      </c>
      <c r="B361" s="6">
        <v>1.43</v>
      </c>
      <c r="C361" s="6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7">
        <v>43096</v>
      </c>
      <c r="B362" s="6">
        <v>1</v>
      </c>
      <c r="C362" s="6">
        <v>19</v>
      </c>
      <c r="D362">
        <f t="shared" si="10"/>
        <v>0</v>
      </c>
      <c r="E362">
        <f t="shared" si="11"/>
        <v>1.2787536009528289</v>
      </c>
    </row>
    <row r="363" spans="1:5">
      <c r="A363" s="7">
        <v>43097</v>
      </c>
      <c r="B363" s="6">
        <v>1.25</v>
      </c>
      <c r="C363" s="6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7">
        <v>43098</v>
      </c>
      <c r="B364" s="6">
        <v>1.25</v>
      </c>
      <c r="C364" s="6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7">
        <v>43099</v>
      </c>
      <c r="B365" s="6">
        <v>1.43</v>
      </c>
      <c r="C365" s="6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7">
        <v>43100</v>
      </c>
      <c r="B366" s="6">
        <v>2.5</v>
      </c>
      <c r="C366" s="6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 xr3:uid="{9B253EF2-77E0-53E3-AE26-4D66ECD923F3}">
      <selection sqref="A1:B8"/>
    </sheetView>
  </sheetViews>
  <sheetFormatPr defaultRowHeight="15"/>
  <cols>
    <col min="1" max="1" width="11.42578125" customWidth="1"/>
  </cols>
  <sheetData>
    <row r="1" spans="1:2">
      <c r="A1" t="s">
        <v>40</v>
      </c>
      <c r="B1" t="s">
        <v>5</v>
      </c>
    </row>
    <row r="2" spans="1:2">
      <c r="A2" s="5" t="s">
        <v>12</v>
      </c>
      <c r="B2" s="6">
        <v>2069</v>
      </c>
    </row>
    <row r="3" spans="1:2">
      <c r="A3" s="5" t="s">
        <v>14</v>
      </c>
      <c r="B3" s="6">
        <v>2135</v>
      </c>
    </row>
    <row r="4" spans="1:2">
      <c r="A4" s="5" t="s">
        <v>16</v>
      </c>
      <c r="B4" s="6">
        <v>2152</v>
      </c>
    </row>
    <row r="5" spans="1:2">
      <c r="A5" s="5" t="s">
        <v>18</v>
      </c>
      <c r="B5" s="6">
        <v>2117</v>
      </c>
    </row>
    <row r="6" spans="1:2">
      <c r="A6" s="5" t="s">
        <v>20</v>
      </c>
      <c r="B6" s="6">
        <v>2097</v>
      </c>
    </row>
    <row r="7" spans="1:2">
      <c r="A7" s="5" t="s">
        <v>21</v>
      </c>
      <c r="B7" s="6">
        <v>1997</v>
      </c>
    </row>
    <row r="8" spans="1:2">
      <c r="A8" s="5" t="s">
        <v>10</v>
      </c>
      <c r="B8" s="6">
        <v>2137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66"/>
  <sheetViews>
    <sheetView workbookViewId="0" xr3:uid="{85D5C41F-068E-5C55-9968-509E7C2A5619}">
      <selection activeCell="N9" sqref="N9"/>
    </sheetView>
  </sheetViews>
  <sheetFormatPr defaultRowHeight="15"/>
  <cols>
    <col min="1" max="1" width="12.7109375" customWidth="1"/>
    <col min="3" max="3" width="14.28515625" customWidth="1"/>
    <col min="4" max="4" width="19.5703125" customWidth="1"/>
  </cols>
  <sheetData>
    <row r="1" spans="1:4">
      <c r="A1" t="s">
        <v>3</v>
      </c>
      <c r="B1" t="s">
        <v>4</v>
      </c>
      <c r="C1" t="s">
        <v>41</v>
      </c>
      <c r="D1" t="s">
        <v>42</v>
      </c>
    </row>
    <row r="2" spans="1:4">
      <c r="A2" s="6">
        <v>27</v>
      </c>
      <c r="B2" s="6">
        <v>2</v>
      </c>
      <c r="C2">
        <f t="shared" ref="C2:C65" si="0">LOG(A2)</f>
        <v>1.4313637641589874</v>
      </c>
      <c r="D2">
        <f t="shared" ref="D2:D65" si="1">LOG(B2)</f>
        <v>0.3010299956639812</v>
      </c>
    </row>
    <row r="3" spans="1:4">
      <c r="A3" s="6">
        <v>28.9</v>
      </c>
      <c r="B3" s="6">
        <v>1.33</v>
      </c>
      <c r="C3">
        <f t="shared" si="0"/>
        <v>1.4608978427565478</v>
      </c>
      <c r="D3">
        <f t="shared" si="1"/>
        <v>0.12385164096708581</v>
      </c>
    </row>
    <row r="4" spans="1:4">
      <c r="A4" s="6">
        <v>34.5</v>
      </c>
      <c r="B4" s="6">
        <v>1.33</v>
      </c>
      <c r="C4">
        <f t="shared" si="0"/>
        <v>1.5378190950732742</v>
      </c>
      <c r="D4">
        <f t="shared" si="1"/>
        <v>0.12385164096708581</v>
      </c>
    </row>
    <row r="5" spans="1:4">
      <c r="A5" s="6">
        <v>44.1</v>
      </c>
      <c r="B5" s="6">
        <v>1.05</v>
      </c>
      <c r="C5">
        <f t="shared" si="0"/>
        <v>1.6444385894678386</v>
      </c>
      <c r="D5">
        <f t="shared" si="1"/>
        <v>2.1189299069938092E-2</v>
      </c>
    </row>
    <row r="6" spans="1:4">
      <c r="A6" s="6">
        <v>42.4</v>
      </c>
      <c r="B6" s="6">
        <v>1</v>
      </c>
      <c r="C6">
        <f t="shared" si="0"/>
        <v>1.6273658565927327</v>
      </c>
      <c r="D6">
        <f t="shared" si="1"/>
        <v>0</v>
      </c>
    </row>
    <row r="7" spans="1:4">
      <c r="A7" s="6">
        <v>25.3</v>
      </c>
      <c r="B7" s="6">
        <v>1.54</v>
      </c>
      <c r="C7">
        <f t="shared" si="0"/>
        <v>1.403120521175818</v>
      </c>
      <c r="D7">
        <f t="shared" si="1"/>
        <v>0.18752072083646307</v>
      </c>
    </row>
    <row r="8" spans="1:4">
      <c r="A8" s="6">
        <v>32.9</v>
      </c>
      <c r="B8" s="6">
        <v>1.54</v>
      </c>
      <c r="C8">
        <f t="shared" si="0"/>
        <v>1.5171958979499742</v>
      </c>
      <c r="D8">
        <f t="shared" si="1"/>
        <v>0.18752072083646307</v>
      </c>
    </row>
    <row r="9" spans="1:4">
      <c r="A9" s="6">
        <v>37.5</v>
      </c>
      <c r="B9" s="6">
        <v>1.18</v>
      </c>
      <c r="C9">
        <f t="shared" si="0"/>
        <v>1.5740312677277188</v>
      </c>
      <c r="D9">
        <f t="shared" si="1"/>
        <v>7.1882007306125359E-2</v>
      </c>
    </row>
    <row r="10" spans="1:4">
      <c r="A10" s="6">
        <v>38.1</v>
      </c>
      <c r="B10" s="6">
        <v>1.18</v>
      </c>
      <c r="C10">
        <f t="shared" si="0"/>
        <v>1.5809249756756194</v>
      </c>
      <c r="D10">
        <f t="shared" si="1"/>
        <v>7.1882007306125359E-2</v>
      </c>
    </row>
    <row r="11" spans="1:4">
      <c r="A11" s="6">
        <v>43.4</v>
      </c>
      <c r="B11" s="6">
        <v>1.05</v>
      </c>
      <c r="C11">
        <f t="shared" si="0"/>
        <v>1.6374897295125106</v>
      </c>
      <c r="D11">
        <f t="shared" si="1"/>
        <v>2.1189299069938092E-2</v>
      </c>
    </row>
    <row r="12" spans="1:4">
      <c r="A12" s="6">
        <v>32.6</v>
      </c>
      <c r="B12" s="6">
        <v>1.54</v>
      </c>
      <c r="C12">
        <f t="shared" si="0"/>
        <v>1.5132176000679389</v>
      </c>
      <c r="D12">
        <f t="shared" si="1"/>
        <v>0.18752072083646307</v>
      </c>
    </row>
    <row r="13" spans="1:4">
      <c r="A13" s="6">
        <v>38.200000000000003</v>
      </c>
      <c r="B13" s="6">
        <v>1.33</v>
      </c>
      <c r="C13">
        <f t="shared" si="0"/>
        <v>1.5820633629117087</v>
      </c>
      <c r="D13">
        <f t="shared" si="1"/>
        <v>0.12385164096708581</v>
      </c>
    </row>
    <row r="14" spans="1:4">
      <c r="A14" s="6">
        <v>37.5</v>
      </c>
      <c r="B14" s="6">
        <v>1.33</v>
      </c>
      <c r="C14">
        <f t="shared" si="0"/>
        <v>1.5740312677277188</v>
      </c>
      <c r="D14">
        <f t="shared" si="1"/>
        <v>0.12385164096708581</v>
      </c>
    </row>
    <row r="15" spans="1:4">
      <c r="A15" s="6">
        <v>44.1</v>
      </c>
      <c r="B15" s="6">
        <v>1.05</v>
      </c>
      <c r="C15">
        <f t="shared" si="0"/>
        <v>1.6444385894678386</v>
      </c>
      <c r="D15">
        <f t="shared" si="1"/>
        <v>2.1189299069938092E-2</v>
      </c>
    </row>
    <row r="16" spans="1:4">
      <c r="A16" s="6">
        <v>43.4</v>
      </c>
      <c r="B16" s="6">
        <v>1.1100000000000001</v>
      </c>
      <c r="C16">
        <f t="shared" si="0"/>
        <v>1.6374897295125106</v>
      </c>
      <c r="D16">
        <f t="shared" si="1"/>
        <v>4.5322978786657475E-2</v>
      </c>
    </row>
    <row r="17" spans="1:4">
      <c r="A17" s="6">
        <v>30.6</v>
      </c>
      <c r="B17" s="6">
        <v>1.67</v>
      </c>
      <c r="C17">
        <f t="shared" si="0"/>
        <v>1.4857214264815801</v>
      </c>
      <c r="D17">
        <f t="shared" si="1"/>
        <v>0.22271647114758325</v>
      </c>
    </row>
    <row r="18" spans="1:4">
      <c r="A18" s="6">
        <v>32.200000000000003</v>
      </c>
      <c r="B18" s="6">
        <v>1.43</v>
      </c>
      <c r="C18">
        <f t="shared" si="0"/>
        <v>1.507855871695831</v>
      </c>
      <c r="D18">
        <f t="shared" si="1"/>
        <v>0.1553360374650618</v>
      </c>
    </row>
    <row r="19" spans="1:4">
      <c r="A19" s="6">
        <v>42.8</v>
      </c>
      <c r="B19" s="6">
        <v>1.18</v>
      </c>
      <c r="C19">
        <f t="shared" si="0"/>
        <v>1.631443769013172</v>
      </c>
      <c r="D19">
        <f t="shared" si="1"/>
        <v>7.1882007306125359E-2</v>
      </c>
    </row>
    <row r="20" spans="1:4">
      <c r="A20" s="6">
        <v>43.1</v>
      </c>
      <c r="B20" s="6">
        <v>1.18</v>
      </c>
      <c r="C20">
        <f t="shared" si="0"/>
        <v>1.6344772701607315</v>
      </c>
      <c r="D20">
        <f t="shared" si="1"/>
        <v>7.1882007306125359E-2</v>
      </c>
    </row>
    <row r="21" spans="1:4">
      <c r="A21" s="6">
        <v>31.6</v>
      </c>
      <c r="B21" s="6">
        <v>1.43</v>
      </c>
      <c r="C21">
        <f t="shared" si="0"/>
        <v>1.4996870826184039</v>
      </c>
      <c r="D21">
        <f t="shared" si="1"/>
        <v>0.1553360374650618</v>
      </c>
    </row>
    <row r="22" spans="1:4">
      <c r="A22" s="6">
        <v>36.200000000000003</v>
      </c>
      <c r="B22" s="6">
        <v>1.25</v>
      </c>
      <c r="C22">
        <f t="shared" si="0"/>
        <v>1.5587085705331658</v>
      </c>
      <c r="D22">
        <f t="shared" si="1"/>
        <v>9.691001300805642E-2</v>
      </c>
    </row>
    <row r="23" spans="1:4">
      <c r="A23" s="6">
        <v>40.799999999999997</v>
      </c>
      <c r="B23" s="6">
        <v>1.1100000000000001</v>
      </c>
      <c r="C23">
        <f t="shared" si="0"/>
        <v>1.61066016308988</v>
      </c>
      <c r="D23">
        <f t="shared" si="1"/>
        <v>4.5322978786657475E-2</v>
      </c>
    </row>
    <row r="24" spans="1:4">
      <c r="A24" s="6">
        <v>38.1</v>
      </c>
      <c r="B24" s="6">
        <v>1.05</v>
      </c>
      <c r="C24">
        <f t="shared" si="0"/>
        <v>1.5809249756756194</v>
      </c>
      <c r="D24">
        <f t="shared" si="1"/>
        <v>2.1189299069938092E-2</v>
      </c>
    </row>
    <row r="25" spans="1:4">
      <c r="A25" s="6">
        <v>28.6</v>
      </c>
      <c r="B25" s="6">
        <v>1.54</v>
      </c>
      <c r="C25">
        <f t="shared" si="0"/>
        <v>1.4563660331290431</v>
      </c>
      <c r="D25">
        <f t="shared" si="1"/>
        <v>0.18752072083646307</v>
      </c>
    </row>
    <row r="26" spans="1:4">
      <c r="A26" s="6">
        <v>32.200000000000003</v>
      </c>
      <c r="B26" s="6">
        <v>1.25</v>
      </c>
      <c r="C26">
        <f t="shared" si="0"/>
        <v>1.507855871695831</v>
      </c>
      <c r="D26">
        <f t="shared" si="1"/>
        <v>9.691001300805642E-2</v>
      </c>
    </row>
    <row r="27" spans="1:4">
      <c r="A27" s="6">
        <v>35.799999999999997</v>
      </c>
      <c r="B27" s="6">
        <v>1.25</v>
      </c>
      <c r="C27">
        <f t="shared" si="0"/>
        <v>1.5538830266438743</v>
      </c>
      <c r="D27">
        <f t="shared" si="1"/>
        <v>9.691001300805642E-2</v>
      </c>
    </row>
    <row r="28" spans="1:4">
      <c r="A28" s="6">
        <v>42.1</v>
      </c>
      <c r="B28" s="6">
        <v>1.05</v>
      </c>
      <c r="C28">
        <f t="shared" si="0"/>
        <v>1.6242820958356683</v>
      </c>
      <c r="D28">
        <f t="shared" si="1"/>
        <v>2.1189299069938092E-2</v>
      </c>
    </row>
    <row r="29" spans="1:4">
      <c r="A29" s="6">
        <v>34.9</v>
      </c>
      <c r="B29" s="6">
        <v>1.33</v>
      </c>
      <c r="C29">
        <f t="shared" si="0"/>
        <v>1.5428254269591799</v>
      </c>
      <c r="D29">
        <f t="shared" si="1"/>
        <v>0.12385164096708581</v>
      </c>
    </row>
    <row r="30" spans="1:4">
      <c r="A30" s="6">
        <v>35.200000000000003</v>
      </c>
      <c r="B30" s="6">
        <v>1.33</v>
      </c>
      <c r="C30">
        <f t="shared" si="0"/>
        <v>1.546542663478131</v>
      </c>
      <c r="D30">
        <f t="shared" si="1"/>
        <v>0.12385164096708581</v>
      </c>
    </row>
    <row r="31" spans="1:4">
      <c r="A31" s="6">
        <v>41.1</v>
      </c>
      <c r="B31" s="6">
        <v>1.05</v>
      </c>
      <c r="C31">
        <f t="shared" si="0"/>
        <v>1.6138418218760693</v>
      </c>
      <c r="D31">
        <f t="shared" si="1"/>
        <v>2.1189299069938092E-2</v>
      </c>
    </row>
    <row r="32" spans="1:4">
      <c r="A32" s="6">
        <v>40.4</v>
      </c>
      <c r="B32" s="6">
        <v>1.05</v>
      </c>
      <c r="C32">
        <f t="shared" si="0"/>
        <v>1.6063813651106049</v>
      </c>
      <c r="D32">
        <f t="shared" si="1"/>
        <v>2.1189299069938092E-2</v>
      </c>
    </row>
    <row r="33" spans="1:4">
      <c r="A33" s="6">
        <v>42.4</v>
      </c>
      <c r="B33" s="6">
        <v>1</v>
      </c>
      <c r="C33">
        <f t="shared" si="0"/>
        <v>1.6273658565927327</v>
      </c>
      <c r="D33">
        <f t="shared" si="1"/>
        <v>0</v>
      </c>
    </row>
    <row r="34" spans="1:4">
      <c r="A34" s="6">
        <v>52</v>
      </c>
      <c r="B34" s="6">
        <v>1</v>
      </c>
      <c r="C34">
        <f t="shared" si="0"/>
        <v>1.7160033436347992</v>
      </c>
      <c r="D34">
        <f t="shared" si="1"/>
        <v>0</v>
      </c>
    </row>
    <row r="35" spans="1:4">
      <c r="A35" s="6">
        <v>50.3</v>
      </c>
      <c r="B35" s="6">
        <v>0.87</v>
      </c>
      <c r="C35">
        <f t="shared" si="0"/>
        <v>1.7015679850559273</v>
      </c>
      <c r="D35">
        <f t="shared" si="1"/>
        <v>-6.0480747381381476E-2</v>
      </c>
    </row>
    <row r="36" spans="1:4">
      <c r="A36" s="6">
        <v>56.6</v>
      </c>
      <c r="B36" s="6">
        <v>0.83</v>
      </c>
      <c r="C36">
        <f t="shared" si="0"/>
        <v>1.7528164311882715</v>
      </c>
      <c r="D36">
        <f t="shared" si="1"/>
        <v>-8.092190762392612E-2</v>
      </c>
    </row>
    <row r="37" spans="1:4">
      <c r="A37" s="6">
        <v>45.4</v>
      </c>
      <c r="B37" s="6">
        <v>1.1100000000000001</v>
      </c>
      <c r="C37">
        <f t="shared" si="0"/>
        <v>1.657055852857104</v>
      </c>
      <c r="D37">
        <f t="shared" si="1"/>
        <v>4.5322978786657475E-2</v>
      </c>
    </row>
    <row r="38" spans="1:4">
      <c r="A38" s="6">
        <v>45</v>
      </c>
      <c r="B38" s="6">
        <v>0.95</v>
      </c>
      <c r="C38">
        <f t="shared" si="0"/>
        <v>1.6532125137753437</v>
      </c>
      <c r="D38">
        <f t="shared" si="1"/>
        <v>-2.2276394711152253E-2</v>
      </c>
    </row>
    <row r="39" spans="1:4">
      <c r="A39" s="6">
        <v>52.3</v>
      </c>
      <c r="B39" s="6">
        <v>0.87</v>
      </c>
      <c r="C39">
        <f t="shared" si="0"/>
        <v>1.7185016888672742</v>
      </c>
      <c r="D39">
        <f t="shared" si="1"/>
        <v>-6.0480747381381476E-2</v>
      </c>
    </row>
    <row r="40" spans="1:4">
      <c r="A40" s="6">
        <v>52.6</v>
      </c>
      <c r="B40" s="6">
        <v>0.87</v>
      </c>
      <c r="C40">
        <f t="shared" si="0"/>
        <v>1.7209857441537391</v>
      </c>
      <c r="D40">
        <f t="shared" si="1"/>
        <v>-6.0480747381381476E-2</v>
      </c>
    </row>
    <row r="41" spans="1:4">
      <c r="A41" s="6">
        <v>42.7</v>
      </c>
      <c r="B41" s="6">
        <v>1</v>
      </c>
      <c r="C41">
        <f t="shared" si="0"/>
        <v>1.6304278750250238</v>
      </c>
      <c r="D41">
        <f t="shared" si="1"/>
        <v>0</v>
      </c>
    </row>
    <row r="42" spans="1:4">
      <c r="A42" s="6">
        <v>50</v>
      </c>
      <c r="B42" s="6">
        <v>0.91</v>
      </c>
      <c r="C42">
        <f t="shared" si="0"/>
        <v>1.6989700043360187</v>
      </c>
      <c r="D42">
        <f t="shared" si="1"/>
        <v>-4.0958607678906384E-2</v>
      </c>
    </row>
    <row r="43" spans="1:4">
      <c r="A43" s="6">
        <v>51.3</v>
      </c>
      <c r="B43" s="6">
        <v>0.91</v>
      </c>
      <c r="C43">
        <f t="shared" si="0"/>
        <v>1.7101173651118162</v>
      </c>
      <c r="D43">
        <f t="shared" si="1"/>
        <v>-4.0958607678906384E-2</v>
      </c>
    </row>
    <row r="44" spans="1:4">
      <c r="A44" s="6">
        <v>55.6</v>
      </c>
      <c r="B44" s="6">
        <v>0.83</v>
      </c>
      <c r="C44">
        <f t="shared" si="0"/>
        <v>1.7450747915820575</v>
      </c>
      <c r="D44">
        <f t="shared" si="1"/>
        <v>-8.092190762392612E-2</v>
      </c>
    </row>
    <row r="45" spans="1:4">
      <c r="A45" s="6">
        <v>46.4</v>
      </c>
      <c r="B45" s="6">
        <v>1.1100000000000001</v>
      </c>
      <c r="C45">
        <f t="shared" si="0"/>
        <v>1.6665179805548809</v>
      </c>
      <c r="D45">
        <f t="shared" si="1"/>
        <v>4.5322978786657475E-2</v>
      </c>
    </row>
    <row r="46" spans="1:4">
      <c r="A46" s="6">
        <v>47.7</v>
      </c>
      <c r="B46" s="6">
        <v>0.95</v>
      </c>
      <c r="C46">
        <f t="shared" si="0"/>
        <v>1.6785183790401139</v>
      </c>
      <c r="D46">
        <f t="shared" si="1"/>
        <v>-2.2276394711152253E-2</v>
      </c>
    </row>
    <row r="47" spans="1:4">
      <c r="A47" s="6">
        <v>52</v>
      </c>
      <c r="B47" s="6">
        <v>0.91</v>
      </c>
      <c r="C47">
        <f t="shared" si="0"/>
        <v>1.7160033436347992</v>
      </c>
      <c r="D47">
        <f t="shared" si="1"/>
        <v>-4.0958607678906384E-2</v>
      </c>
    </row>
    <row r="48" spans="1:4">
      <c r="A48" s="6">
        <v>47.3</v>
      </c>
      <c r="B48" s="6">
        <v>0.87</v>
      </c>
      <c r="C48">
        <f t="shared" si="0"/>
        <v>1.6748611407378116</v>
      </c>
      <c r="D48">
        <f t="shared" si="1"/>
        <v>-6.0480747381381476E-2</v>
      </c>
    </row>
    <row r="49" spans="1:4">
      <c r="A49" s="6">
        <v>40.4</v>
      </c>
      <c r="B49" s="6">
        <v>1</v>
      </c>
      <c r="C49">
        <f t="shared" si="0"/>
        <v>1.6063813651106049</v>
      </c>
      <c r="D49">
        <f t="shared" si="1"/>
        <v>0</v>
      </c>
    </row>
    <row r="50" spans="1:4">
      <c r="A50" s="6">
        <v>43.7</v>
      </c>
      <c r="B50" s="6">
        <v>0.95</v>
      </c>
      <c r="C50">
        <f t="shared" si="0"/>
        <v>1.6404814369704219</v>
      </c>
      <c r="D50">
        <f t="shared" si="1"/>
        <v>-2.2276394711152253E-2</v>
      </c>
    </row>
    <row r="51" spans="1:4">
      <c r="A51" s="6">
        <v>50</v>
      </c>
      <c r="B51" s="6">
        <v>0.95</v>
      </c>
      <c r="C51">
        <f t="shared" si="0"/>
        <v>1.6989700043360187</v>
      </c>
      <c r="D51">
        <f t="shared" si="1"/>
        <v>-2.2276394711152253E-2</v>
      </c>
    </row>
    <row r="52" spans="1:4">
      <c r="A52" s="6">
        <v>50.3</v>
      </c>
      <c r="B52" s="6">
        <v>0.95</v>
      </c>
      <c r="C52">
        <f t="shared" si="0"/>
        <v>1.7015679850559273</v>
      </c>
      <c r="D52">
        <f t="shared" si="1"/>
        <v>-2.2276394711152253E-2</v>
      </c>
    </row>
    <row r="53" spans="1:4">
      <c r="A53" s="6">
        <v>42.4</v>
      </c>
      <c r="B53" s="6">
        <v>1</v>
      </c>
      <c r="C53">
        <f t="shared" si="0"/>
        <v>1.6273658565927327</v>
      </c>
      <c r="D53">
        <f t="shared" si="1"/>
        <v>0</v>
      </c>
    </row>
    <row r="54" spans="1:4">
      <c r="A54" s="6">
        <v>47.7</v>
      </c>
      <c r="B54" s="6">
        <v>0.95</v>
      </c>
      <c r="C54">
        <f t="shared" si="0"/>
        <v>1.6785183790401139</v>
      </c>
      <c r="D54">
        <f t="shared" si="1"/>
        <v>-2.2276394711152253E-2</v>
      </c>
    </row>
    <row r="55" spans="1:4">
      <c r="A55" s="6">
        <v>45</v>
      </c>
      <c r="B55" s="6">
        <v>1</v>
      </c>
      <c r="C55">
        <f t="shared" si="0"/>
        <v>1.6532125137753437</v>
      </c>
      <c r="D55">
        <f t="shared" si="1"/>
        <v>0</v>
      </c>
    </row>
    <row r="56" spans="1:4">
      <c r="A56" s="6">
        <v>47.3</v>
      </c>
      <c r="B56" s="6">
        <v>0.87</v>
      </c>
      <c r="C56">
        <f t="shared" si="0"/>
        <v>1.6748611407378116</v>
      </c>
      <c r="D56">
        <f t="shared" si="1"/>
        <v>-6.0480747381381476E-2</v>
      </c>
    </row>
    <row r="57" spans="1:4">
      <c r="A57" s="6">
        <v>42.4</v>
      </c>
      <c r="B57" s="6">
        <v>1</v>
      </c>
      <c r="C57">
        <f t="shared" si="0"/>
        <v>1.6273658565927327</v>
      </c>
      <c r="D57">
        <f t="shared" si="1"/>
        <v>0</v>
      </c>
    </row>
    <row r="58" spans="1:4">
      <c r="A58" s="6">
        <v>48.7</v>
      </c>
      <c r="B58" s="6">
        <v>1.05</v>
      </c>
      <c r="C58">
        <f t="shared" si="0"/>
        <v>1.6875289612146342</v>
      </c>
      <c r="D58">
        <f t="shared" si="1"/>
        <v>2.1189299069938092E-2</v>
      </c>
    </row>
    <row r="59" spans="1:4">
      <c r="A59" s="6">
        <v>45</v>
      </c>
      <c r="B59" s="6">
        <v>1</v>
      </c>
      <c r="C59">
        <f t="shared" si="0"/>
        <v>1.6532125137753437</v>
      </c>
      <c r="D59">
        <f t="shared" si="1"/>
        <v>0</v>
      </c>
    </row>
    <row r="60" spans="1:4">
      <c r="A60" s="6">
        <v>49.6</v>
      </c>
      <c r="B60" s="6">
        <v>0.91</v>
      </c>
      <c r="C60">
        <f t="shared" si="0"/>
        <v>1.6954816764901974</v>
      </c>
      <c r="D60">
        <f t="shared" si="1"/>
        <v>-4.0958607678906384E-2</v>
      </c>
    </row>
    <row r="61" spans="1:4">
      <c r="A61" s="6">
        <v>57.9</v>
      </c>
      <c r="B61" s="6">
        <v>0.87</v>
      </c>
      <c r="C61">
        <f t="shared" si="0"/>
        <v>1.7626785637274363</v>
      </c>
      <c r="D61">
        <f t="shared" si="1"/>
        <v>-6.0480747381381476E-2</v>
      </c>
    </row>
    <row r="62" spans="1:4">
      <c r="A62" s="6">
        <v>57.2</v>
      </c>
      <c r="B62" s="6">
        <v>0.8</v>
      </c>
      <c r="C62">
        <f t="shared" si="0"/>
        <v>1.7573960287930241</v>
      </c>
      <c r="D62">
        <f t="shared" si="1"/>
        <v>-9.6910013008056392E-2</v>
      </c>
    </row>
    <row r="63" spans="1:4">
      <c r="A63" s="6">
        <v>60.2</v>
      </c>
      <c r="B63" s="6">
        <v>0.77</v>
      </c>
      <c r="C63">
        <f t="shared" si="0"/>
        <v>1.7795964912578246</v>
      </c>
      <c r="D63">
        <f t="shared" si="1"/>
        <v>-0.11350927482751812</v>
      </c>
    </row>
    <row r="64" spans="1:4">
      <c r="A64" s="6">
        <v>59.5</v>
      </c>
      <c r="B64" s="6">
        <v>0.77</v>
      </c>
      <c r="C64">
        <f t="shared" si="0"/>
        <v>1.7745169657285496</v>
      </c>
      <c r="D64">
        <f t="shared" si="1"/>
        <v>-0.11350927482751812</v>
      </c>
    </row>
    <row r="65" spans="1:4">
      <c r="A65" s="6">
        <v>55.9</v>
      </c>
      <c r="B65" s="6">
        <v>0.87</v>
      </c>
      <c r="C65">
        <f t="shared" si="0"/>
        <v>1.7474118078864234</v>
      </c>
      <c r="D65">
        <f t="shared" si="1"/>
        <v>-6.0480747381381476E-2</v>
      </c>
    </row>
    <row r="66" spans="1:4">
      <c r="A66" s="6">
        <v>61.2</v>
      </c>
      <c r="B66" s="6">
        <v>0.77</v>
      </c>
      <c r="C66">
        <f t="shared" ref="C66:C129" si="2">LOG(A66)</f>
        <v>1.7867514221455612</v>
      </c>
      <c r="D66">
        <f t="shared" ref="D66:D129" si="3">LOG(B66)</f>
        <v>-0.11350927482751812</v>
      </c>
    </row>
    <row r="67" spans="1:4">
      <c r="A67" s="6">
        <v>60.2</v>
      </c>
      <c r="B67" s="6">
        <v>0.77</v>
      </c>
      <c r="C67">
        <f t="shared" si="2"/>
        <v>1.7795964912578246</v>
      </c>
      <c r="D67">
        <f t="shared" si="3"/>
        <v>-0.11350927482751812</v>
      </c>
    </row>
    <row r="68" spans="1:4">
      <c r="A68" s="6">
        <v>58.5</v>
      </c>
      <c r="B68" s="6">
        <v>0.77</v>
      </c>
      <c r="C68">
        <f t="shared" si="2"/>
        <v>1.7671558660821804</v>
      </c>
      <c r="D68">
        <f t="shared" si="3"/>
        <v>-0.11350927482751812</v>
      </c>
    </row>
    <row r="69" spans="1:4">
      <c r="A69" s="6">
        <v>52.9</v>
      </c>
      <c r="B69" s="6">
        <v>0.8</v>
      </c>
      <c r="C69">
        <f t="shared" si="2"/>
        <v>1.7234556720351857</v>
      </c>
      <c r="D69">
        <f t="shared" si="3"/>
        <v>-9.6910013008056392E-2</v>
      </c>
    </row>
    <row r="70" spans="1:4">
      <c r="A70" s="6">
        <v>59.2</v>
      </c>
      <c r="B70" s="6">
        <v>0.83</v>
      </c>
      <c r="C70">
        <f t="shared" si="2"/>
        <v>1.7723217067229198</v>
      </c>
      <c r="D70">
        <f t="shared" si="3"/>
        <v>-8.092190762392612E-2</v>
      </c>
    </row>
    <row r="71" spans="1:4">
      <c r="A71" s="6">
        <v>58.2</v>
      </c>
      <c r="B71" s="6">
        <v>0.83</v>
      </c>
      <c r="C71">
        <f t="shared" si="2"/>
        <v>1.7649229846498886</v>
      </c>
      <c r="D71">
        <f t="shared" si="3"/>
        <v>-8.092190762392612E-2</v>
      </c>
    </row>
    <row r="72" spans="1:4">
      <c r="A72" s="6">
        <v>61.5</v>
      </c>
      <c r="B72" s="6">
        <v>0.74</v>
      </c>
      <c r="C72">
        <f t="shared" si="2"/>
        <v>1.7888751157754168</v>
      </c>
      <c r="D72">
        <f t="shared" si="3"/>
        <v>-0.13076828026902382</v>
      </c>
    </row>
    <row r="73" spans="1:4">
      <c r="A73" s="6">
        <v>55.9</v>
      </c>
      <c r="B73" s="6">
        <v>0.87</v>
      </c>
      <c r="C73">
        <f t="shared" si="2"/>
        <v>1.7474118078864234</v>
      </c>
      <c r="D73">
        <f t="shared" si="3"/>
        <v>-6.0480747381381476E-2</v>
      </c>
    </row>
    <row r="74" spans="1:4">
      <c r="A74" s="6">
        <v>58.9</v>
      </c>
      <c r="B74" s="6">
        <v>0.87</v>
      </c>
      <c r="C74">
        <f t="shared" si="2"/>
        <v>1.7701152947871017</v>
      </c>
      <c r="D74">
        <f t="shared" si="3"/>
        <v>-6.0480747381381476E-2</v>
      </c>
    </row>
    <row r="75" spans="1:4">
      <c r="A75" s="6">
        <v>56.2</v>
      </c>
      <c r="B75" s="6">
        <v>0.83</v>
      </c>
      <c r="C75">
        <f t="shared" si="2"/>
        <v>1.7497363155690611</v>
      </c>
      <c r="D75">
        <f t="shared" si="3"/>
        <v>-8.092190762392612E-2</v>
      </c>
    </row>
    <row r="76" spans="1:4">
      <c r="A76" s="6">
        <v>60.2</v>
      </c>
      <c r="B76" s="6">
        <v>0.83</v>
      </c>
      <c r="C76">
        <f t="shared" si="2"/>
        <v>1.7795964912578246</v>
      </c>
      <c r="D76">
        <f t="shared" si="3"/>
        <v>-8.092190762392612E-2</v>
      </c>
    </row>
    <row r="77" spans="1:4">
      <c r="A77" s="6">
        <v>56.5</v>
      </c>
      <c r="B77" s="6">
        <v>0.77</v>
      </c>
      <c r="C77">
        <f t="shared" si="2"/>
        <v>1.7520484478194385</v>
      </c>
      <c r="D77">
        <f t="shared" si="3"/>
        <v>-0.11350927482751812</v>
      </c>
    </row>
    <row r="78" spans="1:4">
      <c r="A78" s="6">
        <v>53.9</v>
      </c>
      <c r="B78" s="6">
        <v>0.83</v>
      </c>
      <c r="C78">
        <f t="shared" si="2"/>
        <v>1.7315887651867388</v>
      </c>
      <c r="D78">
        <f t="shared" si="3"/>
        <v>-8.092190762392612E-2</v>
      </c>
    </row>
    <row r="79" spans="1:4">
      <c r="A79" s="6">
        <v>56.9</v>
      </c>
      <c r="B79" s="6">
        <v>0.83</v>
      </c>
      <c r="C79">
        <f t="shared" si="2"/>
        <v>1.7551122663950711</v>
      </c>
      <c r="D79">
        <f t="shared" si="3"/>
        <v>-8.092190762392612E-2</v>
      </c>
    </row>
    <row r="80" spans="1:4">
      <c r="A80" s="6">
        <v>58.2</v>
      </c>
      <c r="B80" s="6">
        <v>0.77</v>
      </c>
      <c r="C80">
        <f t="shared" si="2"/>
        <v>1.7649229846498886</v>
      </c>
      <c r="D80">
        <f t="shared" si="3"/>
        <v>-0.11350927482751812</v>
      </c>
    </row>
    <row r="81" spans="1:4">
      <c r="A81" s="6">
        <v>57.2</v>
      </c>
      <c r="B81" s="6">
        <v>0.83</v>
      </c>
      <c r="C81">
        <f t="shared" si="2"/>
        <v>1.7573960287930241</v>
      </c>
      <c r="D81">
        <f t="shared" si="3"/>
        <v>-8.092190762392612E-2</v>
      </c>
    </row>
    <row r="82" spans="1:4">
      <c r="A82" s="6">
        <v>56.5</v>
      </c>
      <c r="B82" s="6">
        <v>0.74</v>
      </c>
      <c r="C82">
        <f t="shared" si="2"/>
        <v>1.7520484478194385</v>
      </c>
      <c r="D82">
        <f t="shared" si="3"/>
        <v>-0.13076828026902382</v>
      </c>
    </row>
    <row r="83" spans="1:4">
      <c r="A83" s="6">
        <v>55.9</v>
      </c>
      <c r="B83" s="6">
        <v>0.87</v>
      </c>
      <c r="C83">
        <f t="shared" si="2"/>
        <v>1.7474118078864234</v>
      </c>
      <c r="D83">
        <f t="shared" si="3"/>
        <v>-6.0480747381381476E-2</v>
      </c>
    </row>
    <row r="84" spans="1:4">
      <c r="A84" s="6">
        <v>56.9</v>
      </c>
      <c r="B84" s="6">
        <v>0.83</v>
      </c>
      <c r="C84">
        <f t="shared" si="2"/>
        <v>1.7551122663950711</v>
      </c>
      <c r="D84">
        <f t="shared" si="3"/>
        <v>-8.092190762392612E-2</v>
      </c>
    </row>
    <row r="85" spans="1:4">
      <c r="A85" s="6">
        <v>58.2</v>
      </c>
      <c r="B85" s="6">
        <v>0.8</v>
      </c>
      <c r="C85">
        <f t="shared" si="2"/>
        <v>1.7649229846498886</v>
      </c>
      <c r="D85">
        <f t="shared" si="3"/>
        <v>-9.6910013008056392E-2</v>
      </c>
    </row>
    <row r="86" spans="1:4">
      <c r="A86" s="6">
        <v>59.5</v>
      </c>
      <c r="B86" s="6">
        <v>0.77</v>
      </c>
      <c r="C86">
        <f t="shared" si="2"/>
        <v>1.7745169657285496</v>
      </c>
      <c r="D86">
        <f t="shared" si="3"/>
        <v>-0.11350927482751812</v>
      </c>
    </row>
    <row r="87" spans="1:4">
      <c r="A87" s="6">
        <v>60.5</v>
      </c>
      <c r="B87" s="6">
        <v>0.74</v>
      </c>
      <c r="C87">
        <f t="shared" si="2"/>
        <v>1.7817553746524688</v>
      </c>
      <c r="D87">
        <f t="shared" si="3"/>
        <v>-0.13076828026902382</v>
      </c>
    </row>
    <row r="88" spans="1:4">
      <c r="A88" s="6">
        <v>55.9</v>
      </c>
      <c r="B88" s="6">
        <v>0.83</v>
      </c>
      <c r="C88">
        <f t="shared" si="2"/>
        <v>1.7474118078864234</v>
      </c>
      <c r="D88">
        <f t="shared" si="3"/>
        <v>-8.092190762392612E-2</v>
      </c>
    </row>
    <row r="89" spans="1:4">
      <c r="A89" s="6">
        <v>57.2</v>
      </c>
      <c r="B89" s="6">
        <v>0.83</v>
      </c>
      <c r="C89">
        <f t="shared" si="2"/>
        <v>1.7573960287930241</v>
      </c>
      <c r="D89">
        <f t="shared" si="3"/>
        <v>-8.092190762392612E-2</v>
      </c>
    </row>
    <row r="90" spans="1:4">
      <c r="A90" s="6">
        <v>55.2</v>
      </c>
      <c r="B90" s="6">
        <v>0.8</v>
      </c>
      <c r="C90">
        <f t="shared" si="2"/>
        <v>1.741939077729199</v>
      </c>
      <c r="D90">
        <f t="shared" si="3"/>
        <v>-9.6910013008056392E-2</v>
      </c>
    </row>
    <row r="91" spans="1:4">
      <c r="A91" s="6">
        <v>58.5</v>
      </c>
      <c r="B91" s="6">
        <v>0.77</v>
      </c>
      <c r="C91">
        <f t="shared" si="2"/>
        <v>1.7671558660821804</v>
      </c>
      <c r="D91">
        <f t="shared" si="3"/>
        <v>-0.11350927482751812</v>
      </c>
    </row>
    <row r="92" spans="1:4">
      <c r="A92" s="6">
        <v>57.5</v>
      </c>
      <c r="B92" s="6">
        <v>0.8</v>
      </c>
      <c r="C92">
        <f t="shared" si="2"/>
        <v>1.7596678446896306</v>
      </c>
      <c r="D92">
        <f t="shared" si="3"/>
        <v>-9.6910013008056392E-2</v>
      </c>
    </row>
    <row r="93" spans="1:4">
      <c r="A93" s="6">
        <v>65.8</v>
      </c>
      <c r="B93" s="6">
        <v>0.74</v>
      </c>
      <c r="C93">
        <f t="shared" si="2"/>
        <v>1.8182258936139555</v>
      </c>
      <c r="D93">
        <f t="shared" si="3"/>
        <v>-0.13076828026902382</v>
      </c>
    </row>
    <row r="94" spans="1:4">
      <c r="A94" s="6">
        <v>60.8</v>
      </c>
      <c r="B94" s="6">
        <v>0.74</v>
      </c>
      <c r="C94">
        <f t="shared" si="2"/>
        <v>1.7839035792727349</v>
      </c>
      <c r="D94">
        <f t="shared" si="3"/>
        <v>-0.13076828026902382</v>
      </c>
    </row>
    <row r="95" spans="1:4">
      <c r="A95" s="6">
        <v>62.1</v>
      </c>
      <c r="B95" s="6">
        <v>0.71</v>
      </c>
      <c r="C95">
        <f t="shared" si="2"/>
        <v>1.7930916001765802</v>
      </c>
      <c r="D95">
        <f t="shared" si="3"/>
        <v>-0.14874165128092473</v>
      </c>
    </row>
    <row r="96" spans="1:4">
      <c r="A96" s="6">
        <v>64.400000000000006</v>
      </c>
      <c r="B96" s="6">
        <v>0.71</v>
      </c>
      <c r="C96">
        <f t="shared" si="2"/>
        <v>1.808885867359812</v>
      </c>
      <c r="D96">
        <f t="shared" si="3"/>
        <v>-0.14874165128092473</v>
      </c>
    </row>
    <row r="97" spans="1:4">
      <c r="A97" s="6">
        <v>57.5</v>
      </c>
      <c r="B97" s="6">
        <v>0.8</v>
      </c>
      <c r="C97">
        <f t="shared" si="2"/>
        <v>1.7596678446896306</v>
      </c>
      <c r="D97">
        <f t="shared" si="3"/>
        <v>-9.6910013008056392E-2</v>
      </c>
    </row>
    <row r="98" spans="1:4">
      <c r="A98" s="6">
        <v>59.8</v>
      </c>
      <c r="B98" s="6">
        <v>0.74</v>
      </c>
      <c r="C98">
        <f t="shared" si="2"/>
        <v>1.7767011839884108</v>
      </c>
      <c r="D98">
        <f t="shared" si="3"/>
        <v>-0.13076828026902382</v>
      </c>
    </row>
    <row r="99" spans="1:4">
      <c r="A99" s="6">
        <v>63.8</v>
      </c>
      <c r="B99" s="6">
        <v>0.74</v>
      </c>
      <c r="C99">
        <f t="shared" si="2"/>
        <v>1.8048206787211623</v>
      </c>
      <c r="D99">
        <f t="shared" si="3"/>
        <v>-0.13076828026902382</v>
      </c>
    </row>
    <row r="100" spans="1:4">
      <c r="A100" s="6">
        <v>63.1</v>
      </c>
      <c r="B100" s="6">
        <v>0.69</v>
      </c>
      <c r="C100">
        <f t="shared" si="2"/>
        <v>1.8000293592441343</v>
      </c>
      <c r="D100">
        <f t="shared" si="3"/>
        <v>-0.16115090926274472</v>
      </c>
    </row>
    <row r="101" spans="1:4">
      <c r="A101" s="6">
        <v>58.5</v>
      </c>
      <c r="B101" s="6">
        <v>0.74</v>
      </c>
      <c r="C101">
        <f t="shared" si="2"/>
        <v>1.7671558660821804</v>
      </c>
      <c r="D101">
        <f t="shared" si="3"/>
        <v>-0.13076828026902382</v>
      </c>
    </row>
    <row r="102" spans="1:4">
      <c r="A102" s="6">
        <v>60.8</v>
      </c>
      <c r="B102" s="6">
        <v>0.74</v>
      </c>
      <c r="C102">
        <f t="shared" si="2"/>
        <v>1.7839035792727349</v>
      </c>
      <c r="D102">
        <f t="shared" si="3"/>
        <v>-0.13076828026902382</v>
      </c>
    </row>
    <row r="103" spans="1:4">
      <c r="A103" s="6">
        <v>66.099999999999994</v>
      </c>
      <c r="B103" s="6">
        <v>0.74</v>
      </c>
      <c r="C103">
        <f t="shared" si="2"/>
        <v>1.8202014594856402</v>
      </c>
      <c r="D103">
        <f t="shared" si="3"/>
        <v>-0.13076828026902382</v>
      </c>
    </row>
    <row r="104" spans="1:4">
      <c r="A104" s="6">
        <v>61.1</v>
      </c>
      <c r="B104" s="6">
        <v>0.69</v>
      </c>
      <c r="C104">
        <f t="shared" si="2"/>
        <v>1.7860412102425542</v>
      </c>
      <c r="D104">
        <f t="shared" si="3"/>
        <v>-0.16115090926274472</v>
      </c>
    </row>
    <row r="105" spans="1:4">
      <c r="A105" s="6">
        <v>61.5</v>
      </c>
      <c r="B105" s="6">
        <v>0.77</v>
      </c>
      <c r="C105">
        <f t="shared" si="2"/>
        <v>1.7888751157754168</v>
      </c>
      <c r="D105">
        <f t="shared" si="3"/>
        <v>-0.11350927482751812</v>
      </c>
    </row>
    <row r="106" spans="1:4">
      <c r="A106" s="6">
        <v>65.8</v>
      </c>
      <c r="B106" s="6">
        <v>0.74</v>
      </c>
      <c r="C106">
        <f t="shared" si="2"/>
        <v>1.8182258936139555</v>
      </c>
      <c r="D106">
        <f t="shared" si="3"/>
        <v>-0.13076828026902382</v>
      </c>
    </row>
    <row r="107" spans="1:4">
      <c r="A107" s="6">
        <v>65.099999999999994</v>
      </c>
      <c r="B107" s="6">
        <v>0.69</v>
      </c>
      <c r="C107">
        <f t="shared" si="2"/>
        <v>1.8135809885681919</v>
      </c>
      <c r="D107">
        <f t="shared" si="3"/>
        <v>-0.16115090926274472</v>
      </c>
    </row>
    <row r="108" spans="1:4">
      <c r="A108" s="6">
        <v>64.099999999999994</v>
      </c>
      <c r="B108" s="6">
        <v>0.71</v>
      </c>
      <c r="C108">
        <f t="shared" si="2"/>
        <v>1.8068580295188175</v>
      </c>
      <c r="D108">
        <f t="shared" si="3"/>
        <v>-0.14874165128092473</v>
      </c>
    </row>
    <row r="109" spans="1:4">
      <c r="A109" s="6">
        <v>62.5</v>
      </c>
      <c r="B109" s="6">
        <v>0.74</v>
      </c>
      <c r="C109">
        <f t="shared" si="2"/>
        <v>1.7958800173440752</v>
      </c>
      <c r="D109">
        <f t="shared" si="3"/>
        <v>-0.13076828026902382</v>
      </c>
    </row>
    <row r="110" spans="1:4">
      <c r="A110" s="6">
        <v>59.8</v>
      </c>
      <c r="B110" s="6">
        <v>0.77</v>
      </c>
      <c r="C110">
        <f t="shared" si="2"/>
        <v>1.7767011839884108</v>
      </c>
      <c r="D110">
        <f t="shared" si="3"/>
        <v>-0.11350927482751812</v>
      </c>
    </row>
    <row r="111" spans="1:4">
      <c r="A111" s="6">
        <v>68.099999999999994</v>
      </c>
      <c r="B111" s="6">
        <v>0.69</v>
      </c>
      <c r="C111">
        <f t="shared" si="2"/>
        <v>1.8331471119127851</v>
      </c>
      <c r="D111">
        <f t="shared" si="3"/>
        <v>-0.16115090926274472</v>
      </c>
    </row>
    <row r="112" spans="1:4">
      <c r="A112" s="6">
        <v>67.099999999999994</v>
      </c>
      <c r="B112" s="6">
        <v>0.74</v>
      </c>
      <c r="C112">
        <f t="shared" si="2"/>
        <v>1.8267225201689921</v>
      </c>
      <c r="D112">
        <f t="shared" si="3"/>
        <v>-0.13076828026902382</v>
      </c>
    </row>
    <row r="113" spans="1:4">
      <c r="A113" s="6">
        <v>57.5</v>
      </c>
      <c r="B113" s="6">
        <v>0.77</v>
      </c>
      <c r="C113">
        <f t="shared" si="2"/>
        <v>1.7596678446896306</v>
      </c>
      <c r="D113">
        <f t="shared" si="3"/>
        <v>-0.11350927482751812</v>
      </c>
    </row>
    <row r="114" spans="1:4">
      <c r="A114" s="6">
        <v>60.8</v>
      </c>
      <c r="B114" s="6">
        <v>0.77</v>
      </c>
      <c r="C114">
        <f t="shared" si="2"/>
        <v>1.7839035792727349</v>
      </c>
      <c r="D114">
        <f t="shared" si="3"/>
        <v>-0.11350927482751812</v>
      </c>
    </row>
    <row r="115" spans="1:4">
      <c r="A115" s="6">
        <v>65.099999999999994</v>
      </c>
      <c r="B115" s="6">
        <v>0.69</v>
      </c>
      <c r="C115">
        <f t="shared" si="2"/>
        <v>1.8135809885681919</v>
      </c>
      <c r="D115">
        <f t="shared" si="3"/>
        <v>-0.16115090926274472</v>
      </c>
    </row>
    <row r="116" spans="1:4">
      <c r="A116" s="6">
        <v>65.099999999999994</v>
      </c>
      <c r="B116" s="6">
        <v>0.71</v>
      </c>
      <c r="C116">
        <f t="shared" si="2"/>
        <v>1.8135809885681919</v>
      </c>
      <c r="D116">
        <f t="shared" si="3"/>
        <v>-0.14874165128092473</v>
      </c>
    </row>
    <row r="117" spans="1:4">
      <c r="A117" s="6">
        <v>62.5</v>
      </c>
      <c r="B117" s="6">
        <v>0.8</v>
      </c>
      <c r="C117">
        <f t="shared" si="2"/>
        <v>1.7958800173440752</v>
      </c>
      <c r="D117">
        <f t="shared" si="3"/>
        <v>-9.6910013008056392E-2</v>
      </c>
    </row>
    <row r="118" spans="1:4">
      <c r="A118" s="6">
        <v>63.5</v>
      </c>
      <c r="B118" s="6">
        <v>0.77</v>
      </c>
      <c r="C118">
        <f t="shared" si="2"/>
        <v>1.8027737252919758</v>
      </c>
      <c r="D118">
        <f t="shared" si="3"/>
        <v>-0.11350927482751812</v>
      </c>
    </row>
    <row r="119" spans="1:4">
      <c r="A119" s="6">
        <v>58.8</v>
      </c>
      <c r="B119" s="6">
        <v>0.74</v>
      </c>
      <c r="C119">
        <f t="shared" si="2"/>
        <v>1.7693773260761385</v>
      </c>
      <c r="D119">
        <f t="shared" si="3"/>
        <v>-0.13076828026902382</v>
      </c>
    </row>
    <row r="120" spans="1:4">
      <c r="A120" s="6">
        <v>65.099999999999994</v>
      </c>
      <c r="B120" s="6">
        <v>0.71</v>
      </c>
      <c r="C120">
        <f t="shared" si="2"/>
        <v>1.8135809885681919</v>
      </c>
      <c r="D120">
        <f t="shared" si="3"/>
        <v>-0.14874165128092473</v>
      </c>
    </row>
    <row r="121" spans="1:4">
      <c r="A121" s="6">
        <v>67.099999999999994</v>
      </c>
      <c r="B121" s="6">
        <v>0.74</v>
      </c>
      <c r="C121">
        <f t="shared" si="2"/>
        <v>1.8267225201689921</v>
      </c>
      <c r="D121">
        <f t="shared" si="3"/>
        <v>-0.13076828026902382</v>
      </c>
    </row>
    <row r="122" spans="1:4">
      <c r="A122" s="6">
        <v>66.7</v>
      </c>
      <c r="B122" s="6">
        <v>0.65</v>
      </c>
      <c r="C122">
        <f t="shared" si="2"/>
        <v>1.8241258339165489</v>
      </c>
      <c r="D122">
        <f t="shared" si="3"/>
        <v>-0.18708664335714442</v>
      </c>
    </row>
    <row r="123" spans="1:4">
      <c r="A123" s="6">
        <v>65.7</v>
      </c>
      <c r="B123" s="6">
        <v>0.69</v>
      </c>
      <c r="C123">
        <f t="shared" si="2"/>
        <v>1.8175653695597809</v>
      </c>
      <c r="D123">
        <f t="shared" si="3"/>
        <v>-0.16115090926274472</v>
      </c>
    </row>
    <row r="124" spans="1:4">
      <c r="A124" s="6">
        <v>71</v>
      </c>
      <c r="B124" s="6">
        <v>0.63</v>
      </c>
      <c r="C124">
        <f t="shared" si="2"/>
        <v>1.8512583487190752</v>
      </c>
      <c r="D124">
        <f t="shared" si="3"/>
        <v>-0.20065945054641829</v>
      </c>
    </row>
    <row r="125" spans="1:4">
      <c r="A125" s="6">
        <v>71.3</v>
      </c>
      <c r="B125" s="6">
        <v>0.63</v>
      </c>
      <c r="C125">
        <f t="shared" si="2"/>
        <v>1.8530895298518655</v>
      </c>
      <c r="D125">
        <f t="shared" si="3"/>
        <v>-0.20065945054641829</v>
      </c>
    </row>
    <row r="126" spans="1:4">
      <c r="A126" s="6">
        <v>69.400000000000006</v>
      </c>
      <c r="B126" s="6">
        <v>0.71</v>
      </c>
      <c r="C126">
        <f t="shared" si="2"/>
        <v>1.841359470454855</v>
      </c>
      <c r="D126">
        <f t="shared" si="3"/>
        <v>-0.14874165128092473</v>
      </c>
    </row>
    <row r="127" spans="1:4">
      <c r="A127" s="6">
        <v>66.7</v>
      </c>
      <c r="B127" s="6">
        <v>0.67</v>
      </c>
      <c r="C127">
        <f t="shared" si="2"/>
        <v>1.8241258339165489</v>
      </c>
      <c r="D127">
        <f t="shared" si="3"/>
        <v>-0.17392519729917355</v>
      </c>
    </row>
    <row r="128" spans="1:4">
      <c r="A128" s="6">
        <v>69.7</v>
      </c>
      <c r="B128" s="6">
        <v>0.65</v>
      </c>
      <c r="C128">
        <f t="shared" si="2"/>
        <v>1.8432327780980093</v>
      </c>
      <c r="D128">
        <f t="shared" si="3"/>
        <v>-0.18708664335714442</v>
      </c>
    </row>
    <row r="129" spans="1:4">
      <c r="A129" s="6">
        <v>75</v>
      </c>
      <c r="B129" s="6">
        <v>0.67</v>
      </c>
      <c r="C129">
        <f t="shared" si="2"/>
        <v>1.8750612633917001</v>
      </c>
      <c r="D129">
        <f t="shared" si="3"/>
        <v>-0.17392519729917355</v>
      </c>
    </row>
    <row r="130" spans="1:4">
      <c r="A130" s="6">
        <v>71.3</v>
      </c>
      <c r="B130" s="6">
        <v>0.63</v>
      </c>
      <c r="C130">
        <f t="shared" ref="C130:C193" si="4">LOG(A130)</f>
        <v>1.8530895298518655</v>
      </c>
      <c r="D130">
        <f t="shared" ref="D130:D193" si="5">LOG(B130)</f>
        <v>-0.20065945054641829</v>
      </c>
    </row>
    <row r="131" spans="1:4">
      <c r="A131" s="6">
        <v>69.400000000000006</v>
      </c>
      <c r="B131" s="6">
        <v>0.69</v>
      </c>
      <c r="C131">
        <f t="shared" si="4"/>
        <v>1.841359470454855</v>
      </c>
      <c r="D131">
        <f t="shared" si="5"/>
        <v>-0.16115090926274472</v>
      </c>
    </row>
    <row r="132" spans="1:4">
      <c r="A132" s="6">
        <v>72.7</v>
      </c>
      <c r="B132" s="6">
        <v>0.67</v>
      </c>
      <c r="C132">
        <f t="shared" si="4"/>
        <v>1.8615344108590379</v>
      </c>
      <c r="D132">
        <f t="shared" si="5"/>
        <v>-0.17392519729917355</v>
      </c>
    </row>
    <row r="133" spans="1:4">
      <c r="A133" s="6">
        <v>66.7</v>
      </c>
      <c r="B133" s="6">
        <v>0.67</v>
      </c>
      <c r="C133">
        <f t="shared" si="4"/>
        <v>1.8241258339165489</v>
      </c>
      <c r="D133">
        <f t="shared" si="5"/>
        <v>-0.17392519729917355</v>
      </c>
    </row>
    <row r="134" spans="1:4">
      <c r="A134" s="6">
        <v>70</v>
      </c>
      <c r="B134" s="6">
        <v>0.65</v>
      </c>
      <c r="C134">
        <f t="shared" si="4"/>
        <v>1.8450980400142569</v>
      </c>
      <c r="D134">
        <f t="shared" si="5"/>
        <v>-0.18708664335714442</v>
      </c>
    </row>
    <row r="135" spans="1:4">
      <c r="A135" s="6">
        <v>77.3</v>
      </c>
      <c r="B135" s="6">
        <v>0.63</v>
      </c>
      <c r="C135">
        <f t="shared" si="4"/>
        <v>1.888179493918325</v>
      </c>
      <c r="D135">
        <f t="shared" si="5"/>
        <v>-0.20065945054641829</v>
      </c>
    </row>
    <row r="136" spans="1:4">
      <c r="A136" s="6">
        <v>63.4</v>
      </c>
      <c r="B136" s="6">
        <v>0.69</v>
      </c>
      <c r="C136">
        <f t="shared" si="4"/>
        <v>1.8020892578817327</v>
      </c>
      <c r="D136">
        <f t="shared" si="5"/>
        <v>-0.16115090926274472</v>
      </c>
    </row>
    <row r="137" spans="1:4">
      <c r="A137" s="6">
        <v>65.7</v>
      </c>
      <c r="B137" s="6">
        <v>0.67</v>
      </c>
      <c r="C137">
        <f t="shared" si="4"/>
        <v>1.8175653695597809</v>
      </c>
      <c r="D137">
        <f t="shared" si="5"/>
        <v>-0.17392519729917355</v>
      </c>
    </row>
    <row r="138" spans="1:4">
      <c r="A138" s="6">
        <v>70.7</v>
      </c>
      <c r="B138" s="6">
        <v>0.67</v>
      </c>
      <c r="C138">
        <f t="shared" si="4"/>
        <v>1.8494194137968993</v>
      </c>
      <c r="D138">
        <f t="shared" si="5"/>
        <v>-0.17392519729917355</v>
      </c>
    </row>
    <row r="139" spans="1:4">
      <c r="A139" s="6">
        <v>72</v>
      </c>
      <c r="B139" s="6">
        <v>0.67</v>
      </c>
      <c r="C139">
        <f t="shared" si="4"/>
        <v>1.8573324964312685</v>
      </c>
      <c r="D139">
        <f t="shared" si="5"/>
        <v>-0.17392519729917355</v>
      </c>
    </row>
    <row r="140" spans="1:4">
      <c r="A140" s="6">
        <v>75.3</v>
      </c>
      <c r="B140" s="6">
        <v>0.61</v>
      </c>
      <c r="C140">
        <f t="shared" si="4"/>
        <v>1.8767949762007006</v>
      </c>
      <c r="D140">
        <f t="shared" si="5"/>
        <v>-0.21467016498923297</v>
      </c>
    </row>
    <row r="141" spans="1:4">
      <c r="A141" s="6">
        <v>64.400000000000006</v>
      </c>
      <c r="B141" s="6">
        <v>0.67</v>
      </c>
      <c r="C141">
        <f t="shared" si="4"/>
        <v>1.808885867359812</v>
      </c>
      <c r="D141">
        <f t="shared" si="5"/>
        <v>-0.17392519729917355</v>
      </c>
    </row>
    <row r="142" spans="1:4">
      <c r="A142" s="6">
        <v>71.7</v>
      </c>
      <c r="B142" s="6">
        <v>0.69</v>
      </c>
      <c r="C142">
        <f t="shared" si="4"/>
        <v>1.8555191556678001</v>
      </c>
      <c r="D142">
        <f t="shared" si="5"/>
        <v>-0.16115090926274472</v>
      </c>
    </row>
    <row r="143" spans="1:4">
      <c r="A143" s="6">
        <v>71</v>
      </c>
      <c r="B143" s="6">
        <v>0.67</v>
      </c>
      <c r="C143">
        <f t="shared" si="4"/>
        <v>1.8512583487190752</v>
      </c>
      <c r="D143">
        <f t="shared" si="5"/>
        <v>-0.17392519729917355</v>
      </c>
    </row>
    <row r="144" spans="1:4">
      <c r="A144" s="6">
        <v>76.3</v>
      </c>
      <c r="B144" s="6">
        <v>0.63</v>
      </c>
      <c r="C144">
        <f t="shared" si="4"/>
        <v>1.8825245379548805</v>
      </c>
      <c r="D144">
        <f t="shared" si="5"/>
        <v>-0.20065945054641829</v>
      </c>
    </row>
    <row r="145" spans="1:4">
      <c r="A145" s="6">
        <v>69.400000000000006</v>
      </c>
      <c r="B145" s="6">
        <v>0.69</v>
      </c>
      <c r="C145">
        <f t="shared" si="4"/>
        <v>1.841359470454855</v>
      </c>
      <c r="D145">
        <f t="shared" si="5"/>
        <v>-0.16115090926274472</v>
      </c>
    </row>
    <row r="146" spans="1:4">
      <c r="A146" s="6">
        <v>71.7</v>
      </c>
      <c r="B146" s="6">
        <v>0.69</v>
      </c>
      <c r="C146">
        <f t="shared" si="4"/>
        <v>1.8555191556678001</v>
      </c>
      <c r="D146">
        <f t="shared" si="5"/>
        <v>-0.16115090926274472</v>
      </c>
    </row>
    <row r="147" spans="1:4">
      <c r="A147" s="6">
        <v>72</v>
      </c>
      <c r="B147" s="6">
        <v>0.67</v>
      </c>
      <c r="C147">
        <f t="shared" si="4"/>
        <v>1.8573324964312685</v>
      </c>
      <c r="D147">
        <f t="shared" si="5"/>
        <v>-0.17392519729917355</v>
      </c>
    </row>
    <row r="148" spans="1:4">
      <c r="A148" s="6">
        <v>77.3</v>
      </c>
      <c r="B148" s="6">
        <v>0.63</v>
      </c>
      <c r="C148">
        <f t="shared" si="4"/>
        <v>1.888179493918325</v>
      </c>
      <c r="D148">
        <f t="shared" si="5"/>
        <v>-0.20065945054641829</v>
      </c>
    </row>
    <row r="149" spans="1:4">
      <c r="A149" s="6">
        <v>71.7</v>
      </c>
      <c r="B149" s="6">
        <v>0.65</v>
      </c>
      <c r="C149">
        <f t="shared" si="4"/>
        <v>1.8555191556678001</v>
      </c>
      <c r="D149">
        <f t="shared" si="5"/>
        <v>-0.18708664335714442</v>
      </c>
    </row>
    <row r="150" spans="1:4">
      <c r="A150" s="6">
        <v>66.7</v>
      </c>
      <c r="B150" s="6">
        <v>0.65</v>
      </c>
      <c r="C150">
        <f t="shared" si="4"/>
        <v>1.8241258339165489</v>
      </c>
      <c r="D150">
        <f t="shared" si="5"/>
        <v>-0.18708664335714442</v>
      </c>
    </row>
    <row r="151" spans="1:4">
      <c r="A151" s="6">
        <v>75</v>
      </c>
      <c r="B151" s="6">
        <v>0.67</v>
      </c>
      <c r="C151">
        <f t="shared" si="4"/>
        <v>1.8750612633917001</v>
      </c>
      <c r="D151">
        <f t="shared" si="5"/>
        <v>-0.17392519729917355</v>
      </c>
    </row>
    <row r="152" spans="1:4">
      <c r="A152" s="6">
        <v>77.3</v>
      </c>
      <c r="B152" s="6">
        <v>0.65</v>
      </c>
      <c r="C152">
        <f t="shared" si="4"/>
        <v>1.888179493918325</v>
      </c>
      <c r="D152">
        <f t="shared" si="5"/>
        <v>-0.18708664335714442</v>
      </c>
    </row>
    <row r="153" spans="1:4">
      <c r="A153" s="6">
        <v>71.3</v>
      </c>
      <c r="B153" s="6">
        <v>0.65</v>
      </c>
      <c r="C153">
        <f t="shared" si="4"/>
        <v>1.8530895298518655</v>
      </c>
      <c r="D153">
        <f t="shared" si="5"/>
        <v>-0.18708664335714442</v>
      </c>
    </row>
    <row r="154" spans="1:4">
      <c r="A154" s="6">
        <v>79.900000000000006</v>
      </c>
      <c r="B154" s="6">
        <v>0.59</v>
      </c>
      <c r="C154">
        <f t="shared" si="4"/>
        <v>1.9025467793139914</v>
      </c>
      <c r="D154">
        <f t="shared" si="5"/>
        <v>-0.22914798835785583</v>
      </c>
    </row>
    <row r="155" spans="1:4">
      <c r="A155" s="6">
        <v>81.5</v>
      </c>
      <c r="B155" s="6">
        <v>0.56000000000000005</v>
      </c>
      <c r="C155">
        <f t="shared" si="4"/>
        <v>1.9111576087399766</v>
      </c>
      <c r="D155">
        <f t="shared" si="5"/>
        <v>-0.25181197299379954</v>
      </c>
    </row>
    <row r="156" spans="1:4">
      <c r="A156" s="6">
        <v>90.4</v>
      </c>
      <c r="B156" s="6">
        <v>0.51</v>
      </c>
      <c r="C156">
        <f t="shared" si="4"/>
        <v>1.9561684304753633</v>
      </c>
      <c r="D156">
        <f t="shared" si="5"/>
        <v>-0.29242982390206362</v>
      </c>
    </row>
    <row r="157" spans="1:4">
      <c r="A157" s="6">
        <v>78.599999999999994</v>
      </c>
      <c r="B157" s="6">
        <v>0.59</v>
      </c>
      <c r="C157">
        <f t="shared" si="4"/>
        <v>1.8954225460394079</v>
      </c>
      <c r="D157">
        <f t="shared" si="5"/>
        <v>-0.22914798835785583</v>
      </c>
    </row>
    <row r="158" spans="1:4">
      <c r="A158" s="6">
        <v>84.2</v>
      </c>
      <c r="B158" s="6">
        <v>0.56000000000000005</v>
      </c>
      <c r="C158">
        <f t="shared" si="4"/>
        <v>1.9253120914996495</v>
      </c>
      <c r="D158">
        <f t="shared" si="5"/>
        <v>-0.25181197299379954</v>
      </c>
    </row>
    <row r="159" spans="1:4">
      <c r="A159" s="6">
        <v>86.8</v>
      </c>
      <c r="B159" s="6">
        <v>0.56000000000000005</v>
      </c>
      <c r="C159">
        <f t="shared" si="4"/>
        <v>1.9385197251764918</v>
      </c>
      <c r="D159">
        <f t="shared" si="5"/>
        <v>-0.25181197299379954</v>
      </c>
    </row>
    <row r="160" spans="1:4">
      <c r="A160" s="6">
        <v>90.7</v>
      </c>
      <c r="B160" s="6">
        <v>0.5</v>
      </c>
      <c r="C160">
        <f t="shared" si="4"/>
        <v>1.9576072870600953</v>
      </c>
      <c r="D160">
        <f t="shared" si="5"/>
        <v>-0.3010299956639812</v>
      </c>
    </row>
    <row r="161" spans="1:4">
      <c r="A161" s="6">
        <v>77.599999999999994</v>
      </c>
      <c r="B161" s="6">
        <v>0.61</v>
      </c>
      <c r="C161">
        <f t="shared" si="4"/>
        <v>1.8898617212581883</v>
      </c>
      <c r="D161">
        <f t="shared" si="5"/>
        <v>-0.21467016498923297</v>
      </c>
    </row>
    <row r="162" spans="1:4">
      <c r="A162" s="6">
        <v>79.5</v>
      </c>
      <c r="B162" s="6">
        <v>0.54</v>
      </c>
      <c r="C162">
        <f t="shared" si="4"/>
        <v>1.9003671286564703</v>
      </c>
      <c r="D162">
        <f t="shared" si="5"/>
        <v>-0.26760624017703144</v>
      </c>
    </row>
    <row r="163" spans="1:4">
      <c r="A163" s="6">
        <v>84.8</v>
      </c>
      <c r="B163" s="6">
        <v>0.53</v>
      </c>
      <c r="C163">
        <f t="shared" si="4"/>
        <v>1.9283958522567137</v>
      </c>
      <c r="D163">
        <f t="shared" si="5"/>
        <v>-0.27572413039921095</v>
      </c>
    </row>
    <row r="164" spans="1:4">
      <c r="A164" s="6">
        <v>93</v>
      </c>
      <c r="B164" s="6">
        <v>0.5</v>
      </c>
      <c r="C164">
        <f t="shared" si="4"/>
        <v>1.968482948553935</v>
      </c>
      <c r="D164">
        <f t="shared" si="5"/>
        <v>-0.3010299956639812</v>
      </c>
    </row>
    <row r="165" spans="1:4">
      <c r="A165" s="6">
        <v>75.599999999999994</v>
      </c>
      <c r="B165" s="6">
        <v>0.59</v>
      </c>
      <c r="C165">
        <f t="shared" si="4"/>
        <v>1.8785217955012066</v>
      </c>
      <c r="D165">
        <f t="shared" si="5"/>
        <v>-0.22914798835785583</v>
      </c>
    </row>
    <row r="166" spans="1:4">
      <c r="A166" s="6">
        <v>80.5</v>
      </c>
      <c r="B166" s="6">
        <v>0.56999999999999995</v>
      </c>
      <c r="C166">
        <f t="shared" si="4"/>
        <v>1.9057958803678685</v>
      </c>
      <c r="D166">
        <f t="shared" si="5"/>
        <v>-0.24412514432750865</v>
      </c>
    </row>
    <row r="167" spans="1:4">
      <c r="A167" s="6">
        <v>84.8</v>
      </c>
      <c r="B167" s="6">
        <v>0.56000000000000005</v>
      </c>
      <c r="C167">
        <f t="shared" si="4"/>
        <v>1.9283958522567137</v>
      </c>
      <c r="D167">
        <f t="shared" si="5"/>
        <v>-0.25181197299379954</v>
      </c>
    </row>
    <row r="168" spans="1:4">
      <c r="A168" s="6">
        <v>99.3</v>
      </c>
      <c r="B168" s="6">
        <v>0.47</v>
      </c>
      <c r="C168">
        <f t="shared" si="4"/>
        <v>1.9969492484953812</v>
      </c>
      <c r="D168">
        <f t="shared" si="5"/>
        <v>-0.32790214206428259</v>
      </c>
    </row>
    <row r="169" spans="1:4">
      <c r="A169" s="6">
        <v>76.3</v>
      </c>
      <c r="B169" s="6">
        <v>0.65</v>
      </c>
      <c r="C169">
        <f t="shared" si="4"/>
        <v>1.8825245379548805</v>
      </c>
      <c r="D169">
        <f t="shared" si="5"/>
        <v>-0.18708664335714442</v>
      </c>
    </row>
    <row r="170" spans="1:4">
      <c r="A170" s="6">
        <v>72.599999999999994</v>
      </c>
      <c r="B170" s="6">
        <v>0.59</v>
      </c>
      <c r="C170">
        <f t="shared" si="4"/>
        <v>1.8609366207000937</v>
      </c>
      <c r="D170">
        <f t="shared" si="5"/>
        <v>-0.22914798835785583</v>
      </c>
    </row>
    <row r="171" spans="1:4">
      <c r="A171" s="6">
        <v>86.5</v>
      </c>
      <c r="B171" s="6">
        <v>0.56000000000000005</v>
      </c>
      <c r="C171">
        <f t="shared" si="4"/>
        <v>1.9370161074648142</v>
      </c>
      <c r="D171">
        <f t="shared" si="5"/>
        <v>-0.25181197299379954</v>
      </c>
    </row>
    <row r="172" spans="1:4">
      <c r="A172" s="6">
        <v>85.1</v>
      </c>
      <c r="B172" s="6">
        <v>0.54</v>
      </c>
      <c r="C172">
        <f t="shared" si="4"/>
        <v>1.9299295600845878</v>
      </c>
      <c r="D172">
        <f t="shared" si="5"/>
        <v>-0.26760624017703144</v>
      </c>
    </row>
    <row r="173" spans="1:4">
      <c r="A173" s="6">
        <v>94.3</v>
      </c>
      <c r="B173" s="6">
        <v>0.47</v>
      </c>
      <c r="C173">
        <f t="shared" si="4"/>
        <v>1.9745116927373283</v>
      </c>
      <c r="D173">
        <f t="shared" si="5"/>
        <v>-0.32790214206428259</v>
      </c>
    </row>
    <row r="174" spans="1:4">
      <c r="A174" s="6">
        <v>72.3</v>
      </c>
      <c r="B174" s="6">
        <v>0.65</v>
      </c>
      <c r="C174">
        <f t="shared" si="4"/>
        <v>1.8591382972945307</v>
      </c>
      <c r="D174">
        <f t="shared" si="5"/>
        <v>-0.18708664335714442</v>
      </c>
    </row>
    <row r="175" spans="1:4">
      <c r="A175" s="6">
        <v>79.900000000000006</v>
      </c>
      <c r="B175" s="6">
        <v>0.61</v>
      </c>
      <c r="C175">
        <f t="shared" si="4"/>
        <v>1.9025467793139914</v>
      </c>
      <c r="D175">
        <f t="shared" si="5"/>
        <v>-0.21467016498923297</v>
      </c>
    </row>
    <row r="176" spans="1:4">
      <c r="A176" s="6">
        <v>80.5</v>
      </c>
      <c r="B176" s="6">
        <v>0.56999999999999995</v>
      </c>
      <c r="C176">
        <f t="shared" si="4"/>
        <v>1.9057958803678685</v>
      </c>
      <c r="D176">
        <f t="shared" si="5"/>
        <v>-0.24412514432750865</v>
      </c>
    </row>
    <row r="177" spans="1:4">
      <c r="A177" s="6">
        <v>85.1</v>
      </c>
      <c r="B177" s="6">
        <v>0.51</v>
      </c>
      <c r="C177">
        <f t="shared" si="4"/>
        <v>1.9299295600845878</v>
      </c>
      <c r="D177">
        <f t="shared" si="5"/>
        <v>-0.29242982390206362</v>
      </c>
    </row>
    <row r="178" spans="1:4">
      <c r="A178" s="6">
        <v>102.6</v>
      </c>
      <c r="B178" s="6">
        <v>0.47</v>
      </c>
      <c r="C178">
        <f t="shared" si="4"/>
        <v>2.0111473607757975</v>
      </c>
      <c r="D178">
        <f t="shared" si="5"/>
        <v>-0.32790214206428259</v>
      </c>
    </row>
    <row r="179" spans="1:4">
      <c r="A179" s="6">
        <v>75.3</v>
      </c>
      <c r="B179" s="6">
        <v>0.63</v>
      </c>
      <c r="C179">
        <f t="shared" si="4"/>
        <v>1.8767949762007006</v>
      </c>
      <c r="D179">
        <f t="shared" si="5"/>
        <v>-0.20065945054641829</v>
      </c>
    </row>
    <row r="180" spans="1:4">
      <c r="A180" s="6">
        <v>75.900000000000006</v>
      </c>
      <c r="B180" s="6">
        <v>0.59</v>
      </c>
      <c r="C180">
        <f t="shared" si="4"/>
        <v>1.8802417758954804</v>
      </c>
      <c r="D180">
        <f t="shared" si="5"/>
        <v>-0.22914798835785583</v>
      </c>
    </row>
    <row r="181" spans="1:4">
      <c r="A181" s="6">
        <v>86.5</v>
      </c>
      <c r="B181" s="6">
        <v>0.54</v>
      </c>
      <c r="C181">
        <f t="shared" si="4"/>
        <v>1.9370161074648142</v>
      </c>
      <c r="D181">
        <f t="shared" si="5"/>
        <v>-0.26760624017703144</v>
      </c>
    </row>
    <row r="182" spans="1:4">
      <c r="A182" s="6">
        <v>89.4</v>
      </c>
      <c r="B182" s="6">
        <v>0.53</v>
      </c>
      <c r="C182">
        <f t="shared" si="4"/>
        <v>1.9513375187959177</v>
      </c>
      <c r="D182">
        <f t="shared" si="5"/>
        <v>-0.27572413039921095</v>
      </c>
    </row>
    <row r="183" spans="1:4">
      <c r="A183" s="6">
        <v>102.9</v>
      </c>
      <c r="B183" s="6">
        <v>0.47</v>
      </c>
      <c r="C183">
        <f t="shared" si="4"/>
        <v>2.0124153747624329</v>
      </c>
      <c r="D183">
        <f t="shared" si="5"/>
        <v>-0.32790214206428259</v>
      </c>
    </row>
    <row r="184" spans="1:4">
      <c r="A184" s="6">
        <v>93.4</v>
      </c>
      <c r="B184" s="6">
        <v>0.51</v>
      </c>
      <c r="C184">
        <f t="shared" si="4"/>
        <v>1.9703468762300933</v>
      </c>
      <c r="D184">
        <f t="shared" si="5"/>
        <v>-0.29242982390206362</v>
      </c>
    </row>
    <row r="185" spans="1:4">
      <c r="A185" s="6">
        <v>81.5</v>
      </c>
      <c r="B185" s="6">
        <v>0.54</v>
      </c>
      <c r="C185">
        <f t="shared" si="4"/>
        <v>1.9111576087399766</v>
      </c>
      <c r="D185">
        <f t="shared" si="5"/>
        <v>-0.26760624017703144</v>
      </c>
    </row>
    <row r="186" spans="1:4">
      <c r="A186" s="6">
        <v>84.2</v>
      </c>
      <c r="B186" s="6">
        <v>0.59</v>
      </c>
      <c r="C186">
        <f t="shared" si="4"/>
        <v>1.9253120914996495</v>
      </c>
      <c r="D186">
        <f t="shared" si="5"/>
        <v>-0.22914798835785583</v>
      </c>
    </row>
    <row r="187" spans="1:4">
      <c r="A187" s="6">
        <v>73.599999999999994</v>
      </c>
      <c r="B187" s="6">
        <v>0.63</v>
      </c>
      <c r="C187">
        <f t="shared" si="4"/>
        <v>1.8668778143374989</v>
      </c>
      <c r="D187">
        <f t="shared" si="5"/>
        <v>-0.20065945054641829</v>
      </c>
    </row>
    <row r="188" spans="1:4">
      <c r="A188" s="6">
        <v>91.7</v>
      </c>
      <c r="B188" s="6">
        <v>0.51</v>
      </c>
      <c r="C188">
        <f t="shared" si="4"/>
        <v>1.9623693356700211</v>
      </c>
      <c r="D188">
        <f t="shared" si="5"/>
        <v>-0.29242982390206362</v>
      </c>
    </row>
    <row r="189" spans="1:4">
      <c r="A189" s="6">
        <v>82.5</v>
      </c>
      <c r="B189" s="6">
        <v>0.56999999999999995</v>
      </c>
      <c r="C189">
        <f t="shared" si="4"/>
        <v>1.916453948549925</v>
      </c>
      <c r="D189">
        <f t="shared" si="5"/>
        <v>-0.24412514432750865</v>
      </c>
    </row>
    <row r="190" spans="1:4">
      <c r="A190" s="6">
        <v>83.2</v>
      </c>
      <c r="B190" s="6">
        <v>0.56999999999999995</v>
      </c>
      <c r="C190">
        <f t="shared" si="4"/>
        <v>1.920123326290724</v>
      </c>
      <c r="D190">
        <f t="shared" si="5"/>
        <v>-0.24412514432750865</v>
      </c>
    </row>
    <row r="191" spans="1:4">
      <c r="A191" s="6">
        <v>77.900000000000006</v>
      </c>
      <c r="B191" s="6">
        <v>0.59</v>
      </c>
      <c r="C191">
        <f t="shared" si="4"/>
        <v>1.8915374576725645</v>
      </c>
      <c r="D191">
        <f t="shared" si="5"/>
        <v>-0.22914798835785583</v>
      </c>
    </row>
    <row r="192" spans="1:4">
      <c r="A192" s="6">
        <v>98</v>
      </c>
      <c r="B192" s="6">
        <v>0.49</v>
      </c>
      <c r="C192">
        <f t="shared" si="4"/>
        <v>1.9912260756924949</v>
      </c>
      <c r="D192">
        <f t="shared" si="5"/>
        <v>-0.30980391997148632</v>
      </c>
    </row>
    <row r="193" spans="1:4">
      <c r="A193" s="6">
        <v>83.5</v>
      </c>
      <c r="B193" s="6">
        <v>0.54</v>
      </c>
      <c r="C193">
        <f t="shared" si="4"/>
        <v>1.9216864754836021</v>
      </c>
      <c r="D193">
        <f t="shared" si="5"/>
        <v>-0.26760624017703144</v>
      </c>
    </row>
    <row r="194" spans="1:4">
      <c r="A194" s="6">
        <v>80.2</v>
      </c>
      <c r="B194" s="6">
        <v>0.56000000000000005</v>
      </c>
      <c r="C194">
        <f t="shared" ref="C194:C257" si="6">LOG(A194)</f>
        <v>1.9041743682841634</v>
      </c>
      <c r="D194">
        <f t="shared" ref="D194:D257" si="7">LOG(B194)</f>
        <v>-0.25181197299379954</v>
      </c>
    </row>
    <row r="195" spans="1:4">
      <c r="A195" s="6">
        <v>78.900000000000006</v>
      </c>
      <c r="B195" s="6">
        <v>0.61</v>
      </c>
      <c r="C195">
        <f t="shared" si="6"/>
        <v>1.8970770032094204</v>
      </c>
      <c r="D195">
        <f t="shared" si="7"/>
        <v>-0.21467016498923297</v>
      </c>
    </row>
    <row r="196" spans="1:4">
      <c r="A196" s="6">
        <v>92</v>
      </c>
      <c r="B196" s="6">
        <v>0.5</v>
      </c>
      <c r="C196">
        <f t="shared" si="6"/>
        <v>1.9637878273455553</v>
      </c>
      <c r="D196">
        <f t="shared" si="7"/>
        <v>-0.3010299956639812</v>
      </c>
    </row>
    <row r="197" spans="1:4">
      <c r="A197" s="6">
        <v>82.5</v>
      </c>
      <c r="B197" s="6">
        <v>0.54</v>
      </c>
      <c r="C197">
        <f t="shared" si="6"/>
        <v>1.916453948549925</v>
      </c>
      <c r="D197">
        <f t="shared" si="7"/>
        <v>-0.26760624017703144</v>
      </c>
    </row>
    <row r="198" spans="1:4">
      <c r="A198" s="6">
        <v>79.2</v>
      </c>
      <c r="B198" s="6">
        <v>0.59</v>
      </c>
      <c r="C198">
        <f t="shared" si="6"/>
        <v>1.8987251815894934</v>
      </c>
      <c r="D198">
        <f t="shared" si="7"/>
        <v>-0.22914798835785583</v>
      </c>
    </row>
    <row r="199" spans="1:4">
      <c r="A199" s="6">
        <v>80.900000000000006</v>
      </c>
      <c r="B199" s="6">
        <v>0.56999999999999995</v>
      </c>
      <c r="C199">
        <f t="shared" si="6"/>
        <v>1.9079485216122722</v>
      </c>
      <c r="D199">
        <f t="shared" si="7"/>
        <v>-0.24412514432750865</v>
      </c>
    </row>
    <row r="200" spans="1:4">
      <c r="A200" s="6">
        <v>99.3</v>
      </c>
      <c r="B200" s="6">
        <v>0.47</v>
      </c>
      <c r="C200">
        <f t="shared" si="6"/>
        <v>1.9969492484953812</v>
      </c>
      <c r="D200">
        <f t="shared" si="7"/>
        <v>-0.32790214206428259</v>
      </c>
    </row>
    <row r="201" spans="1:4">
      <c r="A201" s="6">
        <v>83.8</v>
      </c>
      <c r="B201" s="6">
        <v>0.56000000000000005</v>
      </c>
      <c r="C201">
        <f t="shared" si="6"/>
        <v>1.9232440186302764</v>
      </c>
      <c r="D201">
        <f t="shared" si="7"/>
        <v>-0.25181197299379954</v>
      </c>
    </row>
    <row r="202" spans="1:4">
      <c r="A202" s="6">
        <v>86.5</v>
      </c>
      <c r="B202" s="6">
        <v>0.56999999999999995</v>
      </c>
      <c r="C202">
        <f t="shared" si="6"/>
        <v>1.9370161074648142</v>
      </c>
      <c r="D202">
        <f t="shared" si="7"/>
        <v>-0.24412514432750865</v>
      </c>
    </row>
    <row r="203" spans="1:4">
      <c r="A203" s="6">
        <v>76.900000000000006</v>
      </c>
      <c r="B203" s="6">
        <v>0.56999999999999995</v>
      </c>
      <c r="C203">
        <f t="shared" si="6"/>
        <v>1.885926339801431</v>
      </c>
      <c r="D203">
        <f t="shared" si="7"/>
        <v>-0.24412514432750865</v>
      </c>
    </row>
    <row r="204" spans="1:4">
      <c r="A204" s="6">
        <v>99.6</v>
      </c>
      <c r="B204" s="6">
        <v>0.47</v>
      </c>
      <c r="C204">
        <f t="shared" si="6"/>
        <v>1.9982593384236986</v>
      </c>
      <c r="D204">
        <f t="shared" si="7"/>
        <v>-0.32790214206428259</v>
      </c>
    </row>
    <row r="205" spans="1:4">
      <c r="A205" s="6">
        <v>89.1</v>
      </c>
      <c r="B205" s="6">
        <v>0.51</v>
      </c>
      <c r="C205">
        <f t="shared" si="6"/>
        <v>1.9498777040368747</v>
      </c>
      <c r="D205">
        <f t="shared" si="7"/>
        <v>-0.29242982390206362</v>
      </c>
    </row>
    <row r="206" spans="1:4">
      <c r="A206" s="6">
        <v>83.5</v>
      </c>
      <c r="B206" s="6">
        <v>0.56999999999999995</v>
      </c>
      <c r="C206">
        <f t="shared" si="6"/>
        <v>1.9216864754836021</v>
      </c>
      <c r="D206">
        <f t="shared" si="7"/>
        <v>-0.24412514432750865</v>
      </c>
    </row>
    <row r="207" spans="1:4">
      <c r="A207" s="6">
        <v>79.900000000000006</v>
      </c>
      <c r="B207" s="6">
        <v>0.56999999999999995</v>
      </c>
      <c r="C207">
        <f t="shared" si="6"/>
        <v>1.9025467793139914</v>
      </c>
      <c r="D207">
        <f t="shared" si="7"/>
        <v>-0.24412514432750865</v>
      </c>
    </row>
    <row r="208" spans="1:4">
      <c r="A208" s="6">
        <v>76.599999999999994</v>
      </c>
      <c r="B208" s="6">
        <v>0.59</v>
      </c>
      <c r="C208">
        <f t="shared" si="6"/>
        <v>1.8842287696326039</v>
      </c>
      <c r="D208">
        <f t="shared" si="7"/>
        <v>-0.22914798835785583</v>
      </c>
    </row>
    <row r="209" spans="1:4">
      <c r="A209" s="6">
        <v>97.9</v>
      </c>
      <c r="B209" s="6">
        <v>0.47</v>
      </c>
      <c r="C209">
        <f t="shared" si="6"/>
        <v>1.9907826918031379</v>
      </c>
      <c r="D209">
        <f t="shared" si="7"/>
        <v>-0.32790214206428259</v>
      </c>
    </row>
    <row r="210" spans="1:4">
      <c r="A210" s="6">
        <v>87.4</v>
      </c>
      <c r="B210" s="6">
        <v>0.51</v>
      </c>
      <c r="C210">
        <f t="shared" si="6"/>
        <v>1.941511432634403</v>
      </c>
      <c r="D210">
        <f t="shared" si="7"/>
        <v>-0.29242982390206362</v>
      </c>
    </row>
    <row r="211" spans="1:4">
      <c r="A211" s="6">
        <v>85.5</v>
      </c>
      <c r="B211" s="6">
        <v>0.56999999999999995</v>
      </c>
      <c r="C211">
        <f t="shared" si="6"/>
        <v>1.9319661147281726</v>
      </c>
      <c r="D211">
        <f t="shared" si="7"/>
        <v>-0.24412514432750865</v>
      </c>
    </row>
    <row r="212" spans="1:4">
      <c r="A212" s="6">
        <v>78.2</v>
      </c>
      <c r="B212" s="6">
        <v>0.59</v>
      </c>
      <c r="C212">
        <f t="shared" si="6"/>
        <v>1.893206753059848</v>
      </c>
      <c r="D212">
        <f t="shared" si="7"/>
        <v>-0.22914798835785583</v>
      </c>
    </row>
    <row r="213" spans="1:4">
      <c r="A213" s="6">
        <v>74.599999999999994</v>
      </c>
      <c r="B213" s="6">
        <v>0.61</v>
      </c>
      <c r="C213">
        <f t="shared" si="6"/>
        <v>1.8727388274726688</v>
      </c>
      <c r="D213">
        <f t="shared" si="7"/>
        <v>-0.21467016498923297</v>
      </c>
    </row>
    <row r="214" spans="1:4">
      <c r="A214" s="6">
        <v>75.599999999999994</v>
      </c>
      <c r="B214" s="6">
        <v>0.63</v>
      </c>
      <c r="C214">
        <f t="shared" si="6"/>
        <v>1.8785217955012066</v>
      </c>
      <c r="D214">
        <f t="shared" si="7"/>
        <v>-0.20065945054641829</v>
      </c>
    </row>
    <row r="215" spans="1:4">
      <c r="A215" s="6">
        <v>76.3</v>
      </c>
      <c r="B215" s="6">
        <v>0.63</v>
      </c>
      <c r="C215">
        <f t="shared" si="6"/>
        <v>1.8825245379548805</v>
      </c>
      <c r="D215">
        <f t="shared" si="7"/>
        <v>-0.20065945054641829</v>
      </c>
    </row>
    <row r="216" spans="1:4">
      <c r="A216" s="6">
        <v>75</v>
      </c>
      <c r="B216" s="6">
        <v>0.63</v>
      </c>
      <c r="C216">
        <f t="shared" si="6"/>
        <v>1.8750612633917001</v>
      </c>
      <c r="D216">
        <f t="shared" si="7"/>
        <v>-0.20065945054641829</v>
      </c>
    </row>
    <row r="217" spans="1:4">
      <c r="A217" s="6">
        <v>70.7</v>
      </c>
      <c r="B217" s="6">
        <v>0.69</v>
      </c>
      <c r="C217">
        <f t="shared" si="6"/>
        <v>1.8494194137968993</v>
      </c>
      <c r="D217">
        <f t="shared" si="7"/>
        <v>-0.16115090926274472</v>
      </c>
    </row>
    <row r="218" spans="1:4">
      <c r="A218" s="6">
        <v>76.599999999999994</v>
      </c>
      <c r="B218" s="6">
        <v>0.61</v>
      </c>
      <c r="C218">
        <f t="shared" si="6"/>
        <v>1.8842287696326039</v>
      </c>
      <c r="D218">
        <f t="shared" si="7"/>
        <v>-0.21467016498923297</v>
      </c>
    </row>
    <row r="219" spans="1:4">
      <c r="A219" s="6">
        <v>77.3</v>
      </c>
      <c r="B219" s="6">
        <v>0.61</v>
      </c>
      <c r="C219">
        <f t="shared" si="6"/>
        <v>1.888179493918325</v>
      </c>
      <c r="D219">
        <f t="shared" si="7"/>
        <v>-0.21467016498923297</v>
      </c>
    </row>
    <row r="220" spans="1:4">
      <c r="A220" s="6">
        <v>75</v>
      </c>
      <c r="B220" s="6">
        <v>0.67</v>
      </c>
      <c r="C220">
        <f t="shared" si="6"/>
        <v>1.8750612633917001</v>
      </c>
      <c r="D220">
        <f t="shared" si="7"/>
        <v>-0.17392519729917355</v>
      </c>
    </row>
    <row r="221" spans="1:4">
      <c r="A221" s="6">
        <v>68.7</v>
      </c>
      <c r="B221" s="6">
        <v>0.65</v>
      </c>
      <c r="C221">
        <f t="shared" si="6"/>
        <v>1.8369567370595505</v>
      </c>
      <c r="D221">
        <f t="shared" si="7"/>
        <v>-0.18708664335714442</v>
      </c>
    </row>
    <row r="222" spans="1:4">
      <c r="A222" s="6">
        <v>76.599999999999994</v>
      </c>
      <c r="B222" s="6">
        <v>0.63</v>
      </c>
      <c r="C222">
        <f t="shared" si="6"/>
        <v>1.8842287696326039</v>
      </c>
      <c r="D222">
        <f t="shared" si="7"/>
        <v>-0.20065945054641829</v>
      </c>
    </row>
    <row r="223" spans="1:4">
      <c r="A223" s="6">
        <v>70.3</v>
      </c>
      <c r="B223" s="6">
        <v>0.65</v>
      </c>
      <c r="C223">
        <f t="shared" si="6"/>
        <v>1.8469553250198238</v>
      </c>
      <c r="D223">
        <f t="shared" si="7"/>
        <v>-0.18708664335714442</v>
      </c>
    </row>
    <row r="224" spans="1:4">
      <c r="A224" s="6">
        <v>75</v>
      </c>
      <c r="B224" s="6">
        <v>0.67</v>
      </c>
      <c r="C224">
        <f t="shared" si="6"/>
        <v>1.8750612633917001</v>
      </c>
      <c r="D224">
        <f t="shared" si="7"/>
        <v>-0.17392519729917355</v>
      </c>
    </row>
    <row r="225" spans="1:4">
      <c r="A225" s="6">
        <v>67.7</v>
      </c>
      <c r="B225" s="6">
        <v>0.65</v>
      </c>
      <c r="C225">
        <f t="shared" si="6"/>
        <v>1.8305886686851442</v>
      </c>
      <c r="D225">
        <f t="shared" si="7"/>
        <v>-0.18708664335714442</v>
      </c>
    </row>
    <row r="226" spans="1:4">
      <c r="A226" s="6">
        <v>67.7</v>
      </c>
      <c r="B226" s="6">
        <v>0.65</v>
      </c>
      <c r="C226">
        <f t="shared" si="6"/>
        <v>1.8305886686851442</v>
      </c>
      <c r="D226">
        <f t="shared" si="7"/>
        <v>-0.18708664335714442</v>
      </c>
    </row>
    <row r="227" spans="1:4">
      <c r="A227" s="6">
        <v>72.599999999999994</v>
      </c>
      <c r="B227" s="6">
        <v>0.59</v>
      </c>
      <c r="C227">
        <f t="shared" si="6"/>
        <v>1.8609366207000937</v>
      </c>
      <c r="D227">
        <f t="shared" si="7"/>
        <v>-0.22914798835785583</v>
      </c>
    </row>
    <row r="228" spans="1:4">
      <c r="A228" s="6">
        <v>74.3</v>
      </c>
      <c r="B228" s="6">
        <v>0.63</v>
      </c>
      <c r="C228">
        <f t="shared" si="6"/>
        <v>1.8709888137605752</v>
      </c>
      <c r="D228">
        <f t="shared" si="7"/>
        <v>-0.20065945054641829</v>
      </c>
    </row>
    <row r="229" spans="1:4">
      <c r="A229" s="6">
        <v>71</v>
      </c>
      <c r="B229" s="6">
        <v>0.63</v>
      </c>
      <c r="C229">
        <f t="shared" si="6"/>
        <v>1.8512583487190752</v>
      </c>
      <c r="D229">
        <f t="shared" si="7"/>
        <v>-0.20065945054641829</v>
      </c>
    </row>
    <row r="230" spans="1:4">
      <c r="A230" s="6">
        <v>68</v>
      </c>
      <c r="B230" s="6">
        <v>0.67</v>
      </c>
      <c r="C230">
        <f t="shared" si="6"/>
        <v>1.8325089127062364</v>
      </c>
      <c r="D230">
        <f t="shared" si="7"/>
        <v>-0.17392519729917355</v>
      </c>
    </row>
    <row r="231" spans="1:4">
      <c r="A231" s="6">
        <v>65.7</v>
      </c>
      <c r="B231" s="6">
        <v>0.69</v>
      </c>
      <c r="C231">
        <f t="shared" si="6"/>
        <v>1.8175653695597809</v>
      </c>
      <c r="D231">
        <f t="shared" si="7"/>
        <v>-0.16115090926274472</v>
      </c>
    </row>
    <row r="232" spans="1:4">
      <c r="A232" s="6">
        <v>79.599999999999994</v>
      </c>
      <c r="B232" s="6">
        <v>0.61</v>
      </c>
      <c r="C232">
        <f t="shared" si="6"/>
        <v>1.9009130677376691</v>
      </c>
      <c r="D232">
        <f t="shared" si="7"/>
        <v>-0.21467016498923297</v>
      </c>
    </row>
    <row r="233" spans="1:4">
      <c r="A233" s="6">
        <v>74.3</v>
      </c>
      <c r="B233" s="6">
        <v>0.65</v>
      </c>
      <c r="C233">
        <f t="shared" si="6"/>
        <v>1.8709888137605752</v>
      </c>
      <c r="D233">
        <f t="shared" si="7"/>
        <v>-0.18708664335714442</v>
      </c>
    </row>
    <row r="234" spans="1:4">
      <c r="A234" s="6">
        <v>68</v>
      </c>
      <c r="B234" s="6">
        <v>0.65</v>
      </c>
      <c r="C234">
        <f t="shared" si="6"/>
        <v>1.8325089127062364</v>
      </c>
      <c r="D234">
        <f t="shared" si="7"/>
        <v>-0.18708664335714442</v>
      </c>
    </row>
    <row r="235" spans="1:4">
      <c r="A235" s="6">
        <v>69</v>
      </c>
      <c r="B235" s="6">
        <v>0.63</v>
      </c>
      <c r="C235">
        <f t="shared" si="6"/>
        <v>1.8388490907372552</v>
      </c>
      <c r="D235">
        <f t="shared" si="7"/>
        <v>-0.20065945054641829</v>
      </c>
    </row>
    <row r="236" spans="1:4">
      <c r="A236" s="6">
        <v>70.7</v>
      </c>
      <c r="B236" s="6">
        <v>0.67</v>
      </c>
      <c r="C236">
        <f t="shared" si="6"/>
        <v>1.8494194137968993</v>
      </c>
      <c r="D236">
        <f t="shared" si="7"/>
        <v>-0.17392519729917355</v>
      </c>
    </row>
    <row r="237" spans="1:4">
      <c r="A237" s="6">
        <v>74.599999999999994</v>
      </c>
      <c r="B237" s="6">
        <v>0.59</v>
      </c>
      <c r="C237">
        <f t="shared" si="6"/>
        <v>1.8727388274726688</v>
      </c>
      <c r="D237">
        <f t="shared" si="7"/>
        <v>-0.22914798835785583</v>
      </c>
    </row>
    <row r="238" spans="1:4">
      <c r="A238" s="6">
        <v>71</v>
      </c>
      <c r="B238" s="6">
        <v>0.63</v>
      </c>
      <c r="C238">
        <f t="shared" si="6"/>
        <v>1.8512583487190752</v>
      </c>
      <c r="D238">
        <f t="shared" si="7"/>
        <v>-0.20065945054641829</v>
      </c>
    </row>
    <row r="239" spans="1:4">
      <c r="A239" s="6">
        <v>70</v>
      </c>
      <c r="B239" s="6">
        <v>0.63</v>
      </c>
      <c r="C239">
        <f t="shared" si="6"/>
        <v>1.8450980400142569</v>
      </c>
      <c r="D239">
        <f t="shared" si="7"/>
        <v>-0.20065945054641829</v>
      </c>
    </row>
    <row r="240" spans="1:4">
      <c r="A240" s="6">
        <v>65.7</v>
      </c>
      <c r="B240" s="6">
        <v>0.65</v>
      </c>
      <c r="C240">
        <f t="shared" si="6"/>
        <v>1.8175653695597809</v>
      </c>
      <c r="D240">
        <f t="shared" si="7"/>
        <v>-0.18708664335714442</v>
      </c>
    </row>
    <row r="241" spans="1:4">
      <c r="A241" s="6">
        <v>77.599999999999994</v>
      </c>
      <c r="B241" s="6">
        <v>0.63</v>
      </c>
      <c r="C241">
        <f t="shared" si="6"/>
        <v>1.8898617212581883</v>
      </c>
      <c r="D241">
        <f t="shared" si="7"/>
        <v>-0.20065945054641829</v>
      </c>
    </row>
    <row r="242" spans="1:4">
      <c r="A242" s="6">
        <v>75</v>
      </c>
      <c r="B242" s="6">
        <v>0.65</v>
      </c>
      <c r="C242">
        <f t="shared" si="6"/>
        <v>1.8750612633917001</v>
      </c>
      <c r="D242">
        <f t="shared" si="7"/>
        <v>-0.18708664335714442</v>
      </c>
    </row>
    <row r="243" spans="1:4">
      <c r="A243" s="6">
        <v>72</v>
      </c>
      <c r="B243" s="6">
        <v>0.63</v>
      </c>
      <c r="C243">
        <f t="shared" si="6"/>
        <v>1.8573324964312685</v>
      </c>
      <c r="D243">
        <f t="shared" si="7"/>
        <v>-0.20065945054641829</v>
      </c>
    </row>
    <row r="244" spans="1:4">
      <c r="A244" s="6">
        <v>67.7</v>
      </c>
      <c r="B244" s="6">
        <v>0.69</v>
      </c>
      <c r="C244">
        <f t="shared" si="6"/>
        <v>1.8305886686851442</v>
      </c>
      <c r="D244">
        <f t="shared" si="7"/>
        <v>-0.16115090926274472</v>
      </c>
    </row>
    <row r="245" spans="1:4">
      <c r="A245" s="6">
        <v>71.7</v>
      </c>
      <c r="B245" s="6">
        <v>0.69</v>
      </c>
      <c r="C245">
        <f t="shared" si="6"/>
        <v>1.8555191556678001</v>
      </c>
      <c r="D245">
        <f t="shared" si="7"/>
        <v>-0.16115090926274472</v>
      </c>
    </row>
    <row r="246" spans="1:4">
      <c r="A246" s="6">
        <v>67.400000000000006</v>
      </c>
      <c r="B246" s="6">
        <v>0.69</v>
      </c>
      <c r="C246">
        <f t="shared" si="6"/>
        <v>1.8286598965353198</v>
      </c>
      <c r="D246">
        <f t="shared" si="7"/>
        <v>-0.16115090926274472</v>
      </c>
    </row>
    <row r="247" spans="1:4">
      <c r="A247" s="6">
        <v>61.1</v>
      </c>
      <c r="B247" s="6">
        <v>0.69</v>
      </c>
      <c r="C247">
        <f t="shared" si="6"/>
        <v>1.7860412102425542</v>
      </c>
      <c r="D247">
        <f t="shared" si="7"/>
        <v>-0.16115090926274472</v>
      </c>
    </row>
    <row r="248" spans="1:4">
      <c r="A248" s="6">
        <v>59.8</v>
      </c>
      <c r="B248" s="6">
        <v>0.74</v>
      </c>
      <c r="C248">
        <f t="shared" si="6"/>
        <v>1.7767011839884108</v>
      </c>
      <c r="D248">
        <f t="shared" si="7"/>
        <v>-0.13076828026902382</v>
      </c>
    </row>
    <row r="249" spans="1:4">
      <c r="A249" s="6">
        <v>61.8</v>
      </c>
      <c r="B249" s="6">
        <v>0.71</v>
      </c>
      <c r="C249">
        <f t="shared" si="6"/>
        <v>1.7909884750888159</v>
      </c>
      <c r="D249">
        <f t="shared" si="7"/>
        <v>-0.14874165128092473</v>
      </c>
    </row>
    <row r="250" spans="1:4">
      <c r="A250" s="6">
        <v>71.7</v>
      </c>
      <c r="B250" s="6">
        <v>0.69</v>
      </c>
      <c r="C250">
        <f t="shared" si="6"/>
        <v>1.8555191556678001</v>
      </c>
      <c r="D250">
        <f t="shared" si="7"/>
        <v>-0.16115090926274472</v>
      </c>
    </row>
    <row r="251" spans="1:4">
      <c r="A251" s="6">
        <v>68.400000000000006</v>
      </c>
      <c r="B251" s="6">
        <v>0.67</v>
      </c>
      <c r="C251">
        <f t="shared" si="6"/>
        <v>1.8350561017201164</v>
      </c>
      <c r="D251">
        <f t="shared" si="7"/>
        <v>-0.17392519729917355</v>
      </c>
    </row>
    <row r="252" spans="1:4">
      <c r="A252" s="6">
        <v>65.099999999999994</v>
      </c>
      <c r="B252" s="6">
        <v>0.71</v>
      </c>
      <c r="C252">
        <f t="shared" si="6"/>
        <v>1.8135809885681919</v>
      </c>
      <c r="D252">
        <f t="shared" si="7"/>
        <v>-0.14874165128092473</v>
      </c>
    </row>
    <row r="253" spans="1:4">
      <c r="A253" s="6">
        <v>64.8</v>
      </c>
      <c r="B253" s="6">
        <v>0.77</v>
      </c>
      <c r="C253">
        <f t="shared" si="6"/>
        <v>1.8115750058705933</v>
      </c>
      <c r="D253">
        <f t="shared" si="7"/>
        <v>-0.11350927482751812</v>
      </c>
    </row>
    <row r="254" spans="1:4">
      <c r="A254" s="6">
        <v>61.8</v>
      </c>
      <c r="B254" s="6">
        <v>0.74</v>
      </c>
      <c r="C254">
        <f t="shared" si="6"/>
        <v>1.7909884750888159</v>
      </c>
      <c r="D254">
        <f t="shared" si="7"/>
        <v>-0.13076828026902382</v>
      </c>
    </row>
    <row r="255" spans="1:4">
      <c r="A255" s="6">
        <v>68.400000000000006</v>
      </c>
      <c r="B255" s="6">
        <v>0.69</v>
      </c>
      <c r="C255">
        <f t="shared" si="6"/>
        <v>1.8350561017201164</v>
      </c>
      <c r="D255">
        <f t="shared" si="7"/>
        <v>-0.16115090926274472</v>
      </c>
    </row>
    <row r="256" spans="1:4">
      <c r="A256" s="6">
        <v>61.1</v>
      </c>
      <c r="B256" s="6">
        <v>0.71</v>
      </c>
      <c r="C256">
        <f t="shared" si="6"/>
        <v>1.7860412102425542</v>
      </c>
      <c r="D256">
        <f t="shared" si="7"/>
        <v>-0.14874165128092473</v>
      </c>
    </row>
    <row r="257" spans="1:4">
      <c r="A257" s="6">
        <v>64.8</v>
      </c>
      <c r="B257" s="6">
        <v>0.71</v>
      </c>
      <c r="C257">
        <f t="shared" si="6"/>
        <v>1.8115750058705933</v>
      </c>
      <c r="D257">
        <f t="shared" si="7"/>
        <v>-0.14874165128092473</v>
      </c>
    </row>
    <row r="258" spans="1:4">
      <c r="A258" s="6">
        <v>63.8</v>
      </c>
      <c r="B258" s="6">
        <v>0.71</v>
      </c>
      <c r="C258">
        <f t="shared" ref="C258:C321" si="8">LOG(A258)</f>
        <v>1.8048206787211623</v>
      </c>
      <c r="D258">
        <f t="shared" ref="D258:D321" si="9">LOG(B258)</f>
        <v>-0.14874165128092473</v>
      </c>
    </row>
    <row r="259" spans="1:4">
      <c r="A259" s="6">
        <v>63.4</v>
      </c>
      <c r="B259" s="6">
        <v>0.67</v>
      </c>
      <c r="C259">
        <f t="shared" si="8"/>
        <v>1.8020892578817327</v>
      </c>
      <c r="D259">
        <f t="shared" si="9"/>
        <v>-0.17392519729917355</v>
      </c>
    </row>
    <row r="260" spans="1:4">
      <c r="A260" s="6">
        <v>68.099999999999994</v>
      </c>
      <c r="B260" s="6">
        <v>0.69</v>
      </c>
      <c r="C260">
        <f t="shared" si="8"/>
        <v>1.8331471119127851</v>
      </c>
      <c r="D260">
        <f t="shared" si="9"/>
        <v>-0.16115090926274472</v>
      </c>
    </row>
    <row r="261" spans="1:4">
      <c r="A261" s="6">
        <v>59.8</v>
      </c>
      <c r="B261" s="6">
        <v>0.71</v>
      </c>
      <c r="C261">
        <f t="shared" si="8"/>
        <v>1.7767011839884108</v>
      </c>
      <c r="D261">
        <f t="shared" si="9"/>
        <v>-0.14874165128092473</v>
      </c>
    </row>
    <row r="262" spans="1:4">
      <c r="A262" s="6">
        <v>64.8</v>
      </c>
      <c r="B262" s="6">
        <v>0.71</v>
      </c>
      <c r="C262">
        <f t="shared" si="8"/>
        <v>1.8115750058705933</v>
      </c>
      <c r="D262">
        <f t="shared" si="9"/>
        <v>-0.14874165128092473</v>
      </c>
    </row>
    <row r="263" spans="1:4">
      <c r="A263" s="6">
        <v>67.400000000000006</v>
      </c>
      <c r="B263" s="6">
        <v>0.67</v>
      </c>
      <c r="C263">
        <f t="shared" si="8"/>
        <v>1.8286598965353198</v>
      </c>
      <c r="D263">
        <f t="shared" si="9"/>
        <v>-0.17392519729917355</v>
      </c>
    </row>
    <row r="264" spans="1:4">
      <c r="A264" s="6">
        <v>67.099999999999994</v>
      </c>
      <c r="B264" s="6">
        <v>0.69</v>
      </c>
      <c r="C264">
        <f t="shared" si="8"/>
        <v>1.8267225201689921</v>
      </c>
      <c r="D264">
        <f t="shared" si="9"/>
        <v>-0.16115090926274472</v>
      </c>
    </row>
    <row r="265" spans="1:4">
      <c r="A265" s="6">
        <v>59.8</v>
      </c>
      <c r="B265" s="6">
        <v>0.71</v>
      </c>
      <c r="C265">
        <f t="shared" si="8"/>
        <v>1.7767011839884108</v>
      </c>
      <c r="D265">
        <f t="shared" si="9"/>
        <v>-0.14874165128092473</v>
      </c>
    </row>
    <row r="266" spans="1:4">
      <c r="A266" s="6">
        <v>64.8</v>
      </c>
      <c r="B266" s="6">
        <v>0.74</v>
      </c>
      <c r="C266">
        <f t="shared" si="8"/>
        <v>1.8115750058705933</v>
      </c>
      <c r="D266">
        <f t="shared" si="9"/>
        <v>-0.13076828026902382</v>
      </c>
    </row>
    <row r="267" spans="1:4">
      <c r="A267" s="6">
        <v>63.4</v>
      </c>
      <c r="B267" s="6">
        <v>0.71</v>
      </c>
      <c r="C267">
        <f t="shared" si="8"/>
        <v>1.8020892578817327</v>
      </c>
      <c r="D267">
        <f t="shared" si="9"/>
        <v>-0.14874165128092473</v>
      </c>
    </row>
    <row r="268" spans="1:4">
      <c r="A268" s="6">
        <v>63.4</v>
      </c>
      <c r="B268" s="6">
        <v>0.71</v>
      </c>
      <c r="C268">
        <f t="shared" si="8"/>
        <v>1.8020892578817327</v>
      </c>
      <c r="D268">
        <f t="shared" si="9"/>
        <v>-0.14874165128092473</v>
      </c>
    </row>
    <row r="269" spans="1:4">
      <c r="A269" s="6">
        <v>61.1</v>
      </c>
      <c r="B269" s="6">
        <v>0.71</v>
      </c>
      <c r="C269">
        <f t="shared" si="8"/>
        <v>1.7860412102425542</v>
      </c>
      <c r="D269">
        <f t="shared" si="9"/>
        <v>-0.14874165128092473</v>
      </c>
    </row>
    <row r="270" spans="1:4">
      <c r="A270" s="6">
        <v>61.8</v>
      </c>
      <c r="B270" s="6">
        <v>0.77</v>
      </c>
      <c r="C270">
        <f t="shared" si="8"/>
        <v>1.7909884750888159</v>
      </c>
      <c r="D270">
        <f t="shared" si="9"/>
        <v>-0.11350927482751812</v>
      </c>
    </row>
    <row r="271" spans="1:4">
      <c r="A271" s="6">
        <v>70.7</v>
      </c>
      <c r="B271" s="6">
        <v>0.67</v>
      </c>
      <c r="C271">
        <f t="shared" si="8"/>
        <v>1.8494194137968993</v>
      </c>
      <c r="D271">
        <f t="shared" si="9"/>
        <v>-0.17392519729917355</v>
      </c>
    </row>
    <row r="272" spans="1:4">
      <c r="A272" s="6">
        <v>67.400000000000006</v>
      </c>
      <c r="B272" s="6">
        <v>0.69</v>
      </c>
      <c r="C272">
        <f t="shared" si="8"/>
        <v>1.8286598965353198</v>
      </c>
      <c r="D272">
        <f t="shared" si="9"/>
        <v>-0.16115090926274472</v>
      </c>
    </row>
    <row r="273" spans="1:4">
      <c r="A273" s="6">
        <v>66.099999999999994</v>
      </c>
      <c r="B273" s="6">
        <v>0.71</v>
      </c>
      <c r="C273">
        <f t="shared" si="8"/>
        <v>1.8202014594856402</v>
      </c>
      <c r="D273">
        <f t="shared" si="9"/>
        <v>-0.14874165128092473</v>
      </c>
    </row>
    <row r="274" spans="1:4">
      <c r="A274" s="6">
        <v>64.8</v>
      </c>
      <c r="B274" s="6">
        <v>0.74</v>
      </c>
      <c r="C274">
        <f t="shared" si="8"/>
        <v>1.8115750058705933</v>
      </c>
      <c r="D274">
        <f t="shared" si="9"/>
        <v>-0.13076828026902382</v>
      </c>
    </row>
    <row r="275" spans="1:4">
      <c r="A275" s="6">
        <v>56.5</v>
      </c>
      <c r="B275" s="6">
        <v>0.8</v>
      </c>
      <c r="C275">
        <f t="shared" si="8"/>
        <v>1.7520484478194385</v>
      </c>
      <c r="D275">
        <f t="shared" si="9"/>
        <v>-9.6910013008056392E-2</v>
      </c>
    </row>
    <row r="276" spans="1:4">
      <c r="A276" s="6">
        <v>58.5</v>
      </c>
      <c r="B276" s="6">
        <v>0.74</v>
      </c>
      <c r="C276">
        <f t="shared" si="8"/>
        <v>1.7671558660821804</v>
      </c>
      <c r="D276">
        <f t="shared" si="9"/>
        <v>-0.13076828026902382</v>
      </c>
    </row>
    <row r="277" spans="1:4">
      <c r="A277" s="6">
        <v>59.2</v>
      </c>
      <c r="B277" s="6">
        <v>0.8</v>
      </c>
      <c r="C277">
        <f t="shared" si="8"/>
        <v>1.7723217067229198</v>
      </c>
      <c r="D277">
        <f t="shared" si="9"/>
        <v>-9.6910013008056392E-2</v>
      </c>
    </row>
    <row r="278" spans="1:4">
      <c r="A278" s="6">
        <v>61.2</v>
      </c>
      <c r="B278" s="6">
        <v>0.77</v>
      </c>
      <c r="C278">
        <f t="shared" si="8"/>
        <v>1.7867514221455612</v>
      </c>
      <c r="D278">
        <f t="shared" si="9"/>
        <v>-0.11350927482751812</v>
      </c>
    </row>
    <row r="279" spans="1:4">
      <c r="A279" s="6">
        <v>60.5</v>
      </c>
      <c r="B279" s="6">
        <v>0.8</v>
      </c>
      <c r="C279">
        <f t="shared" si="8"/>
        <v>1.7817553746524688</v>
      </c>
      <c r="D279">
        <f t="shared" si="9"/>
        <v>-9.6910013008056392E-2</v>
      </c>
    </row>
    <row r="280" spans="1:4">
      <c r="A280" s="6">
        <v>62.5</v>
      </c>
      <c r="B280" s="6">
        <v>0.74</v>
      </c>
      <c r="C280">
        <f t="shared" si="8"/>
        <v>1.7958800173440752</v>
      </c>
      <c r="D280">
        <f t="shared" si="9"/>
        <v>-0.13076828026902382</v>
      </c>
    </row>
    <row r="281" spans="1:4">
      <c r="A281" s="6">
        <v>63.5</v>
      </c>
      <c r="B281" s="6">
        <v>0.8</v>
      </c>
      <c r="C281">
        <f t="shared" si="8"/>
        <v>1.8027737252919758</v>
      </c>
      <c r="D281">
        <f t="shared" si="9"/>
        <v>-9.6910013008056392E-2</v>
      </c>
    </row>
    <row r="282" spans="1:4">
      <c r="A282" s="6">
        <v>60.2</v>
      </c>
      <c r="B282" s="6">
        <v>0.8</v>
      </c>
      <c r="C282">
        <f t="shared" si="8"/>
        <v>1.7795964912578246</v>
      </c>
      <c r="D282">
        <f t="shared" si="9"/>
        <v>-9.6910013008056392E-2</v>
      </c>
    </row>
    <row r="283" spans="1:4">
      <c r="A283" s="6">
        <v>63.5</v>
      </c>
      <c r="B283" s="6">
        <v>0.74</v>
      </c>
      <c r="C283">
        <f t="shared" si="8"/>
        <v>1.8027737252919758</v>
      </c>
      <c r="D283">
        <f t="shared" si="9"/>
        <v>-0.13076828026902382</v>
      </c>
    </row>
    <row r="284" spans="1:4">
      <c r="A284" s="6">
        <v>58.5</v>
      </c>
      <c r="B284" s="6">
        <v>0.74</v>
      </c>
      <c r="C284">
        <f t="shared" si="8"/>
        <v>1.7671558660821804</v>
      </c>
      <c r="D284">
        <f t="shared" si="9"/>
        <v>-0.13076828026902382</v>
      </c>
    </row>
    <row r="285" spans="1:4">
      <c r="A285" s="6">
        <v>61.5</v>
      </c>
      <c r="B285" s="6">
        <v>0.77</v>
      </c>
      <c r="C285">
        <f t="shared" si="8"/>
        <v>1.7888751157754168</v>
      </c>
      <c r="D285">
        <f t="shared" si="9"/>
        <v>-0.11350927482751812</v>
      </c>
    </row>
    <row r="286" spans="1:4">
      <c r="A286" s="6">
        <v>58.2</v>
      </c>
      <c r="B286" s="6">
        <v>0.77</v>
      </c>
      <c r="C286">
        <f t="shared" si="8"/>
        <v>1.7649229846498886</v>
      </c>
      <c r="D286">
        <f t="shared" si="9"/>
        <v>-0.11350927482751812</v>
      </c>
    </row>
    <row r="287" spans="1:4">
      <c r="A287" s="6">
        <v>61.5</v>
      </c>
      <c r="B287" s="6">
        <v>0.8</v>
      </c>
      <c r="C287">
        <f t="shared" si="8"/>
        <v>1.7888751157754168</v>
      </c>
      <c r="D287">
        <f t="shared" si="9"/>
        <v>-9.6910013008056392E-2</v>
      </c>
    </row>
    <row r="288" spans="1:4">
      <c r="A288" s="6">
        <v>59.5</v>
      </c>
      <c r="B288" s="6">
        <v>0.74</v>
      </c>
      <c r="C288">
        <f t="shared" si="8"/>
        <v>1.7745169657285496</v>
      </c>
      <c r="D288">
        <f t="shared" si="9"/>
        <v>-0.13076828026902382</v>
      </c>
    </row>
    <row r="289" spans="1:4">
      <c r="A289" s="6">
        <v>61.5</v>
      </c>
      <c r="B289" s="6">
        <v>0.74</v>
      </c>
      <c r="C289">
        <f t="shared" si="8"/>
        <v>1.7888751157754168</v>
      </c>
      <c r="D289">
        <f t="shared" si="9"/>
        <v>-0.13076828026902382</v>
      </c>
    </row>
    <row r="290" spans="1:4">
      <c r="A290" s="6">
        <v>58.2</v>
      </c>
      <c r="B290" s="6">
        <v>0.8</v>
      </c>
      <c r="C290">
        <f t="shared" si="8"/>
        <v>1.7649229846498886</v>
      </c>
      <c r="D290">
        <f t="shared" si="9"/>
        <v>-9.6910013008056392E-2</v>
      </c>
    </row>
    <row r="291" spans="1:4">
      <c r="A291" s="6">
        <v>58.5</v>
      </c>
      <c r="B291" s="6">
        <v>0.77</v>
      </c>
      <c r="C291">
        <f t="shared" si="8"/>
        <v>1.7671558660821804</v>
      </c>
      <c r="D291">
        <f t="shared" si="9"/>
        <v>-0.11350927482751812</v>
      </c>
    </row>
    <row r="292" spans="1:4">
      <c r="A292" s="6">
        <v>62.5</v>
      </c>
      <c r="B292" s="6">
        <v>0.77</v>
      </c>
      <c r="C292">
        <f t="shared" si="8"/>
        <v>1.7958800173440752</v>
      </c>
      <c r="D292">
        <f t="shared" si="9"/>
        <v>-0.11350927482751812</v>
      </c>
    </row>
    <row r="293" spans="1:4">
      <c r="A293" s="6">
        <v>60.5</v>
      </c>
      <c r="B293" s="6">
        <v>0.8</v>
      </c>
      <c r="C293">
        <f t="shared" si="8"/>
        <v>1.7817553746524688</v>
      </c>
      <c r="D293">
        <f t="shared" si="9"/>
        <v>-9.6910013008056392E-2</v>
      </c>
    </row>
    <row r="294" spans="1:4">
      <c r="A294" s="6">
        <v>60.2</v>
      </c>
      <c r="B294" s="6">
        <v>0.8</v>
      </c>
      <c r="C294">
        <f t="shared" si="8"/>
        <v>1.7795964912578246</v>
      </c>
      <c r="D294">
        <f t="shared" si="9"/>
        <v>-9.6910013008056392E-2</v>
      </c>
    </row>
    <row r="295" spans="1:4">
      <c r="A295" s="6">
        <v>56.2</v>
      </c>
      <c r="B295" s="6">
        <v>0.83</v>
      </c>
      <c r="C295">
        <f t="shared" si="8"/>
        <v>1.7497363155690611</v>
      </c>
      <c r="D295">
        <f t="shared" si="9"/>
        <v>-8.092190762392612E-2</v>
      </c>
    </row>
    <row r="296" spans="1:4">
      <c r="A296" s="6">
        <v>57.5</v>
      </c>
      <c r="B296" s="6">
        <v>0.77</v>
      </c>
      <c r="C296">
        <f t="shared" si="8"/>
        <v>1.7596678446896306</v>
      </c>
      <c r="D296">
        <f t="shared" si="9"/>
        <v>-0.11350927482751812</v>
      </c>
    </row>
    <row r="297" spans="1:4">
      <c r="A297" s="6">
        <v>58.5</v>
      </c>
      <c r="B297" s="6">
        <v>0.8</v>
      </c>
      <c r="C297">
        <f t="shared" si="8"/>
        <v>1.7671558660821804</v>
      </c>
      <c r="D297">
        <f t="shared" si="9"/>
        <v>-9.6910013008056392E-2</v>
      </c>
    </row>
    <row r="298" spans="1:4">
      <c r="A298" s="6">
        <v>61.5</v>
      </c>
      <c r="B298" s="6">
        <v>0.74</v>
      </c>
      <c r="C298">
        <f t="shared" si="8"/>
        <v>1.7888751157754168</v>
      </c>
      <c r="D298">
        <f t="shared" si="9"/>
        <v>-0.13076828026902382</v>
      </c>
    </row>
    <row r="299" spans="1:4">
      <c r="A299" s="6">
        <v>61.2</v>
      </c>
      <c r="B299" s="6">
        <v>0.8</v>
      </c>
      <c r="C299">
        <f t="shared" si="8"/>
        <v>1.7867514221455612</v>
      </c>
      <c r="D299">
        <f t="shared" si="9"/>
        <v>-9.6910013008056392E-2</v>
      </c>
    </row>
    <row r="300" spans="1:4">
      <c r="A300" s="6">
        <v>54.2</v>
      </c>
      <c r="B300" s="6">
        <v>0.77</v>
      </c>
      <c r="C300">
        <f t="shared" si="8"/>
        <v>1.7339992865383869</v>
      </c>
      <c r="D300">
        <f t="shared" si="9"/>
        <v>-0.11350927482751812</v>
      </c>
    </row>
    <row r="301" spans="1:4">
      <c r="A301" s="6">
        <v>62.8</v>
      </c>
      <c r="B301" s="6">
        <v>0.71</v>
      </c>
      <c r="C301">
        <f t="shared" si="8"/>
        <v>1.7979596437371961</v>
      </c>
      <c r="D301">
        <f t="shared" si="9"/>
        <v>-0.14874165128092473</v>
      </c>
    </row>
    <row r="302" spans="1:4">
      <c r="A302" s="6">
        <v>57.5</v>
      </c>
      <c r="B302" s="6">
        <v>0.77</v>
      </c>
      <c r="C302">
        <f t="shared" si="8"/>
        <v>1.7596678446896306</v>
      </c>
      <c r="D302">
        <f t="shared" si="9"/>
        <v>-0.11350927482751812</v>
      </c>
    </row>
    <row r="303" spans="1:4">
      <c r="A303" s="6">
        <v>61.5</v>
      </c>
      <c r="B303" s="6">
        <v>0.8</v>
      </c>
      <c r="C303">
        <f t="shared" si="8"/>
        <v>1.7888751157754168</v>
      </c>
      <c r="D303">
        <f t="shared" si="9"/>
        <v>-9.6910013008056392E-2</v>
      </c>
    </row>
    <row r="304" spans="1:4">
      <c r="A304" s="6">
        <v>58.2</v>
      </c>
      <c r="B304" s="6">
        <v>0.77</v>
      </c>
      <c r="C304">
        <f t="shared" si="8"/>
        <v>1.7649229846498886</v>
      </c>
      <c r="D304">
        <f t="shared" si="9"/>
        <v>-0.11350927482751812</v>
      </c>
    </row>
    <row r="305" spans="1:4">
      <c r="A305" s="6">
        <v>54.2</v>
      </c>
      <c r="B305" s="6">
        <v>0.77</v>
      </c>
      <c r="C305">
        <f t="shared" si="8"/>
        <v>1.7339992865383869</v>
      </c>
      <c r="D305">
        <f t="shared" si="9"/>
        <v>-0.11350927482751812</v>
      </c>
    </row>
    <row r="306" spans="1:4">
      <c r="A306" s="6">
        <v>51.9</v>
      </c>
      <c r="B306" s="6">
        <v>0.83</v>
      </c>
      <c r="C306">
        <f t="shared" si="8"/>
        <v>1.7151673578484579</v>
      </c>
      <c r="D306">
        <f t="shared" si="9"/>
        <v>-8.092190762392612E-2</v>
      </c>
    </row>
    <row r="307" spans="1:4">
      <c r="A307" s="6">
        <v>53.6</v>
      </c>
      <c r="B307" s="6">
        <v>0.91</v>
      </c>
      <c r="C307">
        <f t="shared" si="8"/>
        <v>1.72916478969277</v>
      </c>
      <c r="D307">
        <f t="shared" si="9"/>
        <v>-4.0958607678906384E-2</v>
      </c>
    </row>
    <row r="308" spans="1:4">
      <c r="A308" s="6">
        <v>51.3</v>
      </c>
      <c r="B308" s="6">
        <v>0.87</v>
      </c>
      <c r="C308">
        <f t="shared" si="8"/>
        <v>1.7101173651118162</v>
      </c>
      <c r="D308">
        <f t="shared" si="9"/>
        <v>-6.0480747381381476E-2</v>
      </c>
    </row>
    <row r="309" spans="1:4">
      <c r="A309" s="6">
        <v>48.7</v>
      </c>
      <c r="B309" s="6">
        <v>0.95</v>
      </c>
      <c r="C309">
        <f t="shared" si="8"/>
        <v>1.6875289612146342</v>
      </c>
      <c r="D309">
        <f t="shared" si="9"/>
        <v>-2.2276394711152253E-2</v>
      </c>
    </row>
    <row r="310" spans="1:4">
      <c r="A310" s="6">
        <v>55.9</v>
      </c>
      <c r="B310" s="6">
        <v>0.87</v>
      </c>
      <c r="C310">
        <f t="shared" si="8"/>
        <v>1.7474118078864234</v>
      </c>
      <c r="D310">
        <f t="shared" si="9"/>
        <v>-6.0480747381381476E-2</v>
      </c>
    </row>
    <row r="311" spans="1:4">
      <c r="A311" s="6">
        <v>51.6</v>
      </c>
      <c r="B311" s="6">
        <v>0.91</v>
      </c>
      <c r="C311">
        <f t="shared" si="8"/>
        <v>1.7126497016272113</v>
      </c>
      <c r="D311">
        <f t="shared" si="9"/>
        <v>-4.0958607678906384E-2</v>
      </c>
    </row>
    <row r="312" spans="1:4">
      <c r="A312" s="6">
        <v>52.3</v>
      </c>
      <c r="B312" s="6">
        <v>0.91</v>
      </c>
      <c r="C312">
        <f t="shared" si="8"/>
        <v>1.7185016888672742</v>
      </c>
      <c r="D312">
        <f t="shared" si="9"/>
        <v>-4.0958607678906384E-2</v>
      </c>
    </row>
    <row r="313" spans="1:4">
      <c r="A313" s="6">
        <v>44.7</v>
      </c>
      <c r="B313" s="6">
        <v>0.95</v>
      </c>
      <c r="C313">
        <f t="shared" si="8"/>
        <v>1.6503075231319364</v>
      </c>
      <c r="D313">
        <f t="shared" si="9"/>
        <v>-2.2276394711152253E-2</v>
      </c>
    </row>
    <row r="314" spans="1:4">
      <c r="A314" s="6">
        <v>53.9</v>
      </c>
      <c r="B314" s="6">
        <v>0.83</v>
      </c>
      <c r="C314">
        <f t="shared" si="8"/>
        <v>1.7315887651867388</v>
      </c>
      <c r="D314">
        <f t="shared" si="9"/>
        <v>-8.092190762392612E-2</v>
      </c>
    </row>
    <row r="315" spans="1:4">
      <c r="A315" s="6">
        <v>54.6</v>
      </c>
      <c r="B315" s="6">
        <v>0.87</v>
      </c>
      <c r="C315">
        <f t="shared" si="8"/>
        <v>1.7371926427047373</v>
      </c>
      <c r="D315">
        <f t="shared" si="9"/>
        <v>-6.0480747381381476E-2</v>
      </c>
    </row>
    <row r="316" spans="1:4">
      <c r="A316" s="6">
        <v>47.3</v>
      </c>
      <c r="B316" s="6">
        <v>0.91</v>
      </c>
      <c r="C316">
        <f t="shared" si="8"/>
        <v>1.6748611407378116</v>
      </c>
      <c r="D316">
        <f t="shared" si="9"/>
        <v>-4.0958607678906384E-2</v>
      </c>
    </row>
    <row r="317" spans="1:4">
      <c r="A317" s="6">
        <v>49.7</v>
      </c>
      <c r="B317" s="6">
        <v>1.05</v>
      </c>
      <c r="C317">
        <f t="shared" si="8"/>
        <v>1.6963563887333322</v>
      </c>
      <c r="D317">
        <f t="shared" si="9"/>
        <v>2.1189299069938092E-2</v>
      </c>
    </row>
    <row r="318" spans="1:4">
      <c r="A318" s="6">
        <v>44.7</v>
      </c>
      <c r="B318" s="6">
        <v>1.05</v>
      </c>
      <c r="C318">
        <f t="shared" si="8"/>
        <v>1.6503075231319364</v>
      </c>
      <c r="D318">
        <f t="shared" si="9"/>
        <v>2.1189299069938092E-2</v>
      </c>
    </row>
    <row r="319" spans="1:4">
      <c r="A319" s="6">
        <v>55.9</v>
      </c>
      <c r="B319" s="6">
        <v>0.8</v>
      </c>
      <c r="C319">
        <f t="shared" si="8"/>
        <v>1.7474118078864234</v>
      </c>
      <c r="D319">
        <f t="shared" si="9"/>
        <v>-9.6910013008056392E-2</v>
      </c>
    </row>
    <row r="320" spans="1:4">
      <c r="A320" s="6">
        <v>55.9</v>
      </c>
      <c r="B320" s="6">
        <v>0.83</v>
      </c>
      <c r="C320">
        <f t="shared" si="8"/>
        <v>1.7474118078864234</v>
      </c>
      <c r="D320">
        <f t="shared" si="9"/>
        <v>-8.092190762392612E-2</v>
      </c>
    </row>
    <row r="321" spans="1:4">
      <c r="A321" s="6">
        <v>47.3</v>
      </c>
      <c r="B321" s="6">
        <v>0.87</v>
      </c>
      <c r="C321">
        <f t="shared" si="8"/>
        <v>1.6748611407378116</v>
      </c>
      <c r="D321">
        <f t="shared" si="9"/>
        <v>-6.0480747381381476E-2</v>
      </c>
    </row>
    <row r="322" spans="1:4">
      <c r="A322" s="6">
        <v>46</v>
      </c>
      <c r="B322" s="6">
        <v>1</v>
      </c>
      <c r="C322">
        <f t="shared" ref="C322:C366" si="10">LOG(A322)</f>
        <v>1.6627578316815741</v>
      </c>
      <c r="D322">
        <f t="shared" ref="D322:D366" si="11">LOG(B322)</f>
        <v>0</v>
      </c>
    </row>
    <row r="323" spans="1:4">
      <c r="A323" s="6">
        <v>48.7</v>
      </c>
      <c r="B323" s="6">
        <v>1.05</v>
      </c>
      <c r="C323">
        <f t="shared" si="10"/>
        <v>1.6875289612146342</v>
      </c>
      <c r="D323">
        <f t="shared" si="11"/>
        <v>2.1189299069938092E-2</v>
      </c>
    </row>
    <row r="324" spans="1:4">
      <c r="A324" s="6">
        <v>55.9</v>
      </c>
      <c r="B324" s="6">
        <v>0.87</v>
      </c>
      <c r="C324">
        <f t="shared" si="10"/>
        <v>1.7474118078864234</v>
      </c>
      <c r="D324">
        <f t="shared" si="11"/>
        <v>-6.0480747381381476E-2</v>
      </c>
    </row>
    <row r="325" spans="1:4">
      <c r="A325" s="6">
        <v>55.6</v>
      </c>
      <c r="B325" s="6">
        <v>0.87</v>
      </c>
      <c r="C325">
        <f t="shared" si="10"/>
        <v>1.7450747915820575</v>
      </c>
      <c r="D325">
        <f t="shared" si="11"/>
        <v>-6.0480747381381476E-2</v>
      </c>
    </row>
    <row r="326" spans="1:4">
      <c r="A326" s="6">
        <v>47</v>
      </c>
      <c r="B326" s="6">
        <v>0.95</v>
      </c>
      <c r="C326">
        <f t="shared" si="10"/>
        <v>1.6720978579357175</v>
      </c>
      <c r="D326">
        <f t="shared" si="11"/>
        <v>-2.2276394711152253E-2</v>
      </c>
    </row>
    <row r="327" spans="1:4">
      <c r="A327" s="6">
        <v>48.7</v>
      </c>
      <c r="B327" s="6">
        <v>1</v>
      </c>
      <c r="C327">
        <f t="shared" si="10"/>
        <v>1.6875289612146342</v>
      </c>
      <c r="D327">
        <f t="shared" si="11"/>
        <v>0</v>
      </c>
    </row>
    <row r="328" spans="1:4">
      <c r="A328" s="6">
        <v>51.9</v>
      </c>
      <c r="B328" s="6">
        <v>0.87</v>
      </c>
      <c r="C328">
        <f t="shared" si="10"/>
        <v>1.7151673578484579</v>
      </c>
      <c r="D328">
        <f t="shared" si="11"/>
        <v>-6.0480747381381476E-2</v>
      </c>
    </row>
    <row r="329" spans="1:4">
      <c r="A329" s="6">
        <v>53.6</v>
      </c>
      <c r="B329" s="6">
        <v>0.83</v>
      </c>
      <c r="C329">
        <f t="shared" si="10"/>
        <v>1.72916478969277</v>
      </c>
      <c r="D329">
        <f t="shared" si="11"/>
        <v>-8.092190762392612E-2</v>
      </c>
    </row>
    <row r="330" spans="1:4">
      <c r="A330" s="6">
        <v>49</v>
      </c>
      <c r="B330" s="6">
        <v>0.91</v>
      </c>
      <c r="C330">
        <f t="shared" si="10"/>
        <v>1.6901960800285136</v>
      </c>
      <c r="D330">
        <f t="shared" si="11"/>
        <v>-4.0958607678906384E-2</v>
      </c>
    </row>
    <row r="331" spans="1:4">
      <c r="A331" s="6">
        <v>49.7</v>
      </c>
      <c r="B331" s="6">
        <v>1.05</v>
      </c>
      <c r="C331">
        <f t="shared" si="10"/>
        <v>1.6963563887333322</v>
      </c>
      <c r="D331">
        <f t="shared" si="11"/>
        <v>2.1189299069938092E-2</v>
      </c>
    </row>
    <row r="332" spans="1:4">
      <c r="A332" s="6">
        <v>53.9</v>
      </c>
      <c r="B332" s="6">
        <v>0.87</v>
      </c>
      <c r="C332">
        <f t="shared" si="10"/>
        <v>1.7315887651867388</v>
      </c>
      <c r="D332">
        <f t="shared" si="11"/>
        <v>-6.0480747381381476E-2</v>
      </c>
    </row>
    <row r="333" spans="1:4">
      <c r="A333" s="6">
        <v>54.6</v>
      </c>
      <c r="B333" s="6">
        <v>0.91</v>
      </c>
      <c r="C333">
        <f t="shared" si="10"/>
        <v>1.7371926427047373</v>
      </c>
      <c r="D333">
        <f t="shared" si="11"/>
        <v>-4.0958607678906384E-2</v>
      </c>
    </row>
    <row r="334" spans="1:4">
      <c r="A334" s="6">
        <v>50</v>
      </c>
      <c r="B334" s="6">
        <v>0.95</v>
      </c>
      <c r="C334">
        <f t="shared" si="10"/>
        <v>1.6989700043360187</v>
      </c>
      <c r="D334">
        <f t="shared" si="11"/>
        <v>-2.2276394711152253E-2</v>
      </c>
    </row>
    <row r="335" spans="1:4">
      <c r="A335" s="6">
        <v>44.7</v>
      </c>
      <c r="B335" s="6">
        <v>1.05</v>
      </c>
      <c r="C335">
        <f t="shared" si="10"/>
        <v>1.6503075231319364</v>
      </c>
      <c r="D335">
        <f t="shared" si="11"/>
        <v>2.1189299069938092E-2</v>
      </c>
    </row>
    <row r="336" spans="1:4">
      <c r="A336" s="6">
        <v>48.7</v>
      </c>
      <c r="B336" s="6">
        <v>1</v>
      </c>
      <c r="C336">
        <f t="shared" si="10"/>
        <v>1.6875289612146342</v>
      </c>
      <c r="D336">
        <f t="shared" si="11"/>
        <v>0</v>
      </c>
    </row>
    <row r="337" spans="1:4">
      <c r="A337" s="6">
        <v>44.1</v>
      </c>
      <c r="B337" s="6">
        <v>1.1100000000000001</v>
      </c>
      <c r="C337">
        <f t="shared" si="10"/>
        <v>1.6444385894678386</v>
      </c>
      <c r="D337">
        <f t="shared" si="11"/>
        <v>4.5322978786657475E-2</v>
      </c>
    </row>
    <row r="338" spans="1:4">
      <c r="A338" s="6">
        <v>33.5</v>
      </c>
      <c r="B338" s="6">
        <v>1.18</v>
      </c>
      <c r="C338">
        <f t="shared" si="10"/>
        <v>1.5250448070368452</v>
      </c>
      <c r="D338">
        <f t="shared" si="11"/>
        <v>7.1882007306125359E-2</v>
      </c>
    </row>
    <row r="339" spans="1:4">
      <c r="A339" s="6">
        <v>34.9</v>
      </c>
      <c r="B339" s="6">
        <v>1.54</v>
      </c>
      <c r="C339">
        <f t="shared" si="10"/>
        <v>1.5428254269591799</v>
      </c>
      <c r="D339">
        <f t="shared" si="11"/>
        <v>0.18752072083646307</v>
      </c>
    </row>
    <row r="340" spans="1:4">
      <c r="A340" s="6">
        <v>22</v>
      </c>
      <c r="B340" s="6">
        <v>1.82</v>
      </c>
      <c r="C340">
        <f t="shared" si="10"/>
        <v>1.3424226808222062</v>
      </c>
      <c r="D340">
        <f t="shared" si="11"/>
        <v>0.26007138798507479</v>
      </c>
    </row>
    <row r="341" spans="1:4">
      <c r="A341" s="6">
        <v>44.7</v>
      </c>
      <c r="B341" s="6">
        <v>0.95</v>
      </c>
      <c r="C341">
        <f t="shared" si="10"/>
        <v>1.6503075231319364</v>
      </c>
      <c r="D341">
        <f t="shared" si="11"/>
        <v>-2.2276394711152253E-2</v>
      </c>
    </row>
    <row r="342" spans="1:4">
      <c r="A342" s="6">
        <v>42.1</v>
      </c>
      <c r="B342" s="6">
        <v>1.05</v>
      </c>
      <c r="C342">
        <f t="shared" si="10"/>
        <v>1.6242820958356683</v>
      </c>
      <c r="D342">
        <f t="shared" si="11"/>
        <v>2.1189299069938092E-2</v>
      </c>
    </row>
    <row r="343" spans="1:4">
      <c r="A343" s="6">
        <v>40.5</v>
      </c>
      <c r="B343" s="6">
        <v>1.25</v>
      </c>
      <c r="C343">
        <f t="shared" si="10"/>
        <v>1.6074550232146685</v>
      </c>
      <c r="D343">
        <f t="shared" si="11"/>
        <v>9.691001300805642E-2</v>
      </c>
    </row>
    <row r="344" spans="1:4">
      <c r="A344" s="6">
        <v>31.2</v>
      </c>
      <c r="B344" s="6">
        <v>1.43</v>
      </c>
      <c r="C344">
        <f t="shared" si="10"/>
        <v>1.4941545940184429</v>
      </c>
      <c r="D344">
        <f t="shared" si="11"/>
        <v>0.1553360374650618</v>
      </c>
    </row>
    <row r="345" spans="1:4">
      <c r="A345" s="6">
        <v>31.3</v>
      </c>
      <c r="B345" s="6">
        <v>1.82</v>
      </c>
      <c r="C345">
        <f t="shared" si="10"/>
        <v>1.4955443375464486</v>
      </c>
      <c r="D345">
        <f t="shared" si="11"/>
        <v>0.26007138798507479</v>
      </c>
    </row>
    <row r="346" spans="1:4">
      <c r="A346" s="6">
        <v>45.1</v>
      </c>
      <c r="B346" s="6">
        <v>1.1100000000000001</v>
      </c>
      <c r="C346">
        <f t="shared" si="10"/>
        <v>1.6541765418779606</v>
      </c>
      <c r="D346">
        <f t="shared" si="11"/>
        <v>4.5322978786657475E-2</v>
      </c>
    </row>
    <row r="347" spans="1:4">
      <c r="A347" s="6">
        <v>33.5</v>
      </c>
      <c r="B347" s="6">
        <v>1.33</v>
      </c>
      <c r="C347">
        <f t="shared" si="10"/>
        <v>1.5250448070368452</v>
      </c>
      <c r="D347">
        <f t="shared" si="11"/>
        <v>0.12385164096708581</v>
      </c>
    </row>
    <row r="348" spans="1:4">
      <c r="A348" s="6">
        <v>32.200000000000003</v>
      </c>
      <c r="B348" s="6">
        <v>1.43</v>
      </c>
      <c r="C348">
        <f t="shared" si="10"/>
        <v>1.507855871695831</v>
      </c>
      <c r="D348">
        <f t="shared" si="11"/>
        <v>0.1553360374650618</v>
      </c>
    </row>
    <row r="349" spans="1:4">
      <c r="A349" s="6">
        <v>31.9</v>
      </c>
      <c r="B349" s="6">
        <v>1.54</v>
      </c>
      <c r="C349">
        <f t="shared" si="10"/>
        <v>1.503790683057181</v>
      </c>
      <c r="D349">
        <f t="shared" si="11"/>
        <v>0.18752072083646307</v>
      </c>
    </row>
    <row r="350" spans="1:4">
      <c r="A350" s="6">
        <v>42.1</v>
      </c>
      <c r="B350" s="6">
        <v>1.05</v>
      </c>
      <c r="C350">
        <f t="shared" si="10"/>
        <v>1.6242820958356683</v>
      </c>
      <c r="D350">
        <f t="shared" si="11"/>
        <v>2.1189299069938092E-2</v>
      </c>
    </row>
    <row r="351" spans="1:4">
      <c r="A351" s="6">
        <v>35.5</v>
      </c>
      <c r="B351" s="6">
        <v>1.25</v>
      </c>
      <c r="C351">
        <f t="shared" si="10"/>
        <v>1.550228353055094</v>
      </c>
      <c r="D351">
        <f t="shared" si="11"/>
        <v>9.691001300805642E-2</v>
      </c>
    </row>
    <row r="352" spans="1:4">
      <c r="A352" s="6">
        <v>32.200000000000003</v>
      </c>
      <c r="B352" s="6">
        <v>1.33</v>
      </c>
      <c r="C352">
        <f t="shared" si="10"/>
        <v>1.507855871695831</v>
      </c>
      <c r="D352">
        <f t="shared" si="11"/>
        <v>0.12385164096708581</v>
      </c>
    </row>
    <row r="353" spans="1:4">
      <c r="A353" s="6">
        <v>30.9</v>
      </c>
      <c r="B353" s="6">
        <v>1.43</v>
      </c>
      <c r="C353">
        <f t="shared" si="10"/>
        <v>1.4899584794248346</v>
      </c>
      <c r="D353">
        <f t="shared" si="11"/>
        <v>0.1553360374650618</v>
      </c>
    </row>
    <row r="354" spans="1:4">
      <c r="A354" s="6">
        <v>41.4</v>
      </c>
      <c r="B354" s="6">
        <v>1</v>
      </c>
      <c r="C354">
        <f t="shared" si="10"/>
        <v>1.6170003411208989</v>
      </c>
      <c r="D354">
        <f t="shared" si="11"/>
        <v>0</v>
      </c>
    </row>
    <row r="355" spans="1:4">
      <c r="A355" s="6">
        <v>36.799999999999997</v>
      </c>
      <c r="B355" s="6">
        <v>1.25</v>
      </c>
      <c r="C355">
        <f t="shared" si="10"/>
        <v>1.5658478186735176</v>
      </c>
      <c r="D355">
        <f t="shared" si="11"/>
        <v>9.691001300805642E-2</v>
      </c>
    </row>
    <row r="356" spans="1:4">
      <c r="A356" s="6">
        <v>40.5</v>
      </c>
      <c r="B356" s="6">
        <v>1.33</v>
      </c>
      <c r="C356">
        <f t="shared" si="10"/>
        <v>1.6074550232146685</v>
      </c>
      <c r="D356">
        <f t="shared" si="11"/>
        <v>0.12385164096708581</v>
      </c>
    </row>
    <row r="357" spans="1:4">
      <c r="A357" s="6">
        <v>30.9</v>
      </c>
      <c r="B357" s="6">
        <v>1.54</v>
      </c>
      <c r="C357">
        <f t="shared" si="10"/>
        <v>1.4899584794248346</v>
      </c>
      <c r="D357">
        <f t="shared" si="11"/>
        <v>0.18752072083646307</v>
      </c>
    </row>
    <row r="358" spans="1:4">
      <c r="A358" s="6">
        <v>42.4</v>
      </c>
      <c r="B358" s="6">
        <v>1.1100000000000001</v>
      </c>
      <c r="C358">
        <f t="shared" si="10"/>
        <v>1.6273658565927327</v>
      </c>
      <c r="D358">
        <f t="shared" si="11"/>
        <v>4.5322978786657475E-2</v>
      </c>
    </row>
    <row r="359" spans="1:4">
      <c r="A359" s="6">
        <v>35.799999999999997</v>
      </c>
      <c r="B359" s="6">
        <v>1.25</v>
      </c>
      <c r="C359">
        <f t="shared" si="10"/>
        <v>1.5538830266438743</v>
      </c>
      <c r="D359">
        <f t="shared" si="11"/>
        <v>9.691001300805642E-2</v>
      </c>
    </row>
    <row r="360" spans="1:4">
      <c r="A360" s="6">
        <v>35.5</v>
      </c>
      <c r="B360" s="6">
        <v>1.25</v>
      </c>
      <c r="C360">
        <f t="shared" si="10"/>
        <v>1.550228353055094</v>
      </c>
      <c r="D360">
        <f t="shared" si="11"/>
        <v>9.691001300805642E-2</v>
      </c>
    </row>
    <row r="361" spans="1:4">
      <c r="A361" s="6">
        <v>28.9</v>
      </c>
      <c r="B361" s="6">
        <v>1.43</v>
      </c>
      <c r="C361">
        <f t="shared" si="10"/>
        <v>1.4608978427565478</v>
      </c>
      <c r="D361">
        <f t="shared" si="11"/>
        <v>0.1553360374650618</v>
      </c>
    </row>
    <row r="362" spans="1:4">
      <c r="A362" s="6">
        <v>42.7</v>
      </c>
      <c r="B362" s="6">
        <v>1</v>
      </c>
      <c r="C362">
        <f t="shared" si="10"/>
        <v>1.6304278750250238</v>
      </c>
      <c r="D362">
        <f t="shared" si="11"/>
        <v>0</v>
      </c>
    </row>
    <row r="363" spans="1:4">
      <c r="A363" s="6">
        <v>37.799999999999997</v>
      </c>
      <c r="B363" s="6">
        <v>1.25</v>
      </c>
      <c r="C363">
        <f t="shared" si="10"/>
        <v>1.5774917998372253</v>
      </c>
      <c r="D363">
        <f t="shared" si="11"/>
        <v>9.691001300805642E-2</v>
      </c>
    </row>
    <row r="364" spans="1:4">
      <c r="A364" s="6">
        <v>39.5</v>
      </c>
      <c r="B364" s="6">
        <v>1.25</v>
      </c>
      <c r="C364">
        <f t="shared" si="10"/>
        <v>1.5965970956264601</v>
      </c>
      <c r="D364">
        <f t="shared" si="11"/>
        <v>9.691001300805642E-2</v>
      </c>
    </row>
    <row r="365" spans="1:4">
      <c r="A365" s="6">
        <v>30.9</v>
      </c>
      <c r="B365" s="6">
        <v>1.43</v>
      </c>
      <c r="C365">
        <f t="shared" si="10"/>
        <v>1.4899584794248346</v>
      </c>
      <c r="D365">
        <f t="shared" si="11"/>
        <v>0.1553360374650618</v>
      </c>
    </row>
    <row r="366" spans="1:4">
      <c r="A366" s="6">
        <v>15.1</v>
      </c>
      <c r="B366" s="6">
        <v>2.5</v>
      </c>
      <c r="C366">
        <f t="shared" si="10"/>
        <v>1.1789769472931695</v>
      </c>
      <c r="D366">
        <f t="shared" si="11"/>
        <v>0.3979400086720376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67"/>
  <sheetViews>
    <sheetView topLeftCell="A37" workbookViewId="0" xr3:uid="{44B22561-5205-5C8A-B808-2C70100D228F}">
      <selection activeCell="K9" sqref="K9"/>
    </sheetView>
  </sheetViews>
  <sheetFormatPr defaultRowHeight="15"/>
  <cols>
    <col min="1" max="1" width="13.7109375" customWidth="1"/>
    <col min="11" max="11" width="18.42578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K1" t="s">
        <v>43</v>
      </c>
      <c r="S1" t="s">
        <v>44</v>
      </c>
    </row>
    <row r="2" spans="1:19">
      <c r="A2" s="1">
        <v>42736</v>
      </c>
      <c r="B2" s="1" t="str">
        <f t="shared" ref="B2:B65" si="0">TEXT(A2, "mmmm")</f>
        <v>January</v>
      </c>
      <c r="C2" t="s">
        <v>10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  <c r="K2" t="s">
        <v>45</v>
      </c>
      <c r="L2">
        <f>AVERAGE(D2:D366)</f>
        <v>60.731232876712376</v>
      </c>
      <c r="S2">
        <v>23</v>
      </c>
    </row>
    <row r="3" spans="1:19">
      <c r="A3" s="1">
        <v>42737</v>
      </c>
      <c r="B3" s="1" t="str">
        <f t="shared" si="0"/>
        <v>January</v>
      </c>
      <c r="C3" t="s">
        <v>12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  <c r="K3" t="s">
        <v>28</v>
      </c>
      <c r="L3">
        <f>MEDIAN(D2:D366)</f>
        <v>61.1</v>
      </c>
      <c r="S3">
        <v>30.9</v>
      </c>
    </row>
    <row r="4" spans="1:19">
      <c r="A4" s="1">
        <v>42738</v>
      </c>
      <c r="B4" s="1" t="str">
        <f t="shared" si="0"/>
        <v>January</v>
      </c>
      <c r="C4" t="s">
        <v>14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  <c r="K4" t="s">
        <v>46</v>
      </c>
      <c r="L4">
        <f>_xlfn.MODE.SNGL(D2:D366)</f>
        <v>55.9</v>
      </c>
      <c r="S4">
        <v>38.799999999999997</v>
      </c>
    </row>
    <row r="5" spans="1:19">
      <c r="A5" s="1">
        <v>42739</v>
      </c>
      <c r="B5" s="1" t="str">
        <f t="shared" si="0"/>
        <v>January</v>
      </c>
      <c r="C5" t="s">
        <v>16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  <c r="K5" t="s">
        <v>47</v>
      </c>
      <c r="L5">
        <f>_xlfn.VAR.P(D2:D366)</f>
        <v>261.60033957590281</v>
      </c>
      <c r="S5">
        <v>46.7</v>
      </c>
    </row>
    <row r="6" spans="1:19">
      <c r="A6" s="1">
        <v>42740</v>
      </c>
      <c r="B6" s="1" t="str">
        <f t="shared" si="0"/>
        <v>January</v>
      </c>
      <c r="C6" t="s">
        <v>18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  <c r="K6" t="s">
        <v>48</v>
      </c>
      <c r="L6">
        <f>_xlfn.STDEV.P(D2:D366)</f>
        <v>16.174063792872303</v>
      </c>
      <c r="S6">
        <v>54.6</v>
      </c>
    </row>
    <row r="7" spans="1:19">
      <c r="A7" s="1">
        <v>42741</v>
      </c>
      <c r="B7" s="1" t="str">
        <f t="shared" si="0"/>
        <v>January</v>
      </c>
      <c r="C7" t="s">
        <v>20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  <c r="S7">
        <v>62.5</v>
      </c>
    </row>
    <row r="8" spans="1:19" ht="15.75" thickBot="1">
      <c r="A8" s="1">
        <v>42742</v>
      </c>
      <c r="B8" s="1" t="str">
        <f t="shared" si="0"/>
        <v>January</v>
      </c>
      <c r="C8" t="s">
        <v>21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  <c r="S8">
        <v>70.400000000000006</v>
      </c>
    </row>
    <row r="9" spans="1:19">
      <c r="A9" s="1">
        <v>42743</v>
      </c>
      <c r="B9" s="1" t="str">
        <f t="shared" si="0"/>
        <v>January</v>
      </c>
      <c r="C9" t="s">
        <v>10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  <c r="K9" s="12" t="s">
        <v>22</v>
      </c>
      <c r="L9" s="12" t="s">
        <v>23</v>
      </c>
      <c r="S9">
        <v>86.2</v>
      </c>
    </row>
    <row r="10" spans="1:19">
      <c r="A10" s="1">
        <v>42744</v>
      </c>
      <c r="B10" s="1" t="str">
        <f t="shared" si="0"/>
        <v>January</v>
      </c>
      <c r="C10" t="s">
        <v>12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  <c r="K10" s="9">
        <v>23</v>
      </c>
      <c r="L10" s="10">
        <v>2</v>
      </c>
      <c r="S10">
        <v>94.1</v>
      </c>
    </row>
    <row r="11" spans="1:19">
      <c r="A11" s="1">
        <v>42745</v>
      </c>
      <c r="B11" s="1" t="str">
        <f t="shared" si="0"/>
        <v>January</v>
      </c>
      <c r="C11" t="s">
        <v>14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  <c r="K11" s="9">
        <v>30.9</v>
      </c>
      <c r="L11" s="10">
        <v>9</v>
      </c>
      <c r="S11">
        <v>102</v>
      </c>
    </row>
    <row r="12" spans="1:19">
      <c r="A12" s="1">
        <v>42746</v>
      </c>
      <c r="B12" s="1" t="str">
        <f t="shared" si="0"/>
        <v>January</v>
      </c>
      <c r="C12" t="s">
        <v>16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  <c r="K12" s="9">
        <v>38.799999999999997</v>
      </c>
      <c r="L12" s="10">
        <v>28</v>
      </c>
      <c r="S12">
        <v>109.9</v>
      </c>
    </row>
    <row r="13" spans="1:19">
      <c r="A13" s="1">
        <v>42747</v>
      </c>
      <c r="B13" s="1" t="str">
        <f t="shared" si="0"/>
        <v>January</v>
      </c>
      <c r="C13" t="s">
        <v>18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  <c r="K13" s="9">
        <v>46.7</v>
      </c>
      <c r="L13" s="10">
        <v>37</v>
      </c>
    </row>
    <row r="14" spans="1:19">
      <c r="A14" s="1">
        <v>42748</v>
      </c>
      <c r="B14" s="1" t="str">
        <f t="shared" si="0"/>
        <v>January</v>
      </c>
      <c r="C14" t="s">
        <v>20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  <c r="K14" s="9">
        <v>54.6</v>
      </c>
      <c r="L14" s="10">
        <v>41</v>
      </c>
    </row>
    <row r="15" spans="1:19">
      <c r="A15" s="1">
        <v>42749</v>
      </c>
      <c r="B15" s="1" t="str">
        <f t="shared" si="0"/>
        <v>January</v>
      </c>
      <c r="C15" t="s">
        <v>21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  <c r="K15" s="9">
        <v>62.5</v>
      </c>
      <c r="L15" s="10">
        <v>86</v>
      </c>
    </row>
    <row r="16" spans="1:19">
      <c r="A16" s="1">
        <v>42750</v>
      </c>
      <c r="B16" s="1" t="str">
        <f t="shared" si="0"/>
        <v>January</v>
      </c>
      <c r="C16" t="s">
        <v>10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  <c r="K16" s="9">
        <v>70.400000000000006</v>
      </c>
      <c r="L16" s="10">
        <v>60</v>
      </c>
    </row>
    <row r="17" spans="1:12">
      <c r="A17" s="1">
        <v>42751</v>
      </c>
      <c r="B17" s="1" t="str">
        <f t="shared" si="0"/>
        <v>January</v>
      </c>
      <c r="C17" t="s">
        <v>12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  <c r="K17" s="9">
        <v>86.2</v>
      </c>
      <c r="L17" s="10">
        <v>81</v>
      </c>
    </row>
    <row r="18" spans="1:12">
      <c r="A18" s="1">
        <v>42752</v>
      </c>
      <c r="B18" s="1" t="str">
        <f t="shared" si="0"/>
        <v>January</v>
      </c>
      <c r="C18" t="s">
        <v>14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  <c r="K18" s="9">
        <v>94.1</v>
      </c>
      <c r="L18" s="10">
        <v>13</v>
      </c>
    </row>
    <row r="19" spans="1:12">
      <c r="A19" s="1">
        <v>42753</v>
      </c>
      <c r="B19" s="1" t="str">
        <f t="shared" si="0"/>
        <v>January</v>
      </c>
      <c r="C19" t="s">
        <v>16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  <c r="K19" s="9">
        <v>102</v>
      </c>
      <c r="L19" s="10">
        <v>6</v>
      </c>
    </row>
    <row r="20" spans="1:12">
      <c r="A20" s="1">
        <v>42754</v>
      </c>
      <c r="B20" s="1" t="str">
        <f t="shared" si="0"/>
        <v>January</v>
      </c>
      <c r="C20" t="s">
        <v>18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  <c r="K20" s="9">
        <v>109.9</v>
      </c>
      <c r="L20" s="10">
        <v>2</v>
      </c>
    </row>
    <row r="21" spans="1:12" ht="15.75" thickBot="1">
      <c r="A21" s="1">
        <v>42755</v>
      </c>
      <c r="B21" s="1" t="str">
        <f t="shared" si="0"/>
        <v>January</v>
      </c>
      <c r="C21" t="s">
        <v>20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  <c r="K21" s="11" t="s">
        <v>24</v>
      </c>
      <c r="L21" s="11">
        <v>0</v>
      </c>
    </row>
    <row r="22" spans="1:12" ht="15.75" thickBot="1">
      <c r="A22" s="1">
        <v>42756</v>
      </c>
      <c r="B22" s="1" t="str">
        <f t="shared" si="0"/>
        <v>January</v>
      </c>
      <c r="C22" t="s">
        <v>21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  <c r="K22" s="11" t="s">
        <v>24</v>
      </c>
      <c r="L22" s="11">
        <v>0</v>
      </c>
    </row>
    <row r="23" spans="1:12">
      <c r="A23" s="1">
        <v>42757</v>
      </c>
      <c r="B23" s="1" t="str">
        <f t="shared" si="0"/>
        <v>January</v>
      </c>
      <c r="C23" t="s">
        <v>10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12">
      <c r="A24" s="1">
        <v>42758</v>
      </c>
      <c r="B24" s="1" t="str">
        <f t="shared" si="0"/>
        <v>January</v>
      </c>
      <c r="C24" t="s">
        <v>12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12">
      <c r="A25" s="1">
        <v>42759</v>
      </c>
      <c r="B25" s="1" t="str">
        <f t="shared" si="0"/>
        <v>January</v>
      </c>
      <c r="C25" t="s">
        <v>14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</row>
    <row r="26" spans="1:12">
      <c r="A26" s="1">
        <v>42760</v>
      </c>
      <c r="B26" s="1" t="str">
        <f t="shared" si="0"/>
        <v>January</v>
      </c>
      <c r="C26" t="s">
        <v>16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</row>
    <row r="27" spans="1:12">
      <c r="A27" s="1">
        <v>42761</v>
      </c>
      <c r="B27" s="1" t="str">
        <f t="shared" si="0"/>
        <v>January</v>
      </c>
      <c r="C27" t="s">
        <v>18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</row>
    <row r="28" spans="1:12">
      <c r="A28" s="1">
        <v>42762</v>
      </c>
      <c r="B28" s="1" t="str">
        <f t="shared" si="0"/>
        <v>January</v>
      </c>
      <c r="C28" t="s">
        <v>20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</row>
    <row r="29" spans="1:12">
      <c r="A29" s="1">
        <v>42763</v>
      </c>
      <c r="B29" s="1" t="str">
        <f t="shared" si="0"/>
        <v>January</v>
      </c>
      <c r="C29" t="s">
        <v>21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</row>
    <row r="30" spans="1:12">
      <c r="A30" s="1">
        <v>42764</v>
      </c>
      <c r="B30" s="1" t="str">
        <f t="shared" si="0"/>
        <v>January</v>
      </c>
      <c r="C30" t="s">
        <v>10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</row>
    <row r="31" spans="1:12">
      <c r="A31" s="1">
        <v>42765</v>
      </c>
      <c r="B31" s="1" t="str">
        <f t="shared" si="0"/>
        <v>January</v>
      </c>
      <c r="C31" t="s">
        <v>12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12">
      <c r="A32" s="1">
        <v>42766</v>
      </c>
      <c r="B32" s="1" t="str">
        <f t="shared" si="0"/>
        <v>January</v>
      </c>
      <c r="C32" t="s">
        <v>14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>
      <c r="A33" s="1">
        <v>42767</v>
      </c>
      <c r="B33" s="1" t="str">
        <f t="shared" si="0"/>
        <v>February</v>
      </c>
      <c r="C33" t="s">
        <v>16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>
      <c r="A34" s="1">
        <v>42768</v>
      </c>
      <c r="B34" s="1" t="str">
        <f t="shared" si="0"/>
        <v>February</v>
      </c>
      <c r="C34" t="s">
        <v>18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>
      <c r="A35" s="1">
        <v>42769</v>
      </c>
      <c r="B35" s="1" t="str">
        <f t="shared" si="0"/>
        <v>February</v>
      </c>
      <c r="C35" t="s">
        <v>20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>
      <c r="A36" s="1">
        <v>42770</v>
      </c>
      <c r="B36" s="1" t="str">
        <f t="shared" si="0"/>
        <v>February</v>
      </c>
      <c r="C36" t="s">
        <v>21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>
      <c r="A37" s="1">
        <v>42771</v>
      </c>
      <c r="B37" s="1" t="str">
        <f t="shared" si="0"/>
        <v>February</v>
      </c>
      <c r="C37" t="s">
        <v>10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>
      <c r="A38" s="1">
        <v>42772</v>
      </c>
      <c r="B38" s="1" t="str">
        <f t="shared" si="0"/>
        <v>February</v>
      </c>
      <c r="C38" t="s">
        <v>12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>
      <c r="A39" s="1">
        <v>42773</v>
      </c>
      <c r="B39" s="1" t="str">
        <f t="shared" si="0"/>
        <v>February</v>
      </c>
      <c r="C39" t="s">
        <v>14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>
      <c r="A40" s="1">
        <v>42774</v>
      </c>
      <c r="B40" s="1" t="str">
        <f t="shared" si="0"/>
        <v>February</v>
      </c>
      <c r="C40" t="s">
        <v>16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>
      <c r="A41" s="1">
        <v>42775</v>
      </c>
      <c r="B41" s="1" t="str">
        <f t="shared" si="0"/>
        <v>February</v>
      </c>
      <c r="C41" t="s">
        <v>18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>
      <c r="A42" s="1">
        <v>42776</v>
      </c>
      <c r="B42" s="1" t="str">
        <f t="shared" si="0"/>
        <v>February</v>
      </c>
      <c r="C42" t="s">
        <v>20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>
      <c r="A43" s="1">
        <v>42777</v>
      </c>
      <c r="B43" s="1" t="str">
        <f t="shared" si="0"/>
        <v>February</v>
      </c>
      <c r="C43" t="s">
        <v>21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>
      <c r="A44" s="1">
        <v>42778</v>
      </c>
      <c r="B44" s="1" t="str">
        <f t="shared" si="0"/>
        <v>February</v>
      </c>
      <c r="C44" t="s">
        <v>10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>
      <c r="A45" s="1">
        <v>42779</v>
      </c>
      <c r="B45" s="1" t="str">
        <f t="shared" si="0"/>
        <v>February</v>
      </c>
      <c r="C45" t="s">
        <v>12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>
      <c r="A46" s="1">
        <v>42780</v>
      </c>
      <c r="B46" s="1" t="str">
        <f t="shared" si="0"/>
        <v>February</v>
      </c>
      <c r="C46" t="s">
        <v>14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>
      <c r="A47" s="1">
        <v>42781</v>
      </c>
      <c r="B47" s="1" t="str">
        <f t="shared" si="0"/>
        <v>February</v>
      </c>
      <c r="C47" t="s">
        <v>16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>
      <c r="A48" s="1">
        <v>42782</v>
      </c>
      <c r="B48" s="1" t="str">
        <f t="shared" si="0"/>
        <v>February</v>
      </c>
      <c r="C48" t="s">
        <v>18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9">
      <c r="A49" s="1">
        <v>42783</v>
      </c>
      <c r="B49" s="1" t="str">
        <f t="shared" si="0"/>
        <v>February</v>
      </c>
      <c r="C49" t="s">
        <v>20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9">
      <c r="A50" s="1">
        <v>42784</v>
      </c>
      <c r="B50" s="1" t="str">
        <f t="shared" si="0"/>
        <v>February</v>
      </c>
      <c r="C50" t="s">
        <v>21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9">
      <c r="A51" s="1">
        <v>42785</v>
      </c>
      <c r="B51" s="1" t="str">
        <f t="shared" si="0"/>
        <v>February</v>
      </c>
      <c r="C51" t="s">
        <v>10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9">
      <c r="A52" s="1">
        <v>42786</v>
      </c>
      <c r="B52" s="1" t="str">
        <f t="shared" si="0"/>
        <v>February</v>
      </c>
      <c r="C52" t="s">
        <v>12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9">
      <c r="A53" s="1">
        <v>42787</v>
      </c>
      <c r="B53" s="1" t="str">
        <f t="shared" si="0"/>
        <v>February</v>
      </c>
      <c r="C53" t="s">
        <v>14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9">
      <c r="A54" s="1">
        <v>42788</v>
      </c>
      <c r="B54" s="1" t="str">
        <f t="shared" si="0"/>
        <v>February</v>
      </c>
      <c r="C54" t="s">
        <v>16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9">
      <c r="A55" s="1">
        <v>42789</v>
      </c>
      <c r="B55" s="1" t="str">
        <f t="shared" si="0"/>
        <v>February</v>
      </c>
      <c r="C55" t="s">
        <v>18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9">
      <c r="A56" s="1">
        <v>42790</v>
      </c>
      <c r="B56" s="1" t="str">
        <f t="shared" si="0"/>
        <v>February</v>
      </c>
      <c r="C56" t="s">
        <v>20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9">
      <c r="A57" s="1">
        <v>42791</v>
      </c>
      <c r="B57" s="1" t="str">
        <f t="shared" si="0"/>
        <v>February</v>
      </c>
      <c r="C57" t="s">
        <v>21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9">
      <c r="A58" s="1">
        <v>42792</v>
      </c>
      <c r="B58" s="1" t="str">
        <f t="shared" si="0"/>
        <v>February</v>
      </c>
      <c r="C58" t="s">
        <v>10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9">
      <c r="A59" s="1">
        <v>42793</v>
      </c>
      <c r="B59" s="1" t="str">
        <f t="shared" si="0"/>
        <v>February</v>
      </c>
      <c r="C59" t="s">
        <v>12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9">
      <c r="A60" s="1">
        <v>42794</v>
      </c>
      <c r="B60" s="1" t="str">
        <f t="shared" si="0"/>
        <v>February</v>
      </c>
      <c r="C60" t="s">
        <v>14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9">
      <c r="A61" s="1">
        <v>42795</v>
      </c>
      <c r="B61" s="1" t="str">
        <f t="shared" si="0"/>
        <v>March</v>
      </c>
      <c r="C61" t="s">
        <v>16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9">
      <c r="A62" s="1">
        <v>42796</v>
      </c>
      <c r="B62" s="1" t="str">
        <f t="shared" si="0"/>
        <v>March</v>
      </c>
      <c r="C62" t="s">
        <v>18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9">
      <c r="A63" s="1">
        <v>42797</v>
      </c>
      <c r="B63" s="1" t="str">
        <f t="shared" si="0"/>
        <v>March</v>
      </c>
      <c r="C63" t="s">
        <v>20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</row>
    <row r="64" spans="1:9">
      <c r="A64" s="1">
        <v>42798</v>
      </c>
      <c r="B64" s="1" t="str">
        <f t="shared" si="0"/>
        <v>March</v>
      </c>
      <c r="C64" t="s">
        <v>21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9">
      <c r="A65" s="1">
        <v>42799</v>
      </c>
      <c r="B65" s="1" t="str">
        <f t="shared" si="0"/>
        <v>March</v>
      </c>
      <c r="C65" t="s">
        <v>10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9">
      <c r="A66" s="1">
        <v>42800</v>
      </c>
      <c r="B66" s="1" t="str">
        <f t="shared" ref="B66:B129" si="2">TEXT(A66, "mmmm")</f>
        <v>March</v>
      </c>
      <c r="C66" t="s">
        <v>12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9">
      <c r="A67" s="1">
        <v>42801</v>
      </c>
      <c r="B67" s="1" t="str">
        <f t="shared" si="2"/>
        <v>March</v>
      </c>
      <c r="C67" t="s">
        <v>14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9">
      <c r="A68" s="1">
        <v>42802</v>
      </c>
      <c r="B68" s="1" t="str">
        <f t="shared" si="2"/>
        <v>March</v>
      </c>
      <c r="C68" t="s">
        <v>16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9">
      <c r="A69" s="1">
        <v>42803</v>
      </c>
      <c r="B69" s="1" t="str">
        <f t="shared" si="2"/>
        <v>March</v>
      </c>
      <c r="C69" t="s">
        <v>18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9">
      <c r="A70" s="1">
        <v>42804</v>
      </c>
      <c r="B70" s="1" t="str">
        <f t="shared" si="2"/>
        <v>March</v>
      </c>
      <c r="C70" t="s">
        <v>20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9">
      <c r="A71" s="1">
        <v>42805</v>
      </c>
      <c r="B71" s="1" t="str">
        <f t="shared" si="2"/>
        <v>March</v>
      </c>
      <c r="C71" t="s">
        <v>21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9">
      <c r="A72" s="1">
        <v>42806</v>
      </c>
      <c r="B72" s="1" t="str">
        <f t="shared" si="2"/>
        <v>March</v>
      </c>
      <c r="C72" t="s">
        <v>10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9">
      <c r="A73" s="1">
        <v>42807</v>
      </c>
      <c r="B73" s="1" t="str">
        <f t="shared" si="2"/>
        <v>March</v>
      </c>
      <c r="C73" t="s">
        <v>12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9">
      <c r="A74" s="1">
        <v>42808</v>
      </c>
      <c r="B74" s="1" t="str">
        <f t="shared" si="2"/>
        <v>March</v>
      </c>
      <c r="C74" t="s">
        <v>14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9">
      <c r="A75" s="1">
        <v>42809</v>
      </c>
      <c r="B75" s="1" t="str">
        <f t="shared" si="2"/>
        <v>March</v>
      </c>
      <c r="C75" t="s">
        <v>16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9">
      <c r="A76" s="1">
        <v>42810</v>
      </c>
      <c r="B76" s="1" t="str">
        <f t="shared" si="2"/>
        <v>March</v>
      </c>
      <c r="C76" t="s">
        <v>18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9">
      <c r="A77" s="1">
        <v>42811</v>
      </c>
      <c r="B77" s="1" t="str">
        <f t="shared" si="2"/>
        <v>March</v>
      </c>
      <c r="C77" t="s">
        <v>20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9">
      <c r="A78" s="1">
        <v>42812</v>
      </c>
      <c r="B78" s="1" t="str">
        <f t="shared" si="2"/>
        <v>March</v>
      </c>
      <c r="C78" t="s">
        <v>21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9">
      <c r="A79" s="1">
        <v>42813</v>
      </c>
      <c r="B79" s="1" t="str">
        <f t="shared" si="2"/>
        <v>March</v>
      </c>
      <c r="C79" t="s">
        <v>10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9">
      <c r="A80" s="1">
        <v>42814</v>
      </c>
      <c r="B80" s="1" t="str">
        <f t="shared" si="2"/>
        <v>March</v>
      </c>
      <c r="C80" t="s">
        <v>12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</row>
    <row r="81" spans="1:9">
      <c r="A81" s="1">
        <v>42815</v>
      </c>
      <c r="B81" s="1" t="str">
        <f t="shared" si="2"/>
        <v>March</v>
      </c>
      <c r="C81" t="s">
        <v>14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>
      <c r="A82" s="1">
        <v>42816</v>
      </c>
      <c r="B82" s="1" t="str">
        <f t="shared" si="2"/>
        <v>March</v>
      </c>
      <c r="C82" t="s">
        <v>16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18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>
      <c r="A84" s="1">
        <v>42818</v>
      </c>
      <c r="B84" s="1" t="str">
        <f t="shared" si="2"/>
        <v>March</v>
      </c>
      <c r="C84" t="s">
        <v>20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>
      <c r="A85" s="1">
        <v>42819</v>
      </c>
      <c r="B85" s="1" t="str">
        <f t="shared" si="2"/>
        <v>March</v>
      </c>
      <c r="C85" t="s">
        <v>21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>
      <c r="A86" s="1">
        <v>42820</v>
      </c>
      <c r="B86" s="1" t="str">
        <f t="shared" si="2"/>
        <v>March</v>
      </c>
      <c r="C86" t="s">
        <v>10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12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14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>
      <c r="A89" s="1">
        <v>42823</v>
      </c>
      <c r="B89" s="1" t="str">
        <f t="shared" si="2"/>
        <v>March</v>
      </c>
      <c r="C89" t="s">
        <v>16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>
      <c r="A90" s="1">
        <v>42824</v>
      </c>
      <c r="B90" s="1" t="str">
        <f t="shared" si="2"/>
        <v>March</v>
      </c>
      <c r="C90" t="s">
        <v>18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>
      <c r="A91" s="1">
        <v>42825</v>
      </c>
      <c r="B91" s="1" t="str">
        <f t="shared" si="2"/>
        <v>March</v>
      </c>
      <c r="C91" t="s">
        <v>20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21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10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12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14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16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18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20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21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10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12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14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16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18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20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21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10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12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14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16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18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20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21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10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12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14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16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18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20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21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10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12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>
      <c r="A123" s="1">
        <v>42857</v>
      </c>
      <c r="B123" s="1" t="str">
        <f t="shared" si="2"/>
        <v>May</v>
      </c>
      <c r="C123" t="s">
        <v>14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>
      <c r="A124" s="1">
        <v>42858</v>
      </c>
      <c r="B124" s="1" t="str">
        <f t="shared" si="2"/>
        <v>May</v>
      </c>
      <c r="C124" t="s">
        <v>16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18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>
      <c r="A126" s="1">
        <v>42860</v>
      </c>
      <c r="B126" s="1" t="str">
        <f t="shared" si="2"/>
        <v>May</v>
      </c>
      <c r="C126" t="s">
        <v>20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21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>
      <c r="A128" s="1">
        <v>42862</v>
      </c>
      <c r="B128" s="1" t="str">
        <f t="shared" si="2"/>
        <v>May</v>
      </c>
      <c r="C128" t="s">
        <v>10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>
      <c r="A129" s="1">
        <v>42863</v>
      </c>
      <c r="B129" s="1" t="str">
        <f t="shared" si="2"/>
        <v>May</v>
      </c>
      <c r="C129" t="s">
        <v>12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>
      <c r="A130" s="1">
        <v>42864</v>
      </c>
      <c r="B130" s="1" t="str">
        <f t="shared" ref="B130:B193" si="4">TEXT(A130, "mmmm")</f>
        <v>May</v>
      </c>
      <c r="C130" t="s">
        <v>14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>
      <c r="A131" s="1">
        <v>42865</v>
      </c>
      <c r="B131" s="1" t="str">
        <f t="shared" si="4"/>
        <v>May</v>
      </c>
      <c r="C131" t="s">
        <v>16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>
      <c r="A132" s="1">
        <v>42866</v>
      </c>
      <c r="B132" s="1" t="str">
        <f t="shared" si="4"/>
        <v>May</v>
      </c>
      <c r="C132" t="s">
        <v>18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>
      <c r="A133" s="1">
        <v>42867</v>
      </c>
      <c r="B133" s="1" t="str">
        <f t="shared" si="4"/>
        <v>May</v>
      </c>
      <c r="C133" t="s">
        <v>20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>
      <c r="A134" s="1">
        <v>42868</v>
      </c>
      <c r="B134" s="1" t="str">
        <f t="shared" si="4"/>
        <v>May</v>
      </c>
      <c r="C134" t="s">
        <v>21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10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>
      <c r="A136" s="1">
        <v>42870</v>
      </c>
      <c r="B136" s="1" t="str">
        <f t="shared" si="4"/>
        <v>May</v>
      </c>
      <c r="C136" t="s">
        <v>12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14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>
      <c r="A138" s="1">
        <v>42872</v>
      </c>
      <c r="B138" s="1" t="str">
        <f t="shared" si="4"/>
        <v>May</v>
      </c>
      <c r="C138" t="s">
        <v>16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>
      <c r="A139" s="1">
        <v>42873</v>
      </c>
      <c r="B139" s="1" t="str">
        <f t="shared" si="4"/>
        <v>May</v>
      </c>
      <c r="C139" t="s">
        <v>18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20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>
      <c r="A141" s="1">
        <v>42875</v>
      </c>
      <c r="B141" s="1" t="str">
        <f t="shared" si="4"/>
        <v>May</v>
      </c>
      <c r="C141" t="s">
        <v>21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10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>
      <c r="A143" s="1">
        <v>42877</v>
      </c>
      <c r="B143" s="1" t="str">
        <f t="shared" si="4"/>
        <v>May</v>
      </c>
      <c r="C143" t="s">
        <v>12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14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>
      <c r="A145" s="1">
        <v>42879</v>
      </c>
      <c r="B145" s="1" t="str">
        <f t="shared" si="4"/>
        <v>May</v>
      </c>
      <c r="C145" t="s">
        <v>16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18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>
      <c r="A147" s="1">
        <v>42881</v>
      </c>
      <c r="B147" s="1" t="str">
        <f t="shared" si="4"/>
        <v>May</v>
      </c>
      <c r="C147" t="s">
        <v>20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21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>
      <c r="A149" s="1">
        <v>42883</v>
      </c>
      <c r="B149" s="1" t="str">
        <f t="shared" si="4"/>
        <v>May</v>
      </c>
      <c r="C149" t="s">
        <v>10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>
      <c r="A150" s="1">
        <v>42884</v>
      </c>
      <c r="B150" s="1" t="str">
        <f t="shared" si="4"/>
        <v>May</v>
      </c>
      <c r="C150" t="s">
        <v>12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>
      <c r="A151" s="1">
        <v>42885</v>
      </c>
      <c r="B151" s="1" t="str">
        <f t="shared" si="4"/>
        <v>May</v>
      </c>
      <c r="C151" t="s">
        <v>14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16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>
      <c r="A153" s="1">
        <v>42887</v>
      </c>
      <c r="B153" s="1" t="str">
        <f t="shared" si="4"/>
        <v>June</v>
      </c>
      <c r="C153" t="s">
        <v>18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>
      <c r="A154" s="1">
        <v>42888</v>
      </c>
      <c r="B154" s="1" t="str">
        <f t="shared" si="4"/>
        <v>June</v>
      </c>
      <c r="C154" t="s">
        <v>20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21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10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12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14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>
      <c r="A159" s="1">
        <v>42893</v>
      </c>
      <c r="B159" s="1" t="str">
        <f t="shared" si="4"/>
        <v>June</v>
      </c>
      <c r="C159" t="s">
        <v>16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>
      <c r="A160" s="1">
        <v>42894</v>
      </c>
      <c r="B160" s="1" t="str">
        <f t="shared" si="4"/>
        <v>June</v>
      </c>
      <c r="C160" t="s">
        <v>18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20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21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10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>
      <c r="A164" s="1">
        <v>42898</v>
      </c>
      <c r="B164" s="1" t="str">
        <f t="shared" si="4"/>
        <v>June</v>
      </c>
      <c r="C164" t="s">
        <v>12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14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16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18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>
      <c r="A168" s="1">
        <v>42902</v>
      </c>
      <c r="B168" s="1" t="str">
        <f t="shared" si="4"/>
        <v>June</v>
      </c>
      <c r="C168" t="s">
        <v>20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>
      <c r="A169" s="1">
        <v>42903</v>
      </c>
      <c r="B169" s="1" t="str">
        <f t="shared" si="4"/>
        <v>June</v>
      </c>
      <c r="C169" t="s">
        <v>21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>
      <c r="A170" s="1">
        <v>42904</v>
      </c>
      <c r="B170" s="1" t="str">
        <f t="shared" si="4"/>
        <v>June</v>
      </c>
      <c r="C170" t="s">
        <v>10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12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14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16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>
      <c r="A174" s="1">
        <v>42908</v>
      </c>
      <c r="B174" s="1" t="str">
        <f t="shared" si="4"/>
        <v>June</v>
      </c>
      <c r="C174" t="s">
        <v>18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>
      <c r="A175" s="1">
        <v>42909</v>
      </c>
      <c r="B175" s="1" t="str">
        <f t="shared" si="4"/>
        <v>June</v>
      </c>
      <c r="C175" t="s">
        <v>20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21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10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12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14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>
      <c r="A180" s="1">
        <v>42914</v>
      </c>
      <c r="B180" s="1" t="str">
        <f t="shared" si="4"/>
        <v>June</v>
      </c>
      <c r="C180" t="s">
        <v>16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18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20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21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10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12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14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16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18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20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21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10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12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14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>
      <c r="A194" s="1">
        <v>42928</v>
      </c>
      <c r="B194" s="1" t="str">
        <f t="shared" ref="B194:B257" si="6">TEXT(A194, "mmmm")</f>
        <v>July</v>
      </c>
      <c r="C194" t="s">
        <v>16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>
      <c r="A195" s="1">
        <v>42929</v>
      </c>
      <c r="B195" s="1" t="str">
        <f t="shared" si="6"/>
        <v>July</v>
      </c>
      <c r="C195" t="s">
        <v>18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>
      <c r="A196" s="1">
        <v>42930</v>
      </c>
      <c r="B196" s="1" t="str">
        <f t="shared" si="6"/>
        <v>July</v>
      </c>
      <c r="C196" t="s">
        <v>20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>
      <c r="A197" s="1">
        <v>42931</v>
      </c>
      <c r="B197" s="1" t="str">
        <f t="shared" si="6"/>
        <v>July</v>
      </c>
      <c r="C197" t="s">
        <v>21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10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12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14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16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18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20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21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10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12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14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16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18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20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21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10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12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14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16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18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20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21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10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12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14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16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18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20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21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10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12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14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16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18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20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21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10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12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14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16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18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20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21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10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12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14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16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18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20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>
      <c r="A246" s="1">
        <v>42980</v>
      </c>
      <c r="B246" s="1" t="str">
        <f t="shared" si="6"/>
        <v>September</v>
      </c>
      <c r="C246" t="s">
        <v>21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10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12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14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16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>
      <c r="A251" s="1">
        <v>42985</v>
      </c>
      <c r="B251" s="1" t="str">
        <f t="shared" si="6"/>
        <v>September</v>
      </c>
      <c r="C251" t="s">
        <v>18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20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21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10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12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14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16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>
      <c r="A258" s="1">
        <v>42992</v>
      </c>
      <c r="B258" s="1" t="str">
        <f t="shared" ref="B258:B321" si="8">TEXT(A258, "mmmm")</f>
        <v>September</v>
      </c>
      <c r="C258" t="s">
        <v>18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>
      <c r="A259" s="1">
        <v>42993</v>
      </c>
      <c r="B259" s="1" t="str">
        <f t="shared" si="8"/>
        <v>September</v>
      </c>
      <c r="C259" t="s">
        <v>20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>
      <c r="A260" s="1">
        <v>42994</v>
      </c>
      <c r="B260" s="1" t="str">
        <f t="shared" si="8"/>
        <v>September</v>
      </c>
      <c r="C260" t="s">
        <v>21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>
      <c r="A261" s="1">
        <v>42995</v>
      </c>
      <c r="B261" s="1" t="str">
        <f t="shared" si="8"/>
        <v>September</v>
      </c>
      <c r="C261" t="s">
        <v>10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12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14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16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18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20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21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10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12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14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16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>
      <c r="A272" s="1">
        <v>43006</v>
      </c>
      <c r="B272" s="1" t="str">
        <f t="shared" si="8"/>
        <v>September</v>
      </c>
      <c r="C272" t="s">
        <v>18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20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21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10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12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14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>
      <c r="A278" s="1">
        <v>43012</v>
      </c>
      <c r="B278" s="1" t="str">
        <f t="shared" si="8"/>
        <v>October</v>
      </c>
      <c r="C278" t="s">
        <v>16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>
      <c r="A279" s="1">
        <v>43013</v>
      </c>
      <c r="B279" s="1" t="str">
        <f t="shared" si="8"/>
        <v>October</v>
      </c>
      <c r="C279" t="s">
        <v>18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20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21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10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>
      <c r="A283" s="1">
        <v>43017</v>
      </c>
      <c r="B283" s="1" t="str">
        <f t="shared" si="8"/>
        <v>October</v>
      </c>
      <c r="C283" t="s">
        <v>12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14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16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18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>
      <c r="A287" s="1">
        <v>43021</v>
      </c>
      <c r="B287" s="1" t="str">
        <f t="shared" si="8"/>
        <v>October</v>
      </c>
      <c r="C287" t="s">
        <v>20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21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10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12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>
      <c r="A291" s="1">
        <v>43025</v>
      </c>
      <c r="B291" s="1" t="str">
        <f t="shared" si="8"/>
        <v>October</v>
      </c>
      <c r="C291" t="s">
        <v>14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16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18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20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>
      <c r="A295" s="1">
        <v>43029</v>
      </c>
      <c r="B295" s="1" t="str">
        <f t="shared" si="8"/>
        <v>October</v>
      </c>
      <c r="C295" t="s">
        <v>21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>
      <c r="A296" s="1">
        <v>43030</v>
      </c>
      <c r="B296" s="1" t="str">
        <f t="shared" si="8"/>
        <v>October</v>
      </c>
      <c r="C296" t="s">
        <v>10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12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14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16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>
      <c r="A300" s="1">
        <v>43034</v>
      </c>
      <c r="B300" s="1" t="str">
        <f t="shared" si="8"/>
        <v>October</v>
      </c>
      <c r="C300" t="s">
        <v>18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>
      <c r="A301" s="1">
        <v>43035</v>
      </c>
      <c r="B301" s="1" t="str">
        <f t="shared" si="8"/>
        <v>October</v>
      </c>
      <c r="C301" t="s">
        <v>20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21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10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12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>
      <c r="A305" s="1">
        <v>43039</v>
      </c>
      <c r="B305" s="1" t="str">
        <f t="shared" si="8"/>
        <v>October</v>
      </c>
      <c r="C305" t="s">
        <v>14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>
      <c r="A306" s="1">
        <v>43040</v>
      </c>
      <c r="B306" s="1" t="str">
        <f t="shared" si="8"/>
        <v>November</v>
      </c>
      <c r="C306" t="s">
        <v>16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>
      <c r="A307" s="1">
        <v>43041</v>
      </c>
      <c r="B307" s="1" t="str">
        <f t="shared" si="8"/>
        <v>November</v>
      </c>
      <c r="C307" t="s">
        <v>18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20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21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10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>
      <c r="A311" s="1">
        <v>43045</v>
      </c>
      <c r="B311" s="1" t="str">
        <f t="shared" si="8"/>
        <v>November</v>
      </c>
      <c r="C311" t="s">
        <v>12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14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16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18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>
      <c r="A315" s="1">
        <v>43049</v>
      </c>
      <c r="B315" s="1" t="str">
        <f t="shared" si="8"/>
        <v>November</v>
      </c>
      <c r="C315" t="s">
        <v>20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21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10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12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14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>
      <c r="A320" s="1">
        <v>43054</v>
      </c>
      <c r="B320" s="1" t="str">
        <f t="shared" si="8"/>
        <v>November</v>
      </c>
      <c r="C320" t="s">
        <v>16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>
      <c r="A321" s="1">
        <v>43055</v>
      </c>
      <c r="B321" s="1" t="str">
        <f t="shared" si="8"/>
        <v>November</v>
      </c>
      <c r="C321" t="s">
        <v>18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>
      <c r="A322" s="1">
        <v>43056</v>
      </c>
      <c r="B322" s="1" t="str">
        <f t="shared" ref="B322:B366" si="10">TEXT(A322, "mmmm")</f>
        <v>November</v>
      </c>
      <c r="C322" t="s">
        <v>20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66" si="11">G322*H322</f>
        <v>6</v>
      </c>
    </row>
    <row r="323" spans="1:9">
      <c r="A323" s="1">
        <v>43057</v>
      </c>
      <c r="B323" s="1" t="str">
        <f t="shared" si="10"/>
        <v>November</v>
      </c>
      <c r="C323" t="s">
        <v>21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>
      <c r="A324" s="1">
        <v>43058</v>
      </c>
      <c r="B324" s="1" t="str">
        <f t="shared" si="10"/>
        <v>November</v>
      </c>
      <c r="C324" t="s">
        <v>10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>
      <c r="A325" s="1">
        <v>43059</v>
      </c>
      <c r="B325" s="1" t="str">
        <f t="shared" si="10"/>
        <v>November</v>
      </c>
      <c r="C325" t="s">
        <v>12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14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16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18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>
      <c r="A329" s="1">
        <v>43063</v>
      </c>
      <c r="B329" s="1" t="str">
        <f t="shared" si="10"/>
        <v>November</v>
      </c>
      <c r="C329" t="s">
        <v>20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21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10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12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>
      <c r="A333" s="1">
        <v>43067</v>
      </c>
      <c r="B333" s="1" t="str">
        <f t="shared" si="10"/>
        <v>November</v>
      </c>
      <c r="C333" t="s">
        <v>14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16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18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20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21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>
      <c r="A338" s="1">
        <v>43072</v>
      </c>
      <c r="B338" s="1" t="str">
        <f t="shared" si="10"/>
        <v>December</v>
      </c>
      <c r="C338" t="s">
        <v>10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12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14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16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18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>
      <c r="A343" s="1">
        <v>43077</v>
      </c>
      <c r="B343" s="1" t="str">
        <f t="shared" si="10"/>
        <v>December</v>
      </c>
      <c r="C343" t="s">
        <v>20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21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10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12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>
      <c r="A347" s="1">
        <v>43081</v>
      </c>
      <c r="B347" s="1" t="str">
        <f t="shared" si="10"/>
        <v>December</v>
      </c>
      <c r="C347" t="s">
        <v>14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16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18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20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>
      <c r="A351" s="1">
        <v>43085</v>
      </c>
      <c r="B351" s="1" t="str">
        <f t="shared" si="10"/>
        <v>December</v>
      </c>
      <c r="C351" t="s">
        <v>21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10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12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14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>
      <c r="A355" s="1">
        <v>43089</v>
      </c>
      <c r="B355" s="1" t="str">
        <f t="shared" si="10"/>
        <v>December</v>
      </c>
      <c r="C355" t="s">
        <v>16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18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20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21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>
      <c r="A359" s="1">
        <v>43093</v>
      </c>
      <c r="B359" s="1" t="str">
        <f t="shared" si="10"/>
        <v>December</v>
      </c>
      <c r="C359" t="s">
        <v>10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12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14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16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18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20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21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10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>
      <c r="A367" s="1"/>
      <c r="B367" s="1"/>
      <c r="F367" s="3">
        <f>SUBTOTAL(109,Table13[Flyers])</f>
        <v>14704</v>
      </c>
      <c r="I367" s="2">
        <f>SUBTOTAL(109,Table13[Revenue])</f>
        <v>3183.6999999999985</v>
      </c>
    </row>
  </sheetData>
  <sortState ref="K10:K20">
    <sortCondition ref="K10"/>
  </sortState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{BF7B4397-7114-4FCC-99AB-9D29941C4810}</x14:id>
        </ext>
      </extLst>
    </cfRule>
  </conditionalFormatting>
  <conditionalFormatting sqref="H1:H366">
    <cfRule type="top10" dxfId="62" priority="1" percent="1" bottom="1" rank="10"/>
    <cfRule type="top10" dxfId="61" priority="2" percent="1" rank="10"/>
    <cfRule type="top10" dxfId="60" priority="3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7B4397-7114-4FCC-99AB-9D29941C4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Brahmbhatt</dc:creator>
  <cp:keywords/>
  <dc:description/>
  <cp:lastModifiedBy/>
  <cp:revision/>
  <dcterms:created xsi:type="dcterms:W3CDTF">2018-06-14T17:32:39Z</dcterms:created>
  <dcterms:modified xsi:type="dcterms:W3CDTF">2018-06-15T15:09:38Z</dcterms:modified>
  <cp:category/>
  <cp:contentStatus/>
</cp:coreProperties>
</file>