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tepan\Desktop\"/>
    </mc:Choice>
  </mc:AlternateContent>
  <bookViews>
    <workbookView xWindow="0" yWindow="495" windowWidth="28800" windowHeight="17505"/>
  </bookViews>
  <sheets>
    <sheet name="Project Description" sheetId="1" r:id="rId1"/>
    <sheet name="Monitoring Report" sheetId="3" r:id="rId2"/>
    <sheet name="PA Maps" sheetId="2"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 i="1" l="1"/>
  <c r="E104" i="1"/>
  <c r="E83" i="1" l="1"/>
  <c r="E82" i="1"/>
  <c r="E81" i="1"/>
  <c r="E69" i="1"/>
  <c r="E51" i="1"/>
  <c r="E66" i="1" s="1"/>
  <c r="E67" i="1" s="1"/>
  <c r="E87" i="1" s="1"/>
  <c r="E74" i="1"/>
  <c r="E76" i="1"/>
  <c r="E75" i="1"/>
  <c r="E50" i="1"/>
  <c r="E49" i="1"/>
  <c r="E52" i="1"/>
  <c r="E68" i="1" l="1"/>
  <c r="E88" i="1" s="1"/>
  <c r="E89" i="1"/>
  <c r="E55" i="1"/>
  <c r="E61" i="1" s="1"/>
  <c r="E53" i="1"/>
  <c r="E59" i="1" s="1"/>
  <c r="E54" i="1"/>
  <c r="E60" i="1" s="1"/>
  <c r="E99" i="1" l="1"/>
  <c r="E105" i="1" s="1"/>
  <c r="E95" i="1"/>
  <c r="E94" i="1"/>
  <c r="E100" i="1"/>
  <c r="E106" i="1" s="1"/>
  <c r="E96" i="1"/>
</calcChain>
</file>

<file path=xl/sharedStrings.xml><?xml version="1.0" encoding="utf-8"?>
<sst xmlns="http://schemas.openxmlformats.org/spreadsheetml/2006/main" count="446" uniqueCount="147">
  <si>
    <t xml:space="preserve">Question </t>
  </si>
  <si>
    <t>Answer</t>
  </si>
  <si>
    <t>Schema Type</t>
  </si>
  <si>
    <t>String</t>
  </si>
  <si>
    <t>Required Field</t>
  </si>
  <si>
    <t>Allow Multiple Answers</t>
  </si>
  <si>
    <t>Yes</t>
  </si>
  <si>
    <t>Project Scope</t>
  </si>
  <si>
    <t>Project Category</t>
  </si>
  <si>
    <t>Type of Activity</t>
  </si>
  <si>
    <t>No</t>
  </si>
  <si>
    <t>Title and Reference of Methodologies</t>
  </si>
  <si>
    <t>Summary of the Project Description</t>
  </si>
  <si>
    <t>Project Scope 14: Agriculture, Forest and other Land Use (AFOLU)</t>
  </si>
  <si>
    <t>Project Category: Reduction Emission from Deforestation and Degradation (REDD)</t>
  </si>
  <si>
    <t>Type of Activity: Avoided Planned Deforestation (APD)</t>
  </si>
  <si>
    <t>Project Eligibility</t>
  </si>
  <si>
    <t>Project Proponent Contact Person</t>
  </si>
  <si>
    <t xml:space="preserve">Project Proponent Title </t>
  </si>
  <si>
    <t xml:space="preserve">Project Proponent Address </t>
  </si>
  <si>
    <t xml:space="preserve">Project Proponent Telephone </t>
  </si>
  <si>
    <t>Project Proponent Email</t>
  </si>
  <si>
    <t>Carbon Partners XYZ</t>
  </si>
  <si>
    <t>John Doe</t>
  </si>
  <si>
    <t>Director of Operations</t>
  </si>
  <si>
    <t>123 Fake Street, Philadelphia, Pa, 19130</t>
  </si>
  <si>
    <t>(555) 123-4567</t>
  </si>
  <si>
    <t>JD@carbonpartners.com</t>
  </si>
  <si>
    <t>Email</t>
  </si>
  <si>
    <t>Phone Number</t>
  </si>
  <si>
    <t>Address</t>
  </si>
  <si>
    <t>Name</t>
  </si>
  <si>
    <t>Evidence of Ownership</t>
  </si>
  <si>
    <t>Owners possess a valid vegetation suppression license and  deforestation permits, according to the federal law 12.651.</t>
  </si>
  <si>
    <t>VMD0009 Estimation of emissions from activity shifting for avoided planned deforestation/forest degradation and avoided planned wetland degradation (LK-ASP), v1.3</t>
  </si>
  <si>
    <t>VM0007 REDD+ Methodology Framework (REDD+MF), v1.6</t>
  </si>
  <si>
    <t>VMD0015 Methods for monitoring of greenhouse gas emissions and removals (M-REDD), v2.2</t>
  </si>
  <si>
    <t>VCS AFOLU Non-Permanence Risk Tool (T-BAR)</t>
  </si>
  <si>
    <t>VT0001 Tool for the demonstration and assessment of additionality in VCS agriculture, forestry, and other land use (AFOLU) project activities (T-ADD), Version 3.0 1 February 2012.</t>
  </si>
  <si>
    <t>VMD0017 Estimation of uncertainty for REDD project activities (X-UNC), v2.2</t>
  </si>
  <si>
    <t>VMD0016 Methods for stratification of the project area (X-STR), v1.2</t>
  </si>
  <si>
    <t>VMD0006 Estimation of baseline carbon stock changes and greenhouse gas emissions from planned deforestation/forest degradation and planned wetland degradation (BL-PL), v1.3</t>
  </si>
  <si>
    <t>VMD0001 Estimation of carbon stocks in the above- and belowground biomass in live tree and non-tree pools (CP-AB), v1.1</t>
  </si>
  <si>
    <t>VMD0013 Estimation of greenhouse gas emissions from biomass and peat burning (E–BPB), v1.2</t>
  </si>
  <si>
    <t>Description of Project Area</t>
  </si>
  <si>
    <t xml:space="preserve">The project area is within the municipalities of Sena Madureira, Rio Branco in Acre and the municipality of Aripuanã, in Mato Grosso. The total area is 25,467 ha, of which 4,799 have been delimited as the project area. The project activity contains more than one discrete area of land. Spatial limits for the project area, properties within the project scope and the leakage belt are defined in the maps below. </t>
  </si>
  <si>
    <t>Maps of the Project Area</t>
  </si>
  <si>
    <t>See PA Maps Tab</t>
  </si>
  <si>
    <t>Image</t>
  </si>
  <si>
    <t>Crediting Period</t>
  </si>
  <si>
    <t>Date Range</t>
  </si>
  <si>
    <t>January 1, 2021 - December 31, 2023</t>
  </si>
  <si>
    <t>January 1, 2022 - December 31, 2022</t>
  </si>
  <si>
    <t>January 1, 2021 - December 31, 2021</t>
  </si>
  <si>
    <t>January 1, 2023 - December 31, 2023</t>
  </si>
  <si>
    <t>Carbon Pools</t>
  </si>
  <si>
    <t xml:space="preserve">Yes </t>
  </si>
  <si>
    <t>Above Ground Tree Biomass</t>
  </si>
  <si>
    <t>Belowground Tree Biomass</t>
  </si>
  <si>
    <t>Above Ground Non-tree Biomass</t>
  </si>
  <si>
    <t>Belowground Non-tree Biomass</t>
  </si>
  <si>
    <t>GHG Sources</t>
  </si>
  <si>
    <t>Biomass burning</t>
  </si>
  <si>
    <t>Monitoring Plan</t>
  </si>
  <si>
    <t xml:space="preserve">A monitoring plan was structured based on VM0007 v1.6 and VMD0015 v2.2 criteria. Deforestation, forest degradation and burn scars will be monitored though satellite images, aero photogrammetry and LIDAR techniques with the use of drones, associated with ground truth verifications annually. Land use change maps and orbital imagery will be collected from PRODES &amp; DETER/INPE41, Mapbiomas42 and ESA43. Aerial photos and LIDAR dense point clouds will be collected with Matrice DJI 300K RTK with the LIDAR sensor Zenmuse L1 DJI coupled.
Biomass will be re-measured after the first baseline period. Carbon stock change in every pool will be estimated by stock difference method. Aboveground biomass in trees will be estimated through aero photogrammetry and LIDAR techniques with the use of drones, associated with ground truth verifications on permanent plots systematically installed over the project area. Non tree biomass component will and below ground biomass on tree and non-tree component will be indirectly estimated through secondary data and default values for conversion factors from peer-review studies and reputable information sources. Dead wood and litter will be estimated from direct measurement in the same permanent plots. </t>
  </si>
  <si>
    <t>Value</t>
  </si>
  <si>
    <t>Delta Aboveground Tree Biomass (tCO2e/ha)</t>
  </si>
  <si>
    <t>Delta Belowground Tree Biomass (tCO2e/ha)</t>
  </si>
  <si>
    <t>Delta Aboveground Non-tree Biomass (tCO2e/ha)</t>
  </si>
  <si>
    <t>Delta Belowground Non-tree Biomass (tCO2e/ha)</t>
  </si>
  <si>
    <t>Annual area of planned deforestation (ha) [2021]</t>
  </si>
  <si>
    <t>Annual area of planned deforestation (ha) [2022]</t>
  </si>
  <si>
    <t>Annual area of planned deforestation (ha) [2023]</t>
  </si>
  <si>
    <t>Baseline Non-CO2 GHG emissions (tCO2e) [2021]</t>
  </si>
  <si>
    <t>Baseline Non-CO2 GHG emissions (tCO2e) [2022]</t>
  </si>
  <si>
    <t>Baseline Non-CO2 GHG emissions (tCO2e) [2023]</t>
  </si>
  <si>
    <t>Projected deforestation in the project scenario (ha) [2021]</t>
  </si>
  <si>
    <t>Projected deforestation in the project scenario (ha) [2022]</t>
  </si>
  <si>
    <t>Projected deforestation in the project scenario (ha) [2023]</t>
  </si>
  <si>
    <t>Carbon stock change from deforestation in the project scenario (tCO2e/ha)</t>
  </si>
  <si>
    <t>Project Details</t>
  </si>
  <si>
    <t>Project Scenario Emissions</t>
  </si>
  <si>
    <t>Baseline Scenario Emissions</t>
  </si>
  <si>
    <t>Area potentially impacted by degradation in the project scenario (ha) [2021]</t>
  </si>
  <si>
    <t>Area potentially impacted by degradation in the project scenario (ha) [2022]</t>
  </si>
  <si>
    <t>Area potentially impacted by degradation in the project scenario (ha) [2023]</t>
  </si>
  <si>
    <t>Biomass carbon of trees cut and removed through degradation (tCO2e/ha)</t>
  </si>
  <si>
    <t xml:space="preserve">Area potentially impacted by natural disturbances (ha) </t>
  </si>
  <si>
    <t>Area potentially impacted by natural disturbances in the project scenario (ha) [2021]</t>
  </si>
  <si>
    <t>Area potentially impacted by natural disturbances in the project scenario (ha) [2022]</t>
  </si>
  <si>
    <t>Area potentially impacted by natural disturbances in the project scenario (ha) [2023]</t>
  </si>
  <si>
    <t>Net carbon stock change from deforestation in the project area (tCO2e) [2021]</t>
  </si>
  <si>
    <t>Net carbon stock change from deforestation in the project area (tCO2e) [2022]</t>
  </si>
  <si>
    <t>Net carbon stock change from deforestation in the project area (tCO2e) [2023]</t>
  </si>
  <si>
    <t>Net carbon stock change from degradation in the project area (tCO2e) [2021]</t>
  </si>
  <si>
    <t>Net carbon stock change from degradation in the project area (tCO2e) [2022]</t>
  </si>
  <si>
    <t>Net carbon stock change from degradation in the project area (tCO2e) [2023]</t>
  </si>
  <si>
    <t>Net carbon stock change from natural disturbance in the project area (tCO2e) [2021]</t>
  </si>
  <si>
    <t>Net carbon stock change from natural disturbance in the project area (tCO2e) [2022]</t>
  </si>
  <si>
    <t>Net carbon stock change from natural disturbance in the project area (tCO2e) [2023]</t>
  </si>
  <si>
    <t>Project Non-CO2 GHG emissions (tCO2e) [2021]</t>
  </si>
  <si>
    <t>Project Non-CO2 GHG emissions (tCO2e) [2022]</t>
  </si>
  <si>
    <t>Project Non-CO2 GHG emissions (tCO2e) [2023]</t>
  </si>
  <si>
    <t>Net Project GHG Emissions (tCO2e) [2021]</t>
  </si>
  <si>
    <t>Net Project GHG Emissions (tCO2e) [2022]</t>
  </si>
  <si>
    <t>Net Project GHG Emissions (tCO2e) [2023]</t>
  </si>
  <si>
    <t>Calculation of VCUs</t>
  </si>
  <si>
    <t>Leakage (tCO2e) [2021]</t>
  </si>
  <si>
    <t>Leakage (tCO2e) [2022]</t>
  </si>
  <si>
    <t>Leakage (tCO2e) [2023]</t>
  </si>
  <si>
    <t>Net GHG Emission Reductions and Removals (tCO2e) [2021]</t>
  </si>
  <si>
    <t>Net GHG Emission Reductions and Removals (tCO2e) [2022]</t>
  </si>
  <si>
    <t>Net GHG Emission Reductions and Removals (tCO2e) [2023]</t>
  </si>
  <si>
    <t>AFOLU Risk Rating (%)</t>
  </si>
  <si>
    <t>Pooled Buffer Account Contribution (tCO2e) [2021]</t>
  </si>
  <si>
    <t>Net GHG Benefit Adjusted for Uncertainty (tCO2e) [2021]</t>
  </si>
  <si>
    <t xml:space="preserve">Calculation of VCUs [2021] </t>
  </si>
  <si>
    <t xml:space="preserve">Calculation of VCUs [2022] </t>
  </si>
  <si>
    <t xml:space="preserve">Calculation of VCUs [2023] </t>
  </si>
  <si>
    <t xml:space="preserve">The Brazilian Amazon APD Project aims to conduct forest conservation on private properties located in Amazon Forest. The project’ main goal it is to create positive economic incentives to landowners for the rainforest and Cerrado conservation in private areas, through income generation from carbon credits commercialization.
According to national law 12.651, the Brazilian forest code, landowners must conserve 80% of the forest cover and 35% of the Cerrado areas on properties located in the Legal Amazon. In this way, the areas with forest cover exceeding this percentage can be legally converted to other land uses for commercial activities such as cattle raising or agricultural projects, with the authorization of the responsible environmental agency in each state.
The landowners who decide to join the initiative, by giving up their right to legally clear their forest areas will be able to access financial resources from the carbon voluntary market. The project will result in legal protection to forests, forest monitoring by satellite images, forest biomass inventory using drones and innovative aero photogrammetry techniques associated with LIDAR technology, property surveillance, wildfire monitoring, prevention, and firefighting activities, threatened species protection and social engagement activities with traditional communities living inside the project area.
The landowner’s will allow project activities to be implemented in their areas, in addition to freely committing to their long-term conservation. The project will result in the direct conservation of 834 hectares of forest and will generate 390,455 VCUs over the 3 years project lifetime. </t>
  </si>
  <si>
    <t xml:space="preserve">Value </t>
  </si>
  <si>
    <t>Post-deforestation Belowground Tree Biomass (tCO2e/ha)</t>
  </si>
  <si>
    <t>Post-deforestation Aboveground Non-tree Biomass (tCO2e/ha)</t>
  </si>
  <si>
    <t>Post-deforestation Belowground Non-tree Biomass (tCO2e/ha)</t>
  </si>
  <si>
    <t>Auto-calculated</t>
  </si>
  <si>
    <t>Total Baseline Carbon Stock Changes (tCO2e) [2021]</t>
  </si>
  <si>
    <t>Total Baseline Carbon Stock Changes (tCO2e) [2022]</t>
  </si>
  <si>
    <t>Total Baseline Carbon Stock Changes (tCO2e) [2023]</t>
  </si>
  <si>
    <t>Net Baseline GHG Emissions (tCO2e) [2021]</t>
  </si>
  <si>
    <t>Net Baseline GHG Emissions (tCO2e) [2022]</t>
  </si>
  <si>
    <t>Net Baseline GHG Emissions (tCO2e) [2023]</t>
  </si>
  <si>
    <t xml:space="preserve">The project activity would not occur or be financially attractive without the income associated with the sale of VCUs. The land in the project area qualified as forest for at least 10 years. The forest land expected to be converted to non-forest land in the baseline case. The land is legally authorized and documented to be converted to non-forest. The project will not negatively impact local stakeholders or clear active ecosystems. </t>
  </si>
  <si>
    <t>Project Proponent Organization Name</t>
  </si>
  <si>
    <t>Monitoring Period</t>
  </si>
  <si>
    <t>Pre-deforestation Aboveground Tree Biomass (tCO2e/ha)</t>
  </si>
  <si>
    <t>Pre-deforestation Belowground Tree Biomass (tCO2e/ha)</t>
  </si>
  <si>
    <t>Pre-deforestation Aboveground Non-tree Biomass (tCO2e/ha)</t>
  </si>
  <si>
    <t>Pre-deforestation Belowground Non-tree Biomass (tCO2e/ha)</t>
  </si>
  <si>
    <t>Post-deforestation Aboveground Tree Biomass (tCO2e/ha)</t>
  </si>
  <si>
    <t>Carbon stock change from natural disturbance in the project scenario (tCO2e/ha)</t>
  </si>
  <si>
    <t xml:space="preserve">Projected area of deforestation in the project scenario (ha) </t>
  </si>
  <si>
    <t xml:space="preserve">Area potentially impacted by degradation processes (ha) </t>
  </si>
  <si>
    <t>Biomass carbon of trees cut and removed through degradation process (tCO2e/ha)</t>
  </si>
  <si>
    <t>Net carbon stock changes in pools as a result of natural disturbance (tCO2e/ha)</t>
  </si>
  <si>
    <t>Leakage (tCO2e)</t>
  </si>
  <si>
    <t xml:space="preserve">Update project desctription as necessary </t>
  </si>
  <si>
    <r>
      <t xml:space="preserve">Update the following </t>
    </r>
    <r>
      <rPr>
        <b/>
        <u/>
        <sz val="14"/>
        <color theme="1"/>
        <rFont val="Calibri"/>
        <family val="2"/>
        <scheme val="minor"/>
      </rPr>
      <t>projected</t>
    </r>
    <r>
      <rPr>
        <b/>
        <sz val="14"/>
        <color theme="1"/>
        <rFont val="Calibri"/>
        <family val="2"/>
        <scheme val="minor"/>
      </rPr>
      <t xml:space="preserve"> parameters with</t>
    </r>
    <r>
      <rPr>
        <b/>
        <u/>
        <sz val="14"/>
        <color theme="1"/>
        <rFont val="Calibri"/>
        <family val="2"/>
        <scheme val="minor"/>
      </rPr>
      <t xml:space="preserve"> monitoring</t>
    </r>
    <r>
      <rPr>
        <b/>
        <sz val="14"/>
        <color theme="1"/>
        <rFont val="Calibri"/>
        <family val="2"/>
        <scheme val="minor"/>
      </rPr>
      <t xml:space="preserve"> data</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</si>
</sst>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
      <b/>
      <sz val="18"/>
      <color theme="1"/>
      <name val="Calibri"/>
      <family val="2"/>
      <scheme val="minor"/>
    </font>
    <font>
      <sz val="18"/>
      <color theme="1"/>
      <name val="Calibri"/>
      <family val="2"/>
      <scheme val="minor"/>
    </font>
    <font>
      <b/>
      <u/>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0" fillId="0" borderId="0" xfId="0" applyFill="1"/>
    <xf numFmtId="0" fontId="4" fillId="0" borderId="0" xfId="0" applyFont="1"/>
    <xf numFmtId="0" fontId="4" fillId="3" borderId="0" xfId="0" applyFont="1" applyFill="1" applyAlignment="1">
      <alignment horizontal="center"/>
    </xf>
    <xf numFmtId="0" fontId="0" fillId="2" borderId="0" xfId="0" applyFill="1" applyBorder="1"/>
    <xf numFmtId="0" fontId="0" fillId="0" borderId="0" xfId="0" applyFill="1" applyBorder="1"/>
    <xf numFmtId="0" fontId="4" fillId="0" borderId="0" xfId="0" applyFont="1" applyAlignment="1">
      <alignment horizontal="left" wrapText="1"/>
    </xf>
    <xf numFmtId="0" fontId="0" fillId="0" borderId="0" xfId="0" applyAlignment="1">
      <alignment horizontal="left" wrapText="1"/>
    </xf>
    <xf numFmtId="0" fontId="2" fillId="0" borderId="0" xfId="1" applyAlignment="1">
      <alignment horizontal="left" wrapText="1"/>
    </xf>
    <xf numFmtId="0" fontId="0" fillId="0" borderId="0" xfId="0" applyAlignment="1">
      <alignment wrapText="1"/>
    </xf>
    <xf numFmtId="0" fontId="0" fillId="2" borderId="0" xfId="0" applyFill="1" applyAlignment="1">
      <alignment horizontal="left" wrapText="1"/>
    </xf>
    <xf numFmtId="3" fontId="0" fillId="2" borderId="0" xfId="0" applyNumberFormat="1" applyFill="1" applyAlignment="1">
      <alignment horizontal="left" wrapText="1"/>
    </xf>
    <xf numFmtId="3" fontId="0" fillId="0" borderId="0" xfId="0" applyNumberFormat="1" applyFill="1" applyAlignment="1">
      <alignment horizontal="left" wrapText="1"/>
    </xf>
    <xf numFmtId="0" fontId="0" fillId="0" borderId="0" xfId="0" applyFill="1" applyAlignment="1">
      <alignment horizontal="left" wrapText="1"/>
    </xf>
    <xf numFmtId="9" fontId="0" fillId="0" borderId="0" xfId="0" applyNumberFormat="1" applyAlignment="1">
      <alignment horizontal="left" wrapText="1"/>
    </xf>
    <xf numFmtId="1" fontId="0" fillId="2" borderId="0" xfId="0" applyNumberFormat="1" applyFill="1" applyAlignment="1">
      <alignment horizontal="left" wrapText="1"/>
    </xf>
    <xf numFmtId="3" fontId="0" fillId="0" borderId="0" xfId="0" applyNumberFormat="1" applyAlignment="1">
      <alignment horizontal="left" wrapText="1"/>
    </xf>
    <xf numFmtId="0" fontId="4" fillId="3" borderId="0" xfId="0" applyFont="1" applyFill="1" applyAlignment="1">
      <alignment horizontal="center"/>
    </xf>
    <xf numFmtId="0" fontId="5" fillId="3" borderId="0" xfId="0" applyFont="1" applyFill="1" applyAlignment="1">
      <alignment horizontal="center"/>
    </xf>
    <xf numFmtId="0" fontId="4" fillId="4" borderId="0" xfId="0" applyFont="1" applyFill="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617220</xdr:colOff>
      <xdr:row>18</xdr:row>
      <xdr:rowOff>68580</xdr:rowOff>
    </xdr:from>
    <xdr:to>
      <xdr:col>11</xdr:col>
      <xdr:colOff>15240</xdr:colOff>
      <xdr:row>57</xdr:row>
      <xdr:rowOff>83820</xdr:rowOff>
    </xdr:to>
    <xdr:pic>
      <xdr:nvPicPr>
        <xdr:cNvPr id="3" name="Picture 2">
          <a:extLst>
            <a:ext uri="{FF2B5EF4-FFF2-40B4-BE49-F238E27FC236}">
              <a16:creationId xmlns="" xmlns:a16="http://schemas.microsoft.com/office/drawing/2014/main" id="{4B041B45-78BA-45F5-BF5D-296F8AB22BE4}"/>
            </a:ext>
          </a:extLst>
        </xdr:cNvPr>
        <xdr:cNvPicPr>
          <a:picLocks noChangeAspect="1"/>
        </xdr:cNvPicPr>
      </xdr:nvPicPr>
      <xdr:blipFill rotWithShape="1">
        <a:blip xmlns:r="http://schemas.openxmlformats.org/officeDocument/2006/relationships" r:embed="rId1"/>
        <a:srcRect l="33129" t="19781" r="33492" b="4951"/>
        <a:stretch/>
      </xdr:blipFill>
      <xdr:spPr>
        <a:xfrm>
          <a:off x="1287780" y="3634740"/>
          <a:ext cx="6103620" cy="7741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D@carbonpartner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abSelected="1" topLeftCell="A37" workbookViewId="0">
      <selection activeCell="E98" sqref="E98"/>
    </sheetView>
  </sheetViews>
  <sheetFormatPr defaultColWidth="11.125" defaultRowHeight="15.75" x14ac:dyDescent="0.25"/>
  <cols>
    <col min="1" max="1" width="11.5" customWidth="1"/>
    <col min="2" max="2" width="17.75" customWidth="1"/>
    <col min="3" max="3" width="71.125" customWidth="1"/>
    <col min="4" max="4" width="31.375" bestFit="1" customWidth="1"/>
    <col min="5" max="5" width="141" style="9" customWidth="1"/>
  </cols>
  <sheetData>
    <row r="1" spans="1:5" s="4" customFormat="1" ht="23.25" x14ac:dyDescent="0.35">
      <c r="A1" s="4" t="s">
        <v>4</v>
      </c>
      <c r="B1" s="4" t="s">
        <v>2</v>
      </c>
      <c r="C1" s="4" t="s">
        <v>0</v>
      </c>
      <c r="D1" s="4" t="s">
        <v>5</v>
      </c>
      <c r="E1" s="8" t="s">
        <v>1</v>
      </c>
    </row>
    <row r="2" spans="1:5" s="1" customFormat="1" ht="23.25" x14ac:dyDescent="0.35">
      <c r="A2" s="19" t="s">
        <v>80</v>
      </c>
      <c r="B2" s="20"/>
      <c r="C2" s="20"/>
      <c r="D2" s="20"/>
      <c r="E2" s="20"/>
    </row>
    <row r="3" spans="1:5" ht="173.25" x14ac:dyDescent="0.25">
      <c r="A3" t="s">
        <v>6</v>
      </c>
      <c r="B3" t="s">
        <v>3</v>
      </c>
      <c r="C3" t="s">
        <v>12</v>
      </c>
      <c r="D3" t="s">
        <v>10</v>
      </c>
      <c r="E3" s="9" t="s">
        <v>119</v>
      </c>
    </row>
    <row r="4" spans="1:5" x14ac:dyDescent="0.25">
      <c r="A4" t="s">
        <v>6</v>
      </c>
      <c r="B4" t="s">
        <v>3</v>
      </c>
      <c r="C4" t="s">
        <v>7</v>
      </c>
      <c r="D4" t="s">
        <v>10</v>
      </c>
      <c r="E4" s="9" t="s">
        <v>13</v>
      </c>
    </row>
    <row r="5" spans="1:5" x14ac:dyDescent="0.25">
      <c r="A5" t="s">
        <v>6</v>
      </c>
      <c r="B5" t="s">
        <v>3</v>
      </c>
      <c r="C5" t="s">
        <v>8</v>
      </c>
      <c r="D5" t="s">
        <v>6</v>
      </c>
      <c r="E5" s="9" t="s">
        <v>14</v>
      </c>
    </row>
    <row r="6" spans="1:5" x14ac:dyDescent="0.25">
      <c r="A6" t="s">
        <v>6</v>
      </c>
      <c r="B6" t="s">
        <v>3</v>
      </c>
      <c r="C6" t="s">
        <v>9</v>
      </c>
      <c r="D6" t="s">
        <v>6</v>
      </c>
      <c r="E6" s="9" t="s">
        <v>15</v>
      </c>
    </row>
    <row r="7" spans="1:5" ht="47.25" x14ac:dyDescent="0.25">
      <c r="A7" t="s">
        <v>6</v>
      </c>
      <c r="B7" t="s">
        <v>3</v>
      </c>
      <c r="C7" t="s">
        <v>16</v>
      </c>
      <c r="D7" t="s">
        <v>10</v>
      </c>
      <c r="E7" s="9" t="s">
        <v>131</v>
      </c>
    </row>
    <row r="8" spans="1:5" x14ac:dyDescent="0.25">
      <c r="A8" t="s">
        <v>6</v>
      </c>
      <c r="B8" t="s">
        <v>3</v>
      </c>
      <c r="C8" t="s">
        <v>132</v>
      </c>
      <c r="D8" t="s">
        <v>10</v>
      </c>
      <c r="E8" s="9" t="s">
        <v>22</v>
      </c>
    </row>
    <row r="9" spans="1:5" x14ac:dyDescent="0.25">
      <c r="A9" t="s">
        <v>6</v>
      </c>
      <c r="B9" t="s">
        <v>31</v>
      </c>
      <c r="C9" t="s">
        <v>17</v>
      </c>
      <c r="D9" t="s">
        <v>10</v>
      </c>
      <c r="E9" s="9" t="s">
        <v>23</v>
      </c>
    </row>
    <row r="10" spans="1:5" x14ac:dyDescent="0.25">
      <c r="A10" t="s">
        <v>6</v>
      </c>
      <c r="B10" t="s">
        <v>3</v>
      </c>
      <c r="C10" t="s">
        <v>18</v>
      </c>
      <c r="D10" t="s">
        <v>10</v>
      </c>
      <c r="E10" s="9" t="s">
        <v>24</v>
      </c>
    </row>
    <row r="11" spans="1:5" x14ac:dyDescent="0.25">
      <c r="A11" t="s">
        <v>6</v>
      </c>
      <c r="B11" t="s">
        <v>30</v>
      </c>
      <c r="C11" t="s">
        <v>19</v>
      </c>
      <c r="D11" t="s">
        <v>10</v>
      </c>
      <c r="E11" s="9" t="s">
        <v>25</v>
      </c>
    </row>
    <row r="12" spans="1:5" x14ac:dyDescent="0.25">
      <c r="A12" t="s">
        <v>6</v>
      </c>
      <c r="B12" t="s">
        <v>29</v>
      </c>
      <c r="C12" t="s">
        <v>20</v>
      </c>
      <c r="D12" t="s">
        <v>10</v>
      </c>
      <c r="E12" s="9" t="s">
        <v>26</v>
      </c>
    </row>
    <row r="13" spans="1:5" x14ac:dyDescent="0.25">
      <c r="A13" t="s">
        <v>6</v>
      </c>
      <c r="B13" t="s">
        <v>28</v>
      </c>
      <c r="C13" t="s">
        <v>21</v>
      </c>
      <c r="D13" t="s">
        <v>10</v>
      </c>
      <c r="E13" s="10" t="s">
        <v>27</v>
      </c>
    </row>
    <row r="14" spans="1:5" x14ac:dyDescent="0.25">
      <c r="A14" t="s">
        <v>6</v>
      </c>
      <c r="B14" t="s">
        <v>3</v>
      </c>
      <c r="C14" t="s">
        <v>32</v>
      </c>
      <c r="D14" t="s">
        <v>10</v>
      </c>
      <c r="E14" s="9" t="s">
        <v>33</v>
      </c>
    </row>
    <row r="15" spans="1:5" x14ac:dyDescent="0.25">
      <c r="A15" t="s">
        <v>6</v>
      </c>
      <c r="B15" t="s">
        <v>3</v>
      </c>
      <c r="C15" t="s">
        <v>11</v>
      </c>
      <c r="D15" t="s">
        <v>6</v>
      </c>
      <c r="E15" s="9" t="s">
        <v>35</v>
      </c>
    </row>
    <row r="16" spans="1:5" x14ac:dyDescent="0.25">
      <c r="A16" t="s">
        <v>6</v>
      </c>
      <c r="B16" t="s">
        <v>3</v>
      </c>
      <c r="C16" t="s">
        <v>11</v>
      </c>
      <c r="D16" t="s">
        <v>6</v>
      </c>
      <c r="E16" s="9" t="s">
        <v>36</v>
      </c>
    </row>
    <row r="17" spans="1:5" ht="31.5" x14ac:dyDescent="0.25">
      <c r="A17" t="s">
        <v>6</v>
      </c>
      <c r="B17" t="s">
        <v>3</v>
      </c>
      <c r="C17" t="s">
        <v>11</v>
      </c>
      <c r="D17" t="s">
        <v>6</v>
      </c>
      <c r="E17" s="9" t="s">
        <v>38</v>
      </c>
    </row>
    <row r="18" spans="1:5" x14ac:dyDescent="0.25">
      <c r="A18" t="s">
        <v>6</v>
      </c>
      <c r="B18" t="s">
        <v>3</v>
      </c>
      <c r="C18" t="s">
        <v>11</v>
      </c>
      <c r="D18" t="s">
        <v>6</v>
      </c>
      <c r="E18" s="9" t="s">
        <v>37</v>
      </c>
    </row>
    <row r="19" spans="1:5" x14ac:dyDescent="0.25">
      <c r="A19" t="s">
        <v>6</v>
      </c>
      <c r="B19" t="s">
        <v>3</v>
      </c>
      <c r="C19" t="s">
        <v>11</v>
      </c>
      <c r="D19" t="s">
        <v>6</v>
      </c>
      <c r="E19" s="9" t="s">
        <v>39</v>
      </c>
    </row>
    <row r="20" spans="1:5" x14ac:dyDescent="0.25">
      <c r="A20" t="s">
        <v>6</v>
      </c>
      <c r="B20" t="s">
        <v>3</v>
      </c>
      <c r="C20" t="s">
        <v>11</v>
      </c>
      <c r="D20" t="s">
        <v>6</v>
      </c>
      <c r="E20" s="9" t="s">
        <v>40</v>
      </c>
    </row>
    <row r="21" spans="1:5" ht="31.5" x14ac:dyDescent="0.25">
      <c r="A21" t="s">
        <v>6</v>
      </c>
      <c r="B21" t="s">
        <v>3</v>
      </c>
      <c r="C21" t="s">
        <v>11</v>
      </c>
      <c r="D21" t="s">
        <v>6</v>
      </c>
      <c r="E21" s="9" t="s">
        <v>41</v>
      </c>
    </row>
    <row r="22" spans="1:5" x14ac:dyDescent="0.25">
      <c r="A22" t="s">
        <v>6</v>
      </c>
      <c r="B22" t="s">
        <v>3</v>
      </c>
      <c r="C22" t="s">
        <v>11</v>
      </c>
      <c r="D22" t="s">
        <v>6</v>
      </c>
      <c r="E22" s="9" t="s">
        <v>34</v>
      </c>
    </row>
    <row r="23" spans="1:5" x14ac:dyDescent="0.25">
      <c r="A23" t="s">
        <v>6</v>
      </c>
      <c r="B23" t="s">
        <v>3</v>
      </c>
      <c r="C23" t="s">
        <v>11</v>
      </c>
      <c r="D23" t="s">
        <v>6</v>
      </c>
      <c r="E23" s="9" t="s">
        <v>42</v>
      </c>
    </row>
    <row r="24" spans="1:5" x14ac:dyDescent="0.25">
      <c r="A24" t="s">
        <v>6</v>
      </c>
      <c r="B24" t="s">
        <v>3</v>
      </c>
      <c r="C24" t="s">
        <v>11</v>
      </c>
      <c r="D24" t="s">
        <v>6</v>
      </c>
      <c r="E24" s="9" t="s">
        <v>43</v>
      </c>
    </row>
    <row r="25" spans="1:5" ht="47.25" x14ac:dyDescent="0.25">
      <c r="A25" t="s">
        <v>6</v>
      </c>
      <c r="B25" t="s">
        <v>3</v>
      </c>
      <c r="C25" t="s">
        <v>44</v>
      </c>
      <c r="D25" t="s">
        <v>10</v>
      </c>
      <c r="E25" s="9" t="s">
        <v>45</v>
      </c>
    </row>
    <row r="26" spans="1:5" x14ac:dyDescent="0.25">
      <c r="A26" t="s">
        <v>6</v>
      </c>
      <c r="B26" t="s">
        <v>48</v>
      </c>
      <c r="C26" t="s">
        <v>46</v>
      </c>
      <c r="D26" t="s">
        <v>6</v>
      </c>
      <c r="E26" s="9" t="s">
        <v>47</v>
      </c>
    </row>
    <row r="27" spans="1:5" x14ac:dyDescent="0.25">
      <c r="A27" t="s">
        <v>6</v>
      </c>
      <c r="B27" t="s">
        <v>50</v>
      </c>
      <c r="C27" t="s">
        <v>49</v>
      </c>
      <c r="D27" t="s">
        <v>10</v>
      </c>
      <c r="E27" s="11" t="s">
        <v>51</v>
      </c>
    </row>
    <row r="28" spans="1:5" x14ac:dyDescent="0.25">
      <c r="A28" t="s">
        <v>6</v>
      </c>
      <c r="B28" t="s">
        <v>50</v>
      </c>
      <c r="C28" t="s">
        <v>133</v>
      </c>
      <c r="D28" t="s">
        <v>6</v>
      </c>
      <c r="E28" s="11" t="s">
        <v>53</v>
      </c>
    </row>
    <row r="29" spans="1:5" x14ac:dyDescent="0.25">
      <c r="A29" t="s">
        <v>6</v>
      </c>
      <c r="B29" t="s">
        <v>50</v>
      </c>
      <c r="C29" t="s">
        <v>133</v>
      </c>
      <c r="D29" t="s">
        <v>6</v>
      </c>
      <c r="E29" s="11" t="s">
        <v>52</v>
      </c>
    </row>
    <row r="30" spans="1:5" x14ac:dyDescent="0.25">
      <c r="A30" t="s">
        <v>6</v>
      </c>
      <c r="B30" t="s">
        <v>50</v>
      </c>
      <c r="C30" t="s">
        <v>133</v>
      </c>
      <c r="D30" t="s">
        <v>6</v>
      </c>
      <c r="E30" s="11" t="s">
        <v>54</v>
      </c>
    </row>
    <row r="31" spans="1:5" x14ac:dyDescent="0.25">
      <c r="A31" t="s">
        <v>6</v>
      </c>
      <c r="B31" t="s">
        <v>3</v>
      </c>
      <c r="C31" t="s">
        <v>55</v>
      </c>
      <c r="D31" t="s">
        <v>56</v>
      </c>
      <c r="E31" s="9" t="s">
        <v>57</v>
      </c>
    </row>
    <row r="32" spans="1:5" x14ac:dyDescent="0.25">
      <c r="A32" t="s">
        <v>6</v>
      </c>
      <c r="B32" t="s">
        <v>3</v>
      </c>
      <c r="C32" t="s">
        <v>55</v>
      </c>
      <c r="D32" t="s">
        <v>56</v>
      </c>
      <c r="E32" s="9" t="s">
        <v>58</v>
      </c>
    </row>
    <row r="33" spans="1:5" x14ac:dyDescent="0.25">
      <c r="A33" t="s">
        <v>6</v>
      </c>
      <c r="B33" t="s">
        <v>3</v>
      </c>
      <c r="C33" t="s">
        <v>55</v>
      </c>
      <c r="D33" t="s">
        <v>56</v>
      </c>
      <c r="E33" s="9" t="s">
        <v>59</v>
      </c>
    </row>
    <row r="34" spans="1:5" x14ac:dyDescent="0.25">
      <c r="A34" t="s">
        <v>6</v>
      </c>
      <c r="B34" t="s">
        <v>3</v>
      </c>
      <c r="C34" t="s">
        <v>55</v>
      </c>
      <c r="D34" t="s">
        <v>56</v>
      </c>
      <c r="E34" s="9" t="s">
        <v>60</v>
      </c>
    </row>
    <row r="35" spans="1:5" x14ac:dyDescent="0.25">
      <c r="A35" t="s">
        <v>6</v>
      </c>
      <c r="B35" t="s">
        <v>3</v>
      </c>
      <c r="C35" t="s">
        <v>61</v>
      </c>
      <c r="D35" t="s">
        <v>6</v>
      </c>
      <c r="E35" s="9" t="s">
        <v>62</v>
      </c>
    </row>
    <row r="36" spans="1:5" ht="141.75" x14ac:dyDescent="0.25">
      <c r="A36" t="s">
        <v>6</v>
      </c>
      <c r="B36" t="s">
        <v>3</v>
      </c>
      <c r="C36" t="s">
        <v>63</v>
      </c>
      <c r="D36" t="s">
        <v>10</v>
      </c>
      <c r="E36" s="9" t="s">
        <v>64</v>
      </c>
    </row>
    <row r="37" spans="1:5" s="5" customFormat="1" ht="23.25" x14ac:dyDescent="0.35">
      <c r="A37" s="21" t="s">
        <v>82</v>
      </c>
      <c r="B37" s="21"/>
      <c r="C37" s="21"/>
      <c r="D37" s="21"/>
      <c r="E37" s="21"/>
    </row>
    <row r="38" spans="1:5" x14ac:dyDescent="0.25">
      <c r="A38" t="s">
        <v>6</v>
      </c>
      <c r="B38" t="s">
        <v>65</v>
      </c>
      <c r="C38" t="s">
        <v>70</v>
      </c>
      <c r="D38" t="s">
        <v>6</v>
      </c>
      <c r="E38" s="9">
        <v>278</v>
      </c>
    </row>
    <row r="39" spans="1:5" x14ac:dyDescent="0.25">
      <c r="A39" t="s">
        <v>6</v>
      </c>
      <c r="B39" t="s">
        <v>65</v>
      </c>
      <c r="C39" t="s">
        <v>71</v>
      </c>
      <c r="D39" t="s">
        <v>6</v>
      </c>
      <c r="E39" s="9">
        <v>278</v>
      </c>
    </row>
    <row r="40" spans="1:5" x14ac:dyDescent="0.25">
      <c r="A40" t="s">
        <v>6</v>
      </c>
      <c r="B40" t="s">
        <v>65</v>
      </c>
      <c r="C40" t="s">
        <v>72</v>
      </c>
      <c r="D40" t="s">
        <v>6</v>
      </c>
      <c r="E40" s="9">
        <v>278</v>
      </c>
    </row>
    <row r="41" spans="1:5" x14ac:dyDescent="0.25">
      <c r="A41" t="s">
        <v>6</v>
      </c>
      <c r="B41" t="s">
        <v>65</v>
      </c>
      <c r="C41" t="s">
        <v>134</v>
      </c>
      <c r="D41" t="s">
        <v>10</v>
      </c>
      <c r="E41" s="9">
        <v>510.8</v>
      </c>
    </row>
    <row r="42" spans="1:5" x14ac:dyDescent="0.25">
      <c r="A42" t="s">
        <v>6</v>
      </c>
      <c r="B42" t="s">
        <v>65</v>
      </c>
      <c r="C42" t="s">
        <v>135</v>
      </c>
      <c r="D42" t="s">
        <v>10</v>
      </c>
      <c r="E42" s="9">
        <v>158.34</v>
      </c>
    </row>
    <row r="43" spans="1:5" x14ac:dyDescent="0.25">
      <c r="A43" t="s">
        <v>6</v>
      </c>
      <c r="B43" t="s">
        <v>65</v>
      </c>
      <c r="C43" t="s">
        <v>136</v>
      </c>
      <c r="D43" t="s">
        <v>10</v>
      </c>
      <c r="E43" s="9">
        <v>27.07</v>
      </c>
    </row>
    <row r="44" spans="1:5" x14ac:dyDescent="0.25">
      <c r="A44" t="s">
        <v>6</v>
      </c>
      <c r="B44" t="s">
        <v>65</v>
      </c>
      <c r="C44" t="s">
        <v>137</v>
      </c>
      <c r="D44" t="s">
        <v>10</v>
      </c>
      <c r="E44" s="9">
        <v>5.41</v>
      </c>
    </row>
    <row r="45" spans="1:5" x14ac:dyDescent="0.25">
      <c r="A45" t="s">
        <v>6</v>
      </c>
      <c r="B45" t="s">
        <v>65</v>
      </c>
      <c r="C45" t="s">
        <v>138</v>
      </c>
      <c r="D45" t="s">
        <v>10</v>
      </c>
      <c r="E45" s="9">
        <v>0.1</v>
      </c>
    </row>
    <row r="46" spans="1:5" x14ac:dyDescent="0.25">
      <c r="A46" t="s">
        <v>6</v>
      </c>
      <c r="B46" t="s">
        <v>65</v>
      </c>
      <c r="C46" t="s">
        <v>121</v>
      </c>
      <c r="D46" t="s">
        <v>10</v>
      </c>
      <c r="E46" s="9">
        <v>0.02</v>
      </c>
    </row>
    <row r="47" spans="1:5" x14ac:dyDescent="0.25">
      <c r="A47" t="s">
        <v>6</v>
      </c>
      <c r="B47" t="s">
        <v>65</v>
      </c>
      <c r="C47" t="s">
        <v>122</v>
      </c>
      <c r="D47" t="s">
        <v>10</v>
      </c>
      <c r="E47" s="9">
        <v>15</v>
      </c>
    </row>
    <row r="48" spans="1:5" x14ac:dyDescent="0.25">
      <c r="A48" t="s">
        <v>6</v>
      </c>
      <c r="B48" t="s">
        <v>65</v>
      </c>
      <c r="C48" t="s">
        <v>123</v>
      </c>
      <c r="D48" t="s">
        <v>10</v>
      </c>
      <c r="E48" s="9">
        <v>3</v>
      </c>
    </row>
    <row r="49" spans="1:5" s="2" customFormat="1" x14ac:dyDescent="0.25">
      <c r="A49" s="2" t="s">
        <v>6</v>
      </c>
      <c r="B49" s="2" t="s">
        <v>124</v>
      </c>
      <c r="C49" s="2" t="s">
        <v>66</v>
      </c>
      <c r="D49" s="2" t="s">
        <v>10</v>
      </c>
      <c r="E49" s="12">
        <f>E41-E45</f>
        <v>510.7</v>
      </c>
    </row>
    <row r="50" spans="1:5" s="2" customFormat="1" x14ac:dyDescent="0.25">
      <c r="A50" s="2" t="s">
        <v>6</v>
      </c>
      <c r="B50" s="2" t="s">
        <v>124</v>
      </c>
      <c r="C50" s="2" t="s">
        <v>67</v>
      </c>
      <c r="D50" s="2" t="s">
        <v>10</v>
      </c>
      <c r="E50" s="12">
        <f>E42-E46</f>
        <v>158.32</v>
      </c>
    </row>
    <row r="51" spans="1:5" s="2" customFormat="1" x14ac:dyDescent="0.25">
      <c r="A51" s="2" t="s">
        <v>6</v>
      </c>
      <c r="B51" s="2" t="s">
        <v>124</v>
      </c>
      <c r="C51" s="2" t="s">
        <v>68</v>
      </c>
      <c r="D51" s="2" t="s">
        <v>10</v>
      </c>
      <c r="E51" s="12">
        <f>E43-E47</f>
        <v>12.07</v>
      </c>
    </row>
    <row r="52" spans="1:5" s="2" customFormat="1" x14ac:dyDescent="0.25">
      <c r="A52" s="2" t="s">
        <v>6</v>
      </c>
      <c r="B52" s="2" t="s">
        <v>124</v>
      </c>
      <c r="C52" s="2" t="s">
        <v>69</v>
      </c>
      <c r="D52" s="2" t="s">
        <v>10</v>
      </c>
      <c r="E52" s="12">
        <f>E44-E48</f>
        <v>2.41</v>
      </c>
    </row>
    <row r="53" spans="1:5" s="2" customFormat="1" x14ac:dyDescent="0.25">
      <c r="A53" s="2" t="s">
        <v>6</v>
      </c>
      <c r="B53" s="2" t="s">
        <v>124</v>
      </c>
      <c r="C53" s="2" t="s">
        <v>125</v>
      </c>
      <c r="D53" s="2" t="s">
        <v>6</v>
      </c>
      <c r="E53" s="13">
        <f>((E49+E51)*E38)+((E50+E52)*0.1)*E38</f>
        <v>149798.35399999999</v>
      </c>
    </row>
    <row r="54" spans="1:5" s="2" customFormat="1" x14ac:dyDescent="0.25">
      <c r="A54" s="2" t="s">
        <v>6</v>
      </c>
      <c r="B54" s="2" t="s">
        <v>124</v>
      </c>
      <c r="C54" s="2" t="s">
        <v>126</v>
      </c>
      <c r="D54" s="2" t="s">
        <v>6</v>
      </c>
      <c r="E54" s="13">
        <f>((E49+E51)*E39)+((E50+E52)*0.1)*E39</f>
        <v>149798.35399999999</v>
      </c>
    </row>
    <row r="55" spans="1:5" s="2" customFormat="1" x14ac:dyDescent="0.25">
      <c r="A55" s="2" t="s">
        <v>6</v>
      </c>
      <c r="B55" s="2" t="s">
        <v>124</v>
      </c>
      <c r="C55" s="2" t="s">
        <v>127</v>
      </c>
      <c r="D55" s="2" t="s">
        <v>6</v>
      </c>
      <c r="E55" s="13">
        <f>((E49+E51)*E40)+((E50+E52)*0.1)*E40</f>
        <v>149798.35399999999</v>
      </c>
    </row>
    <row r="56" spans="1:5" s="3" customFormat="1" x14ac:dyDescent="0.25">
      <c r="A56" t="s">
        <v>6</v>
      </c>
      <c r="B56" s="3" t="s">
        <v>65</v>
      </c>
      <c r="C56" s="3" t="s">
        <v>73</v>
      </c>
      <c r="D56" s="3" t="s">
        <v>56</v>
      </c>
      <c r="E56" s="14">
        <v>10000</v>
      </c>
    </row>
    <row r="57" spans="1:5" s="3" customFormat="1" x14ac:dyDescent="0.25">
      <c r="A57" t="s">
        <v>6</v>
      </c>
      <c r="B57" s="3" t="s">
        <v>65</v>
      </c>
      <c r="C57" s="3" t="s">
        <v>74</v>
      </c>
      <c r="D57" s="3" t="s">
        <v>6</v>
      </c>
      <c r="E57" s="14">
        <v>10000</v>
      </c>
    </row>
    <row r="58" spans="1:5" s="3" customFormat="1" x14ac:dyDescent="0.25">
      <c r="A58" t="s">
        <v>6</v>
      </c>
      <c r="B58" s="3" t="s">
        <v>65</v>
      </c>
      <c r="C58" s="3" t="s">
        <v>75</v>
      </c>
      <c r="D58" s="3" t="s">
        <v>6</v>
      </c>
      <c r="E58" s="14">
        <v>10000</v>
      </c>
    </row>
    <row r="59" spans="1:5" s="2" customFormat="1" x14ac:dyDescent="0.25">
      <c r="A59" s="2" t="s">
        <v>6</v>
      </c>
      <c r="B59" s="2" t="s">
        <v>124</v>
      </c>
      <c r="C59" s="2" t="s">
        <v>128</v>
      </c>
      <c r="D59" s="2" t="s">
        <v>6</v>
      </c>
      <c r="E59" s="13">
        <f>E53+E56</f>
        <v>159798.35399999999</v>
      </c>
    </row>
    <row r="60" spans="1:5" s="2" customFormat="1" x14ac:dyDescent="0.25">
      <c r="A60" s="2" t="s">
        <v>6</v>
      </c>
      <c r="B60" s="2" t="s">
        <v>124</v>
      </c>
      <c r="C60" s="2" t="s">
        <v>129</v>
      </c>
      <c r="D60" s="2" t="s">
        <v>6</v>
      </c>
      <c r="E60" s="13">
        <f>E54+E57</f>
        <v>159798.35399999999</v>
      </c>
    </row>
    <row r="61" spans="1:5" s="2" customFormat="1" x14ac:dyDescent="0.25">
      <c r="A61" s="2" t="s">
        <v>6</v>
      </c>
      <c r="B61" s="2" t="s">
        <v>124</v>
      </c>
      <c r="C61" s="2" t="s">
        <v>130</v>
      </c>
      <c r="D61" s="2" t="s">
        <v>6</v>
      </c>
      <c r="E61" s="13">
        <f>E55+E58</f>
        <v>159798.35399999999</v>
      </c>
    </row>
    <row r="62" spans="1:5" s="2" customFormat="1" ht="23.25" x14ac:dyDescent="0.35">
      <c r="A62" s="21" t="s">
        <v>81</v>
      </c>
      <c r="B62" s="21"/>
      <c r="C62" s="21"/>
      <c r="D62" s="21"/>
      <c r="E62" s="21"/>
    </row>
    <row r="63" spans="1:5" s="3" customFormat="1" x14ac:dyDescent="0.25">
      <c r="A63" s="3" t="s">
        <v>6</v>
      </c>
      <c r="B63" s="7" t="s">
        <v>65</v>
      </c>
      <c r="C63" s="3" t="s">
        <v>76</v>
      </c>
      <c r="D63" s="3" t="s">
        <v>6</v>
      </c>
      <c r="E63" s="15">
        <v>3.2</v>
      </c>
    </row>
    <row r="64" spans="1:5" s="3" customFormat="1" x14ac:dyDescent="0.25">
      <c r="A64" s="3" t="s">
        <v>6</v>
      </c>
      <c r="B64" s="7" t="s">
        <v>65</v>
      </c>
      <c r="C64" s="3" t="s">
        <v>77</v>
      </c>
      <c r="D64" s="3" t="s">
        <v>6</v>
      </c>
      <c r="E64" s="15">
        <v>3.2</v>
      </c>
    </row>
    <row r="65" spans="1:5" s="3" customFormat="1" x14ac:dyDescent="0.25">
      <c r="A65" s="3" t="s">
        <v>6</v>
      </c>
      <c r="B65" s="7" t="s">
        <v>65</v>
      </c>
      <c r="C65" s="3" t="s">
        <v>78</v>
      </c>
      <c r="D65" s="3" t="s">
        <v>6</v>
      </c>
      <c r="E65" s="15">
        <v>3.2</v>
      </c>
    </row>
    <row r="66" spans="1:5" s="2" customFormat="1" x14ac:dyDescent="0.25">
      <c r="A66" s="2" t="s">
        <v>6</v>
      </c>
      <c r="B66" s="2" t="s">
        <v>124</v>
      </c>
      <c r="C66" s="2" t="s">
        <v>79</v>
      </c>
      <c r="D66" s="2" t="s">
        <v>10</v>
      </c>
      <c r="E66" s="12">
        <f>SUM(E49:E52)</f>
        <v>683.5</v>
      </c>
    </row>
    <row r="67" spans="1:5" s="2" customFormat="1" x14ac:dyDescent="0.25">
      <c r="A67" s="2" t="s">
        <v>6</v>
      </c>
      <c r="B67" s="2" t="s">
        <v>124</v>
      </c>
      <c r="C67" s="2" t="s">
        <v>91</v>
      </c>
      <c r="D67" s="2" t="s">
        <v>6</v>
      </c>
      <c r="E67" s="12">
        <f>E63*E66</f>
        <v>2187.2000000000003</v>
      </c>
    </row>
    <row r="68" spans="1:5" s="2" customFormat="1" x14ac:dyDescent="0.25">
      <c r="A68" s="2" t="s">
        <v>6</v>
      </c>
      <c r="B68" s="2" t="s">
        <v>124</v>
      </c>
      <c r="C68" s="2" t="s">
        <v>92</v>
      </c>
      <c r="D68" s="2" t="s">
        <v>6</v>
      </c>
      <c r="E68" s="12">
        <f>E64*E66</f>
        <v>2187.2000000000003</v>
      </c>
    </row>
    <row r="69" spans="1:5" s="2" customFormat="1" x14ac:dyDescent="0.25">
      <c r="A69" s="2" t="s">
        <v>6</v>
      </c>
      <c r="B69" s="2" t="s">
        <v>124</v>
      </c>
      <c r="C69" s="2" t="s">
        <v>93</v>
      </c>
      <c r="D69" s="2" t="s">
        <v>6</v>
      </c>
      <c r="E69" s="12">
        <f>E65*E66</f>
        <v>2187.2000000000003</v>
      </c>
    </row>
    <row r="70" spans="1:5" s="3" customFormat="1" x14ac:dyDescent="0.25">
      <c r="A70" s="3" t="s">
        <v>6</v>
      </c>
      <c r="B70" s="3" t="s">
        <v>65</v>
      </c>
      <c r="C70" s="3" t="s">
        <v>83</v>
      </c>
      <c r="D70" s="3" t="s">
        <v>6</v>
      </c>
      <c r="E70" s="15">
        <v>0.15</v>
      </c>
    </row>
    <row r="71" spans="1:5" x14ac:dyDescent="0.25">
      <c r="A71" s="3" t="s">
        <v>6</v>
      </c>
      <c r="B71" s="3" t="s">
        <v>65</v>
      </c>
      <c r="C71" s="3" t="s">
        <v>84</v>
      </c>
      <c r="D71" s="3" t="s">
        <v>6</v>
      </c>
      <c r="E71" s="9">
        <v>0.15</v>
      </c>
    </row>
    <row r="72" spans="1:5" x14ac:dyDescent="0.25">
      <c r="A72" s="3" t="s">
        <v>6</v>
      </c>
      <c r="B72" s="3" t="s">
        <v>65</v>
      </c>
      <c r="C72" s="3" t="s">
        <v>85</v>
      </c>
      <c r="D72" s="3" t="s">
        <v>6</v>
      </c>
      <c r="E72" s="9">
        <v>0.15</v>
      </c>
    </row>
    <row r="73" spans="1:5" x14ac:dyDescent="0.25">
      <c r="A73" s="3" t="s">
        <v>6</v>
      </c>
      <c r="B73" s="3" t="s">
        <v>65</v>
      </c>
      <c r="C73" s="3" t="s">
        <v>86</v>
      </c>
      <c r="D73" s="3" t="s">
        <v>10</v>
      </c>
      <c r="E73" s="9">
        <v>501</v>
      </c>
    </row>
    <row r="74" spans="1:5" s="2" customFormat="1" x14ac:dyDescent="0.25">
      <c r="A74" s="2" t="s">
        <v>6</v>
      </c>
      <c r="B74" s="2" t="s">
        <v>124</v>
      </c>
      <c r="C74" s="2" t="s">
        <v>94</v>
      </c>
      <c r="D74" s="2" t="s">
        <v>6</v>
      </c>
      <c r="E74" s="12">
        <f>E70*E73</f>
        <v>75.149999999999991</v>
      </c>
    </row>
    <row r="75" spans="1:5" s="2" customFormat="1" x14ac:dyDescent="0.25">
      <c r="A75" s="2" t="s">
        <v>6</v>
      </c>
      <c r="B75" s="2" t="s">
        <v>124</v>
      </c>
      <c r="C75" s="2" t="s">
        <v>95</v>
      </c>
      <c r="D75" s="2" t="s">
        <v>6</v>
      </c>
      <c r="E75" s="12">
        <f>E71*E73</f>
        <v>75.149999999999991</v>
      </c>
    </row>
    <row r="76" spans="1:5" s="2" customFormat="1" x14ac:dyDescent="0.25">
      <c r="A76" s="2" t="s">
        <v>6</v>
      </c>
      <c r="B76" s="2" t="s">
        <v>124</v>
      </c>
      <c r="C76" s="2" t="s">
        <v>96</v>
      </c>
      <c r="D76" s="2" t="s">
        <v>6</v>
      </c>
      <c r="E76" s="12">
        <f>E72*E73</f>
        <v>75.149999999999991</v>
      </c>
    </row>
    <row r="77" spans="1:5" x14ac:dyDescent="0.25">
      <c r="A77" s="3" t="s">
        <v>6</v>
      </c>
      <c r="B77" s="3" t="s">
        <v>65</v>
      </c>
      <c r="C77" t="s">
        <v>88</v>
      </c>
      <c r="D77" s="3" t="s">
        <v>6</v>
      </c>
      <c r="E77" s="9">
        <v>3.9</v>
      </c>
    </row>
    <row r="78" spans="1:5" x14ac:dyDescent="0.25">
      <c r="A78" s="3" t="s">
        <v>6</v>
      </c>
      <c r="B78" s="3" t="s">
        <v>65</v>
      </c>
      <c r="C78" t="s">
        <v>89</v>
      </c>
      <c r="D78" s="3" t="s">
        <v>6</v>
      </c>
      <c r="E78" s="9">
        <v>3.9</v>
      </c>
    </row>
    <row r="79" spans="1:5" x14ac:dyDescent="0.25">
      <c r="A79" s="3" t="s">
        <v>6</v>
      </c>
      <c r="B79" s="3" t="s">
        <v>65</v>
      </c>
      <c r="C79" t="s">
        <v>90</v>
      </c>
      <c r="D79" s="3" t="s">
        <v>6</v>
      </c>
      <c r="E79" s="9">
        <v>3.9</v>
      </c>
    </row>
    <row r="80" spans="1:5" x14ac:dyDescent="0.25">
      <c r="A80" s="3" t="s">
        <v>6</v>
      </c>
      <c r="B80" s="3" t="s">
        <v>65</v>
      </c>
      <c r="C80" t="s">
        <v>139</v>
      </c>
      <c r="D80" s="3" t="s">
        <v>10</v>
      </c>
      <c r="E80" s="9">
        <v>432</v>
      </c>
    </row>
    <row r="81" spans="1:5" s="2" customFormat="1" x14ac:dyDescent="0.25">
      <c r="A81" s="2" t="s">
        <v>6</v>
      </c>
      <c r="B81" s="2" t="s">
        <v>124</v>
      </c>
      <c r="C81" s="2" t="s">
        <v>97</v>
      </c>
      <c r="D81" s="2" t="s">
        <v>6</v>
      </c>
      <c r="E81" s="12">
        <f>E77*E80</f>
        <v>1684.8</v>
      </c>
    </row>
    <row r="82" spans="1:5" s="2" customFormat="1" x14ac:dyDescent="0.25">
      <c r="A82" s="2" t="s">
        <v>6</v>
      </c>
      <c r="B82" s="2" t="s">
        <v>124</v>
      </c>
      <c r="C82" s="2" t="s">
        <v>98</v>
      </c>
      <c r="D82" s="2" t="s">
        <v>6</v>
      </c>
      <c r="E82" s="12">
        <f>E78*E80</f>
        <v>1684.8</v>
      </c>
    </row>
    <row r="83" spans="1:5" s="2" customFormat="1" x14ac:dyDescent="0.25">
      <c r="A83" s="2" t="s">
        <v>6</v>
      </c>
      <c r="B83" s="2" t="s">
        <v>124</v>
      </c>
      <c r="C83" s="2" t="s">
        <v>99</v>
      </c>
      <c r="D83" s="2" t="s">
        <v>6</v>
      </c>
      <c r="E83" s="12">
        <f>E79*E80</f>
        <v>1684.8</v>
      </c>
    </row>
    <row r="84" spans="1:5" x14ac:dyDescent="0.25">
      <c r="A84" s="3" t="s">
        <v>6</v>
      </c>
      <c r="B84" s="3" t="s">
        <v>120</v>
      </c>
      <c r="C84" s="3" t="s">
        <v>100</v>
      </c>
      <c r="D84" s="3" t="s">
        <v>6</v>
      </c>
      <c r="E84" s="9">
        <v>127.4</v>
      </c>
    </row>
    <row r="85" spans="1:5" x14ac:dyDescent="0.25">
      <c r="A85" s="3" t="s">
        <v>6</v>
      </c>
      <c r="B85" s="3" t="s">
        <v>120</v>
      </c>
      <c r="C85" s="3" t="s">
        <v>101</v>
      </c>
      <c r="D85" s="3" t="s">
        <v>6</v>
      </c>
      <c r="E85" s="9">
        <v>127.4</v>
      </c>
    </row>
    <row r="86" spans="1:5" x14ac:dyDescent="0.25">
      <c r="A86" s="3" t="s">
        <v>6</v>
      </c>
      <c r="B86" s="3" t="s">
        <v>120</v>
      </c>
      <c r="C86" s="3" t="s">
        <v>102</v>
      </c>
      <c r="D86" s="3" t="s">
        <v>6</v>
      </c>
      <c r="E86" s="9">
        <v>127.4</v>
      </c>
    </row>
    <row r="87" spans="1:5" s="2" customFormat="1" x14ac:dyDescent="0.25">
      <c r="A87" s="2" t="s">
        <v>6</v>
      </c>
      <c r="B87" s="2" t="s">
        <v>124</v>
      </c>
      <c r="C87" s="2" t="s">
        <v>103</v>
      </c>
      <c r="D87" s="2" t="s">
        <v>6</v>
      </c>
      <c r="E87" s="12">
        <f>SUM(E84,E81,E74,E67)</f>
        <v>4074.55</v>
      </c>
    </row>
    <row r="88" spans="1:5" s="2" customFormat="1" x14ac:dyDescent="0.25">
      <c r="A88" s="2" t="s">
        <v>6</v>
      </c>
      <c r="B88" s="2" t="s">
        <v>124</v>
      </c>
      <c r="C88" s="2" t="s">
        <v>104</v>
      </c>
      <c r="D88" s="2" t="s">
        <v>6</v>
      </c>
      <c r="E88" s="12">
        <f>SUM(E85,E82,E75,E68)</f>
        <v>4074.55</v>
      </c>
    </row>
    <row r="89" spans="1:5" s="2" customFormat="1" x14ac:dyDescent="0.25">
      <c r="A89" s="2" t="s">
        <v>6</v>
      </c>
      <c r="B89" s="2" t="s">
        <v>124</v>
      </c>
      <c r="C89" s="2" t="s">
        <v>105</v>
      </c>
      <c r="D89" s="2" t="s">
        <v>6</v>
      </c>
      <c r="E89" s="12">
        <f>SUM(E86,E83,E76,E69)</f>
        <v>4074.55</v>
      </c>
    </row>
    <row r="90" spans="1:5" ht="23.25" x14ac:dyDescent="0.35">
      <c r="A90" s="21" t="s">
        <v>106</v>
      </c>
      <c r="B90" s="21"/>
      <c r="C90" s="21"/>
      <c r="D90" s="21"/>
      <c r="E90" s="21"/>
    </row>
    <row r="91" spans="1:5" x14ac:dyDescent="0.25">
      <c r="A91" s="7" t="s">
        <v>6</v>
      </c>
      <c r="B91" s="7" t="s">
        <v>65</v>
      </c>
      <c r="C91" s="7" t="s">
        <v>107</v>
      </c>
      <c r="D91" s="7" t="s">
        <v>6</v>
      </c>
      <c r="E91" s="9">
        <v>10000</v>
      </c>
    </row>
    <row r="92" spans="1:5" x14ac:dyDescent="0.25">
      <c r="A92" s="7" t="s">
        <v>6</v>
      </c>
      <c r="B92" s="7" t="s">
        <v>65</v>
      </c>
      <c r="C92" s="7" t="s">
        <v>108</v>
      </c>
      <c r="D92" s="7" t="s">
        <v>6</v>
      </c>
      <c r="E92" s="9">
        <v>10000</v>
      </c>
    </row>
    <row r="93" spans="1:5" x14ac:dyDescent="0.25">
      <c r="A93" s="7" t="s">
        <v>6</v>
      </c>
      <c r="B93" s="7" t="s">
        <v>65</v>
      </c>
      <c r="C93" s="7" t="s">
        <v>109</v>
      </c>
      <c r="D93" s="7" t="s">
        <v>6</v>
      </c>
      <c r="E93" s="9">
        <v>10000</v>
      </c>
    </row>
    <row r="94" spans="1:5" s="2" customFormat="1" x14ac:dyDescent="0.25">
      <c r="A94" s="6" t="s">
        <v>6</v>
      </c>
      <c r="B94" s="2" t="s">
        <v>124</v>
      </c>
      <c r="C94" s="2" t="s">
        <v>110</v>
      </c>
      <c r="D94" s="6" t="s">
        <v>6</v>
      </c>
      <c r="E94" s="13">
        <f>E59-E87-E91</f>
        <v>145723.804</v>
      </c>
    </row>
    <row r="95" spans="1:5" s="2" customFormat="1" x14ac:dyDescent="0.25">
      <c r="A95" s="6" t="s">
        <v>6</v>
      </c>
      <c r="B95" s="2" t="s">
        <v>124</v>
      </c>
      <c r="C95" s="2" t="s">
        <v>111</v>
      </c>
      <c r="D95" s="6" t="s">
        <v>6</v>
      </c>
      <c r="E95" s="13">
        <f>E60-E88-E92</f>
        <v>145723.804</v>
      </c>
    </row>
    <row r="96" spans="1:5" s="2" customFormat="1" x14ac:dyDescent="0.25">
      <c r="A96" s="6" t="s">
        <v>6</v>
      </c>
      <c r="B96" s="2" t="s">
        <v>124</v>
      </c>
      <c r="C96" s="2" t="s">
        <v>112</v>
      </c>
      <c r="D96" s="6" t="s">
        <v>6</v>
      </c>
      <c r="E96" s="13">
        <f>E61-E89-E93</f>
        <v>145723.804</v>
      </c>
    </row>
    <row r="97" spans="1:5" x14ac:dyDescent="0.25">
      <c r="A97" s="7" t="s">
        <v>6</v>
      </c>
      <c r="B97" s="7" t="s">
        <v>65</v>
      </c>
      <c r="C97" t="s">
        <v>113</v>
      </c>
      <c r="D97" s="7" t="s">
        <v>10</v>
      </c>
      <c r="E97" s="16">
        <v>0.1</v>
      </c>
    </row>
    <row r="98" spans="1:5" s="2" customFormat="1" x14ac:dyDescent="0.25">
      <c r="A98" s="6" t="s">
        <v>6</v>
      </c>
      <c r="B98" s="2" t="s">
        <v>124</v>
      </c>
      <c r="C98" s="2" t="s">
        <v>114</v>
      </c>
      <c r="E98" s="17">
        <f>(E59-E87)*E97</f>
        <v>15572.380400000002</v>
      </c>
    </row>
    <row r="99" spans="1:5" s="2" customFormat="1" x14ac:dyDescent="0.25">
      <c r="A99" s="6" t="s">
        <v>6</v>
      </c>
      <c r="B99" s="2" t="s">
        <v>124</v>
      </c>
      <c r="C99" s="2" t="s">
        <v>114</v>
      </c>
      <c r="E99" s="17">
        <f>(E60-E88)*E97</f>
        <v>15572.380400000002</v>
      </c>
    </row>
    <row r="100" spans="1:5" s="2" customFormat="1" x14ac:dyDescent="0.25">
      <c r="A100" s="6" t="s">
        <v>6</v>
      </c>
      <c r="B100" s="2" t="s">
        <v>124</v>
      </c>
      <c r="C100" s="2" t="s">
        <v>114</v>
      </c>
      <c r="E100" s="17">
        <f>(E61-E89)*E97</f>
        <v>15572.380400000002</v>
      </c>
    </row>
    <row r="101" spans="1:5" x14ac:dyDescent="0.25">
      <c r="A101" s="7" t="s">
        <v>6</v>
      </c>
      <c r="B101" s="7" t="s">
        <v>65</v>
      </c>
      <c r="C101" t="s">
        <v>115</v>
      </c>
      <c r="E101" s="18">
        <v>145724</v>
      </c>
    </row>
    <row r="102" spans="1:5" x14ac:dyDescent="0.25">
      <c r="A102" s="7" t="s">
        <v>6</v>
      </c>
      <c r="B102" s="7" t="s">
        <v>65</v>
      </c>
      <c r="C102" t="s">
        <v>115</v>
      </c>
      <c r="E102" s="18">
        <v>145724</v>
      </c>
    </row>
    <row r="103" spans="1:5" x14ac:dyDescent="0.25">
      <c r="A103" s="7" t="s">
        <v>6</v>
      </c>
      <c r="B103" s="7" t="s">
        <v>65</v>
      </c>
      <c r="C103" t="s">
        <v>115</v>
      </c>
      <c r="E103" s="18">
        <v>145724</v>
      </c>
    </row>
    <row r="104" spans="1:5" s="2" customFormat="1" x14ac:dyDescent="0.25">
      <c r="A104" s="6" t="s">
        <v>6</v>
      </c>
      <c r="B104" s="2" t="s">
        <v>124</v>
      </c>
      <c r="C104" s="2" t="s">
        <v>116</v>
      </c>
      <c r="E104" s="13">
        <f>E101-E98</f>
        <v>130151.61960000001</v>
      </c>
    </row>
    <row r="105" spans="1:5" s="2" customFormat="1" x14ac:dyDescent="0.25">
      <c r="A105" s="6" t="s">
        <v>6</v>
      </c>
      <c r="B105" s="2" t="s">
        <v>124</v>
      </c>
      <c r="C105" s="2" t="s">
        <v>117</v>
      </c>
      <c r="E105" s="13">
        <f>E102-E99</f>
        <v>130151.61960000001</v>
      </c>
    </row>
    <row r="106" spans="1:5" s="2" customFormat="1" x14ac:dyDescent="0.25">
      <c r="A106" s="6" t="s">
        <v>6</v>
      </c>
      <c r="B106" s="2" t="s">
        <v>124</v>
      </c>
      <c r="C106" s="2" t="s">
        <v>118</v>
      </c>
      <c r="E106" s="13">
        <f>E103-E100</f>
        <v>130151.61960000001</v>
      </c>
    </row>
  </sheetData>
  <mergeCells count="4">
    <mergeCell ref="A2:E2"/>
    <mergeCell ref="A37:E37"/>
    <mergeCell ref="A62:E62"/>
    <mergeCell ref="A90:E90"/>
  </mergeCells>
  <phoneticPr fontId="3" type="noConversion"/>
  <hyperlinks>
    <hyperlink ref="E13"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2:B7"/>
    </sheetView>
  </sheetViews>
  <sheetFormatPr defaultColWidth="8.875" defaultRowHeight="15.75" x14ac:dyDescent="0.25"/>
  <sheetData>
    <row r="1" spans="1:2" s="1" customFormat="1" ht="18.75" x14ac:dyDescent="0.3">
      <c r="A1" s="1" t="s">
        <v>146</v>
      </c>
    </row>
    <row r="2" spans="1:2" x14ac:dyDescent="0.25">
      <c r="B2" t="s">
        <v>140</v>
      </c>
    </row>
    <row r="3" spans="1:2" x14ac:dyDescent="0.25">
      <c r="B3" t="s">
        <v>141</v>
      </c>
    </row>
    <row r="4" spans="1:2" x14ac:dyDescent="0.25">
      <c r="B4" t="s">
        <v>142</v>
      </c>
    </row>
    <row r="5" spans="1:2" x14ac:dyDescent="0.25">
      <c r="B5" t="s">
        <v>87</v>
      </c>
    </row>
    <row r="6" spans="1:2" x14ac:dyDescent="0.25">
      <c r="B6" t="s">
        <v>143</v>
      </c>
    </row>
    <row r="7" spans="1:2" x14ac:dyDescent="0.25">
      <c r="B7" t="s">
        <v>144</v>
      </c>
    </row>
    <row r="8" spans="1:2" s="1" customFormat="1" ht="18.75" x14ac:dyDescent="0.3">
      <c r="A8" s="1"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40" workbookViewId="0">
      <selection activeCell="V25" sqref="V25"/>
    </sheetView>
  </sheetViews>
  <sheetFormatPr defaultColWidth="8.875"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Project Description</vt:lpstr>
      <vt:lpstr>Monitoring Report</vt:lpstr>
      <vt:lpstr>PA Maps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Stepan</cp:lastModifiedBy>
  <dcterms:created xsi:type="dcterms:W3CDTF">2022-01-11T19:47:21Z</dcterms:created>
  <dcterms:modified xsi:type="dcterms:W3CDTF">2022-03-22T14:52:12Z</dcterms:modified>
</cp:coreProperties>
</file>