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Project Description (Auto)" state="visible" r:id="rId4"/>
    <sheet sheetId="2" name="Monitoring Report (Auto)" state="visible" r:id="rId5"/>
    <sheet sheetId="3" name="VVB" state="visible" r:id="rId6"/>
    <sheet sheetId="4" name="Project Details" state="visible" r:id="rId7"/>
    <sheet sheetId="5" name="Date Range" state="visible" r:id="rId8"/>
    <sheet sheetId="6" name="Final Baseline Emissions" state="visible" r:id="rId9"/>
    <sheet sheetId="7" name="Carbon Pool and Greenhouse Gas" state="visible" r:id="rId10"/>
    <sheet sheetId="8" name="Final Project Emissions" state="visible" r:id="rId11"/>
    <sheet sheetId="9" name="Peat depletion time (PDT) &amp; So" state="visible" r:id="rId12"/>
    <sheet sheetId="10" name="Project Identification and Map" state="visible" r:id="rId13"/>
    <sheet sheetId="11" name="Stock loss approach" state="visible" r:id="rId14"/>
    <sheet sheetId="12" name="Total stock approach" state="visible" r:id="rId15"/>
    <sheet sheetId="13" name="The maximum quantity of GHG em" state="visible" r:id="rId16"/>
    <sheet sheetId="14" name="Net GHG emissions in the basel" state="visible" r:id="rId17"/>
    <sheet sheetId="15" name="Accounting for sea level rise " state="visible" r:id="rId18"/>
    <sheet sheetId="16" name="Net carbon stock change in bio" state="visible" r:id="rId19"/>
    <sheet sheetId="17" name="Net GHG emissions from soil in" state="visible" r:id="rId20"/>
    <sheet sheetId="18" name="Default factors approach for C" state="visible" r:id="rId21"/>
    <sheet sheetId="19" name="CH4 emissions from soil" state="visible" r:id="rId22"/>
    <sheet sheetId="20" name="N2O emissions from soil " state="visible" r:id="rId23"/>
    <sheet sheetId="21" name="Default factors for N2O emissi" state="visible" r:id="rId24"/>
    <sheet sheetId="22" name="Average salinity for N2O emiss" state="visible" r:id="rId25"/>
    <sheet sheetId="23" name="Net GHG Emissions in the proje" state="visible" r:id="rId26"/>
    <sheet sheetId="24" name="Net carbon stock change in  1" state="visible" r:id="rId27"/>
    <sheet sheetId="25" name="Net non-CO2 emissions from pre" state="visible" r:id="rId28"/>
    <sheet sheetId="26" name="Emissions from fossil fuel use" state="visible" r:id="rId29"/>
    <sheet sheetId="27" name="Net GHG Emission Reductions an" state="visible" r:id="rId30"/>
    <sheet sheetId="28" name="Total error in project activit" state="visible" r:id="rId31"/>
    <sheet sheetId="29" name="Estimation of uncertainty in p" state="visible" r:id="rId32"/>
    <sheet sheetId="30" name="Estimation of uncertainty in b" state="visible" r:id="rId33"/>
    <sheet sheetId="31" name="Calculation of Verified Carbon" state="visible" r:id="rId34"/>
    <sheet sheetId="32" name="Net GHG emissions and removals" state="visible" r:id="rId35"/>
    <sheet sheetId="33" name="Proxy approach for CO2 emissio" state="visible" r:id="rId36"/>
    <sheet sheetId="34" name="Default factors approach fo 1" state="visible" r:id="rId37"/>
    <sheet sheetId="35" name="Calculation of deduction from " state="visible" r:id="rId38"/>
    <sheet sheetId="36" name="Net Emissions from biomass soi" state="visible" r:id="rId39"/>
    <sheet sheetId="37" name="Net Emissions from biomass  1" state="visible" r:id="rId40"/>
    <sheet sheetId="38" name="AR Tool 5 (tool)" state="visible" r:id="rId41"/>
    <sheet sheetId="39" name="AR Tool 05 Direct metho (tool)" state="visible" r:id="rId42"/>
    <sheet sheetId="40" name="AR Tool 05 Indirect met (tool)" state="visible" r:id="rId43"/>
    <sheet sheetId="41" name="AR Tool 05 Indirect  1 (tool)" state="visible" r:id="rId44"/>
    <sheet sheetId="42" name="Direct Method Variables (tool)" state="visible" r:id="rId45"/>
    <sheet sheetId="43" name="Indirect method (For ve (tool)" state="visible" r:id="rId46"/>
    <sheet sheetId="44" name="Indirect method (statio (tool)" state="visible" r:id="rId47"/>
    <sheet sheetId="45" name="AR Tool 14 (tool)" state="visible" r:id="rId48"/>
    <sheet sheetId="46" name="AR Tool 14 Difference o (tool)" state="visible" r:id="rId49"/>
    <sheet sheetId="47" name="AR Tool 14 Direct estim (tool)" state="visible" r:id="rId50"/>
    <sheet sheetId="48" name="AR Tool 14 Estimation b (tool)" state="visible" r:id="rId51"/>
    <sheet sheetId="49" name="AR Tool 14 Estimating c (tool)" state="visible" r:id="rId52"/>
    <sheet sheetId="50" name="AR Tool 14 Determinatio (tool)" state="visible" r:id="rId53"/>
    <sheet sheetId="51" name="AR Tool 14 Sample Plot  (tool)" state="visible" r:id="rId54"/>
    <sheet sheetId="52" name="AR Tool 14 Double Sampl (tool)" state="visible" r:id="rId55"/>
    <sheet sheetId="53" name="AR Tool 14 Estimating S (tool)" state="visible" r:id="rId56"/>
    <sheet sheetId="54" name="AR Tool 14 Updating pre (tool)" state="visible" r:id="rId57"/>
    <sheet sheetId="55" name="AR Tool 14 Estimatin 1 (tool)" state="visible" r:id="rId58"/>
    <sheet sheetId="56" name="AR Tool 14 Estimatin 2 (tool)" state="visible" r:id="rId59"/>
    <sheet sheetId="57" name="AR Tool 14 Estimatin 3 (tool)" state="visible" r:id="rId60"/>
    <sheet sheetId="58" name="Mean change in tree bio (tool)" state="visible" r:id="rId61"/>
    <sheet sheetId="59" name="Mean annual change in c (tool)" state="visible" r:id="rId62"/>
    <sheet sheetId="60" name="Stratified random sampl (tool)" state="visible" r:id="rId63"/>
    <sheet sheetId="61" name="Double Sampling Mean tr (tool)" state="visible" r:id="rId64"/>
    <sheet sheetId="62" name="Crown Cover Proportion  (tool)" state="visible" r:id="rId65"/>
    <sheet sheetId="63" name="Shrub biomass per hecta (tool)" state="visible" r:id="rId66"/>
    <sheet sheetId="64" name="Sampling design selecti (tool)" state="visible" r:id="rId67"/>
    <sheet sheetId="65" name="AR Tool 14 Estimatin 4 (tool)" state="visible" r:id="rId68"/>
    <sheet sheetId="66" name="What is the soil type   (enum)" state="visible" r:id="rId69"/>
    <sheet sheetId="67" name="What is the soil typ 1 (enum)" state="visible" r:id="rId70"/>
    <sheet sheetId="68" name="Which method are you us (enum)" state="visible" r:id="rId71"/>
    <sheet sheetId="69" name="Which approach using in (enum)" state="visible" r:id="rId72"/>
    <sheet sheetId="70" name="Which method are you 1 (enum)" state="visible" r:id="rId73"/>
    <sheet sheetId="71" name="Which approach using 1 (enum)" state="visible" r:id="rId74"/>
    <sheet sheetId="72" name="Which approach using 2 (enum)" state="visible" r:id="rId75"/>
    <sheet sheetId="73" name="What is the carbon pres (enum)" state="visible" r:id="rId76"/>
    <sheet sheetId="74" name="Which approach using 3 (enum)" state="visible" r:id="rId77"/>
    <sheet sheetId="75" name="Which approach using 4 (enum)" state="visible" r:id="rId78"/>
    <sheet sheetId="76" name="Which system applies to (enum)" state="visible" r:id="rId79"/>
    <sheet sheetId="77" name="Which approach using 5 (enum)" state="visible" r:id="rId80"/>
    <sheet sheetId="78" name="Which approach using 6 (enum)" state="visible" r:id="rId81"/>
    <sheet sheetId="79" name="Which approach using 7 (enum)" state="visible" r:id="rId82"/>
    <sheet sheetId="80" name="Which proxies using  (enum)" state="visible" r:id="rId83"/>
    <sheet sheetId="81" name="What is the carbon p 1 (enum)" state="visible" r:id="rId84"/>
    <sheet sheetId="82" name="Which method are you 2 (enum)" state="visible" r:id="rId85"/>
    <sheet sheetId="83" name="Which method will you u (enum)" state="visible" r:id="rId86"/>
    <sheet sheetId="84" name="What is the return load (enum)" state="visible" r:id="rId87"/>
    <sheet sheetId="85" name="It's a baseline scenari (enum)" state="visible" r:id="rId88"/>
    <sheet sheetId="86" name="Which method did you us (enum)" state="visible" r:id="rId89"/>
    <sheet sheetId="87" name="Which method did you 1 (enum)" state="visible" r:id="rId90"/>
    <sheet sheetId="88" name="Which method did you 2 (enum)" state="visible" r:id="rId91"/>
    <sheet sheetId="89" name="Which sampling design w (enum)" state="visible" r:id="rId92"/>
    <sheet sheetId="90" name="Which method did you 3 (enum)" state="visible" r:id="rId93"/>
  </sheets>
  <calcPr calcId="171027"/>
</workbook>
</file>

<file path=xl/sharedStrings.xml><?xml version="1.0" encoding="utf-8"?>
<sst xmlns="http://schemas.openxmlformats.org/spreadsheetml/2006/main" count="16304" uniqueCount="556">
  <si>
    <t>Project Description (Auto)</t>
  </si>
  <si>
    <t>Description</t>
  </si>
  <si>
    <t/>
  </si>
  <si>
    <t>Schema Type</t>
  </si>
  <si>
    <t>Verifiable Credentials</t>
  </si>
  <si>
    <t>Required Field</t>
  </si>
  <si>
    <t>Field Type</t>
  </si>
  <si>
    <t>Parameter</t>
  </si>
  <si>
    <t>Visibility</t>
  </si>
  <si>
    <t>Question</t>
  </si>
  <si>
    <t>Allow Multiple Answers</t>
  </si>
  <si>
    <t>Answer</t>
  </si>
  <si>
    <t>Yes</t>
  </si>
  <si>
    <t>Project Details</t>
  </si>
  <si>
    <t>No</t>
  </si>
  <si>
    <t>String</t>
  </si>
  <si>
    <t>Summary Description of the Project</t>
  </si>
  <si>
    <t>example</t>
  </si>
  <si>
    <t>Sectoral Scope</t>
  </si>
  <si>
    <t>Project Type</t>
  </si>
  <si>
    <t>Type of Activity</t>
  </si>
  <si>
    <t>Project Scale</t>
  </si>
  <si>
    <t>Project Location Latitude</t>
  </si>
  <si>
    <t>Project Location Longitude</t>
  </si>
  <si>
    <t>GeoJSON</t>
  </si>
  <si>
    <t>Project Location GeoJSON</t>
  </si>
  <si>
    <t>Project Eligibility</t>
  </si>
  <si>
    <t>Project Proponent Organization Name</t>
  </si>
  <si>
    <t>Project Proponent Contact Person</t>
  </si>
  <si>
    <t>Project Proponent Title</t>
  </si>
  <si>
    <t>Project Proponent Address</t>
  </si>
  <si>
    <t>Project Proponent Telephone</t>
  </si>
  <si>
    <t>Email</t>
  </si>
  <si>
    <t>Project Proponent Email</t>
  </si>
  <si>
    <t>example@email.com</t>
  </si>
  <si>
    <t>Project Ownership</t>
  </si>
  <si>
    <t>Emissions Trading Programs and Other Binding Limits</t>
  </si>
  <si>
    <t>Participation under other GHG Programs</t>
  </si>
  <si>
    <t>Other Forms of Environmental Credit</t>
  </si>
  <si>
    <t>Projects Rejected by Other GHG Programs</t>
  </si>
  <si>
    <t>Title and Reference of Methodologies</t>
  </si>
  <si>
    <t>Date</t>
  </si>
  <si>
    <t>Project Start Date</t>
  </si>
  <si>
    <t>2000-01-01</t>
  </si>
  <si>
    <t>Date Range</t>
  </si>
  <si>
    <t>Project Crediting Period</t>
  </si>
  <si>
    <t>From</t>
  </si>
  <si>
    <t>To</t>
  </si>
  <si>
    <t>Start</t>
  </si>
  <si>
    <t>End</t>
  </si>
  <si>
    <t>Project Monitoring Period</t>
  </si>
  <si>
    <t>Project Monitoring Plan</t>
  </si>
  <si>
    <t>Compliance with Laws, Statutes and Other Regulatory Frameworks</t>
  </si>
  <si>
    <t>Leakage Management</t>
  </si>
  <si>
    <t>Sustainable development</t>
  </si>
  <si>
    <t>Further Information</t>
  </si>
  <si>
    <t>Project Identification and Map</t>
  </si>
  <si>
    <t>Project Identification and Mapping</t>
  </si>
  <si>
    <t>What is the name of the project area, including any local names or compartment numbers?</t>
  </si>
  <si>
    <t>What is the unique identifier for this specific parcel of land?</t>
  </si>
  <si>
    <t>Number</t>
  </si>
  <si>
    <t>What is the total area of the project site in hectares?</t>
  </si>
  <si>
    <t>Boolean</t>
  </si>
  <si>
    <t>Are digital maps available for the project area?</t>
  </si>
  <si>
    <t>Enter digital maps GeoJSON for the project area?</t>
  </si>
  <si>
    <t>Is the project area geo-referenced according to VCS rules?</t>
  </si>
  <si>
    <t>Who holds the land rights for the project area?</t>
  </si>
  <si>
    <t>Please provide details of the user rights applicable to the project area ?</t>
  </si>
  <si>
    <t>How old are the land use/land cover maps being used? (in years)</t>
  </si>
  <si>
    <t>Is there a need to stratify the project area for seagrass meadows?</t>
  </si>
  <si>
    <t>What is the projected sea level rise (in mm) over the project lifespan based on IPCC or other regional forecasts?</t>
  </si>
  <si>
    <t>Describe the topographical slope of the project area to evaluate potential for wetland migration?</t>
  </si>
  <si>
    <t>What is the sediment load (in mg/l) in the project area's water bodies?</t>
  </si>
  <si>
    <t>Has the VCS AFOLU Non-Permanence Risk Tool been used to assess erosion and inundation risks?</t>
  </si>
  <si>
    <t>Is stratification needed to improve accuracy of carbon stock and GHG estimates?</t>
  </si>
  <si>
    <t>What soil type is prevalent in the project area for stratification?</t>
  </si>
  <si>
    <t>Is stratification based on salinity needed for the project?</t>
  </si>
  <si>
    <t>Does the project area require vegetation cover stratification?</t>
  </si>
  <si>
    <t>Should the project area be stratified for methane emissions estimation?</t>
  </si>
  <si>
    <t>What percentage of the seagrass meadow expansion can be attributed to the restoration effort?</t>
  </si>
  <si>
    <t>Can the tidal wetlands in the project area rise vertically with sea level?</t>
  </si>
  <si>
    <t>What physical or human-made barriers could impede wetland migration?</t>
  </si>
  <si>
    <t>Describe changes in channel density and vegetation due to flooding or sea level rise.</t>
  </si>
  <si>
    <t>What is the estimated area (in hectares) that may erode due to projected sea level rise?</t>
  </si>
  <si>
    <t>Has a geomorphologist or coastal engineer been consulted for complex erosion projections?</t>
  </si>
  <si>
    <t>Carbon Pool and Greenhouse Gas</t>
  </si>
  <si>
    <t>Carbon Pool and Greenhouse Gas (GHG) Assessment</t>
  </si>
  <si>
    <t>What carbon pool are you documenting?</t>
  </si>
  <si>
    <t>Is this carbon pool included in the project boundary?</t>
  </si>
  <si>
    <t>Provide a justification for including or excluding this carbon pool.</t>
  </si>
  <si>
    <t>What is the source of greenhouse gases being evaluated?</t>
  </si>
  <si>
    <t>Which greenhouse gas does this source emit?</t>
  </si>
  <si>
    <t>Is this GHG source included in the baseline scenario?</t>
  </si>
  <si>
    <t>Provide the reason for including or excluding this GHG source in the baseline scenario.</t>
  </si>
  <si>
    <t>The maximum quantity of GHG em</t>
  </si>
  <si>
    <t>Maximum quantity of GHG emission reductions</t>
  </si>
  <si>
    <t>Enum</t>
  </si>
  <si>
    <t>Which method are you us (enum)</t>
  </si>
  <si>
    <t>Which method are you using to calculate the maximum ex-ante quantity for ineligible wetland areas?</t>
  </si>
  <si>
    <t>Total stock approach</t>
  </si>
  <si>
    <t>Stock loss approach</t>
  </si>
  <si>
    <t>Stock Loss Approach</t>
  </si>
  <si>
    <t>What is the soil type   (enum)</t>
  </si>
  <si>
    <t xml:space="preserve">What is the soil type ? </t>
  </si>
  <si>
    <t>mineral soil</t>
  </si>
  <si>
    <t>What is the rate of organic carbon loss in mineral soil due to oxidation in the baseline scenario in stratum i in year t?</t>
  </si>
  <si>
    <t>What is the rate of organic carbon loss in mineral soil due to oxidation in the project scenario in stratum i in year t?</t>
  </si>
  <si>
    <t>What is the rate of organic soil loss due to subsidence and fire in the baseline scenario in stratum i in year t?</t>
  </si>
  <si>
    <t>What is the rate of organic soil loss due to subsidence in the project scenario in stratum i in year t?</t>
  </si>
  <si>
    <t>What is the cumulative soil organic carbon loss in the baseline scenario in stratum i at year 100?</t>
  </si>
  <si>
    <t>What is the cumulative soil organic carbon loss in the project scenario in stratum i at year 100?</t>
  </si>
  <si>
    <t>What is the volumetric organic carbon content in organic or mineral soil; kg C m-3</t>
  </si>
  <si>
    <t>What is the area of baseline stratum i at year 100?</t>
  </si>
  <si>
    <t>What is the area of project stratum i at year 100?</t>
  </si>
  <si>
    <t>Total Stock Approach</t>
  </si>
  <si>
    <t>What is the soil typ 1 (enum)</t>
  </si>
  <si>
    <t>What is soil organic carbon stock in the baseline scenario in mineral soil in stratum iat the project start date; t C ha-1</t>
  </si>
  <si>
    <t>What is the depth of mineral soil in stratum i at project start?</t>
  </si>
  <si>
    <t>What is the average organic soil depth in the project scenario in stratum i at year 100?</t>
  </si>
  <si>
    <t>What is the average organic soil depth in the baseline scenario in stratum i at year 100?</t>
  </si>
  <si>
    <t>What is the average organic soil depth above the drainage limit in stratum i at the project start date?</t>
  </si>
  <si>
    <t>What is the rate of organic soil loss due to subsidence and fire in the baseline scenario in stratum i in year?</t>
  </si>
  <si>
    <t>What is the rate of organic soil loss due to subsidence in the project scenario in stratum i in year ?</t>
  </si>
  <si>
    <t>What is the soil organic carbon stock in the project scenario in stratum i at year 100?</t>
  </si>
  <si>
    <t>What is the soil organic carbon stock in the baseline scenario in stratum i at year 100?</t>
  </si>
  <si>
    <t>What is the difference between the soil organic carbon stock in the project scenario and the baseline scenario at year 100?</t>
  </si>
  <si>
    <t>Final Baseline Emissions</t>
  </si>
  <si>
    <t>Baseline Emissions</t>
  </si>
  <si>
    <t>Net Emissions from biomass soi</t>
  </si>
  <si>
    <t>GHG emissions from the SOC pool, biomass carbon pools and fossil fuel in the baseline scenario up to year t</t>
  </si>
  <si>
    <t xml:space="preserve">Accounting for sea level rise </t>
  </si>
  <si>
    <t>Accounting for sea level rise in baseline scenario</t>
  </si>
  <si>
    <t>What is the carbon stock in aboveground biomass in the baseline scenario in stratum i in year t?</t>
  </si>
  <si>
    <t>What is the carbon stock in aboveground biomass in the baseline scenario in stratum i in year (t-T)?</t>
  </si>
  <si>
    <t>Is the year of submergence ?</t>
  </si>
  <si>
    <t>What is the time elapsed between two successive estimations?</t>
  </si>
  <si>
    <t>What is the net carbon stock change in aboveground biomass carbon pools in the baseline scenario in stratum i in year t?</t>
  </si>
  <si>
    <t>Net carbon stock change in bio</t>
  </si>
  <si>
    <t>Net carbon stock change in biomass carbon pools in baseline scenario</t>
  </si>
  <si>
    <t>What are the net carbon stock changes in biomass carbon pools in the baseline scenario in stratum i in year t?</t>
  </si>
  <si>
    <t>What is the net carbon stock change in tree and shrub carbon pools in the baseline scenario in stratum i in year t?</t>
  </si>
  <si>
    <t>What is the net carbon stock change in herb carbon pools in the baseline scenario in stratum i in year t?</t>
  </si>
  <si>
    <t>What is the change in carbon stock in baseline tree biomass within the project area in year t?</t>
  </si>
  <si>
    <t>What is the change in carbon stock in baseline shrub biomass within the project area in year t?</t>
  </si>
  <si>
    <t>What is the carbon stock in herbaceous vegetation in the baseline scenario in stratum i in year t?</t>
  </si>
  <si>
    <t>What is the carbon stock in herbaceous vegetation in the baseline scenario in stratum i in year (t-T)?</t>
  </si>
  <si>
    <t>AR Tool 14 (tool)</t>
  </si>
  <si>
    <t>AR Tool 14</t>
  </si>
  <si>
    <t>It's a baseline scenari (enum)</t>
  </si>
  <si>
    <t>It's a baseline scenario or project scenario?</t>
  </si>
  <si>
    <t>Baseline scenario</t>
  </si>
  <si>
    <t>Which method did you us (enum)</t>
  </si>
  <si>
    <t>Which method did you use for estimating change in carbon stock in trees ?</t>
  </si>
  <si>
    <t>Between two points of time</t>
  </si>
  <si>
    <t>AR Tool 14 Estimatin 4 (tool)</t>
  </si>
  <si>
    <t>Estimating change in carbon stock in trees between two points of time</t>
  </si>
  <si>
    <t>Which method did you 3 (enum)</t>
  </si>
  <si>
    <t>Which method did you use for estimating change in carbon stock in trees between two points of time?</t>
  </si>
  <si>
    <t>Difference of two independent stock estimations</t>
  </si>
  <si>
    <t>AR Tool 14 Estimation b (tool)</t>
  </si>
  <si>
    <t>Estimation by proportionate crown cover</t>
  </si>
  <si>
    <t>Mean annual change in c (tool)</t>
  </si>
  <si>
    <t>Mean annual change in carbon stock in trees in the baseline</t>
  </si>
  <si>
    <t>What is the mean annual change in carbon stock in trees in the baseline stratum i (ΔC_TREE_BSL,i) in t CO2e yr^-1?</t>
  </si>
  <si>
    <t>What is the carbon fraction of tree biomass (CF_TREE) in t C (t d.m.)^-1?</t>
  </si>
  <si>
    <t>What is the default mean annual increment of above-ground biomass in the forest region (Δb_FOREST) in t d.m. ha^-1 yr^-1?</t>
  </si>
  <si>
    <t>What is the root-shoot ratio for the trees in the baseline (R_TREE)?</t>
  </si>
  <si>
    <t>What is the crown cover of trees in the baseline stratum i (CC_TREE_BSL,i), expressed as a fraction?</t>
  </si>
  <si>
    <t>What is the area of the baseline stratum i, delineated on the basis of tree crown cover at the start of the A/R CDM project activity (A_i) in hectares?</t>
  </si>
  <si>
    <t>AR Tool 14 Direct estim (tool)</t>
  </si>
  <si>
    <t>Direct estimating Changes via Sample Plot Re-measurement</t>
  </si>
  <si>
    <t>What is the change in tree biomass within the biomass estimation strata (ΔB_TREE) in t d.m.?</t>
  </si>
  <si>
    <t xml:space="preserve">What is the mean change in tree biomass per hectare within the biomass
 estimation strata; t d.m. ha-1?</t>
  </si>
  <si>
    <t>What is the sum of areas of the biomass estimation strata (A) in hectares?</t>
  </si>
  <si>
    <t>What is the uncertainty in ΔC_TREE  in tCO2e?</t>
  </si>
  <si>
    <t>What is the two-sided Student's t-value for a confidence level of 90%?</t>
  </si>
  <si>
    <t>Mean change in tree bio (tool)</t>
  </si>
  <si>
    <t>Mean Change In Tree Biomass Per Hectare Within The Biomass Estimation Strata</t>
  </si>
  <si>
    <t>What is the mean change in carbon stock per hectare in tree biomass in stratum i; t d.m. ha-1?</t>
  </si>
  <si>
    <t>What is the change in tree biomass per hectare in plot p in stratum i; t d.m. ha-1 ?</t>
  </si>
  <si>
    <t>What is the ratio of the area of stratum i to the sum of areas of biomass estimation strata (w_i)?</t>
  </si>
  <si>
    <t>What is the variance of mean change in tree biomass per hectare in stratum i (S^2_Δi) in (t d.m. ha^-1)^2?</t>
  </si>
  <si>
    <t>AR Tool 14 Difference o (tool)</t>
  </si>
  <si>
    <t>What was the carbon stock in trees at time t1 (tCO2e)?</t>
  </si>
  <si>
    <t>What was the carbon stock in trees at time t2 (tCO2e)?</t>
  </si>
  <si>
    <t>What is the uncertainty in the carbon stock at time t1 (tCO2e)?</t>
  </si>
  <si>
    <t>What is the uncertainty in the carbon stock at time t2 (tCO2e)?</t>
  </si>
  <si>
    <t>Calculate the overall uncertainty in ΔC_TREE (tCO2e).</t>
  </si>
  <si>
    <t>AR Tool 14 Estimating c (tool)</t>
  </si>
  <si>
    <t>Estimating change in carbon stock in trees in a year</t>
  </si>
  <si>
    <t>What is the carbon stock in trees within the project boundary at time t2 (C_TREE,t2) in t CO2e?</t>
  </si>
  <si>
    <t>What is the carbon stock in trees within the project boundary at time t1 (C_TREE,t1) in t CO2e?</t>
  </si>
  <si>
    <t>What is the time elapsed between two successive estimations (T) in years?</t>
  </si>
  <si>
    <t>AR Tool 14 Determinatio (tool)</t>
  </si>
  <si>
    <t>Determination of Estimating carbon stock in trees at a point of time</t>
  </si>
  <si>
    <t>Which method did you 2 (enum)</t>
  </si>
  <si>
    <t>Which method did you use for estimating carbon stock in trees at a point of time?</t>
  </si>
  <si>
    <t>Measurement of sample plots</t>
  </si>
  <si>
    <t>AR Tool 14 Updating pre (tool)</t>
  </si>
  <si>
    <t>Updating the previous stock by independent measurement of change</t>
  </si>
  <si>
    <t>What is the carbon stock in trees as estimated at time t1 (C_TREE_t1) in t CO2e?</t>
  </si>
  <si>
    <t>What is the change in carbon stock in trees during the period between times t1 and t2 (ΔC_TREE) in t CO2e?</t>
  </si>
  <si>
    <t>What is the uncertainty in ΔC_TREE (u_C) in t CO2e?</t>
  </si>
  <si>
    <t>What is the new uncertainty in the carbon stock at time t2 (u_2) based on updated measurements?</t>
  </si>
  <si>
    <t>What is the new uncertainty in the carbon stock at time t1 (u_1) based on updated measurements?</t>
  </si>
  <si>
    <t>AR Tool 14 Estimating S (tool)</t>
  </si>
  <si>
    <t>Proportionate crown cover</t>
  </si>
  <si>
    <t>Crown Cover Proportion  (tool)</t>
  </si>
  <si>
    <t>Carbon stock in pre-project tree biomass in stratum</t>
  </si>
  <si>
    <t>What is the Carbon stock in pre-project tree biomass in stratum i; t CO2e ?</t>
  </si>
  <si>
    <t>What is the mean above-ground biomass in the forest region (b_FOREST) in t d.m. ha^-1?</t>
  </si>
  <si>
    <t>What is the root-shoot ratio for trees in the baseline (R_TREE)?</t>
  </si>
  <si>
    <t>What is the crown cover of trees in the baseline stratum i (CC_TREE_BSL,i) expressed as a fraction?</t>
  </si>
  <si>
    <t>What is the area of baseline stratum i (A_i) in hectares?</t>
  </si>
  <si>
    <t>Sampling design selecti (tool)</t>
  </si>
  <si>
    <t>Which sampling design w (enum)</t>
  </si>
  <si>
    <t>Which sampling design was used for the measurement of sample plots in carbon stock estimation?</t>
  </si>
  <si>
    <t>Stratified random sampling</t>
  </si>
  <si>
    <t>AR Tool 14 Sample Plot  (tool)</t>
  </si>
  <si>
    <t>What is the total tree biomass within the tree biomass estimation strata (B_TREE) in t d.m.?</t>
  </si>
  <si>
    <t>What is the sum of areas of the tree biomass estimation strata (A) in hectares?</t>
  </si>
  <si>
    <t>What is the mean tree biomass per hectare within the tree biomass estimation strata (b_TREE) in t d.m. ha^-1?</t>
  </si>
  <si>
    <t>What is the uncertainty in the carbon stock (u_c) in t CO2e?</t>
  </si>
  <si>
    <t>What is the two-sided Student’s t-value for a confidence level of 90% (t_v,AL)?</t>
  </si>
  <si>
    <t>Stratified random sampl (tool)</t>
  </si>
  <si>
    <t>Mean tree biomass per hectare within the tree biomass estimation strata</t>
  </si>
  <si>
    <t>AR Tool 14 Double Sampl (tool)</t>
  </si>
  <si>
    <t>Double sampling</t>
  </si>
  <si>
    <t>Double Sampling Mean tr (tool)</t>
  </si>
  <si>
    <t>Which method did you 1 (enum)</t>
  </si>
  <si>
    <t>Which method did you use for estimating change in carbon stock in shrubs ?</t>
  </si>
  <si>
    <t>AR Tool 14 Estimatin 1 (tool)</t>
  </si>
  <si>
    <t>Estimating Shrub Carbon Stock Change Between Two Points</t>
  </si>
  <si>
    <t>What is the carbon stock in shrub biomass at time t2 (C_SHRUB,t2) in t CO2e?</t>
  </si>
  <si>
    <t>What is the carbon stock in shrub biomass at time t1 (C_SHRUB,t1) in t CO2e?</t>
  </si>
  <si>
    <t>AR Tool 14 Estimatin 2 (tool)</t>
  </si>
  <si>
    <t>Estimating change in carbon stock in shrubs in a year</t>
  </si>
  <si>
    <t>What is the carbon stock in shrubs at time t2 (C_SHRUB,t2) in t CO2e?</t>
  </si>
  <si>
    <t>What is the carbon stock in shrubs at time t1 (C_SHRUB,t1) in t CO2e?</t>
  </si>
  <si>
    <t>What is the time elapsed between the two successive estimations (T) in years?</t>
  </si>
  <si>
    <t>AR Tool 14 Estimatin 3 (tool)</t>
  </si>
  <si>
    <t>Estimating carbon stock in shrubs at a point of time</t>
  </si>
  <si>
    <t>What is the carbon fraction of shrub biomass (CF_s) in t C (t d.m.)^-1?</t>
  </si>
  <si>
    <t>What is the Root-shoot ratio for shrubs?</t>
  </si>
  <si>
    <t>Shrub biomass per hecta (tool)</t>
  </si>
  <si>
    <t>Shrub biomass per hectare in shrub biomass estimation stratum</t>
  </si>
  <si>
    <t>What is the ratio of shrub biomass per hectare in land with a shrub crown cover of 1.0 (BDR_SF)?</t>
  </si>
  <si>
    <t>What is the default above-ground biomass content per hectare in the forest (b_FOREST) in t d.m. ha^-1?</t>
  </si>
  <si>
    <t>What is the crown cover of shrubs in shrub biomass estimation stratum i (CC_SHRUB,i), expressed as a fraction?</t>
  </si>
  <si>
    <t>What is the area of shrub biomass estimation stratum i (A_SHRUB,i) in hectares?</t>
  </si>
  <si>
    <t>What is the shrub biomass per hectare in shrub biomass estimation stratum i;t d.m. ha-1?</t>
  </si>
  <si>
    <t>What is the change in carbon stock in shrub biomass during the period between times t1 and t2 (ΔC_SHRUB) in t CO2e?</t>
  </si>
  <si>
    <t>What is the carbon stock in shrubs within the project boundary at a given point in year t (C_SHRUB,t) in t CO2e?</t>
  </si>
  <si>
    <t>What is the change in carbon stock in trees (tCO2e)?</t>
  </si>
  <si>
    <t>What is the carbon stock in trees within the tree biomass estimation strata (C_TREE) in t CO2e?</t>
  </si>
  <si>
    <t>Net GHG emissions from soil in</t>
  </si>
  <si>
    <t xml:space="preserve">Net GHG emissions from soil in baseline scenario </t>
  </si>
  <si>
    <t>What are the GHG emissions from the SOC pool in the baseline scenario in stratum i in year t?</t>
  </si>
  <si>
    <t>What are the CO2 emissions from the SOC pool in the baseline scenario for stratum i in year t?</t>
  </si>
  <si>
    <t>What is the deduction from CO2 emissions from the SOC pool to account for the percentage of the carbon stock that is derived from allochthonous soil organic carbon?</t>
  </si>
  <si>
    <t>What are the CH4 emissions from the SOC pool in the baseline scenario for stratum i in year t?</t>
  </si>
  <si>
    <t>What are the N2O emissions from the SOC pool in the baseline scenario for stratum i in year t?</t>
  </si>
  <si>
    <t>What is the area of stratum i in year t?</t>
  </si>
  <si>
    <t>Peat depletion time (PDT) &amp; So</t>
  </si>
  <si>
    <t>Peat depletion time and Soil depletion time in the baseline scenario in stratum</t>
  </si>
  <si>
    <t>What is the rate of organic soil loss due to subsidence and fire in the baseline scenario for stratum i?</t>
  </si>
  <si>
    <t>What is the peat depletion time in the baseline scenario in stratum i (years)?</t>
  </si>
  <si>
    <t>Is strata with eroded soils ?</t>
  </si>
  <si>
    <t>What is the initial carbon stock in the baseline scenario for mineral soil in stratum i?</t>
  </si>
  <si>
    <t>What is the soil depletion time in the baseline scenario in stratum i (years)?</t>
  </si>
  <si>
    <t>Which approach using in (enum)</t>
  </si>
  <si>
    <t>Which approach using in CO2 emissions from the in-situ SOC pool in the baseline scenario ?</t>
  </si>
  <si>
    <t>Estimates of the initial amount of carbon that is exposed</t>
  </si>
  <si>
    <t>What is the soil organic carbon stock in in-situ soil material in the baseline scenario in stratum i in year t?</t>
  </si>
  <si>
    <t>What is the organic carbon loss due to oxidation, as a percentage of C mass present in in-situ soil material in the baseline scenario in stratum i in year t?</t>
  </si>
  <si>
    <t>What is the percentage of carbon in in-situ soil material in the baseline scenario in stratum i in year t?</t>
  </si>
  <si>
    <t>What is the depth of the in-situ exposed soil in the baseline scenario in stratum i in year t?</t>
  </si>
  <si>
    <t>What is the bulk density of soil?</t>
  </si>
  <si>
    <t>What are the CO2 emissions from the SOC pool of in-situ soils in the baseline scenario in stratum i in year t?</t>
  </si>
  <si>
    <t>What is the percentage of the total soil organic carbon that is allochthonous?</t>
  </si>
  <si>
    <t>Is strata with organic soils or seagrass systems ?</t>
  </si>
  <si>
    <t>Which method are you 1 (enum)</t>
  </si>
  <si>
    <t>Which method are you using for percentage of the total soil organic carbon that is allochthonous (%Calloch)</t>
  </si>
  <si>
    <t>Published values</t>
  </si>
  <si>
    <t>What is the percentage of soil that is organic carbon?</t>
  </si>
  <si>
    <t>What is the percentage of soil that is autochthonous organic carbon?</t>
  </si>
  <si>
    <t>Enter the modeling percentage of the total soil organic carbon that is allochthonous (%Calloch) based on the percentage soil carbon</t>
  </si>
  <si>
    <t>Enter the published percentage of the total soil organic carbon that is allochthonous (%Calloch) based on the percentage soil carbon</t>
  </si>
  <si>
    <t>Which approach using 1 (enum)</t>
  </si>
  <si>
    <t>Which approach using in CO2 Emissions from Eroded Soil in the baseline scenario ?</t>
  </si>
  <si>
    <t>Estimates of the amount of carbon that is eroded</t>
  </si>
  <si>
    <t>Default factors approach for C</t>
  </si>
  <si>
    <t>Default Factor</t>
  </si>
  <si>
    <t>Is there is connectivity between the eroded area and a river-estuary system</t>
  </si>
  <si>
    <t>What is the carbon pres (enum)</t>
  </si>
  <si>
    <t>What is the carbon preservation depositional environment?</t>
  </si>
  <si>
    <t>Normal Marine</t>
  </si>
  <si>
    <t>What is the soil organic carbon stock in eroded soil material in the baseline scenario in stratum i in year t?</t>
  </si>
  <si>
    <t>What is the percentage of carbon of soil material eroded in the baseline scenario?</t>
  </si>
  <si>
    <t>What is the organic carbon loss due to oxidation, as a percentage of C mass present in eroded soil material in the baseline scenario in stratum i in year t</t>
  </si>
  <si>
    <t>What is the depth of the eroded area from the surface to the surface prior to erosion in the baseline scenario in stratum i in year t?</t>
  </si>
  <si>
    <t>What is the proxy for CO2 emissions for eroded soil?</t>
  </si>
  <si>
    <t>What are the CO2 emissions from the eroded SOC pool in the baseline scenario in stratum i in year t?</t>
  </si>
  <si>
    <t>Which approach using 2 (enum)</t>
  </si>
  <si>
    <t>Which approach using in CO2 Emissions from Soil Exposed to an Aerobic Environment Through Excavation in the baseline scenario ?</t>
  </si>
  <si>
    <t>What is the proxy for CO2 emissions from excavated soil?</t>
  </si>
  <si>
    <t>What is the soil organic carbon stock in soil exposed to an aerobic environment through excavation in the baseline scenario in stratum i in year t?</t>
  </si>
  <si>
    <t>What is the percentage of carbon of soil material excavated in the baseline scenario?</t>
  </si>
  <si>
    <t>What is the depth of the piled-up soil material due to excavation in the baseline scenario in stratum i in year t?</t>
  </si>
  <si>
    <t>What is the organic carbon loss due to oxidation, as a percentage of C mass present in excavated soil material in the baseline scenario in stratum i in year t ?</t>
  </si>
  <si>
    <t xml:space="preserve">What is the CO2 emissions from the SOC pool of soil exposed to an aerobic
environment through excavation in the baseline scenario in stratum i in year
t; t CO2e ha-1 yr-1 ?</t>
  </si>
  <si>
    <t>Is the CH4 emissions in the baseline and project scenarios will be different ?</t>
  </si>
  <si>
    <t>CH4 emissions from soil</t>
  </si>
  <si>
    <t>Which approach using 3 (enum)</t>
  </si>
  <si>
    <t>Which approach using in CH4 emissions from soil ?</t>
  </si>
  <si>
    <t>Proxies</t>
  </si>
  <si>
    <t>What is the proxy for CH4 emissions ?</t>
  </si>
  <si>
    <t>What is the global warming potential of methane?</t>
  </si>
  <si>
    <t>What is the average salinity or the low point of salinity (in ppt) ?</t>
  </si>
  <si>
    <t xml:space="preserve">Is the N2O emissions in the baseline and project
scenarios will be different ?</t>
  </si>
  <si>
    <t xml:space="preserve">N2O emissions from soil </t>
  </si>
  <si>
    <t>N2O emissions from soil</t>
  </si>
  <si>
    <t>Which approach using 4 (enum)</t>
  </si>
  <si>
    <t>Which approach using in N2O emissions from soil ?</t>
  </si>
  <si>
    <t>What is the proxy for N2O emissions ?</t>
  </si>
  <si>
    <t>What is the global warming potential of nitrous oxide?</t>
  </si>
  <si>
    <t>Default factors for N2O emissi</t>
  </si>
  <si>
    <t xml:space="preserve">Default factor </t>
  </si>
  <si>
    <t>Which system applies to (enum)</t>
  </si>
  <si>
    <t>Which system applies to your project for estimating GHGBSL-soil-N2O,i,t using default factors?</t>
  </si>
  <si>
    <t>Open water systems</t>
  </si>
  <si>
    <t>Average salinity for N2O emiss</t>
  </si>
  <si>
    <t>Open water system</t>
  </si>
  <si>
    <t>Its a system where the average salinity or salinity low point is present ?</t>
  </si>
  <si>
    <t>What is the average salinity or the low point of salinity for system (in ppt) ?</t>
  </si>
  <si>
    <t>Non-seagrass wetland system</t>
  </si>
  <si>
    <t>Net GHG emissions in the basel</t>
  </si>
  <si>
    <t>Net GHG emissions in the baseline scenario</t>
  </si>
  <si>
    <t>What are the net CO2e emissions in the baseline scenario up to a specific year?</t>
  </si>
  <si>
    <t>What are the net CO2e emissions from biomass carbon pools in the baseline scenario?</t>
  </si>
  <si>
    <t>What are the net CO2e emissions from the SOC pool in the baseline scenario?</t>
  </si>
  <si>
    <t>What are the net CO2e emissions from fossil fuel use in the baseline scenario?</t>
  </si>
  <si>
    <t>Final Project Emissions</t>
  </si>
  <si>
    <t>Project Emissions</t>
  </si>
  <si>
    <t>Net Emissions from biomass  1</t>
  </si>
  <si>
    <t>GHG emissions from the SOC pool, biomass carbon pools, prescribed burning and fossil fuel in the project scenario up to year t</t>
  </si>
  <si>
    <t>Net carbon stock change in  1</t>
  </si>
  <si>
    <t>Net carbon stock change in biomass carbon pools in project scenario</t>
  </si>
  <si>
    <t>What is the net carbon stock change in biomass carbon pools in stratum i in year t?</t>
  </si>
  <si>
    <t>What is the net carbon stock change in tree and shrub carbon pools in stratum i in year t?</t>
  </si>
  <si>
    <t>What is the net carbon stock change in herb carbon pools in stratum i in year t?</t>
  </si>
  <si>
    <t>What is the change in carbon stock in tree biomass in the project scenario in year t?</t>
  </si>
  <si>
    <t>What is the change in carbon stock in shrub biomass in the project scenario in year t?</t>
  </si>
  <si>
    <t>What is the carbon stock in herbaceous vegetation in the project scenario in stratum i in year t?</t>
  </si>
  <si>
    <t>What is the carbon stock in herbaceous vegetation in the project scenario in stratum i in year (t-T)?</t>
  </si>
  <si>
    <t>Net GHG emissions and removals</t>
  </si>
  <si>
    <t>Net GHG emissions and removals from soil in project scenario</t>
  </si>
  <si>
    <t xml:space="preserve">What is the GHG emissions from the SOC pool in the project scenario in stratum i
in year t; t CO2e yr-1?</t>
  </si>
  <si>
    <t>What are the CO2 emissions from the SOC pool in the project scenario in stratum i in year ?</t>
  </si>
  <si>
    <t>What are the CH4 emissions from the SOC pool in the project scenario for stratum i in year t?</t>
  </si>
  <si>
    <t>What are the N2O emissions from the SOC pool in the project scenario for stratum i in year t?</t>
  </si>
  <si>
    <t>Which approach using 5 (enum)</t>
  </si>
  <si>
    <t>Which approach using in CO2 emissions from the in-situ SOC pool in the project scenario ?</t>
  </si>
  <si>
    <t>What is the soil organic carbon stock in in-situ soil material in the project scenario in stratum i in year t?</t>
  </si>
  <si>
    <t>What is the soil organic carbon stock in in-situ soil material in the project scenario in stratum i in year (t-T)?</t>
  </si>
  <si>
    <t>Proxy approach for CO2 emissio</t>
  </si>
  <si>
    <t>Proxy-based approach</t>
  </si>
  <si>
    <t>Which proxies using  (enum)</t>
  </si>
  <si>
    <t xml:space="preserve">Which proxies using? </t>
  </si>
  <si>
    <t>Water table depth</t>
  </si>
  <si>
    <t>What is the proxy for CO2 emissions from in-situ SOC pool?</t>
  </si>
  <si>
    <t>What is the soil organic carbon loss due to subsidence in the project scenario in subsidence stratum i in year t?</t>
  </si>
  <si>
    <t>What is the rate of organic soil loss due to subsidence in the project scenario in stratum i?</t>
  </si>
  <si>
    <t>What is the volumetric carbon content of organic soil?</t>
  </si>
  <si>
    <t>What is the organic carbon loss due to oxidation, as a percentage of C mass present in in-situ soil material in the project scenario in stratum i in year t?</t>
  </si>
  <si>
    <t>What is the percentage of carbon in in-situ soil material in the project scenario in stratum i in year t?</t>
  </si>
  <si>
    <t>What is the depth of the in-situ exposed soil in the project scenario in stratum i in year t?</t>
  </si>
  <si>
    <t>What are the CO2 emissions from the SOC pool of in-situ soils in the project scenario in stratum i in year t?</t>
  </si>
  <si>
    <t>Which approach using 6 (enum)</t>
  </si>
  <si>
    <t>Which approach using in CO2 Emissions from Eroded Soil in the project scenario ?</t>
  </si>
  <si>
    <t>Default factors approach fo 1</t>
  </si>
  <si>
    <t>What is the carbon p 1 (enum)</t>
  </si>
  <si>
    <t>What is the soil organic carbon stock in eroded soil material in the project scenario in stratum i in year t?</t>
  </si>
  <si>
    <t>What is the percentage of carbon of soil material eroded in the project scenario?</t>
  </si>
  <si>
    <t>What is the organic carbon loss due to oxidation, as a percentage of C mass present in eroded soil material in the project scenario in stratum i in year t</t>
  </si>
  <si>
    <t>What is the depth of the eroded area from the surface to the surface prior to erosion in the project scenario in stratum i in year t?</t>
  </si>
  <si>
    <t>What are the CO2 emissions from the eroded SOC pool in the project scenario in stratum i in year t?</t>
  </si>
  <si>
    <t>Which approach using 7 (enum)</t>
  </si>
  <si>
    <t>Which approach using in CO2 Emissions from Soil Exposed to an Aerobic Environment Through Excavation in the project scenario ?</t>
  </si>
  <si>
    <t>What is the soil organic carbon stock in soil exposed to an aerobic environment through excavation in the project scenario in stratum i in year t?</t>
  </si>
  <si>
    <t>What is the percentage of carbon of soil material excavated in the project scenario?</t>
  </si>
  <si>
    <t>What is the depth of the piled-up soil material due to excavation in the project scenario in stratum i in year t?</t>
  </si>
  <si>
    <t>What is the organic carbon loss due to oxidation, as a percentage of C mass present in excavated soil material in the project scenario in stratum i in year t ?</t>
  </si>
  <si>
    <t>What is the CO2 emissions from the SOC pool of soil exposed to an aerobic environment through excavation in the project scenario in stratum i in yeart; t CO2e ha-1 yr-1 ?</t>
  </si>
  <si>
    <t>Is the organic surface layer less than 10 cm thick?</t>
  </si>
  <si>
    <t xml:space="preserve">Calculation of deduction from </t>
  </si>
  <si>
    <t>Deduction from CO2 emissions from the SOC pool to account for the percentage of the carbon stock that is derived from allochthonous soil organic carbon</t>
  </si>
  <si>
    <t>Which method are you 2 (enum)</t>
  </si>
  <si>
    <t>Which method are you using for percentage of the total soilorganic carbon that is allochthonous (%Calloch)</t>
  </si>
  <si>
    <t>Did you demonstrate that CH4 emissions will not increase in the project scenario compared to the baseline scenario?</t>
  </si>
  <si>
    <t>Did you demonstrate that N2O emissions will not increase in the project scenario compared to the baseline scenario?</t>
  </si>
  <si>
    <t>Net non-CO2 emissions from pre</t>
  </si>
  <si>
    <t>Net non-CO2 emissions from prescribed burning in project scenario</t>
  </si>
  <si>
    <t xml:space="preserve">What is the GHG emissions from prescribed burning in the project scenario in
stratum i in year t; t CO2e yr-1 ?</t>
  </si>
  <si>
    <t>What are the CO2e emissions resulting from N2O emissions due to prescribed burning in stratum i in year t?</t>
  </si>
  <si>
    <t>What are the CO2e emissions resulting from CH4 emissions due to prescribed burning in stratum i in year t?</t>
  </si>
  <si>
    <t>What is the aboveground shrub biomass in stratum i in year t?</t>
  </si>
  <si>
    <t>What is the emission factor for N2O for vegetation burning?</t>
  </si>
  <si>
    <t>What is the emission factor for CH4 for vegetation burning?</t>
  </si>
  <si>
    <t>Emissions from fossil fuel use</t>
  </si>
  <si>
    <t>Emissions from fossil fuel use in project scenario</t>
  </si>
  <si>
    <t>What are the GHG emissions from fossil fuel use in the project scenario in stratum i in year t?</t>
  </si>
  <si>
    <t>What are the CO2 emissions from fossil fuel combustion during the year y?</t>
  </si>
  <si>
    <t>AR Tool 5 (tool)</t>
  </si>
  <si>
    <t>AR Tool 05</t>
  </si>
  <si>
    <t>Which method will you u (enum)</t>
  </si>
  <si>
    <t>Which method will you use to estimate CO2 emissions from fossil fuel combustion in vehicle/equipment type j during the year y (tCO2/yr)?</t>
  </si>
  <si>
    <t>Direct Method</t>
  </si>
  <si>
    <t>AR Tool 05 Direct metho (tool)</t>
  </si>
  <si>
    <t>Direct Method Variables (tool)</t>
  </si>
  <si>
    <t>CO2 emission from fossil fuel combustion in vehicle/equipment</t>
  </si>
  <si>
    <t>What is the quantity of fuel type i consumed in vehicle/equipment type j during year y (mass or volume unit/yr)?</t>
  </si>
  <si>
    <t>What is the CO2 emission factor of the fuel type i combusted (tCO2/GJ)?</t>
  </si>
  <si>
    <t>What is the net calorific value of fuel i (GJ/mass or volume unit)?</t>
  </si>
  <si>
    <t>AR Tool 05 Indirect  1 (tool)</t>
  </si>
  <si>
    <t>Indirect method (stationary equipment)</t>
  </si>
  <si>
    <t>Indirect method (statio (tool)</t>
  </si>
  <si>
    <t xml:space="preserve">CO2 emission from fossil fuel combustion in vehicle/equipment </t>
  </si>
  <si>
    <t>What is the number of stationary equipment type j used during year y?</t>
  </si>
  <si>
    <t>What is the total use time for stationary equipment type j during year y (hours)?</t>
  </si>
  <si>
    <t>What is the specific energy consumption of the stationary equipment type j for fuel i during year y (quantity of fuel/hour)?</t>
  </si>
  <si>
    <t>What is the CO2 emission factor of the fuel type i combusted (t-CO2/GJ)?</t>
  </si>
  <si>
    <t>AR Tool 05 Indirect met (tool)</t>
  </si>
  <si>
    <t>Indirect method (For vehicles)</t>
  </si>
  <si>
    <t>What is the return load (enum)</t>
  </si>
  <si>
    <t>What is the return load?</t>
  </si>
  <si>
    <t>full</t>
  </si>
  <si>
    <t>Indirect method (For ve (tool)</t>
  </si>
  <si>
    <t>What is the total mass transported by vehicle type j during year y (tonne)?</t>
  </si>
  <si>
    <t>What is the load capacity of vehicle type j during year y (tonne)?</t>
  </si>
  <si>
    <t>What is the average single-trip distance for vehicle type j during year y (km)?</t>
  </si>
  <si>
    <t>What is the specific energy consumption of vehicle type j for fuel i during year y (quantity of fuel / km)?</t>
  </si>
  <si>
    <t>How many tonnes of CO2 were emitted from fossil fuel combustion during the year?</t>
  </si>
  <si>
    <t>Net GHG Emissions in the proje</t>
  </si>
  <si>
    <t>Net GHG Emissions in the project scenario</t>
  </si>
  <si>
    <t>What are the net CO2e emissions in the project scenario up to a specific year?</t>
  </si>
  <si>
    <t>What are the net CO2e emissions from biomass carbon pools in the project scenario up to year t?</t>
  </si>
  <si>
    <t>What are the net CO2e emissions from the SOC pool in the project scenario up to year t?</t>
  </si>
  <si>
    <t>What are the net CO2e emissions from prescribed burning up to year t in the project scenario?</t>
  </si>
  <si>
    <t>What are the net CO2e emissions from fossil fuel use up to year t in the project scenario?</t>
  </si>
  <si>
    <t>Net GHG Emission Reductions an</t>
  </si>
  <si>
    <t>Net GHG Emission Reductions and Removals</t>
  </si>
  <si>
    <t>What are the net CO2e emission reductions from the project activity?</t>
  </si>
  <si>
    <t>What is the Fire Reduction Premium (net CO2e emission reductions from organic soil combustion due to rewetting and fire management)?</t>
  </si>
  <si>
    <t>What are the net CO2e emissions due to leakage?</t>
  </si>
  <si>
    <t>Estimation of uncertainty in b</t>
  </si>
  <si>
    <t>Estimation of uncertainty in baseline scenario</t>
  </si>
  <si>
    <t>What is the uncertainty in the baseline scenario in stratum i?</t>
  </si>
  <si>
    <t>What is the area of stratum i ?</t>
  </si>
  <si>
    <t>Estimation of uncertainty in p</t>
  </si>
  <si>
    <t>Estimation of uncertainty in project scenario</t>
  </si>
  <si>
    <t>What is the uncertainty in the project scenario in stratum i?</t>
  </si>
  <si>
    <t>Total error in project activit</t>
  </si>
  <si>
    <t>Total error in project activity</t>
  </si>
  <si>
    <t>What is the total uncertainty for the project activity?</t>
  </si>
  <si>
    <t>What is the total uncertainty in the baseline scenario?</t>
  </si>
  <si>
    <t>What is the total uncertainty in the project scenario?</t>
  </si>
  <si>
    <t>What are the net GHG emission reductions in year t adjusted for uncertainty?</t>
  </si>
  <si>
    <t>What is the allowable uncertainty?</t>
  </si>
  <si>
    <t>What are the total net GHG emission reductions from the project activity up to year t?</t>
  </si>
  <si>
    <t>Calculation of Verified Carbon</t>
  </si>
  <si>
    <t>Calculation of Verified Carbon Units</t>
  </si>
  <si>
    <t>What is the number of Verified Carbon Units in year t2?</t>
  </si>
  <si>
    <t>What is the number of buffer credits to be contributed to the AFOLU pooled buffer account in year t2?</t>
  </si>
  <si>
    <t xml:space="preserve">What is the total net GHG emission reductions from the project activity up to year
t1 adjusted to account for uncertainty?</t>
  </si>
  <si>
    <t xml:space="preserve">What is the total net GHG emission reductions from the project activity up to year
t2 adjusted to account for uncertainty?</t>
  </si>
  <si>
    <t>What percentage of buffer credits is contributed to the AFOLU pooled buffer account in year t2?</t>
  </si>
  <si>
    <t>What are the net GHG emission reductions from the project activity up to year t1?</t>
  </si>
  <si>
    <t>What are the net GHG emission reductions from the project activity up to year t2?</t>
  </si>
  <si>
    <t>Monitoring Report (Auto)</t>
  </si>
  <si>
    <t>VVB</t>
  </si>
  <si>
    <t>VVB Name</t>
  </si>
  <si>
    <t>Sub-Schema</t>
  </si>
  <si>
    <t>What is the mean tree biomass per hectare in stratum i (b_TREE,i) in t d.m. ha^-1?</t>
  </si>
  <si>
    <t>What is the ratio of the area of stratum i to the sum of areas of tree biomass estimation strata (w_i)?</t>
  </si>
  <si>
    <t>What is the tree biomass per hectare in plot p of stratum i (b_TREE,p,i) in t d.m. ha^-1?</t>
  </si>
  <si>
    <t>What is the variance of tree biomass per hectare across all sample plots in stratum i (S^2_i) in (t d.m. ha^-1)^2?</t>
  </si>
  <si>
    <t>What is the slope of the regression line of tree biomass per hectare against the secondary variable in a sample plot (β)?</t>
  </si>
  <si>
    <t>What is the mean value of the secondary variable across all the sample plots (x')?</t>
  </si>
  <si>
    <t>What is the mean value of the secondary variable in the sub-sample of sample plots (x̄)?</t>
  </si>
  <si>
    <t>What is the variance of mean tree biomass per hectare in stratum i (S^2_i) in (t d.m. ha^-1)^2?</t>
  </si>
  <si>
    <t>What is the ratio of the number of sample plots in the sub-sample to the total number of sample plots (α)?</t>
  </si>
  <si>
    <t>What is the coefficient of correlation between the secondary variable and the tree biomass per hectare in a sample plot, estimated across all the sample plots in the sub-sample (ρ)?</t>
  </si>
  <si>
    <t>Peat depletion time (PDT) &amp; Soil organic carbon depletion time (SDT)</t>
  </si>
  <si>
    <t>The maximum quantity of GHG emission reductions</t>
  </si>
  <si>
    <t>Net GHG emissions from soil in baseline scenario</t>
  </si>
  <si>
    <t>Default factors approach for CO2 emissions from the eroded SOC pool</t>
  </si>
  <si>
    <t>Default factors for N2O emissions from soil</t>
  </si>
  <si>
    <t>Average salinity for N2O emissions from soil in default factor</t>
  </si>
  <si>
    <t>Proxy approach for CO2 emissions from soil in-situ for project scenario</t>
  </si>
  <si>
    <t>Default factors approach for CO2 emissions from the eroded SOC pool for project scenario</t>
  </si>
  <si>
    <t>Calculation of deduction from CO2 emissions from the SOC pool to account for the percentage of the carbon stock that is derived from allochthonous soil organic carbon project scenario</t>
  </si>
  <si>
    <t>Net Emissions from biomass, soil and fuel in baseline scenario in year t</t>
  </si>
  <si>
    <t>Net Emissions from biomass, soil, prescribed burning and fuel in project scenario in year t</t>
  </si>
  <si>
    <t>AR Tool 5</t>
  </si>
  <si>
    <t>AR Tool 05 (Estimation of GHG emissions related to fossil fuel combustion in A/R CDM project activities)</t>
  </si>
  <si>
    <t>Tool</t>
  </si>
  <si>
    <t>AR Tool 05(3.0.0)</t>
  </si>
  <si>
    <t>Tool Id</t>
  </si>
  <si>
    <t>1727798183.763722000</t>
  </si>
  <si>
    <t>AR Tool 05: Direct method</t>
  </si>
  <si>
    <t>AR Tool 05: Indirect method (For vehicles)</t>
  </si>
  <si>
    <t>AR Tool 05: Indirect method (stationary equipment)</t>
  </si>
  <si>
    <t>Direct Method Variables</t>
  </si>
  <si>
    <t>Indirect method (For vehicles) Variables</t>
  </si>
  <si>
    <t>Indirect method (stationary equipment) variables</t>
  </si>
  <si>
    <t>AR Tool 14 (Estimation of carbon stocks and change in carbon stocks of trees and shrubs in A/R CDM project activities)</t>
  </si>
  <si>
    <t>AR Tool 14(5.0.0)</t>
  </si>
  <si>
    <t>1727945693.152681000</t>
  </si>
  <si>
    <t>AR Tool 14: Difference of two independent stock estimations</t>
  </si>
  <si>
    <t>AR Tool 14: Direct estimating Changes via Sample Plot Re-measurement</t>
  </si>
  <si>
    <t>AR Tool 14: Estimation by proportionate crown cover</t>
  </si>
  <si>
    <t>AR Tool 14: Estimating change in carbon stock in trees in a year</t>
  </si>
  <si>
    <t>AR Tool 14: Determination of Estimating carbon stock in trees at a point of time</t>
  </si>
  <si>
    <t>AR Tool 14: Sample Plot Measurement via Stratified Random Sampling</t>
  </si>
  <si>
    <t>AR Tool 14: Double Sampling for Sample Plot Measurement</t>
  </si>
  <si>
    <t>AR Tool 14: Estimating Sample Plots by Crown Cover Proportion</t>
  </si>
  <si>
    <t>AR Tool 14: Updating previous stock by direct estimation of change</t>
  </si>
  <si>
    <t>AR Tool 14: Estimating Shrub Carbon Stock Change Between Two Points</t>
  </si>
  <si>
    <t>AR Tool 14: Estimating change in carbon stock in shrubs in a year</t>
  </si>
  <si>
    <t>AR Tool 14: Estimating carbon stock in shrubs at a point of time</t>
  </si>
  <si>
    <t>Mean change in tree biomass per hectare within the biomass estimation strata</t>
  </si>
  <si>
    <t>Stratified random sampling mean tree biomass per hectare in the tree biomass estimation strata</t>
  </si>
  <si>
    <t>Double Sampling Mean tree biomass per hectare in the tree biomass estimation strata</t>
  </si>
  <si>
    <t>Crown Cover Proportion Carbon stock in pre-project tree biomass in stratum</t>
  </si>
  <si>
    <t>Sampling design selection</t>
  </si>
  <si>
    <t>AR Tool 14: Estimating change in carbon stock in trees between two points of time</t>
  </si>
  <si>
    <t>Schema name</t>
  </si>
  <si>
    <t>Field name</t>
  </si>
  <si>
    <t>organic soil</t>
  </si>
  <si>
    <t>Default factors</t>
  </si>
  <si>
    <t>Historical or chronosequence-derived data</t>
  </si>
  <si>
    <t>Field-collected data</t>
  </si>
  <si>
    <t>Modeling</t>
  </si>
  <si>
    <t>Deltaic fluidized muds</t>
  </si>
  <si>
    <t>O2 depletion</t>
  </si>
  <si>
    <t>Small Mountainous Rivers</t>
  </si>
  <si>
    <t>Extreme accumulation rates</t>
  </si>
  <si>
    <t>Non-seagrass wetland systems</t>
  </si>
  <si>
    <t>Soil subsidence</t>
  </si>
  <si>
    <t>empty</t>
  </si>
  <si>
    <t>not confirmed</t>
  </si>
  <si>
    <t>Project scenario</t>
  </si>
  <si>
    <t>In a year</t>
  </si>
  <si>
    <t>Direct estimation of change by re-measurement of sample plots</t>
  </si>
  <si>
    <t>no-decrease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</si>
</sst>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b/>
      <sz val="14"/>
    </font>
    <font>
      <sz val="11"/>
    </font>
    <font>
      <u/>
      <color rgb="FF0000FF"/>
      <sz val="11"/>
    </font>
  </fonts>
  <fills count="8">
    <fill>
      <patternFill patternType="none"/>
    </fill>
    <fill>
      <patternFill patternType="gray125"/>
    </fill>
    <fill>
      <patternFill patternType="solid">
        <fgColor rgb="FFD8E4BC"/>
      </patternFill>
    </fill>
    <fill>
      <patternFill patternType="solid">
        <fgColor rgb="FFFFFFFF"/>
      </patternFill>
    </fill>
    <fill>
      <patternFill patternType="solid">
        <fgColor rgb="FFFABF8F"/>
      </patternFill>
    </fill>
    <fill>
      <patternFill patternType="solid">
        <fgColor rgb="FFFDE9D9"/>
      </patternFill>
    </fill>
    <fill>
      <patternFill patternType="solid">
        <fgColor rgb="FFF2F2F2"/>
      </patternFill>
    </fill>
    <fill>
      <patternFill patternType="solid">
        <fgColor rgb="FFE2E2E2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BBBBBB"/>
      </bottom>
      <diagonal/>
    </border>
    <border>
      <left style="dashed">
        <color rgb="FF888888"/>
      </left>
      <right style="dashed">
        <color rgb="FF888888"/>
      </right>
      <top/>
      <bottom style="thin">
        <color rgb="FFBBBBBB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3" borderId="1" xfId="0" applyFont="1" applyFill="1" applyBorder="1" applyAlignment="1">
      <alignment wrapText="1"/>
    </xf>
    <xf numFmtId="0" fontId="1" fillId="4" borderId="1" xfId="0" applyFont="1" applyFill="1" applyBorder="1"/>
    <xf numFmtId="0" fontId="2" fillId="5" borderId="2" xfId="0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0" fontId="2" fillId="6" borderId="3" xfId="0" applyFont="1" applyFill="1" applyBorder="1" applyAlignment="1">
      <alignment wrapText="1"/>
    </xf>
    <xf numFmtId="0" fontId="2" fillId="7" borderId="3" xfId="0" applyFont="1" applyFill="1" applyBorder="1" applyAlignment="1">
      <alignment wrapText="1"/>
    </xf>
    <xf numFmtId="0" fontId="3" fillId="7" borderId="3" xfId="0" applyFont="1" applyFill="1" applyBorder="1" applyAlignment="1">
      <alignment wrapText="1"/>
    </xf>
    <xf numFmtId="0" fontId="3" fillId="6" borderId="3" xfId="0" applyFont="1" applyFill="1" applyBorder="1" applyAlignment="1">
      <alignment wrapText="1"/>
    </xf>
    <xf numFmtId="0" fontId="1" fillId="0" borderId="1" xfId="0" applyFont="1" applyBorder="1"/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#&apos;Project Details&apos;!A1" TargetMode="External"/><Relationship Id="rId2" Type="http://schemas.openxmlformats.org/officeDocument/2006/relationships/hyperlink" Target="#&apos;Date Range&apos;!A1" TargetMode="External"/><Relationship Id="rId3" Type="http://schemas.openxmlformats.org/officeDocument/2006/relationships/hyperlink" Target="#&apos;Date Range&apos;!A1" TargetMode="External"/><Relationship Id="rId4" Type="http://schemas.openxmlformats.org/officeDocument/2006/relationships/hyperlink" Target="#&apos;Project Identification and Map&apos;!A1" TargetMode="External"/><Relationship Id="rId5" Type="http://schemas.openxmlformats.org/officeDocument/2006/relationships/hyperlink" Target="#&apos;Carbon Pool and Greenhouse Gas&apos;!A1" TargetMode="External"/><Relationship Id="rId6" Type="http://schemas.openxmlformats.org/officeDocument/2006/relationships/hyperlink" Target="#&apos;The maximum quantity of GHG em&apos;!A1" TargetMode="External"/><Relationship Id="rId7" Type="http://schemas.openxmlformats.org/officeDocument/2006/relationships/hyperlink" Target="#&apos;Which method are you us (enum)&apos;!A3" TargetMode="External"/><Relationship Id="rId8" Type="http://schemas.openxmlformats.org/officeDocument/2006/relationships/hyperlink" Target="#&apos;Stock loss approach&apos;!A1" TargetMode="External"/><Relationship Id="rId9" Type="http://schemas.openxmlformats.org/officeDocument/2006/relationships/hyperlink" Target="#&apos;What is the soil type   (enum)&apos;!A3" TargetMode="External"/><Relationship Id="rId10" Type="http://schemas.openxmlformats.org/officeDocument/2006/relationships/hyperlink" Target="#&apos;Total stock approach&apos;!A1" TargetMode="External"/><Relationship Id="rId11" Type="http://schemas.openxmlformats.org/officeDocument/2006/relationships/hyperlink" Target="#&apos;What is the soil typ 1 (enum)&apos;!A3" TargetMode="External"/><Relationship Id="rId12" Type="http://schemas.openxmlformats.org/officeDocument/2006/relationships/hyperlink" Target="#&apos;Final Baseline Emissions&apos;!A1" TargetMode="External"/><Relationship Id="rId13" Type="http://schemas.openxmlformats.org/officeDocument/2006/relationships/hyperlink" Target="#&apos;Net Emissions from biomass soi&apos;!A1" TargetMode="External"/><Relationship Id="rId14" Type="http://schemas.openxmlformats.org/officeDocument/2006/relationships/hyperlink" Target="#&apos;Accounting for sea level rise &apos;!A1" TargetMode="External"/><Relationship Id="rId15" Type="http://schemas.openxmlformats.org/officeDocument/2006/relationships/hyperlink" Target="#&apos;Net carbon stock change in bio&apos;!A1" TargetMode="External"/><Relationship Id="rId16" Type="http://schemas.openxmlformats.org/officeDocument/2006/relationships/hyperlink" Target="#&apos;AR Tool 14 (tool)&apos;!A1" TargetMode="External"/><Relationship Id="rId17" Type="http://schemas.openxmlformats.org/officeDocument/2006/relationships/hyperlink" Target="#&apos;It&apos;s a baseline scenari (enum)&apos;!A3" TargetMode="External"/><Relationship Id="rId18" Type="http://schemas.openxmlformats.org/officeDocument/2006/relationships/hyperlink" Target="#&apos;Which method did you us (enum)&apos;!A3" TargetMode="External"/><Relationship Id="rId19" Type="http://schemas.openxmlformats.org/officeDocument/2006/relationships/hyperlink" Target="#&apos;AR Tool 14 Estimatin 4 (tool)&apos;!A1" TargetMode="External"/><Relationship Id="rId20" Type="http://schemas.openxmlformats.org/officeDocument/2006/relationships/hyperlink" Target="#&apos;Which method did you 3 (enum)&apos;!A3" TargetMode="External"/><Relationship Id="rId21" Type="http://schemas.openxmlformats.org/officeDocument/2006/relationships/hyperlink" Target="#&apos;AR Tool 14 Estimation b (tool)&apos;!A1" TargetMode="External"/><Relationship Id="rId22" Type="http://schemas.openxmlformats.org/officeDocument/2006/relationships/hyperlink" Target="#&apos;Mean annual change in c (tool)&apos;!A1" TargetMode="External"/><Relationship Id="rId23" Type="http://schemas.openxmlformats.org/officeDocument/2006/relationships/hyperlink" Target="#&apos;AR Tool 14 Direct estim (tool)&apos;!A1" TargetMode="External"/><Relationship Id="rId24" Type="http://schemas.openxmlformats.org/officeDocument/2006/relationships/hyperlink" Target="#&apos;Mean change in tree bio (tool)&apos;!A1" TargetMode="External"/><Relationship Id="rId25" Type="http://schemas.openxmlformats.org/officeDocument/2006/relationships/hyperlink" Target="#&apos;AR Tool 14 Difference o (tool)&apos;!A1" TargetMode="External"/><Relationship Id="rId26" Type="http://schemas.openxmlformats.org/officeDocument/2006/relationships/hyperlink" Target="#&apos;AR Tool 14 Estimating c (tool)&apos;!A1" TargetMode="External"/><Relationship Id="rId27" Type="http://schemas.openxmlformats.org/officeDocument/2006/relationships/hyperlink" Target="#&apos;AR Tool 14 Determinatio (tool)&apos;!A1" TargetMode="External"/><Relationship Id="rId28" Type="http://schemas.openxmlformats.org/officeDocument/2006/relationships/hyperlink" Target="#&apos;Which method did you 2 (enum)&apos;!A3" TargetMode="External"/><Relationship Id="rId29" Type="http://schemas.openxmlformats.org/officeDocument/2006/relationships/hyperlink" Target="#&apos;AR Tool 14 Updating pre (tool)&apos;!A1" TargetMode="External"/><Relationship Id="rId30" Type="http://schemas.openxmlformats.org/officeDocument/2006/relationships/hyperlink" Target="#&apos;AR Tool 14 Estimating S (tool)&apos;!A1" TargetMode="External"/><Relationship Id="rId31" Type="http://schemas.openxmlformats.org/officeDocument/2006/relationships/hyperlink" Target="#&apos;Crown Cover Proportion  (tool)&apos;!A1" TargetMode="External"/><Relationship Id="rId32" Type="http://schemas.openxmlformats.org/officeDocument/2006/relationships/hyperlink" Target="#&apos;Sampling design selecti (tool)&apos;!A1" TargetMode="External"/><Relationship Id="rId33" Type="http://schemas.openxmlformats.org/officeDocument/2006/relationships/hyperlink" Target="#&apos;Which sampling design w (enum)&apos;!A3" TargetMode="External"/><Relationship Id="rId34" Type="http://schemas.openxmlformats.org/officeDocument/2006/relationships/hyperlink" Target="#&apos;AR Tool 14 Sample Plot  (tool)&apos;!A1" TargetMode="External"/><Relationship Id="rId35" Type="http://schemas.openxmlformats.org/officeDocument/2006/relationships/hyperlink" Target="#&apos;Stratified random sampl (tool)&apos;!A1" TargetMode="External"/><Relationship Id="rId36" Type="http://schemas.openxmlformats.org/officeDocument/2006/relationships/hyperlink" Target="#&apos;AR Tool 14 Double Sampl (tool)&apos;!A1" TargetMode="External"/><Relationship Id="rId37" Type="http://schemas.openxmlformats.org/officeDocument/2006/relationships/hyperlink" Target="#&apos;Double Sampling Mean tr (tool)&apos;!A1" TargetMode="External"/><Relationship Id="rId38" Type="http://schemas.openxmlformats.org/officeDocument/2006/relationships/hyperlink" Target="#&apos;Which method did you 1 (enum)&apos;!A3" TargetMode="External"/><Relationship Id="rId39" Type="http://schemas.openxmlformats.org/officeDocument/2006/relationships/hyperlink" Target="#&apos;AR Tool 14 Estimatin 1 (tool)&apos;!A1" TargetMode="External"/><Relationship Id="rId40" Type="http://schemas.openxmlformats.org/officeDocument/2006/relationships/hyperlink" Target="#&apos;AR Tool 14 Estimatin 2 (tool)&apos;!A1" TargetMode="External"/><Relationship Id="rId41" Type="http://schemas.openxmlformats.org/officeDocument/2006/relationships/hyperlink" Target="#&apos;AR Tool 14 Estimatin 3 (tool)&apos;!A1" TargetMode="External"/><Relationship Id="rId42" Type="http://schemas.openxmlformats.org/officeDocument/2006/relationships/hyperlink" Target="#&apos;Shrub biomass per hecta (tool)&apos;!A1" TargetMode="External"/><Relationship Id="rId43" Type="http://schemas.openxmlformats.org/officeDocument/2006/relationships/hyperlink" Target="#&apos;Net GHG emissions from soil in&apos;!A1" TargetMode="External"/><Relationship Id="rId44" Type="http://schemas.openxmlformats.org/officeDocument/2006/relationships/hyperlink" Target="#&apos;Peat depletion time (PDT) &amp; So&apos;!A1" TargetMode="External"/><Relationship Id="rId45" Type="http://schemas.openxmlformats.org/officeDocument/2006/relationships/hyperlink" Target="#&apos;Which approach using in (enum)&apos;!A3" TargetMode="External"/><Relationship Id="rId46" Type="http://schemas.openxmlformats.org/officeDocument/2006/relationships/hyperlink" Target="#&apos;Which method are you 1 (enum)&apos;!A3" TargetMode="External"/><Relationship Id="rId47" Type="http://schemas.openxmlformats.org/officeDocument/2006/relationships/hyperlink" Target="#&apos;Which approach using 1 (enum)&apos;!A3" TargetMode="External"/><Relationship Id="rId48" Type="http://schemas.openxmlformats.org/officeDocument/2006/relationships/hyperlink" Target="#&apos;Default factors approach for C&apos;!A1" TargetMode="External"/><Relationship Id="rId49" Type="http://schemas.openxmlformats.org/officeDocument/2006/relationships/hyperlink" Target="#&apos;What is the carbon pres (enum)&apos;!A3" TargetMode="External"/><Relationship Id="rId50" Type="http://schemas.openxmlformats.org/officeDocument/2006/relationships/hyperlink" Target="#&apos;Which approach using 2 (enum)&apos;!A3" TargetMode="External"/><Relationship Id="rId51" Type="http://schemas.openxmlformats.org/officeDocument/2006/relationships/hyperlink" Target="#&apos;CH4 emissions from soil&apos;!A1" TargetMode="External"/><Relationship Id="rId52" Type="http://schemas.openxmlformats.org/officeDocument/2006/relationships/hyperlink" Target="#&apos;Which approach using 3 (enum)&apos;!A3" TargetMode="External"/><Relationship Id="rId53" Type="http://schemas.openxmlformats.org/officeDocument/2006/relationships/hyperlink" Target="#&apos;N2O emissions from soil &apos;!A1" TargetMode="External"/><Relationship Id="rId54" Type="http://schemas.openxmlformats.org/officeDocument/2006/relationships/hyperlink" Target="#&apos;Which approach using 4 (enum)&apos;!A3" TargetMode="External"/><Relationship Id="rId55" Type="http://schemas.openxmlformats.org/officeDocument/2006/relationships/hyperlink" Target="#&apos;Default factors for N2O emissi&apos;!A1" TargetMode="External"/><Relationship Id="rId56" Type="http://schemas.openxmlformats.org/officeDocument/2006/relationships/hyperlink" Target="#&apos;Which system applies to (enum)&apos;!A3" TargetMode="External"/><Relationship Id="rId57" Type="http://schemas.openxmlformats.org/officeDocument/2006/relationships/hyperlink" Target="#&apos;Average salinity for N2O emiss&apos;!A1" TargetMode="External"/><Relationship Id="rId58" Type="http://schemas.openxmlformats.org/officeDocument/2006/relationships/hyperlink" Target="#&apos;Average salinity for N2O emiss&apos;!A1" TargetMode="External"/><Relationship Id="rId59" Type="http://schemas.openxmlformats.org/officeDocument/2006/relationships/hyperlink" Target="#&apos;Net GHG emissions in the basel&apos;!A1" TargetMode="External"/><Relationship Id="rId60" Type="http://schemas.openxmlformats.org/officeDocument/2006/relationships/hyperlink" Target="#&apos;Final Project Emissions&apos;!A1" TargetMode="External"/><Relationship Id="rId61" Type="http://schemas.openxmlformats.org/officeDocument/2006/relationships/hyperlink" Target="#&apos;Net Emissions from biomass  1&apos;!A1" TargetMode="External"/><Relationship Id="rId62" Type="http://schemas.openxmlformats.org/officeDocument/2006/relationships/hyperlink" Target="#&apos;Net carbon stock change in  1&apos;!A1" TargetMode="External"/><Relationship Id="rId63" Type="http://schemas.openxmlformats.org/officeDocument/2006/relationships/hyperlink" Target="#&apos;AR Tool 14 (tool)&apos;!A1" TargetMode="External"/><Relationship Id="rId64" Type="http://schemas.openxmlformats.org/officeDocument/2006/relationships/hyperlink" Target="#&apos;It&apos;s a baseline scenari (enum)&apos;!A3" TargetMode="External"/><Relationship Id="rId65" Type="http://schemas.openxmlformats.org/officeDocument/2006/relationships/hyperlink" Target="#&apos;Which method did you us (enum)&apos;!A3" TargetMode="External"/><Relationship Id="rId66" Type="http://schemas.openxmlformats.org/officeDocument/2006/relationships/hyperlink" Target="#&apos;AR Tool 14 Estimatin 4 (tool)&apos;!A1" TargetMode="External"/><Relationship Id="rId67" Type="http://schemas.openxmlformats.org/officeDocument/2006/relationships/hyperlink" Target="#&apos;Which method did you 3 (enum)&apos;!A3" TargetMode="External"/><Relationship Id="rId68" Type="http://schemas.openxmlformats.org/officeDocument/2006/relationships/hyperlink" Target="#&apos;AR Tool 14 Estimation b (tool)&apos;!A1" TargetMode="External"/><Relationship Id="rId69" Type="http://schemas.openxmlformats.org/officeDocument/2006/relationships/hyperlink" Target="#&apos;Mean annual change in c (tool)&apos;!A1" TargetMode="External"/><Relationship Id="rId70" Type="http://schemas.openxmlformats.org/officeDocument/2006/relationships/hyperlink" Target="#&apos;AR Tool 14 Direct estim (tool)&apos;!A1" TargetMode="External"/><Relationship Id="rId71" Type="http://schemas.openxmlformats.org/officeDocument/2006/relationships/hyperlink" Target="#&apos;Mean change in tree bio (tool)&apos;!A1" TargetMode="External"/><Relationship Id="rId72" Type="http://schemas.openxmlformats.org/officeDocument/2006/relationships/hyperlink" Target="#&apos;AR Tool 14 Difference o (tool)&apos;!A1" TargetMode="External"/><Relationship Id="rId73" Type="http://schemas.openxmlformats.org/officeDocument/2006/relationships/hyperlink" Target="#&apos;AR Tool 14 Estimating c (tool)&apos;!A1" TargetMode="External"/><Relationship Id="rId74" Type="http://schemas.openxmlformats.org/officeDocument/2006/relationships/hyperlink" Target="#&apos;AR Tool 14 Determinatio (tool)&apos;!A1" TargetMode="External"/><Relationship Id="rId75" Type="http://schemas.openxmlformats.org/officeDocument/2006/relationships/hyperlink" Target="#&apos;Which method did you 2 (enum)&apos;!A3" TargetMode="External"/><Relationship Id="rId76" Type="http://schemas.openxmlformats.org/officeDocument/2006/relationships/hyperlink" Target="#&apos;AR Tool 14 Updating pre (tool)&apos;!A1" TargetMode="External"/><Relationship Id="rId77" Type="http://schemas.openxmlformats.org/officeDocument/2006/relationships/hyperlink" Target="#&apos;AR Tool 14 Estimating S (tool)&apos;!A1" TargetMode="External"/><Relationship Id="rId78" Type="http://schemas.openxmlformats.org/officeDocument/2006/relationships/hyperlink" Target="#&apos;Crown Cover Proportion  (tool)&apos;!A1" TargetMode="External"/><Relationship Id="rId79" Type="http://schemas.openxmlformats.org/officeDocument/2006/relationships/hyperlink" Target="#&apos;Sampling design selecti (tool)&apos;!A1" TargetMode="External"/><Relationship Id="rId80" Type="http://schemas.openxmlformats.org/officeDocument/2006/relationships/hyperlink" Target="#&apos;Which sampling design w (enum)&apos;!A3" TargetMode="External"/><Relationship Id="rId81" Type="http://schemas.openxmlformats.org/officeDocument/2006/relationships/hyperlink" Target="#&apos;AR Tool 14 Sample Plot  (tool)&apos;!A1" TargetMode="External"/><Relationship Id="rId82" Type="http://schemas.openxmlformats.org/officeDocument/2006/relationships/hyperlink" Target="#&apos;Stratified random sampl (tool)&apos;!A1" TargetMode="External"/><Relationship Id="rId83" Type="http://schemas.openxmlformats.org/officeDocument/2006/relationships/hyperlink" Target="#&apos;AR Tool 14 Double Sampl (tool)&apos;!A1" TargetMode="External"/><Relationship Id="rId84" Type="http://schemas.openxmlformats.org/officeDocument/2006/relationships/hyperlink" Target="#&apos;Double Sampling Mean tr (tool)&apos;!A1" TargetMode="External"/><Relationship Id="rId85" Type="http://schemas.openxmlformats.org/officeDocument/2006/relationships/hyperlink" Target="#&apos;Which method did you 1 (enum)&apos;!A3" TargetMode="External"/><Relationship Id="rId86" Type="http://schemas.openxmlformats.org/officeDocument/2006/relationships/hyperlink" Target="#&apos;AR Tool 14 Estimatin 1 (tool)&apos;!A1" TargetMode="External"/><Relationship Id="rId87" Type="http://schemas.openxmlformats.org/officeDocument/2006/relationships/hyperlink" Target="#&apos;AR Tool 14 Estimatin 2 (tool)&apos;!A1" TargetMode="External"/><Relationship Id="rId88" Type="http://schemas.openxmlformats.org/officeDocument/2006/relationships/hyperlink" Target="#&apos;AR Tool 14 Estimatin 3 (tool)&apos;!A1" TargetMode="External"/><Relationship Id="rId89" Type="http://schemas.openxmlformats.org/officeDocument/2006/relationships/hyperlink" Target="#&apos;Shrub biomass per hecta (tool)&apos;!A1" TargetMode="External"/><Relationship Id="rId90" Type="http://schemas.openxmlformats.org/officeDocument/2006/relationships/hyperlink" Target="#&apos;Net GHG emissions and removals&apos;!A1" TargetMode="External"/><Relationship Id="rId91" Type="http://schemas.openxmlformats.org/officeDocument/2006/relationships/hyperlink" Target="#&apos;Which approach using 5 (enum)&apos;!A3" TargetMode="External"/><Relationship Id="rId92" Type="http://schemas.openxmlformats.org/officeDocument/2006/relationships/hyperlink" Target="#&apos;Proxy approach for CO2 emissio&apos;!A1" TargetMode="External"/><Relationship Id="rId93" Type="http://schemas.openxmlformats.org/officeDocument/2006/relationships/hyperlink" Target="#&apos;Which proxies using  (enum)&apos;!A3" TargetMode="External"/><Relationship Id="rId94" Type="http://schemas.openxmlformats.org/officeDocument/2006/relationships/hyperlink" Target="#&apos;Which approach using 6 (enum)&apos;!A3" TargetMode="External"/><Relationship Id="rId95" Type="http://schemas.openxmlformats.org/officeDocument/2006/relationships/hyperlink" Target="#&apos;Default factors approach fo 1&apos;!A1" TargetMode="External"/><Relationship Id="rId96" Type="http://schemas.openxmlformats.org/officeDocument/2006/relationships/hyperlink" Target="#&apos;What is the carbon p 1 (enum)&apos;!A3" TargetMode="External"/><Relationship Id="rId97" Type="http://schemas.openxmlformats.org/officeDocument/2006/relationships/hyperlink" Target="#&apos;Which approach using 7 (enum)&apos;!A3" TargetMode="External"/><Relationship Id="rId98" Type="http://schemas.openxmlformats.org/officeDocument/2006/relationships/hyperlink" Target="#&apos;Calculation of deduction from &apos;!A1" TargetMode="External"/><Relationship Id="rId99" Type="http://schemas.openxmlformats.org/officeDocument/2006/relationships/hyperlink" Target="#&apos;Which method are you 2 (enum)&apos;!A3" TargetMode="External"/><Relationship Id="rId100" Type="http://schemas.openxmlformats.org/officeDocument/2006/relationships/hyperlink" Target="#&apos;CH4 emissions from soil&apos;!A1" TargetMode="External"/><Relationship Id="rId101" Type="http://schemas.openxmlformats.org/officeDocument/2006/relationships/hyperlink" Target="#&apos;Which approach using 3 (enum)&apos;!A3" TargetMode="External"/><Relationship Id="rId102" Type="http://schemas.openxmlformats.org/officeDocument/2006/relationships/hyperlink" Target="#&apos;N2O emissions from soil &apos;!A1" TargetMode="External"/><Relationship Id="rId103" Type="http://schemas.openxmlformats.org/officeDocument/2006/relationships/hyperlink" Target="#&apos;Which approach using 4 (enum)&apos;!A3" TargetMode="External"/><Relationship Id="rId104" Type="http://schemas.openxmlformats.org/officeDocument/2006/relationships/hyperlink" Target="#&apos;Default factors for N2O emissi&apos;!A1" TargetMode="External"/><Relationship Id="rId105" Type="http://schemas.openxmlformats.org/officeDocument/2006/relationships/hyperlink" Target="#&apos;Which system applies to (enum)&apos;!A3" TargetMode="External"/><Relationship Id="rId106" Type="http://schemas.openxmlformats.org/officeDocument/2006/relationships/hyperlink" Target="#&apos;Average salinity for N2O emiss&apos;!A1" TargetMode="External"/><Relationship Id="rId107" Type="http://schemas.openxmlformats.org/officeDocument/2006/relationships/hyperlink" Target="#&apos;Average salinity for N2O emiss&apos;!A1" TargetMode="External"/><Relationship Id="rId108" Type="http://schemas.openxmlformats.org/officeDocument/2006/relationships/hyperlink" Target="#&apos;Net non-CO2 emissions from pre&apos;!A1" TargetMode="External"/><Relationship Id="rId109" Type="http://schemas.openxmlformats.org/officeDocument/2006/relationships/hyperlink" Target="#&apos;Emissions from fossil fuel use&apos;!A1" TargetMode="External"/><Relationship Id="rId110" Type="http://schemas.openxmlformats.org/officeDocument/2006/relationships/hyperlink" Target="#&apos;AR Tool 5 (tool)&apos;!A1" TargetMode="External"/><Relationship Id="rId111" Type="http://schemas.openxmlformats.org/officeDocument/2006/relationships/hyperlink" Target="#&apos;Which method will you u (enum)&apos;!A3" TargetMode="External"/><Relationship Id="rId112" Type="http://schemas.openxmlformats.org/officeDocument/2006/relationships/hyperlink" Target="#&apos;AR Tool 05 Direct metho (tool)&apos;!A1" TargetMode="External"/><Relationship Id="rId113" Type="http://schemas.openxmlformats.org/officeDocument/2006/relationships/hyperlink" Target="#&apos;Direct Method Variables (tool)&apos;!A1" TargetMode="External"/><Relationship Id="rId114" Type="http://schemas.openxmlformats.org/officeDocument/2006/relationships/hyperlink" Target="#&apos;AR Tool 05 Indirect  1 (tool)&apos;!A1" TargetMode="External"/><Relationship Id="rId115" Type="http://schemas.openxmlformats.org/officeDocument/2006/relationships/hyperlink" Target="#&apos;Indirect method (statio (tool)&apos;!A1" TargetMode="External"/><Relationship Id="rId116" Type="http://schemas.openxmlformats.org/officeDocument/2006/relationships/hyperlink" Target="#&apos;AR Tool 05 Indirect met (tool)&apos;!A1" TargetMode="External"/><Relationship Id="rId117" Type="http://schemas.openxmlformats.org/officeDocument/2006/relationships/hyperlink" Target="#&apos;What is the return load (enum)&apos;!A3" TargetMode="External"/><Relationship Id="rId118" Type="http://schemas.openxmlformats.org/officeDocument/2006/relationships/hyperlink" Target="#&apos;Indirect method (For ve (tool)&apos;!A1" TargetMode="External"/><Relationship Id="rId119" Type="http://schemas.openxmlformats.org/officeDocument/2006/relationships/hyperlink" Target="#&apos;Net GHG Emissions in the proje&apos;!A1" TargetMode="External"/><Relationship Id="rId120" Type="http://schemas.openxmlformats.org/officeDocument/2006/relationships/hyperlink" Target="#&apos;Net GHG Emission Reductions an&apos;!A1" TargetMode="External"/><Relationship Id="rId121" Type="http://schemas.openxmlformats.org/officeDocument/2006/relationships/hyperlink" Target="#&apos;Estimation of uncertainty in b&apos;!A1" TargetMode="External"/><Relationship Id="rId122" Type="http://schemas.openxmlformats.org/officeDocument/2006/relationships/hyperlink" Target="#&apos;Estimation of uncertainty in p&apos;!A1" TargetMode="External"/><Relationship Id="rId123" Type="http://schemas.openxmlformats.org/officeDocument/2006/relationships/hyperlink" Target="#&apos;Total error in project activit&apos;!A1" TargetMode="External"/><Relationship Id="rId124" Type="http://schemas.openxmlformats.org/officeDocument/2006/relationships/hyperlink" Target="#&apos;Calculation of Verified Carbon&apos;!A1" TargetMode="Externa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hyperlink" Target="#&apos;What is the soil type   (enum)&apos;!A3" TargetMode="Externa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hyperlink" Target="#&apos;What is the soil typ 1 (enum)&apos;!A3" TargetMode="Externa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hyperlink" Target="#&apos;Which method are you us (enum)&apos;!A3" TargetMode="External"/><Relationship Id="rId2" Type="http://schemas.openxmlformats.org/officeDocument/2006/relationships/hyperlink" Target="#&apos;Stock loss approach&apos;!A1" TargetMode="External"/><Relationship Id="rId3" Type="http://schemas.openxmlformats.org/officeDocument/2006/relationships/hyperlink" Target="#&apos;What is the soil type   (enum)&apos;!A3" TargetMode="External"/><Relationship Id="rId4" Type="http://schemas.openxmlformats.org/officeDocument/2006/relationships/hyperlink" Target="#&apos;Total stock approach&apos;!A1" TargetMode="External"/><Relationship Id="rId5" Type="http://schemas.openxmlformats.org/officeDocument/2006/relationships/hyperlink" Target="#&apos;What is the soil typ 1 (enum)&apos;!A3" TargetMode="Externa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hyperlink" Target="#&apos;AR Tool 14 (tool)&apos;!A1" TargetMode="External"/><Relationship Id="rId2" Type="http://schemas.openxmlformats.org/officeDocument/2006/relationships/hyperlink" Target="#&apos;It&apos;s a baseline scenari (enum)&apos;!A3" TargetMode="External"/><Relationship Id="rId3" Type="http://schemas.openxmlformats.org/officeDocument/2006/relationships/hyperlink" Target="#&apos;Which method did you us (enum)&apos;!A3" TargetMode="External"/><Relationship Id="rId4" Type="http://schemas.openxmlformats.org/officeDocument/2006/relationships/hyperlink" Target="#&apos;AR Tool 14 Estimatin 4 (tool)&apos;!A1" TargetMode="External"/><Relationship Id="rId5" Type="http://schemas.openxmlformats.org/officeDocument/2006/relationships/hyperlink" Target="#&apos;Which method did you 3 (enum)&apos;!A3" TargetMode="External"/><Relationship Id="rId6" Type="http://schemas.openxmlformats.org/officeDocument/2006/relationships/hyperlink" Target="#&apos;AR Tool 14 Estimation b (tool)&apos;!A1" TargetMode="External"/><Relationship Id="rId7" Type="http://schemas.openxmlformats.org/officeDocument/2006/relationships/hyperlink" Target="#&apos;Mean annual change in c (tool)&apos;!A1" TargetMode="External"/><Relationship Id="rId8" Type="http://schemas.openxmlformats.org/officeDocument/2006/relationships/hyperlink" Target="#&apos;AR Tool 14 Direct estim (tool)&apos;!A1" TargetMode="External"/><Relationship Id="rId9" Type="http://schemas.openxmlformats.org/officeDocument/2006/relationships/hyperlink" Target="#&apos;Mean change in tree bio (tool)&apos;!A1" TargetMode="External"/><Relationship Id="rId10" Type="http://schemas.openxmlformats.org/officeDocument/2006/relationships/hyperlink" Target="#&apos;AR Tool 14 Difference o (tool)&apos;!A1" TargetMode="External"/><Relationship Id="rId11" Type="http://schemas.openxmlformats.org/officeDocument/2006/relationships/hyperlink" Target="#&apos;AR Tool 14 Estimating c (tool)&apos;!A1" TargetMode="External"/><Relationship Id="rId12" Type="http://schemas.openxmlformats.org/officeDocument/2006/relationships/hyperlink" Target="#&apos;AR Tool 14 Determinatio (tool)&apos;!A1" TargetMode="External"/><Relationship Id="rId13" Type="http://schemas.openxmlformats.org/officeDocument/2006/relationships/hyperlink" Target="#&apos;Which method did you 2 (enum)&apos;!A3" TargetMode="External"/><Relationship Id="rId14" Type="http://schemas.openxmlformats.org/officeDocument/2006/relationships/hyperlink" Target="#&apos;AR Tool 14 Updating pre (tool)&apos;!A1" TargetMode="External"/><Relationship Id="rId15" Type="http://schemas.openxmlformats.org/officeDocument/2006/relationships/hyperlink" Target="#&apos;AR Tool 14 Estimating S (tool)&apos;!A1" TargetMode="External"/><Relationship Id="rId16" Type="http://schemas.openxmlformats.org/officeDocument/2006/relationships/hyperlink" Target="#&apos;Crown Cover Proportion  (tool)&apos;!A1" TargetMode="External"/><Relationship Id="rId17" Type="http://schemas.openxmlformats.org/officeDocument/2006/relationships/hyperlink" Target="#&apos;Sampling design selecti (tool)&apos;!A1" TargetMode="External"/><Relationship Id="rId18" Type="http://schemas.openxmlformats.org/officeDocument/2006/relationships/hyperlink" Target="#&apos;Which sampling design w (enum)&apos;!A3" TargetMode="External"/><Relationship Id="rId19" Type="http://schemas.openxmlformats.org/officeDocument/2006/relationships/hyperlink" Target="#&apos;AR Tool 14 Sample Plot  (tool)&apos;!A1" TargetMode="External"/><Relationship Id="rId20" Type="http://schemas.openxmlformats.org/officeDocument/2006/relationships/hyperlink" Target="#&apos;Stratified random sampl (tool)&apos;!A1" TargetMode="External"/><Relationship Id="rId21" Type="http://schemas.openxmlformats.org/officeDocument/2006/relationships/hyperlink" Target="#&apos;AR Tool 14 Double Sampl (tool)&apos;!A1" TargetMode="External"/><Relationship Id="rId22" Type="http://schemas.openxmlformats.org/officeDocument/2006/relationships/hyperlink" Target="#&apos;Double Sampling Mean tr (tool)&apos;!A1" TargetMode="External"/><Relationship Id="rId23" Type="http://schemas.openxmlformats.org/officeDocument/2006/relationships/hyperlink" Target="#&apos;Which method did you 1 (enum)&apos;!A3" TargetMode="External"/><Relationship Id="rId24" Type="http://schemas.openxmlformats.org/officeDocument/2006/relationships/hyperlink" Target="#&apos;AR Tool 14 Estimatin 1 (tool)&apos;!A1" TargetMode="External"/><Relationship Id="rId25" Type="http://schemas.openxmlformats.org/officeDocument/2006/relationships/hyperlink" Target="#&apos;AR Tool 14 Estimatin 2 (tool)&apos;!A1" TargetMode="External"/><Relationship Id="rId26" Type="http://schemas.openxmlformats.org/officeDocument/2006/relationships/hyperlink" Target="#&apos;AR Tool 14 Estimatin 3 (tool)&apos;!A1" TargetMode="External"/><Relationship Id="rId27" Type="http://schemas.openxmlformats.org/officeDocument/2006/relationships/hyperlink" Target="#&apos;Shrub biomass per hecta (tool)&apos;!A1" TargetMode="Externa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hyperlink" Target="#&apos;Peat depletion time (PDT) &amp; So&apos;!A1" TargetMode="External"/><Relationship Id="rId2" Type="http://schemas.openxmlformats.org/officeDocument/2006/relationships/hyperlink" Target="#&apos;Which approach using in (enum)&apos;!A3" TargetMode="External"/><Relationship Id="rId3" Type="http://schemas.openxmlformats.org/officeDocument/2006/relationships/hyperlink" Target="#&apos;Which method are you 1 (enum)&apos;!A3" TargetMode="External"/><Relationship Id="rId4" Type="http://schemas.openxmlformats.org/officeDocument/2006/relationships/hyperlink" Target="#&apos;Which approach using 1 (enum)&apos;!A3" TargetMode="External"/><Relationship Id="rId5" Type="http://schemas.openxmlformats.org/officeDocument/2006/relationships/hyperlink" Target="#&apos;Default factors approach for C&apos;!A1" TargetMode="External"/><Relationship Id="rId6" Type="http://schemas.openxmlformats.org/officeDocument/2006/relationships/hyperlink" Target="#&apos;What is the carbon pres (enum)&apos;!A3" TargetMode="External"/><Relationship Id="rId7" Type="http://schemas.openxmlformats.org/officeDocument/2006/relationships/hyperlink" Target="#&apos;Which approach using 2 (enum)&apos;!A3" TargetMode="External"/><Relationship Id="rId8" Type="http://schemas.openxmlformats.org/officeDocument/2006/relationships/hyperlink" Target="#&apos;CH4 emissions from soil&apos;!A1" TargetMode="External"/><Relationship Id="rId9" Type="http://schemas.openxmlformats.org/officeDocument/2006/relationships/hyperlink" Target="#&apos;Which approach using 3 (enum)&apos;!A3" TargetMode="External"/><Relationship Id="rId10" Type="http://schemas.openxmlformats.org/officeDocument/2006/relationships/hyperlink" Target="#&apos;N2O emissions from soil &apos;!A1" TargetMode="External"/><Relationship Id="rId11" Type="http://schemas.openxmlformats.org/officeDocument/2006/relationships/hyperlink" Target="#&apos;Which approach using 4 (enum)&apos;!A3" TargetMode="External"/><Relationship Id="rId12" Type="http://schemas.openxmlformats.org/officeDocument/2006/relationships/hyperlink" Target="#&apos;Default factors for N2O emissi&apos;!A1" TargetMode="External"/><Relationship Id="rId13" Type="http://schemas.openxmlformats.org/officeDocument/2006/relationships/hyperlink" Target="#&apos;Which system applies to (enum)&apos;!A3" TargetMode="External"/><Relationship Id="rId14" Type="http://schemas.openxmlformats.org/officeDocument/2006/relationships/hyperlink" Target="#&apos;Average salinity for N2O emiss&apos;!A1" TargetMode="External"/><Relationship Id="rId15" Type="http://schemas.openxmlformats.org/officeDocument/2006/relationships/hyperlink" Target="#&apos;Average salinity for N2O emiss&apos;!A1" TargetMode="Externa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hyperlink" Target="#&apos;What is the carbon pres (enum)&apos;!A3" TargetMode="Externa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hyperlink" Target="#&apos;Which approach using 3 (enum)&apos;!A3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#&apos;Project Identification and Map&apos;!A1" TargetMode="External"/><Relationship Id="rId2" Type="http://schemas.openxmlformats.org/officeDocument/2006/relationships/hyperlink" Target="#&apos;Carbon Pool and Greenhouse Gas&apos;!A1" TargetMode="External"/><Relationship Id="rId3" Type="http://schemas.openxmlformats.org/officeDocument/2006/relationships/hyperlink" Target="#&apos;The maximum quantity of GHG em&apos;!A1" TargetMode="External"/><Relationship Id="rId4" Type="http://schemas.openxmlformats.org/officeDocument/2006/relationships/hyperlink" Target="#&apos;Which method are you us (enum)&apos;!A3" TargetMode="External"/><Relationship Id="rId5" Type="http://schemas.openxmlformats.org/officeDocument/2006/relationships/hyperlink" Target="#&apos;Stock loss approach&apos;!A1" TargetMode="External"/><Relationship Id="rId6" Type="http://schemas.openxmlformats.org/officeDocument/2006/relationships/hyperlink" Target="#&apos;What is the soil type   (enum)&apos;!A3" TargetMode="External"/><Relationship Id="rId7" Type="http://schemas.openxmlformats.org/officeDocument/2006/relationships/hyperlink" Target="#&apos;Total stock approach&apos;!A1" TargetMode="External"/><Relationship Id="rId8" Type="http://schemas.openxmlformats.org/officeDocument/2006/relationships/hyperlink" Target="#&apos;What is the soil typ 1 (enum)&apos;!A3" TargetMode="External"/><Relationship Id="rId9" Type="http://schemas.openxmlformats.org/officeDocument/2006/relationships/hyperlink" Target="#&apos;Final Baseline Emissions&apos;!A1" TargetMode="External"/><Relationship Id="rId10" Type="http://schemas.openxmlformats.org/officeDocument/2006/relationships/hyperlink" Target="#&apos;Net Emissions from biomass soi&apos;!A1" TargetMode="External"/><Relationship Id="rId11" Type="http://schemas.openxmlformats.org/officeDocument/2006/relationships/hyperlink" Target="#&apos;Accounting for sea level rise &apos;!A1" TargetMode="External"/><Relationship Id="rId12" Type="http://schemas.openxmlformats.org/officeDocument/2006/relationships/hyperlink" Target="#&apos;Net carbon stock change in bio&apos;!A1" TargetMode="External"/><Relationship Id="rId13" Type="http://schemas.openxmlformats.org/officeDocument/2006/relationships/hyperlink" Target="#&apos;AR Tool 14 (tool)&apos;!A1" TargetMode="External"/><Relationship Id="rId14" Type="http://schemas.openxmlformats.org/officeDocument/2006/relationships/hyperlink" Target="#&apos;It&apos;s a baseline scenari (enum)&apos;!A3" TargetMode="External"/><Relationship Id="rId15" Type="http://schemas.openxmlformats.org/officeDocument/2006/relationships/hyperlink" Target="#&apos;Which method did you us (enum)&apos;!A3" TargetMode="External"/><Relationship Id="rId16" Type="http://schemas.openxmlformats.org/officeDocument/2006/relationships/hyperlink" Target="#&apos;AR Tool 14 Estimatin 4 (tool)&apos;!A1" TargetMode="External"/><Relationship Id="rId17" Type="http://schemas.openxmlformats.org/officeDocument/2006/relationships/hyperlink" Target="#&apos;Which method did you 3 (enum)&apos;!A3" TargetMode="External"/><Relationship Id="rId18" Type="http://schemas.openxmlformats.org/officeDocument/2006/relationships/hyperlink" Target="#&apos;AR Tool 14 Estimation b (tool)&apos;!A1" TargetMode="External"/><Relationship Id="rId19" Type="http://schemas.openxmlformats.org/officeDocument/2006/relationships/hyperlink" Target="#&apos;Mean annual change in c (tool)&apos;!A1" TargetMode="External"/><Relationship Id="rId20" Type="http://schemas.openxmlformats.org/officeDocument/2006/relationships/hyperlink" Target="#&apos;AR Tool 14 Direct estim (tool)&apos;!A1" TargetMode="External"/><Relationship Id="rId21" Type="http://schemas.openxmlformats.org/officeDocument/2006/relationships/hyperlink" Target="#&apos;Mean change in tree bio (tool)&apos;!A1" TargetMode="External"/><Relationship Id="rId22" Type="http://schemas.openxmlformats.org/officeDocument/2006/relationships/hyperlink" Target="#&apos;AR Tool 14 Difference o (tool)&apos;!A1" TargetMode="External"/><Relationship Id="rId23" Type="http://schemas.openxmlformats.org/officeDocument/2006/relationships/hyperlink" Target="#&apos;AR Tool 14 Estimating c (tool)&apos;!A1" TargetMode="External"/><Relationship Id="rId24" Type="http://schemas.openxmlformats.org/officeDocument/2006/relationships/hyperlink" Target="#&apos;AR Tool 14 Determinatio (tool)&apos;!A1" TargetMode="External"/><Relationship Id="rId25" Type="http://schemas.openxmlformats.org/officeDocument/2006/relationships/hyperlink" Target="#&apos;Which method did you 2 (enum)&apos;!A3" TargetMode="External"/><Relationship Id="rId26" Type="http://schemas.openxmlformats.org/officeDocument/2006/relationships/hyperlink" Target="#&apos;AR Tool 14 Updating pre (tool)&apos;!A1" TargetMode="External"/><Relationship Id="rId27" Type="http://schemas.openxmlformats.org/officeDocument/2006/relationships/hyperlink" Target="#&apos;AR Tool 14 Estimating S (tool)&apos;!A1" TargetMode="External"/><Relationship Id="rId28" Type="http://schemas.openxmlformats.org/officeDocument/2006/relationships/hyperlink" Target="#&apos;Crown Cover Proportion  (tool)&apos;!A1" TargetMode="External"/><Relationship Id="rId29" Type="http://schemas.openxmlformats.org/officeDocument/2006/relationships/hyperlink" Target="#&apos;Sampling design selecti (tool)&apos;!A1" TargetMode="External"/><Relationship Id="rId30" Type="http://schemas.openxmlformats.org/officeDocument/2006/relationships/hyperlink" Target="#&apos;Which sampling design w (enum)&apos;!A3" TargetMode="External"/><Relationship Id="rId31" Type="http://schemas.openxmlformats.org/officeDocument/2006/relationships/hyperlink" Target="#&apos;AR Tool 14 Sample Plot  (tool)&apos;!A1" TargetMode="External"/><Relationship Id="rId32" Type="http://schemas.openxmlformats.org/officeDocument/2006/relationships/hyperlink" Target="#&apos;Stratified random sampl (tool)&apos;!A1" TargetMode="External"/><Relationship Id="rId33" Type="http://schemas.openxmlformats.org/officeDocument/2006/relationships/hyperlink" Target="#&apos;AR Tool 14 Double Sampl (tool)&apos;!A1" TargetMode="External"/><Relationship Id="rId34" Type="http://schemas.openxmlformats.org/officeDocument/2006/relationships/hyperlink" Target="#&apos;Double Sampling Mean tr (tool)&apos;!A1" TargetMode="External"/><Relationship Id="rId35" Type="http://schemas.openxmlformats.org/officeDocument/2006/relationships/hyperlink" Target="#&apos;Which method did you 1 (enum)&apos;!A3" TargetMode="External"/><Relationship Id="rId36" Type="http://schemas.openxmlformats.org/officeDocument/2006/relationships/hyperlink" Target="#&apos;AR Tool 14 Estimatin 1 (tool)&apos;!A1" TargetMode="External"/><Relationship Id="rId37" Type="http://schemas.openxmlformats.org/officeDocument/2006/relationships/hyperlink" Target="#&apos;AR Tool 14 Estimatin 2 (tool)&apos;!A1" TargetMode="External"/><Relationship Id="rId38" Type="http://schemas.openxmlformats.org/officeDocument/2006/relationships/hyperlink" Target="#&apos;AR Tool 14 Estimatin 3 (tool)&apos;!A1" TargetMode="External"/><Relationship Id="rId39" Type="http://schemas.openxmlformats.org/officeDocument/2006/relationships/hyperlink" Target="#&apos;Shrub biomass per hecta (tool)&apos;!A1" TargetMode="External"/><Relationship Id="rId40" Type="http://schemas.openxmlformats.org/officeDocument/2006/relationships/hyperlink" Target="#&apos;Net GHG emissions from soil in&apos;!A1" TargetMode="External"/><Relationship Id="rId41" Type="http://schemas.openxmlformats.org/officeDocument/2006/relationships/hyperlink" Target="#&apos;Peat depletion time (PDT) &amp; So&apos;!A1" TargetMode="External"/><Relationship Id="rId42" Type="http://schemas.openxmlformats.org/officeDocument/2006/relationships/hyperlink" Target="#&apos;Which approach using in (enum)&apos;!A3" TargetMode="External"/><Relationship Id="rId43" Type="http://schemas.openxmlformats.org/officeDocument/2006/relationships/hyperlink" Target="#&apos;Which method are you 1 (enum)&apos;!A3" TargetMode="External"/><Relationship Id="rId44" Type="http://schemas.openxmlformats.org/officeDocument/2006/relationships/hyperlink" Target="#&apos;Which approach using 1 (enum)&apos;!A3" TargetMode="External"/><Relationship Id="rId45" Type="http://schemas.openxmlformats.org/officeDocument/2006/relationships/hyperlink" Target="#&apos;Default factors approach for C&apos;!A1" TargetMode="External"/><Relationship Id="rId46" Type="http://schemas.openxmlformats.org/officeDocument/2006/relationships/hyperlink" Target="#&apos;What is the carbon pres (enum)&apos;!A3" TargetMode="External"/><Relationship Id="rId47" Type="http://schemas.openxmlformats.org/officeDocument/2006/relationships/hyperlink" Target="#&apos;Which approach using 2 (enum)&apos;!A3" TargetMode="External"/><Relationship Id="rId48" Type="http://schemas.openxmlformats.org/officeDocument/2006/relationships/hyperlink" Target="#&apos;CH4 emissions from soil&apos;!A1" TargetMode="External"/><Relationship Id="rId49" Type="http://schemas.openxmlformats.org/officeDocument/2006/relationships/hyperlink" Target="#&apos;Which approach using 3 (enum)&apos;!A3" TargetMode="External"/><Relationship Id="rId50" Type="http://schemas.openxmlformats.org/officeDocument/2006/relationships/hyperlink" Target="#&apos;N2O emissions from soil &apos;!A1" TargetMode="External"/><Relationship Id="rId51" Type="http://schemas.openxmlformats.org/officeDocument/2006/relationships/hyperlink" Target="#&apos;Which approach using 4 (enum)&apos;!A3" TargetMode="External"/><Relationship Id="rId52" Type="http://schemas.openxmlformats.org/officeDocument/2006/relationships/hyperlink" Target="#&apos;Default factors for N2O emissi&apos;!A1" TargetMode="External"/><Relationship Id="rId53" Type="http://schemas.openxmlformats.org/officeDocument/2006/relationships/hyperlink" Target="#&apos;Which system applies to (enum)&apos;!A3" TargetMode="External"/><Relationship Id="rId54" Type="http://schemas.openxmlformats.org/officeDocument/2006/relationships/hyperlink" Target="#&apos;Average salinity for N2O emiss&apos;!A1" TargetMode="External"/><Relationship Id="rId55" Type="http://schemas.openxmlformats.org/officeDocument/2006/relationships/hyperlink" Target="#&apos;Average salinity for N2O emiss&apos;!A1" TargetMode="External"/><Relationship Id="rId56" Type="http://schemas.openxmlformats.org/officeDocument/2006/relationships/hyperlink" Target="#&apos;Net GHG emissions in the basel&apos;!A1" TargetMode="External"/><Relationship Id="rId57" Type="http://schemas.openxmlformats.org/officeDocument/2006/relationships/hyperlink" Target="#&apos;Final Project Emissions&apos;!A1" TargetMode="External"/><Relationship Id="rId58" Type="http://schemas.openxmlformats.org/officeDocument/2006/relationships/hyperlink" Target="#&apos;Net Emissions from biomass  1&apos;!A1" TargetMode="External"/><Relationship Id="rId59" Type="http://schemas.openxmlformats.org/officeDocument/2006/relationships/hyperlink" Target="#&apos;Net carbon stock change in  1&apos;!A1" TargetMode="External"/><Relationship Id="rId60" Type="http://schemas.openxmlformats.org/officeDocument/2006/relationships/hyperlink" Target="#&apos;AR Tool 14 (tool)&apos;!A1" TargetMode="External"/><Relationship Id="rId61" Type="http://schemas.openxmlformats.org/officeDocument/2006/relationships/hyperlink" Target="#&apos;It&apos;s a baseline scenari (enum)&apos;!A3" TargetMode="External"/><Relationship Id="rId62" Type="http://schemas.openxmlformats.org/officeDocument/2006/relationships/hyperlink" Target="#&apos;Which method did you us (enum)&apos;!A3" TargetMode="External"/><Relationship Id="rId63" Type="http://schemas.openxmlformats.org/officeDocument/2006/relationships/hyperlink" Target="#&apos;AR Tool 14 Estimatin 4 (tool)&apos;!A1" TargetMode="External"/><Relationship Id="rId64" Type="http://schemas.openxmlformats.org/officeDocument/2006/relationships/hyperlink" Target="#&apos;Which method did you 3 (enum)&apos;!A3" TargetMode="External"/><Relationship Id="rId65" Type="http://schemas.openxmlformats.org/officeDocument/2006/relationships/hyperlink" Target="#&apos;AR Tool 14 Estimation b (tool)&apos;!A1" TargetMode="External"/><Relationship Id="rId66" Type="http://schemas.openxmlformats.org/officeDocument/2006/relationships/hyperlink" Target="#&apos;Mean annual change in c (tool)&apos;!A1" TargetMode="External"/><Relationship Id="rId67" Type="http://schemas.openxmlformats.org/officeDocument/2006/relationships/hyperlink" Target="#&apos;AR Tool 14 Direct estim (tool)&apos;!A1" TargetMode="External"/><Relationship Id="rId68" Type="http://schemas.openxmlformats.org/officeDocument/2006/relationships/hyperlink" Target="#&apos;Mean change in tree bio (tool)&apos;!A1" TargetMode="External"/><Relationship Id="rId69" Type="http://schemas.openxmlformats.org/officeDocument/2006/relationships/hyperlink" Target="#&apos;AR Tool 14 Difference o (tool)&apos;!A1" TargetMode="External"/><Relationship Id="rId70" Type="http://schemas.openxmlformats.org/officeDocument/2006/relationships/hyperlink" Target="#&apos;AR Tool 14 Estimating c (tool)&apos;!A1" TargetMode="External"/><Relationship Id="rId71" Type="http://schemas.openxmlformats.org/officeDocument/2006/relationships/hyperlink" Target="#&apos;AR Tool 14 Determinatio (tool)&apos;!A1" TargetMode="External"/><Relationship Id="rId72" Type="http://schemas.openxmlformats.org/officeDocument/2006/relationships/hyperlink" Target="#&apos;Which method did you 2 (enum)&apos;!A3" TargetMode="External"/><Relationship Id="rId73" Type="http://schemas.openxmlformats.org/officeDocument/2006/relationships/hyperlink" Target="#&apos;AR Tool 14 Updating pre (tool)&apos;!A1" TargetMode="External"/><Relationship Id="rId74" Type="http://schemas.openxmlformats.org/officeDocument/2006/relationships/hyperlink" Target="#&apos;AR Tool 14 Estimating S (tool)&apos;!A1" TargetMode="External"/><Relationship Id="rId75" Type="http://schemas.openxmlformats.org/officeDocument/2006/relationships/hyperlink" Target="#&apos;Crown Cover Proportion  (tool)&apos;!A1" TargetMode="External"/><Relationship Id="rId76" Type="http://schemas.openxmlformats.org/officeDocument/2006/relationships/hyperlink" Target="#&apos;Sampling design selecti (tool)&apos;!A1" TargetMode="External"/><Relationship Id="rId77" Type="http://schemas.openxmlformats.org/officeDocument/2006/relationships/hyperlink" Target="#&apos;Which sampling design w (enum)&apos;!A3" TargetMode="External"/><Relationship Id="rId78" Type="http://schemas.openxmlformats.org/officeDocument/2006/relationships/hyperlink" Target="#&apos;AR Tool 14 Sample Plot  (tool)&apos;!A1" TargetMode="External"/><Relationship Id="rId79" Type="http://schemas.openxmlformats.org/officeDocument/2006/relationships/hyperlink" Target="#&apos;Stratified random sampl (tool)&apos;!A1" TargetMode="External"/><Relationship Id="rId80" Type="http://schemas.openxmlformats.org/officeDocument/2006/relationships/hyperlink" Target="#&apos;AR Tool 14 Double Sampl (tool)&apos;!A1" TargetMode="External"/><Relationship Id="rId81" Type="http://schemas.openxmlformats.org/officeDocument/2006/relationships/hyperlink" Target="#&apos;Double Sampling Mean tr (tool)&apos;!A1" TargetMode="External"/><Relationship Id="rId82" Type="http://schemas.openxmlformats.org/officeDocument/2006/relationships/hyperlink" Target="#&apos;Which method did you 1 (enum)&apos;!A3" TargetMode="External"/><Relationship Id="rId83" Type="http://schemas.openxmlformats.org/officeDocument/2006/relationships/hyperlink" Target="#&apos;AR Tool 14 Estimatin 1 (tool)&apos;!A1" TargetMode="External"/><Relationship Id="rId84" Type="http://schemas.openxmlformats.org/officeDocument/2006/relationships/hyperlink" Target="#&apos;AR Tool 14 Estimatin 2 (tool)&apos;!A1" TargetMode="External"/><Relationship Id="rId85" Type="http://schemas.openxmlformats.org/officeDocument/2006/relationships/hyperlink" Target="#&apos;AR Tool 14 Estimatin 3 (tool)&apos;!A1" TargetMode="External"/><Relationship Id="rId86" Type="http://schemas.openxmlformats.org/officeDocument/2006/relationships/hyperlink" Target="#&apos;Shrub biomass per hecta (tool)&apos;!A1" TargetMode="External"/><Relationship Id="rId87" Type="http://schemas.openxmlformats.org/officeDocument/2006/relationships/hyperlink" Target="#&apos;Net GHG emissions and removals&apos;!A1" TargetMode="External"/><Relationship Id="rId88" Type="http://schemas.openxmlformats.org/officeDocument/2006/relationships/hyperlink" Target="#&apos;Which approach using 5 (enum)&apos;!A3" TargetMode="External"/><Relationship Id="rId89" Type="http://schemas.openxmlformats.org/officeDocument/2006/relationships/hyperlink" Target="#&apos;Proxy approach for CO2 emissio&apos;!A1" TargetMode="External"/><Relationship Id="rId90" Type="http://schemas.openxmlformats.org/officeDocument/2006/relationships/hyperlink" Target="#&apos;Which proxies using  (enum)&apos;!A3" TargetMode="External"/><Relationship Id="rId91" Type="http://schemas.openxmlformats.org/officeDocument/2006/relationships/hyperlink" Target="#&apos;Which approach using 6 (enum)&apos;!A3" TargetMode="External"/><Relationship Id="rId92" Type="http://schemas.openxmlformats.org/officeDocument/2006/relationships/hyperlink" Target="#&apos;Default factors approach fo 1&apos;!A1" TargetMode="External"/><Relationship Id="rId93" Type="http://schemas.openxmlformats.org/officeDocument/2006/relationships/hyperlink" Target="#&apos;What is the carbon p 1 (enum)&apos;!A3" TargetMode="External"/><Relationship Id="rId94" Type="http://schemas.openxmlformats.org/officeDocument/2006/relationships/hyperlink" Target="#&apos;Which approach using 7 (enum)&apos;!A3" TargetMode="External"/><Relationship Id="rId95" Type="http://schemas.openxmlformats.org/officeDocument/2006/relationships/hyperlink" Target="#&apos;Calculation of deduction from &apos;!A1" TargetMode="External"/><Relationship Id="rId96" Type="http://schemas.openxmlformats.org/officeDocument/2006/relationships/hyperlink" Target="#&apos;Which method are you 2 (enum)&apos;!A3" TargetMode="External"/><Relationship Id="rId97" Type="http://schemas.openxmlformats.org/officeDocument/2006/relationships/hyperlink" Target="#&apos;CH4 emissions from soil&apos;!A1" TargetMode="External"/><Relationship Id="rId98" Type="http://schemas.openxmlformats.org/officeDocument/2006/relationships/hyperlink" Target="#&apos;Which approach using 3 (enum)&apos;!A3" TargetMode="External"/><Relationship Id="rId99" Type="http://schemas.openxmlformats.org/officeDocument/2006/relationships/hyperlink" Target="#&apos;N2O emissions from soil &apos;!A1" TargetMode="External"/><Relationship Id="rId100" Type="http://schemas.openxmlformats.org/officeDocument/2006/relationships/hyperlink" Target="#&apos;Which approach using 4 (enum)&apos;!A3" TargetMode="External"/><Relationship Id="rId101" Type="http://schemas.openxmlformats.org/officeDocument/2006/relationships/hyperlink" Target="#&apos;Default factors for N2O emissi&apos;!A1" TargetMode="External"/><Relationship Id="rId102" Type="http://schemas.openxmlformats.org/officeDocument/2006/relationships/hyperlink" Target="#&apos;Which system applies to (enum)&apos;!A3" TargetMode="External"/><Relationship Id="rId103" Type="http://schemas.openxmlformats.org/officeDocument/2006/relationships/hyperlink" Target="#&apos;Average salinity for N2O emiss&apos;!A1" TargetMode="External"/><Relationship Id="rId104" Type="http://schemas.openxmlformats.org/officeDocument/2006/relationships/hyperlink" Target="#&apos;Average salinity for N2O emiss&apos;!A1" TargetMode="External"/><Relationship Id="rId105" Type="http://schemas.openxmlformats.org/officeDocument/2006/relationships/hyperlink" Target="#&apos;Net non-CO2 emissions from pre&apos;!A1" TargetMode="External"/><Relationship Id="rId106" Type="http://schemas.openxmlformats.org/officeDocument/2006/relationships/hyperlink" Target="#&apos;Emissions from fossil fuel use&apos;!A1" TargetMode="External"/><Relationship Id="rId107" Type="http://schemas.openxmlformats.org/officeDocument/2006/relationships/hyperlink" Target="#&apos;AR Tool 5 (tool)&apos;!A1" TargetMode="External"/><Relationship Id="rId108" Type="http://schemas.openxmlformats.org/officeDocument/2006/relationships/hyperlink" Target="#&apos;Which method will you u (enum)&apos;!A3" TargetMode="External"/><Relationship Id="rId109" Type="http://schemas.openxmlformats.org/officeDocument/2006/relationships/hyperlink" Target="#&apos;AR Tool 05 Direct metho (tool)&apos;!A1" TargetMode="External"/><Relationship Id="rId110" Type="http://schemas.openxmlformats.org/officeDocument/2006/relationships/hyperlink" Target="#&apos;Direct Method Variables (tool)&apos;!A1" TargetMode="External"/><Relationship Id="rId111" Type="http://schemas.openxmlformats.org/officeDocument/2006/relationships/hyperlink" Target="#&apos;AR Tool 05 Indirect  1 (tool)&apos;!A1" TargetMode="External"/><Relationship Id="rId112" Type="http://schemas.openxmlformats.org/officeDocument/2006/relationships/hyperlink" Target="#&apos;Indirect method (statio (tool)&apos;!A1" TargetMode="External"/><Relationship Id="rId113" Type="http://schemas.openxmlformats.org/officeDocument/2006/relationships/hyperlink" Target="#&apos;AR Tool 05 Indirect met (tool)&apos;!A1" TargetMode="External"/><Relationship Id="rId114" Type="http://schemas.openxmlformats.org/officeDocument/2006/relationships/hyperlink" Target="#&apos;What is the return load (enum)&apos;!A3" TargetMode="External"/><Relationship Id="rId115" Type="http://schemas.openxmlformats.org/officeDocument/2006/relationships/hyperlink" Target="#&apos;Indirect method (For ve (tool)&apos;!A1" TargetMode="External"/><Relationship Id="rId116" Type="http://schemas.openxmlformats.org/officeDocument/2006/relationships/hyperlink" Target="#&apos;Net GHG Emissions in the proje&apos;!A1" TargetMode="External"/><Relationship Id="rId117" Type="http://schemas.openxmlformats.org/officeDocument/2006/relationships/hyperlink" Target="#&apos;Net GHG Emission Reductions an&apos;!A1" TargetMode="External"/><Relationship Id="rId118" Type="http://schemas.openxmlformats.org/officeDocument/2006/relationships/hyperlink" Target="#&apos;Estimation of uncertainty in b&apos;!A1" TargetMode="External"/><Relationship Id="rId119" Type="http://schemas.openxmlformats.org/officeDocument/2006/relationships/hyperlink" Target="#&apos;Estimation of uncertainty in p&apos;!A1" TargetMode="External"/><Relationship Id="rId120" Type="http://schemas.openxmlformats.org/officeDocument/2006/relationships/hyperlink" Target="#&apos;Total error in project activit&apos;!A1" TargetMode="External"/><Relationship Id="rId121" Type="http://schemas.openxmlformats.org/officeDocument/2006/relationships/hyperlink" Target="#&apos;Calculation of Verified Carbon&apos;!A1" TargetMode="Externa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hyperlink" Target="#&apos;Which approach using 4 (enum)&apos;!A3" TargetMode="External"/><Relationship Id="rId2" Type="http://schemas.openxmlformats.org/officeDocument/2006/relationships/hyperlink" Target="#&apos;Default factors for N2O emissi&apos;!A1" TargetMode="External"/><Relationship Id="rId3" Type="http://schemas.openxmlformats.org/officeDocument/2006/relationships/hyperlink" Target="#&apos;Which system applies to (enum)&apos;!A3" TargetMode="External"/><Relationship Id="rId4" Type="http://schemas.openxmlformats.org/officeDocument/2006/relationships/hyperlink" Target="#&apos;Average salinity for N2O emiss&apos;!A1" TargetMode="External"/><Relationship Id="rId5" Type="http://schemas.openxmlformats.org/officeDocument/2006/relationships/hyperlink" Target="#&apos;Average salinity for N2O emiss&apos;!A1" TargetMode="Externa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hyperlink" Target="#&apos;Which system applies to (enum)&apos;!A3" TargetMode="External"/><Relationship Id="rId2" Type="http://schemas.openxmlformats.org/officeDocument/2006/relationships/hyperlink" Target="#&apos;Average salinity for N2O emiss&apos;!A1" TargetMode="External"/><Relationship Id="rId3" Type="http://schemas.openxmlformats.org/officeDocument/2006/relationships/hyperlink" Target="#&apos;Average salinity for N2O emiss&apos;!A1" TargetMode="Externa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hyperlink" Target="#&apos;AR Tool 14 (tool)&apos;!A1" TargetMode="External"/><Relationship Id="rId2" Type="http://schemas.openxmlformats.org/officeDocument/2006/relationships/hyperlink" Target="#&apos;It&apos;s a baseline scenari (enum)&apos;!A3" TargetMode="External"/><Relationship Id="rId3" Type="http://schemas.openxmlformats.org/officeDocument/2006/relationships/hyperlink" Target="#&apos;Which method did you us (enum)&apos;!A3" TargetMode="External"/><Relationship Id="rId4" Type="http://schemas.openxmlformats.org/officeDocument/2006/relationships/hyperlink" Target="#&apos;AR Tool 14 Estimatin 4 (tool)&apos;!A1" TargetMode="External"/><Relationship Id="rId5" Type="http://schemas.openxmlformats.org/officeDocument/2006/relationships/hyperlink" Target="#&apos;Which method did you 3 (enum)&apos;!A3" TargetMode="External"/><Relationship Id="rId6" Type="http://schemas.openxmlformats.org/officeDocument/2006/relationships/hyperlink" Target="#&apos;AR Tool 14 Estimation b (tool)&apos;!A1" TargetMode="External"/><Relationship Id="rId7" Type="http://schemas.openxmlformats.org/officeDocument/2006/relationships/hyperlink" Target="#&apos;Mean annual change in c (tool)&apos;!A1" TargetMode="External"/><Relationship Id="rId8" Type="http://schemas.openxmlformats.org/officeDocument/2006/relationships/hyperlink" Target="#&apos;AR Tool 14 Direct estim (tool)&apos;!A1" TargetMode="External"/><Relationship Id="rId9" Type="http://schemas.openxmlformats.org/officeDocument/2006/relationships/hyperlink" Target="#&apos;Mean change in tree bio (tool)&apos;!A1" TargetMode="External"/><Relationship Id="rId10" Type="http://schemas.openxmlformats.org/officeDocument/2006/relationships/hyperlink" Target="#&apos;AR Tool 14 Difference o (tool)&apos;!A1" TargetMode="External"/><Relationship Id="rId11" Type="http://schemas.openxmlformats.org/officeDocument/2006/relationships/hyperlink" Target="#&apos;AR Tool 14 Estimating c (tool)&apos;!A1" TargetMode="External"/><Relationship Id="rId12" Type="http://schemas.openxmlformats.org/officeDocument/2006/relationships/hyperlink" Target="#&apos;AR Tool 14 Determinatio (tool)&apos;!A1" TargetMode="External"/><Relationship Id="rId13" Type="http://schemas.openxmlformats.org/officeDocument/2006/relationships/hyperlink" Target="#&apos;Which method did you 2 (enum)&apos;!A3" TargetMode="External"/><Relationship Id="rId14" Type="http://schemas.openxmlformats.org/officeDocument/2006/relationships/hyperlink" Target="#&apos;AR Tool 14 Updating pre (tool)&apos;!A1" TargetMode="External"/><Relationship Id="rId15" Type="http://schemas.openxmlformats.org/officeDocument/2006/relationships/hyperlink" Target="#&apos;AR Tool 14 Estimating S (tool)&apos;!A1" TargetMode="External"/><Relationship Id="rId16" Type="http://schemas.openxmlformats.org/officeDocument/2006/relationships/hyperlink" Target="#&apos;Crown Cover Proportion  (tool)&apos;!A1" TargetMode="External"/><Relationship Id="rId17" Type="http://schemas.openxmlformats.org/officeDocument/2006/relationships/hyperlink" Target="#&apos;Sampling design selecti (tool)&apos;!A1" TargetMode="External"/><Relationship Id="rId18" Type="http://schemas.openxmlformats.org/officeDocument/2006/relationships/hyperlink" Target="#&apos;Which sampling design w (enum)&apos;!A3" TargetMode="External"/><Relationship Id="rId19" Type="http://schemas.openxmlformats.org/officeDocument/2006/relationships/hyperlink" Target="#&apos;AR Tool 14 Sample Plot  (tool)&apos;!A1" TargetMode="External"/><Relationship Id="rId20" Type="http://schemas.openxmlformats.org/officeDocument/2006/relationships/hyperlink" Target="#&apos;Stratified random sampl (tool)&apos;!A1" TargetMode="External"/><Relationship Id="rId21" Type="http://schemas.openxmlformats.org/officeDocument/2006/relationships/hyperlink" Target="#&apos;AR Tool 14 Double Sampl (tool)&apos;!A1" TargetMode="External"/><Relationship Id="rId22" Type="http://schemas.openxmlformats.org/officeDocument/2006/relationships/hyperlink" Target="#&apos;Double Sampling Mean tr (tool)&apos;!A1" TargetMode="External"/><Relationship Id="rId23" Type="http://schemas.openxmlformats.org/officeDocument/2006/relationships/hyperlink" Target="#&apos;Which method did you 1 (enum)&apos;!A3" TargetMode="External"/><Relationship Id="rId24" Type="http://schemas.openxmlformats.org/officeDocument/2006/relationships/hyperlink" Target="#&apos;AR Tool 14 Estimatin 1 (tool)&apos;!A1" TargetMode="External"/><Relationship Id="rId25" Type="http://schemas.openxmlformats.org/officeDocument/2006/relationships/hyperlink" Target="#&apos;AR Tool 14 Estimatin 2 (tool)&apos;!A1" TargetMode="External"/><Relationship Id="rId26" Type="http://schemas.openxmlformats.org/officeDocument/2006/relationships/hyperlink" Target="#&apos;AR Tool 14 Estimatin 3 (tool)&apos;!A1" TargetMode="External"/><Relationship Id="rId27" Type="http://schemas.openxmlformats.org/officeDocument/2006/relationships/hyperlink" Target="#&apos;Shrub biomass per hecta (tool)&apos;!A1" TargetMode="Externa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hyperlink" Target="#&apos;AR Tool 5 (tool)&apos;!A1" TargetMode="External"/><Relationship Id="rId2" Type="http://schemas.openxmlformats.org/officeDocument/2006/relationships/hyperlink" Target="#&apos;Which method will you u (enum)&apos;!A3" TargetMode="External"/><Relationship Id="rId3" Type="http://schemas.openxmlformats.org/officeDocument/2006/relationships/hyperlink" Target="#&apos;AR Tool 05 Direct metho (tool)&apos;!A1" TargetMode="External"/><Relationship Id="rId4" Type="http://schemas.openxmlformats.org/officeDocument/2006/relationships/hyperlink" Target="#&apos;Direct Method Variables (tool)&apos;!A1" TargetMode="External"/><Relationship Id="rId5" Type="http://schemas.openxmlformats.org/officeDocument/2006/relationships/hyperlink" Target="#&apos;AR Tool 05 Indirect  1 (tool)&apos;!A1" TargetMode="External"/><Relationship Id="rId6" Type="http://schemas.openxmlformats.org/officeDocument/2006/relationships/hyperlink" Target="#&apos;Indirect method (statio (tool)&apos;!A1" TargetMode="External"/><Relationship Id="rId7" Type="http://schemas.openxmlformats.org/officeDocument/2006/relationships/hyperlink" Target="#&apos;AR Tool 05 Indirect met (tool)&apos;!A1" TargetMode="External"/><Relationship Id="rId8" Type="http://schemas.openxmlformats.org/officeDocument/2006/relationships/hyperlink" Target="#&apos;What is the return load (enum)&apos;!A3" TargetMode="External"/><Relationship Id="rId9" Type="http://schemas.openxmlformats.org/officeDocument/2006/relationships/hyperlink" Target="#&apos;Indirect method (For ve (tool)&apos;!A1" TargetMode="External"/></Relationships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hyperlink" Target="#&apos;Which approach using 5 (enum)&apos;!A3" TargetMode="External"/><Relationship Id="rId2" Type="http://schemas.openxmlformats.org/officeDocument/2006/relationships/hyperlink" Target="#&apos;Proxy approach for CO2 emissio&apos;!A1" TargetMode="External"/><Relationship Id="rId3" Type="http://schemas.openxmlformats.org/officeDocument/2006/relationships/hyperlink" Target="#&apos;Which proxies using  (enum)&apos;!A3" TargetMode="External"/><Relationship Id="rId4" Type="http://schemas.openxmlformats.org/officeDocument/2006/relationships/hyperlink" Target="#&apos;Which approach using 6 (enum)&apos;!A3" TargetMode="External"/><Relationship Id="rId5" Type="http://schemas.openxmlformats.org/officeDocument/2006/relationships/hyperlink" Target="#&apos;Default factors approach fo 1&apos;!A1" TargetMode="External"/><Relationship Id="rId6" Type="http://schemas.openxmlformats.org/officeDocument/2006/relationships/hyperlink" Target="#&apos;What is the carbon p 1 (enum)&apos;!A3" TargetMode="External"/><Relationship Id="rId7" Type="http://schemas.openxmlformats.org/officeDocument/2006/relationships/hyperlink" Target="#&apos;Which approach using 7 (enum)&apos;!A3" TargetMode="External"/><Relationship Id="rId8" Type="http://schemas.openxmlformats.org/officeDocument/2006/relationships/hyperlink" Target="#&apos;Calculation of deduction from &apos;!A1" TargetMode="External"/><Relationship Id="rId9" Type="http://schemas.openxmlformats.org/officeDocument/2006/relationships/hyperlink" Target="#&apos;Which method are you 2 (enum)&apos;!A3" TargetMode="External"/><Relationship Id="rId10" Type="http://schemas.openxmlformats.org/officeDocument/2006/relationships/hyperlink" Target="#&apos;CH4 emissions from soil&apos;!A1" TargetMode="External"/><Relationship Id="rId11" Type="http://schemas.openxmlformats.org/officeDocument/2006/relationships/hyperlink" Target="#&apos;Which approach using 3 (enum)&apos;!A3" TargetMode="External"/><Relationship Id="rId12" Type="http://schemas.openxmlformats.org/officeDocument/2006/relationships/hyperlink" Target="#&apos;N2O emissions from soil &apos;!A1" TargetMode="External"/><Relationship Id="rId13" Type="http://schemas.openxmlformats.org/officeDocument/2006/relationships/hyperlink" Target="#&apos;Which approach using 4 (enum)&apos;!A3" TargetMode="External"/><Relationship Id="rId14" Type="http://schemas.openxmlformats.org/officeDocument/2006/relationships/hyperlink" Target="#&apos;Default factors for N2O emissi&apos;!A1" TargetMode="External"/><Relationship Id="rId15" Type="http://schemas.openxmlformats.org/officeDocument/2006/relationships/hyperlink" Target="#&apos;Which system applies to (enum)&apos;!A3" TargetMode="External"/><Relationship Id="rId16" Type="http://schemas.openxmlformats.org/officeDocument/2006/relationships/hyperlink" Target="#&apos;Average salinity for N2O emiss&apos;!A1" TargetMode="External"/><Relationship Id="rId17" Type="http://schemas.openxmlformats.org/officeDocument/2006/relationships/hyperlink" Target="#&apos;Average salinity for N2O emiss&apos;!A1" TargetMode="External"/></Relationships>
</file>

<file path=xl/worksheets/_rels/sheet33.xml.rels><?xml version="1.0" encoding="UTF-8" standalone="yes"?>
<Relationships xmlns="http://schemas.openxmlformats.org/package/2006/relationships"><Relationship Id="rId1" Type="http://schemas.openxmlformats.org/officeDocument/2006/relationships/hyperlink" Target="#&apos;Which proxies using  (enum)&apos;!A3" TargetMode="External"/></Relationships>
</file>

<file path=xl/worksheets/_rels/sheet34.xml.rels><?xml version="1.0" encoding="UTF-8" standalone="yes"?>
<Relationships xmlns="http://schemas.openxmlformats.org/package/2006/relationships"><Relationship Id="rId1" Type="http://schemas.openxmlformats.org/officeDocument/2006/relationships/hyperlink" Target="#&apos;What is the carbon p 1 (enum)&apos;!A3" TargetMode="External"/></Relationships>
</file>

<file path=xl/worksheets/_rels/sheet35.xml.rels><?xml version="1.0" encoding="UTF-8" standalone="yes"?>
<Relationships xmlns="http://schemas.openxmlformats.org/package/2006/relationships"><Relationship Id="rId1" Type="http://schemas.openxmlformats.org/officeDocument/2006/relationships/hyperlink" Target="#&apos;Which method are you 2 (enum)&apos;!A3" TargetMode="External"/></Relationships>
</file>

<file path=xl/worksheets/_rels/sheet36.xml.rels><?xml version="1.0" encoding="UTF-8" standalone="yes"?>
<Relationships xmlns="http://schemas.openxmlformats.org/package/2006/relationships"><Relationship Id="rId1" Type="http://schemas.openxmlformats.org/officeDocument/2006/relationships/hyperlink" Target="#&apos;Accounting for sea level rise &apos;!A1" TargetMode="External"/><Relationship Id="rId2" Type="http://schemas.openxmlformats.org/officeDocument/2006/relationships/hyperlink" Target="#&apos;Net carbon stock change in bio&apos;!A1" TargetMode="External"/><Relationship Id="rId3" Type="http://schemas.openxmlformats.org/officeDocument/2006/relationships/hyperlink" Target="#&apos;AR Tool 14 (tool)&apos;!A1" TargetMode="External"/><Relationship Id="rId4" Type="http://schemas.openxmlformats.org/officeDocument/2006/relationships/hyperlink" Target="#&apos;It&apos;s a baseline scenari (enum)&apos;!A3" TargetMode="External"/><Relationship Id="rId5" Type="http://schemas.openxmlformats.org/officeDocument/2006/relationships/hyperlink" Target="#&apos;Which method did you us (enum)&apos;!A3" TargetMode="External"/><Relationship Id="rId6" Type="http://schemas.openxmlformats.org/officeDocument/2006/relationships/hyperlink" Target="#&apos;AR Tool 14 Estimatin 4 (tool)&apos;!A1" TargetMode="External"/><Relationship Id="rId7" Type="http://schemas.openxmlformats.org/officeDocument/2006/relationships/hyperlink" Target="#&apos;Which method did you 3 (enum)&apos;!A3" TargetMode="External"/><Relationship Id="rId8" Type="http://schemas.openxmlformats.org/officeDocument/2006/relationships/hyperlink" Target="#&apos;AR Tool 14 Estimation b (tool)&apos;!A1" TargetMode="External"/><Relationship Id="rId9" Type="http://schemas.openxmlformats.org/officeDocument/2006/relationships/hyperlink" Target="#&apos;Mean annual change in c (tool)&apos;!A1" TargetMode="External"/><Relationship Id="rId10" Type="http://schemas.openxmlformats.org/officeDocument/2006/relationships/hyperlink" Target="#&apos;AR Tool 14 Direct estim (tool)&apos;!A1" TargetMode="External"/><Relationship Id="rId11" Type="http://schemas.openxmlformats.org/officeDocument/2006/relationships/hyperlink" Target="#&apos;Mean change in tree bio (tool)&apos;!A1" TargetMode="External"/><Relationship Id="rId12" Type="http://schemas.openxmlformats.org/officeDocument/2006/relationships/hyperlink" Target="#&apos;AR Tool 14 Difference o (tool)&apos;!A1" TargetMode="External"/><Relationship Id="rId13" Type="http://schemas.openxmlformats.org/officeDocument/2006/relationships/hyperlink" Target="#&apos;AR Tool 14 Estimating c (tool)&apos;!A1" TargetMode="External"/><Relationship Id="rId14" Type="http://schemas.openxmlformats.org/officeDocument/2006/relationships/hyperlink" Target="#&apos;AR Tool 14 Determinatio (tool)&apos;!A1" TargetMode="External"/><Relationship Id="rId15" Type="http://schemas.openxmlformats.org/officeDocument/2006/relationships/hyperlink" Target="#&apos;Which method did you 2 (enum)&apos;!A3" TargetMode="External"/><Relationship Id="rId16" Type="http://schemas.openxmlformats.org/officeDocument/2006/relationships/hyperlink" Target="#&apos;AR Tool 14 Updating pre (tool)&apos;!A1" TargetMode="External"/><Relationship Id="rId17" Type="http://schemas.openxmlformats.org/officeDocument/2006/relationships/hyperlink" Target="#&apos;AR Tool 14 Estimating S (tool)&apos;!A1" TargetMode="External"/><Relationship Id="rId18" Type="http://schemas.openxmlformats.org/officeDocument/2006/relationships/hyperlink" Target="#&apos;Crown Cover Proportion  (tool)&apos;!A1" TargetMode="External"/><Relationship Id="rId19" Type="http://schemas.openxmlformats.org/officeDocument/2006/relationships/hyperlink" Target="#&apos;Sampling design selecti (tool)&apos;!A1" TargetMode="External"/><Relationship Id="rId20" Type="http://schemas.openxmlformats.org/officeDocument/2006/relationships/hyperlink" Target="#&apos;Which sampling design w (enum)&apos;!A3" TargetMode="External"/><Relationship Id="rId21" Type="http://schemas.openxmlformats.org/officeDocument/2006/relationships/hyperlink" Target="#&apos;AR Tool 14 Sample Plot  (tool)&apos;!A1" TargetMode="External"/><Relationship Id="rId22" Type="http://schemas.openxmlformats.org/officeDocument/2006/relationships/hyperlink" Target="#&apos;Stratified random sampl (tool)&apos;!A1" TargetMode="External"/><Relationship Id="rId23" Type="http://schemas.openxmlformats.org/officeDocument/2006/relationships/hyperlink" Target="#&apos;AR Tool 14 Double Sampl (tool)&apos;!A1" TargetMode="External"/><Relationship Id="rId24" Type="http://schemas.openxmlformats.org/officeDocument/2006/relationships/hyperlink" Target="#&apos;Double Sampling Mean tr (tool)&apos;!A1" TargetMode="External"/><Relationship Id="rId25" Type="http://schemas.openxmlformats.org/officeDocument/2006/relationships/hyperlink" Target="#&apos;Which method did you 1 (enum)&apos;!A3" TargetMode="External"/><Relationship Id="rId26" Type="http://schemas.openxmlformats.org/officeDocument/2006/relationships/hyperlink" Target="#&apos;AR Tool 14 Estimatin 1 (tool)&apos;!A1" TargetMode="External"/><Relationship Id="rId27" Type="http://schemas.openxmlformats.org/officeDocument/2006/relationships/hyperlink" Target="#&apos;AR Tool 14 Estimatin 2 (tool)&apos;!A1" TargetMode="External"/><Relationship Id="rId28" Type="http://schemas.openxmlformats.org/officeDocument/2006/relationships/hyperlink" Target="#&apos;AR Tool 14 Estimatin 3 (tool)&apos;!A1" TargetMode="External"/><Relationship Id="rId29" Type="http://schemas.openxmlformats.org/officeDocument/2006/relationships/hyperlink" Target="#&apos;Shrub biomass per hecta (tool)&apos;!A1" TargetMode="External"/><Relationship Id="rId30" Type="http://schemas.openxmlformats.org/officeDocument/2006/relationships/hyperlink" Target="#&apos;Net GHG emissions from soil in&apos;!A1" TargetMode="External"/><Relationship Id="rId31" Type="http://schemas.openxmlformats.org/officeDocument/2006/relationships/hyperlink" Target="#&apos;Peat depletion time (PDT) &amp; So&apos;!A1" TargetMode="External"/><Relationship Id="rId32" Type="http://schemas.openxmlformats.org/officeDocument/2006/relationships/hyperlink" Target="#&apos;Which approach using in (enum)&apos;!A3" TargetMode="External"/><Relationship Id="rId33" Type="http://schemas.openxmlformats.org/officeDocument/2006/relationships/hyperlink" Target="#&apos;Which method are you 1 (enum)&apos;!A3" TargetMode="External"/><Relationship Id="rId34" Type="http://schemas.openxmlformats.org/officeDocument/2006/relationships/hyperlink" Target="#&apos;Which approach using 1 (enum)&apos;!A3" TargetMode="External"/><Relationship Id="rId35" Type="http://schemas.openxmlformats.org/officeDocument/2006/relationships/hyperlink" Target="#&apos;Default factors approach for C&apos;!A1" TargetMode="External"/><Relationship Id="rId36" Type="http://schemas.openxmlformats.org/officeDocument/2006/relationships/hyperlink" Target="#&apos;What is the carbon pres (enum)&apos;!A3" TargetMode="External"/><Relationship Id="rId37" Type="http://schemas.openxmlformats.org/officeDocument/2006/relationships/hyperlink" Target="#&apos;Which approach using 2 (enum)&apos;!A3" TargetMode="External"/><Relationship Id="rId38" Type="http://schemas.openxmlformats.org/officeDocument/2006/relationships/hyperlink" Target="#&apos;CH4 emissions from soil&apos;!A1" TargetMode="External"/><Relationship Id="rId39" Type="http://schemas.openxmlformats.org/officeDocument/2006/relationships/hyperlink" Target="#&apos;Which approach using 3 (enum)&apos;!A3" TargetMode="External"/><Relationship Id="rId40" Type="http://schemas.openxmlformats.org/officeDocument/2006/relationships/hyperlink" Target="#&apos;N2O emissions from soil &apos;!A1" TargetMode="External"/><Relationship Id="rId41" Type="http://schemas.openxmlformats.org/officeDocument/2006/relationships/hyperlink" Target="#&apos;Which approach using 4 (enum)&apos;!A3" TargetMode="External"/><Relationship Id="rId42" Type="http://schemas.openxmlformats.org/officeDocument/2006/relationships/hyperlink" Target="#&apos;Default factors for N2O emissi&apos;!A1" TargetMode="External"/><Relationship Id="rId43" Type="http://schemas.openxmlformats.org/officeDocument/2006/relationships/hyperlink" Target="#&apos;Which system applies to (enum)&apos;!A3" TargetMode="External"/><Relationship Id="rId44" Type="http://schemas.openxmlformats.org/officeDocument/2006/relationships/hyperlink" Target="#&apos;Average salinity for N2O emiss&apos;!A1" TargetMode="External"/><Relationship Id="rId45" Type="http://schemas.openxmlformats.org/officeDocument/2006/relationships/hyperlink" Target="#&apos;Average salinity for N2O emiss&apos;!A1" TargetMode="External"/></Relationships>
</file>

<file path=xl/worksheets/_rels/sheet37.xml.rels><?xml version="1.0" encoding="UTF-8" standalone="yes"?>
<Relationships xmlns="http://schemas.openxmlformats.org/package/2006/relationships"><Relationship Id="rId1" Type="http://schemas.openxmlformats.org/officeDocument/2006/relationships/hyperlink" Target="#&apos;Net carbon stock change in  1&apos;!A1" TargetMode="External"/><Relationship Id="rId2" Type="http://schemas.openxmlformats.org/officeDocument/2006/relationships/hyperlink" Target="#&apos;AR Tool 14 (tool)&apos;!A1" TargetMode="External"/><Relationship Id="rId3" Type="http://schemas.openxmlformats.org/officeDocument/2006/relationships/hyperlink" Target="#&apos;It&apos;s a baseline scenari (enum)&apos;!A3" TargetMode="External"/><Relationship Id="rId4" Type="http://schemas.openxmlformats.org/officeDocument/2006/relationships/hyperlink" Target="#&apos;Which method did you us (enum)&apos;!A3" TargetMode="External"/><Relationship Id="rId5" Type="http://schemas.openxmlformats.org/officeDocument/2006/relationships/hyperlink" Target="#&apos;AR Tool 14 Estimatin 4 (tool)&apos;!A1" TargetMode="External"/><Relationship Id="rId6" Type="http://schemas.openxmlformats.org/officeDocument/2006/relationships/hyperlink" Target="#&apos;Which method did you 3 (enum)&apos;!A3" TargetMode="External"/><Relationship Id="rId7" Type="http://schemas.openxmlformats.org/officeDocument/2006/relationships/hyperlink" Target="#&apos;AR Tool 14 Estimation b (tool)&apos;!A1" TargetMode="External"/><Relationship Id="rId8" Type="http://schemas.openxmlformats.org/officeDocument/2006/relationships/hyperlink" Target="#&apos;Mean annual change in c (tool)&apos;!A1" TargetMode="External"/><Relationship Id="rId9" Type="http://schemas.openxmlformats.org/officeDocument/2006/relationships/hyperlink" Target="#&apos;AR Tool 14 Direct estim (tool)&apos;!A1" TargetMode="External"/><Relationship Id="rId10" Type="http://schemas.openxmlformats.org/officeDocument/2006/relationships/hyperlink" Target="#&apos;Mean change in tree bio (tool)&apos;!A1" TargetMode="External"/><Relationship Id="rId11" Type="http://schemas.openxmlformats.org/officeDocument/2006/relationships/hyperlink" Target="#&apos;AR Tool 14 Difference o (tool)&apos;!A1" TargetMode="External"/><Relationship Id="rId12" Type="http://schemas.openxmlformats.org/officeDocument/2006/relationships/hyperlink" Target="#&apos;AR Tool 14 Estimating c (tool)&apos;!A1" TargetMode="External"/><Relationship Id="rId13" Type="http://schemas.openxmlformats.org/officeDocument/2006/relationships/hyperlink" Target="#&apos;AR Tool 14 Determinatio (tool)&apos;!A1" TargetMode="External"/><Relationship Id="rId14" Type="http://schemas.openxmlformats.org/officeDocument/2006/relationships/hyperlink" Target="#&apos;Which method did you 2 (enum)&apos;!A3" TargetMode="External"/><Relationship Id="rId15" Type="http://schemas.openxmlformats.org/officeDocument/2006/relationships/hyperlink" Target="#&apos;AR Tool 14 Updating pre (tool)&apos;!A1" TargetMode="External"/><Relationship Id="rId16" Type="http://schemas.openxmlformats.org/officeDocument/2006/relationships/hyperlink" Target="#&apos;AR Tool 14 Estimating S (tool)&apos;!A1" TargetMode="External"/><Relationship Id="rId17" Type="http://schemas.openxmlformats.org/officeDocument/2006/relationships/hyperlink" Target="#&apos;Crown Cover Proportion  (tool)&apos;!A1" TargetMode="External"/><Relationship Id="rId18" Type="http://schemas.openxmlformats.org/officeDocument/2006/relationships/hyperlink" Target="#&apos;Sampling design selecti (tool)&apos;!A1" TargetMode="External"/><Relationship Id="rId19" Type="http://schemas.openxmlformats.org/officeDocument/2006/relationships/hyperlink" Target="#&apos;Which sampling design w (enum)&apos;!A3" TargetMode="External"/><Relationship Id="rId20" Type="http://schemas.openxmlformats.org/officeDocument/2006/relationships/hyperlink" Target="#&apos;AR Tool 14 Sample Plot  (tool)&apos;!A1" TargetMode="External"/><Relationship Id="rId21" Type="http://schemas.openxmlformats.org/officeDocument/2006/relationships/hyperlink" Target="#&apos;Stratified random sampl (tool)&apos;!A1" TargetMode="External"/><Relationship Id="rId22" Type="http://schemas.openxmlformats.org/officeDocument/2006/relationships/hyperlink" Target="#&apos;AR Tool 14 Double Sampl (tool)&apos;!A1" TargetMode="External"/><Relationship Id="rId23" Type="http://schemas.openxmlformats.org/officeDocument/2006/relationships/hyperlink" Target="#&apos;Double Sampling Mean tr (tool)&apos;!A1" TargetMode="External"/><Relationship Id="rId24" Type="http://schemas.openxmlformats.org/officeDocument/2006/relationships/hyperlink" Target="#&apos;Which method did you 1 (enum)&apos;!A3" TargetMode="External"/><Relationship Id="rId25" Type="http://schemas.openxmlformats.org/officeDocument/2006/relationships/hyperlink" Target="#&apos;AR Tool 14 Estimatin 1 (tool)&apos;!A1" TargetMode="External"/><Relationship Id="rId26" Type="http://schemas.openxmlformats.org/officeDocument/2006/relationships/hyperlink" Target="#&apos;AR Tool 14 Estimatin 2 (tool)&apos;!A1" TargetMode="External"/><Relationship Id="rId27" Type="http://schemas.openxmlformats.org/officeDocument/2006/relationships/hyperlink" Target="#&apos;AR Tool 14 Estimatin 3 (tool)&apos;!A1" TargetMode="External"/><Relationship Id="rId28" Type="http://schemas.openxmlformats.org/officeDocument/2006/relationships/hyperlink" Target="#&apos;Shrub biomass per hecta (tool)&apos;!A1" TargetMode="External"/><Relationship Id="rId29" Type="http://schemas.openxmlformats.org/officeDocument/2006/relationships/hyperlink" Target="#&apos;Net GHG emissions and removals&apos;!A1" TargetMode="External"/><Relationship Id="rId30" Type="http://schemas.openxmlformats.org/officeDocument/2006/relationships/hyperlink" Target="#&apos;Which approach using 5 (enum)&apos;!A3" TargetMode="External"/><Relationship Id="rId31" Type="http://schemas.openxmlformats.org/officeDocument/2006/relationships/hyperlink" Target="#&apos;Proxy approach for CO2 emissio&apos;!A1" TargetMode="External"/><Relationship Id="rId32" Type="http://schemas.openxmlformats.org/officeDocument/2006/relationships/hyperlink" Target="#&apos;Which proxies using  (enum)&apos;!A3" TargetMode="External"/><Relationship Id="rId33" Type="http://schemas.openxmlformats.org/officeDocument/2006/relationships/hyperlink" Target="#&apos;Which approach using 6 (enum)&apos;!A3" TargetMode="External"/><Relationship Id="rId34" Type="http://schemas.openxmlformats.org/officeDocument/2006/relationships/hyperlink" Target="#&apos;Default factors approach fo 1&apos;!A1" TargetMode="External"/><Relationship Id="rId35" Type="http://schemas.openxmlformats.org/officeDocument/2006/relationships/hyperlink" Target="#&apos;What is the carbon p 1 (enum)&apos;!A3" TargetMode="External"/><Relationship Id="rId36" Type="http://schemas.openxmlformats.org/officeDocument/2006/relationships/hyperlink" Target="#&apos;Which approach using 7 (enum)&apos;!A3" TargetMode="External"/><Relationship Id="rId37" Type="http://schemas.openxmlformats.org/officeDocument/2006/relationships/hyperlink" Target="#&apos;Calculation of deduction from &apos;!A1" TargetMode="External"/><Relationship Id="rId38" Type="http://schemas.openxmlformats.org/officeDocument/2006/relationships/hyperlink" Target="#&apos;Which method are you 2 (enum)&apos;!A3" TargetMode="External"/><Relationship Id="rId39" Type="http://schemas.openxmlformats.org/officeDocument/2006/relationships/hyperlink" Target="#&apos;CH4 emissions from soil&apos;!A1" TargetMode="External"/><Relationship Id="rId40" Type="http://schemas.openxmlformats.org/officeDocument/2006/relationships/hyperlink" Target="#&apos;Which approach using 3 (enum)&apos;!A3" TargetMode="External"/><Relationship Id="rId41" Type="http://schemas.openxmlformats.org/officeDocument/2006/relationships/hyperlink" Target="#&apos;N2O emissions from soil &apos;!A1" TargetMode="External"/><Relationship Id="rId42" Type="http://schemas.openxmlformats.org/officeDocument/2006/relationships/hyperlink" Target="#&apos;Which approach using 4 (enum)&apos;!A3" TargetMode="External"/><Relationship Id="rId43" Type="http://schemas.openxmlformats.org/officeDocument/2006/relationships/hyperlink" Target="#&apos;Default factors for N2O emissi&apos;!A1" TargetMode="External"/><Relationship Id="rId44" Type="http://schemas.openxmlformats.org/officeDocument/2006/relationships/hyperlink" Target="#&apos;Which system applies to (enum)&apos;!A3" TargetMode="External"/><Relationship Id="rId45" Type="http://schemas.openxmlformats.org/officeDocument/2006/relationships/hyperlink" Target="#&apos;Average salinity for N2O emiss&apos;!A1" TargetMode="External"/><Relationship Id="rId46" Type="http://schemas.openxmlformats.org/officeDocument/2006/relationships/hyperlink" Target="#&apos;Average salinity for N2O emiss&apos;!A1" TargetMode="External"/><Relationship Id="rId47" Type="http://schemas.openxmlformats.org/officeDocument/2006/relationships/hyperlink" Target="#&apos;Net non-CO2 emissions from pre&apos;!A1" TargetMode="External"/><Relationship Id="rId48" Type="http://schemas.openxmlformats.org/officeDocument/2006/relationships/hyperlink" Target="#&apos;Emissions from fossil fuel use&apos;!A1" TargetMode="External"/><Relationship Id="rId49" Type="http://schemas.openxmlformats.org/officeDocument/2006/relationships/hyperlink" Target="#&apos;AR Tool 5 (tool)&apos;!A1" TargetMode="External"/><Relationship Id="rId50" Type="http://schemas.openxmlformats.org/officeDocument/2006/relationships/hyperlink" Target="#&apos;Which method will you u (enum)&apos;!A3" TargetMode="External"/><Relationship Id="rId51" Type="http://schemas.openxmlformats.org/officeDocument/2006/relationships/hyperlink" Target="#&apos;AR Tool 05 Direct metho (tool)&apos;!A1" TargetMode="External"/><Relationship Id="rId52" Type="http://schemas.openxmlformats.org/officeDocument/2006/relationships/hyperlink" Target="#&apos;Direct Method Variables (tool)&apos;!A1" TargetMode="External"/><Relationship Id="rId53" Type="http://schemas.openxmlformats.org/officeDocument/2006/relationships/hyperlink" Target="#&apos;AR Tool 05 Indirect  1 (tool)&apos;!A1" TargetMode="External"/><Relationship Id="rId54" Type="http://schemas.openxmlformats.org/officeDocument/2006/relationships/hyperlink" Target="#&apos;Indirect method (statio (tool)&apos;!A1" TargetMode="External"/><Relationship Id="rId55" Type="http://schemas.openxmlformats.org/officeDocument/2006/relationships/hyperlink" Target="#&apos;AR Tool 05 Indirect met (tool)&apos;!A1" TargetMode="External"/><Relationship Id="rId56" Type="http://schemas.openxmlformats.org/officeDocument/2006/relationships/hyperlink" Target="#&apos;What is the return load (enum)&apos;!A3" TargetMode="External"/><Relationship Id="rId57" Type="http://schemas.openxmlformats.org/officeDocument/2006/relationships/hyperlink" Target="#&apos;Indirect method (For ve (tool)&apos;!A1" TargetMode="External"/></Relationships>
</file>

<file path=xl/worksheets/_rels/sheet38.xml.rels><?xml version="1.0" encoding="UTF-8" standalone="yes"?>
<Relationships xmlns="http://schemas.openxmlformats.org/package/2006/relationships"><Relationship Id="rId1" Type="http://schemas.openxmlformats.org/officeDocument/2006/relationships/hyperlink" Target="#&apos;Which method will you u (enum)&apos;!A3" TargetMode="External"/><Relationship Id="rId2" Type="http://schemas.openxmlformats.org/officeDocument/2006/relationships/hyperlink" Target="#&apos;AR Tool 05 Direct metho (tool)&apos;!A1" TargetMode="External"/><Relationship Id="rId3" Type="http://schemas.openxmlformats.org/officeDocument/2006/relationships/hyperlink" Target="#&apos;Direct Method Variables (tool)&apos;!A1" TargetMode="External"/><Relationship Id="rId4" Type="http://schemas.openxmlformats.org/officeDocument/2006/relationships/hyperlink" Target="#&apos;AR Tool 05 Indirect  1 (tool)&apos;!A1" TargetMode="External"/><Relationship Id="rId5" Type="http://schemas.openxmlformats.org/officeDocument/2006/relationships/hyperlink" Target="#&apos;Indirect method (statio (tool)&apos;!A1" TargetMode="External"/><Relationship Id="rId6" Type="http://schemas.openxmlformats.org/officeDocument/2006/relationships/hyperlink" Target="#&apos;AR Tool 05 Indirect met (tool)&apos;!A1" TargetMode="External"/><Relationship Id="rId7" Type="http://schemas.openxmlformats.org/officeDocument/2006/relationships/hyperlink" Target="#&apos;What is the return load (enum)&apos;!A3" TargetMode="External"/><Relationship Id="rId8" Type="http://schemas.openxmlformats.org/officeDocument/2006/relationships/hyperlink" Target="#&apos;Indirect method (For ve (tool)&apos;!A1" TargetMode="External"/></Relationships>
</file>

<file path=xl/worksheets/_rels/sheet39.xml.rels><?xml version="1.0" encoding="UTF-8" standalone="yes"?>
<Relationships xmlns="http://schemas.openxmlformats.org/package/2006/relationships"><Relationship Id="rId1" Type="http://schemas.openxmlformats.org/officeDocument/2006/relationships/hyperlink" Target="#&apos;Direct Method Variables (tool)&apos;!A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#&apos;Date Range&apos;!A1" TargetMode="External"/><Relationship Id="rId2" Type="http://schemas.openxmlformats.org/officeDocument/2006/relationships/hyperlink" Target="#&apos;Date Range&apos;!A1" TargetMode="External"/></Relationships>
</file>

<file path=xl/worksheets/_rels/sheet40.xml.rels><?xml version="1.0" encoding="UTF-8" standalone="yes"?>
<Relationships xmlns="http://schemas.openxmlformats.org/package/2006/relationships"><Relationship Id="rId1" Type="http://schemas.openxmlformats.org/officeDocument/2006/relationships/hyperlink" Target="#&apos;What is the return load (enum)&apos;!A3" TargetMode="External"/><Relationship Id="rId2" Type="http://schemas.openxmlformats.org/officeDocument/2006/relationships/hyperlink" Target="#&apos;Indirect method (For ve (tool)&apos;!A1" TargetMode="External"/></Relationships>
</file>

<file path=xl/worksheets/_rels/sheet41.xml.rels><?xml version="1.0" encoding="UTF-8" standalone="yes"?>
<Relationships xmlns="http://schemas.openxmlformats.org/package/2006/relationships"><Relationship Id="rId1" Type="http://schemas.openxmlformats.org/officeDocument/2006/relationships/hyperlink" Target="#&apos;Indirect method (statio (tool)&apos;!A1" TargetMode="External"/></Relationships>
</file>

<file path=xl/worksheets/_rels/sheet45.xml.rels><?xml version="1.0" encoding="UTF-8" standalone="yes"?>
<Relationships xmlns="http://schemas.openxmlformats.org/package/2006/relationships"><Relationship Id="rId1" Type="http://schemas.openxmlformats.org/officeDocument/2006/relationships/hyperlink" Target="#&apos;It&apos;s a baseline scenari (enum)&apos;!A3" TargetMode="External"/><Relationship Id="rId2" Type="http://schemas.openxmlformats.org/officeDocument/2006/relationships/hyperlink" Target="#&apos;Which method did you us (enum)&apos;!A3" TargetMode="External"/><Relationship Id="rId3" Type="http://schemas.openxmlformats.org/officeDocument/2006/relationships/hyperlink" Target="#&apos;AR Tool 14 Estimatin 4 (tool)&apos;!A1" TargetMode="External"/><Relationship Id="rId4" Type="http://schemas.openxmlformats.org/officeDocument/2006/relationships/hyperlink" Target="#&apos;Which method did you 3 (enum)&apos;!A3" TargetMode="External"/><Relationship Id="rId5" Type="http://schemas.openxmlformats.org/officeDocument/2006/relationships/hyperlink" Target="#&apos;AR Tool 14 Estimation b (tool)&apos;!A1" TargetMode="External"/><Relationship Id="rId6" Type="http://schemas.openxmlformats.org/officeDocument/2006/relationships/hyperlink" Target="#&apos;Mean annual change in c (tool)&apos;!A1" TargetMode="External"/><Relationship Id="rId7" Type="http://schemas.openxmlformats.org/officeDocument/2006/relationships/hyperlink" Target="#&apos;AR Tool 14 Direct estim (tool)&apos;!A1" TargetMode="External"/><Relationship Id="rId8" Type="http://schemas.openxmlformats.org/officeDocument/2006/relationships/hyperlink" Target="#&apos;Mean change in tree bio (tool)&apos;!A1" TargetMode="External"/><Relationship Id="rId9" Type="http://schemas.openxmlformats.org/officeDocument/2006/relationships/hyperlink" Target="#&apos;AR Tool 14 Difference o (tool)&apos;!A1" TargetMode="External"/><Relationship Id="rId10" Type="http://schemas.openxmlformats.org/officeDocument/2006/relationships/hyperlink" Target="#&apos;AR Tool 14 Estimating c (tool)&apos;!A1" TargetMode="External"/><Relationship Id="rId11" Type="http://schemas.openxmlformats.org/officeDocument/2006/relationships/hyperlink" Target="#&apos;AR Tool 14 Determinatio (tool)&apos;!A1" TargetMode="External"/><Relationship Id="rId12" Type="http://schemas.openxmlformats.org/officeDocument/2006/relationships/hyperlink" Target="#&apos;Which method did you 2 (enum)&apos;!A3" TargetMode="External"/><Relationship Id="rId13" Type="http://schemas.openxmlformats.org/officeDocument/2006/relationships/hyperlink" Target="#&apos;AR Tool 14 Updating pre (tool)&apos;!A1" TargetMode="External"/><Relationship Id="rId14" Type="http://schemas.openxmlformats.org/officeDocument/2006/relationships/hyperlink" Target="#&apos;AR Tool 14 Estimating S (tool)&apos;!A1" TargetMode="External"/><Relationship Id="rId15" Type="http://schemas.openxmlformats.org/officeDocument/2006/relationships/hyperlink" Target="#&apos;Crown Cover Proportion  (tool)&apos;!A1" TargetMode="External"/><Relationship Id="rId16" Type="http://schemas.openxmlformats.org/officeDocument/2006/relationships/hyperlink" Target="#&apos;Sampling design selecti (tool)&apos;!A1" TargetMode="External"/><Relationship Id="rId17" Type="http://schemas.openxmlformats.org/officeDocument/2006/relationships/hyperlink" Target="#&apos;Which sampling design w (enum)&apos;!A3" TargetMode="External"/><Relationship Id="rId18" Type="http://schemas.openxmlformats.org/officeDocument/2006/relationships/hyperlink" Target="#&apos;AR Tool 14 Sample Plot  (tool)&apos;!A1" TargetMode="External"/><Relationship Id="rId19" Type="http://schemas.openxmlformats.org/officeDocument/2006/relationships/hyperlink" Target="#&apos;Stratified random sampl (tool)&apos;!A1" TargetMode="External"/><Relationship Id="rId20" Type="http://schemas.openxmlformats.org/officeDocument/2006/relationships/hyperlink" Target="#&apos;AR Tool 14 Double Sampl (tool)&apos;!A1" TargetMode="External"/><Relationship Id="rId21" Type="http://schemas.openxmlformats.org/officeDocument/2006/relationships/hyperlink" Target="#&apos;Double Sampling Mean tr (tool)&apos;!A1" TargetMode="External"/><Relationship Id="rId22" Type="http://schemas.openxmlformats.org/officeDocument/2006/relationships/hyperlink" Target="#&apos;Which method did you 1 (enum)&apos;!A3" TargetMode="External"/><Relationship Id="rId23" Type="http://schemas.openxmlformats.org/officeDocument/2006/relationships/hyperlink" Target="#&apos;AR Tool 14 Estimatin 1 (tool)&apos;!A1" TargetMode="External"/><Relationship Id="rId24" Type="http://schemas.openxmlformats.org/officeDocument/2006/relationships/hyperlink" Target="#&apos;AR Tool 14 Estimatin 2 (tool)&apos;!A1" TargetMode="External"/><Relationship Id="rId25" Type="http://schemas.openxmlformats.org/officeDocument/2006/relationships/hyperlink" Target="#&apos;AR Tool 14 Estimatin 3 (tool)&apos;!A1" TargetMode="External"/><Relationship Id="rId26" Type="http://schemas.openxmlformats.org/officeDocument/2006/relationships/hyperlink" Target="#&apos;Shrub biomass per hecta (tool)&apos;!A1" TargetMode="External"/></Relationships>
</file>

<file path=xl/worksheets/_rels/sheet47.xml.rels><?xml version="1.0" encoding="UTF-8" standalone="yes"?>
<Relationships xmlns="http://schemas.openxmlformats.org/package/2006/relationships"><Relationship Id="rId1" Type="http://schemas.openxmlformats.org/officeDocument/2006/relationships/hyperlink" Target="#&apos;Mean change in tree bio (tool)&apos;!A1" TargetMode="External"/></Relationships>
</file>

<file path=xl/worksheets/_rels/sheet48.xml.rels><?xml version="1.0" encoding="UTF-8" standalone="yes"?>
<Relationships xmlns="http://schemas.openxmlformats.org/package/2006/relationships"><Relationship Id="rId1" Type="http://schemas.openxmlformats.org/officeDocument/2006/relationships/hyperlink" Target="#&apos;Mean annual change in c (tool)&apos;!A1" TargetMode="External"/></Relationships>
</file>

<file path=xl/worksheets/_rels/sheet50.xml.rels><?xml version="1.0" encoding="UTF-8" standalone="yes"?>
<Relationships xmlns="http://schemas.openxmlformats.org/package/2006/relationships"><Relationship Id="rId1" Type="http://schemas.openxmlformats.org/officeDocument/2006/relationships/hyperlink" Target="#&apos;Which method did you 2 (enum)&apos;!A3" TargetMode="External"/><Relationship Id="rId2" Type="http://schemas.openxmlformats.org/officeDocument/2006/relationships/hyperlink" Target="#&apos;AR Tool 14 Updating pre (tool)&apos;!A1" TargetMode="External"/><Relationship Id="rId3" Type="http://schemas.openxmlformats.org/officeDocument/2006/relationships/hyperlink" Target="#&apos;AR Tool 14 Estimating S (tool)&apos;!A1" TargetMode="External"/><Relationship Id="rId4" Type="http://schemas.openxmlformats.org/officeDocument/2006/relationships/hyperlink" Target="#&apos;Crown Cover Proportion  (tool)&apos;!A1" TargetMode="External"/><Relationship Id="rId5" Type="http://schemas.openxmlformats.org/officeDocument/2006/relationships/hyperlink" Target="#&apos;Sampling design selecti (tool)&apos;!A1" TargetMode="External"/><Relationship Id="rId6" Type="http://schemas.openxmlformats.org/officeDocument/2006/relationships/hyperlink" Target="#&apos;Which sampling design w (enum)&apos;!A3" TargetMode="External"/><Relationship Id="rId7" Type="http://schemas.openxmlformats.org/officeDocument/2006/relationships/hyperlink" Target="#&apos;AR Tool 14 Sample Plot  (tool)&apos;!A1" TargetMode="External"/><Relationship Id="rId8" Type="http://schemas.openxmlformats.org/officeDocument/2006/relationships/hyperlink" Target="#&apos;Stratified random sampl (tool)&apos;!A1" TargetMode="External"/><Relationship Id="rId9" Type="http://schemas.openxmlformats.org/officeDocument/2006/relationships/hyperlink" Target="#&apos;AR Tool 14 Double Sampl (tool)&apos;!A1" TargetMode="External"/><Relationship Id="rId10" Type="http://schemas.openxmlformats.org/officeDocument/2006/relationships/hyperlink" Target="#&apos;Double Sampling Mean tr (tool)&apos;!A1" TargetMode="External"/></Relationships>
</file>

<file path=xl/worksheets/_rels/sheet51.xml.rels><?xml version="1.0" encoding="UTF-8" standalone="yes"?>
<Relationships xmlns="http://schemas.openxmlformats.org/package/2006/relationships"><Relationship Id="rId1" Type="http://schemas.openxmlformats.org/officeDocument/2006/relationships/hyperlink" Target="#&apos;Stratified random sampl (tool)&apos;!A1" TargetMode="External"/></Relationships>
</file>

<file path=xl/worksheets/_rels/sheet52.xml.rels><?xml version="1.0" encoding="UTF-8" standalone="yes"?>
<Relationships xmlns="http://schemas.openxmlformats.org/package/2006/relationships"><Relationship Id="rId1" Type="http://schemas.openxmlformats.org/officeDocument/2006/relationships/hyperlink" Target="#&apos;Double Sampling Mean tr (tool)&apos;!A1" TargetMode="External"/></Relationships>
</file>

<file path=xl/worksheets/_rels/sheet53.xml.rels><?xml version="1.0" encoding="UTF-8" standalone="yes"?>
<Relationships xmlns="http://schemas.openxmlformats.org/package/2006/relationships"><Relationship Id="rId1" Type="http://schemas.openxmlformats.org/officeDocument/2006/relationships/hyperlink" Target="#&apos;Crown Cover Proportion  (tool)&apos;!A1" TargetMode="External"/></Relationships>
</file>

<file path=xl/worksheets/_rels/sheet57.xml.rels><?xml version="1.0" encoding="UTF-8" standalone="yes"?>
<Relationships xmlns="http://schemas.openxmlformats.org/package/2006/relationships"><Relationship Id="rId1" Type="http://schemas.openxmlformats.org/officeDocument/2006/relationships/hyperlink" Target="#&apos;Shrub biomass per hecta (tool)&apos;!A1" TargetMode="Externa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hyperlink" Target="#&apos;Net Emissions from biomass soi&apos;!A1" TargetMode="External"/><Relationship Id="rId2" Type="http://schemas.openxmlformats.org/officeDocument/2006/relationships/hyperlink" Target="#&apos;Accounting for sea level rise &apos;!A1" TargetMode="External"/><Relationship Id="rId3" Type="http://schemas.openxmlformats.org/officeDocument/2006/relationships/hyperlink" Target="#&apos;Net carbon stock change in bio&apos;!A1" TargetMode="External"/><Relationship Id="rId4" Type="http://schemas.openxmlformats.org/officeDocument/2006/relationships/hyperlink" Target="#&apos;AR Tool 14 (tool)&apos;!A1" TargetMode="External"/><Relationship Id="rId5" Type="http://schemas.openxmlformats.org/officeDocument/2006/relationships/hyperlink" Target="#&apos;It&apos;s a baseline scenari (enum)&apos;!A3" TargetMode="External"/><Relationship Id="rId6" Type="http://schemas.openxmlformats.org/officeDocument/2006/relationships/hyperlink" Target="#&apos;Which method did you us (enum)&apos;!A3" TargetMode="External"/><Relationship Id="rId7" Type="http://schemas.openxmlformats.org/officeDocument/2006/relationships/hyperlink" Target="#&apos;AR Tool 14 Estimatin 4 (tool)&apos;!A1" TargetMode="External"/><Relationship Id="rId8" Type="http://schemas.openxmlformats.org/officeDocument/2006/relationships/hyperlink" Target="#&apos;Which method did you 3 (enum)&apos;!A3" TargetMode="External"/><Relationship Id="rId9" Type="http://schemas.openxmlformats.org/officeDocument/2006/relationships/hyperlink" Target="#&apos;AR Tool 14 Estimation b (tool)&apos;!A1" TargetMode="External"/><Relationship Id="rId10" Type="http://schemas.openxmlformats.org/officeDocument/2006/relationships/hyperlink" Target="#&apos;Mean annual change in c (tool)&apos;!A1" TargetMode="External"/><Relationship Id="rId11" Type="http://schemas.openxmlformats.org/officeDocument/2006/relationships/hyperlink" Target="#&apos;AR Tool 14 Direct estim (tool)&apos;!A1" TargetMode="External"/><Relationship Id="rId12" Type="http://schemas.openxmlformats.org/officeDocument/2006/relationships/hyperlink" Target="#&apos;Mean change in tree bio (tool)&apos;!A1" TargetMode="External"/><Relationship Id="rId13" Type="http://schemas.openxmlformats.org/officeDocument/2006/relationships/hyperlink" Target="#&apos;AR Tool 14 Difference o (tool)&apos;!A1" TargetMode="External"/><Relationship Id="rId14" Type="http://schemas.openxmlformats.org/officeDocument/2006/relationships/hyperlink" Target="#&apos;AR Tool 14 Estimating c (tool)&apos;!A1" TargetMode="External"/><Relationship Id="rId15" Type="http://schemas.openxmlformats.org/officeDocument/2006/relationships/hyperlink" Target="#&apos;AR Tool 14 Determinatio (tool)&apos;!A1" TargetMode="External"/><Relationship Id="rId16" Type="http://schemas.openxmlformats.org/officeDocument/2006/relationships/hyperlink" Target="#&apos;Which method did you 2 (enum)&apos;!A3" TargetMode="External"/><Relationship Id="rId17" Type="http://schemas.openxmlformats.org/officeDocument/2006/relationships/hyperlink" Target="#&apos;AR Tool 14 Updating pre (tool)&apos;!A1" TargetMode="External"/><Relationship Id="rId18" Type="http://schemas.openxmlformats.org/officeDocument/2006/relationships/hyperlink" Target="#&apos;AR Tool 14 Estimating S (tool)&apos;!A1" TargetMode="External"/><Relationship Id="rId19" Type="http://schemas.openxmlformats.org/officeDocument/2006/relationships/hyperlink" Target="#&apos;Crown Cover Proportion  (tool)&apos;!A1" TargetMode="External"/><Relationship Id="rId20" Type="http://schemas.openxmlformats.org/officeDocument/2006/relationships/hyperlink" Target="#&apos;Sampling design selecti (tool)&apos;!A1" TargetMode="External"/><Relationship Id="rId21" Type="http://schemas.openxmlformats.org/officeDocument/2006/relationships/hyperlink" Target="#&apos;Which sampling design w (enum)&apos;!A3" TargetMode="External"/><Relationship Id="rId22" Type="http://schemas.openxmlformats.org/officeDocument/2006/relationships/hyperlink" Target="#&apos;AR Tool 14 Sample Plot  (tool)&apos;!A1" TargetMode="External"/><Relationship Id="rId23" Type="http://schemas.openxmlformats.org/officeDocument/2006/relationships/hyperlink" Target="#&apos;Stratified random sampl (tool)&apos;!A1" TargetMode="External"/><Relationship Id="rId24" Type="http://schemas.openxmlformats.org/officeDocument/2006/relationships/hyperlink" Target="#&apos;AR Tool 14 Double Sampl (tool)&apos;!A1" TargetMode="External"/><Relationship Id="rId25" Type="http://schemas.openxmlformats.org/officeDocument/2006/relationships/hyperlink" Target="#&apos;Double Sampling Mean tr (tool)&apos;!A1" TargetMode="External"/><Relationship Id="rId26" Type="http://schemas.openxmlformats.org/officeDocument/2006/relationships/hyperlink" Target="#&apos;Which method did you 1 (enum)&apos;!A3" TargetMode="External"/><Relationship Id="rId27" Type="http://schemas.openxmlformats.org/officeDocument/2006/relationships/hyperlink" Target="#&apos;AR Tool 14 Estimatin 1 (tool)&apos;!A1" TargetMode="External"/><Relationship Id="rId28" Type="http://schemas.openxmlformats.org/officeDocument/2006/relationships/hyperlink" Target="#&apos;AR Tool 14 Estimatin 2 (tool)&apos;!A1" TargetMode="External"/><Relationship Id="rId29" Type="http://schemas.openxmlformats.org/officeDocument/2006/relationships/hyperlink" Target="#&apos;AR Tool 14 Estimatin 3 (tool)&apos;!A1" TargetMode="External"/><Relationship Id="rId30" Type="http://schemas.openxmlformats.org/officeDocument/2006/relationships/hyperlink" Target="#&apos;Shrub biomass per hecta (tool)&apos;!A1" TargetMode="External"/><Relationship Id="rId31" Type="http://schemas.openxmlformats.org/officeDocument/2006/relationships/hyperlink" Target="#&apos;Net GHG emissions from soil in&apos;!A1" TargetMode="External"/><Relationship Id="rId32" Type="http://schemas.openxmlformats.org/officeDocument/2006/relationships/hyperlink" Target="#&apos;Peat depletion time (PDT) &amp; So&apos;!A1" TargetMode="External"/><Relationship Id="rId33" Type="http://schemas.openxmlformats.org/officeDocument/2006/relationships/hyperlink" Target="#&apos;Which approach using in (enum)&apos;!A3" TargetMode="External"/><Relationship Id="rId34" Type="http://schemas.openxmlformats.org/officeDocument/2006/relationships/hyperlink" Target="#&apos;Which method are you 1 (enum)&apos;!A3" TargetMode="External"/><Relationship Id="rId35" Type="http://schemas.openxmlformats.org/officeDocument/2006/relationships/hyperlink" Target="#&apos;Which approach using 1 (enum)&apos;!A3" TargetMode="External"/><Relationship Id="rId36" Type="http://schemas.openxmlformats.org/officeDocument/2006/relationships/hyperlink" Target="#&apos;Default factors approach for C&apos;!A1" TargetMode="External"/><Relationship Id="rId37" Type="http://schemas.openxmlformats.org/officeDocument/2006/relationships/hyperlink" Target="#&apos;What is the carbon pres (enum)&apos;!A3" TargetMode="External"/><Relationship Id="rId38" Type="http://schemas.openxmlformats.org/officeDocument/2006/relationships/hyperlink" Target="#&apos;Which approach using 2 (enum)&apos;!A3" TargetMode="External"/><Relationship Id="rId39" Type="http://schemas.openxmlformats.org/officeDocument/2006/relationships/hyperlink" Target="#&apos;CH4 emissions from soil&apos;!A1" TargetMode="External"/><Relationship Id="rId40" Type="http://schemas.openxmlformats.org/officeDocument/2006/relationships/hyperlink" Target="#&apos;Which approach using 3 (enum)&apos;!A3" TargetMode="External"/><Relationship Id="rId41" Type="http://schemas.openxmlformats.org/officeDocument/2006/relationships/hyperlink" Target="#&apos;N2O emissions from soil &apos;!A1" TargetMode="External"/><Relationship Id="rId42" Type="http://schemas.openxmlformats.org/officeDocument/2006/relationships/hyperlink" Target="#&apos;Which approach using 4 (enum)&apos;!A3" TargetMode="External"/><Relationship Id="rId43" Type="http://schemas.openxmlformats.org/officeDocument/2006/relationships/hyperlink" Target="#&apos;Default factors for N2O emissi&apos;!A1" TargetMode="External"/><Relationship Id="rId44" Type="http://schemas.openxmlformats.org/officeDocument/2006/relationships/hyperlink" Target="#&apos;Which system applies to (enum)&apos;!A3" TargetMode="External"/><Relationship Id="rId45" Type="http://schemas.openxmlformats.org/officeDocument/2006/relationships/hyperlink" Target="#&apos;Average salinity for N2O emiss&apos;!A1" TargetMode="External"/><Relationship Id="rId46" Type="http://schemas.openxmlformats.org/officeDocument/2006/relationships/hyperlink" Target="#&apos;Average salinity for N2O emiss&apos;!A1" TargetMode="External"/><Relationship Id="rId47" Type="http://schemas.openxmlformats.org/officeDocument/2006/relationships/hyperlink" Target="#&apos;Net GHG emissions in the basel&apos;!A1" TargetMode="External"/></Relationships>
</file>

<file path=xl/worksheets/_rels/sheet64.xml.rels><?xml version="1.0" encoding="UTF-8" standalone="yes"?>
<Relationships xmlns="http://schemas.openxmlformats.org/package/2006/relationships"><Relationship Id="rId1" Type="http://schemas.openxmlformats.org/officeDocument/2006/relationships/hyperlink" Target="#&apos;Which sampling design w (enum)&apos;!A3" TargetMode="External"/><Relationship Id="rId2" Type="http://schemas.openxmlformats.org/officeDocument/2006/relationships/hyperlink" Target="#&apos;AR Tool 14 Sample Plot  (tool)&apos;!A1" TargetMode="External"/><Relationship Id="rId3" Type="http://schemas.openxmlformats.org/officeDocument/2006/relationships/hyperlink" Target="#&apos;Stratified random sampl (tool)&apos;!A1" TargetMode="External"/><Relationship Id="rId4" Type="http://schemas.openxmlformats.org/officeDocument/2006/relationships/hyperlink" Target="#&apos;AR Tool 14 Double Sampl (tool)&apos;!A1" TargetMode="External"/><Relationship Id="rId5" Type="http://schemas.openxmlformats.org/officeDocument/2006/relationships/hyperlink" Target="#&apos;Double Sampling Mean tr (tool)&apos;!A1" TargetMode="External"/></Relationships>
</file>

<file path=xl/worksheets/_rels/sheet65.xml.rels><?xml version="1.0" encoding="UTF-8" standalone="yes"?>
<Relationships xmlns="http://schemas.openxmlformats.org/package/2006/relationships"><Relationship Id="rId1" Type="http://schemas.openxmlformats.org/officeDocument/2006/relationships/hyperlink" Target="#&apos;Which method did you 3 (enum)&apos;!A3" TargetMode="External"/><Relationship Id="rId2" Type="http://schemas.openxmlformats.org/officeDocument/2006/relationships/hyperlink" Target="#&apos;AR Tool 14 Estimation b (tool)&apos;!A1" TargetMode="External"/><Relationship Id="rId3" Type="http://schemas.openxmlformats.org/officeDocument/2006/relationships/hyperlink" Target="#&apos;Mean annual change in c (tool)&apos;!A1" TargetMode="External"/><Relationship Id="rId4" Type="http://schemas.openxmlformats.org/officeDocument/2006/relationships/hyperlink" Target="#&apos;AR Tool 14 Direct estim (tool)&apos;!A1" TargetMode="External"/><Relationship Id="rId5" Type="http://schemas.openxmlformats.org/officeDocument/2006/relationships/hyperlink" Target="#&apos;Mean change in tree bio (tool)&apos;!A1" TargetMode="External"/><Relationship Id="rId6" Type="http://schemas.openxmlformats.org/officeDocument/2006/relationships/hyperlink" Target="#&apos;AR Tool 14 Difference o (tool)&apos;!A1" TargetMode="Externa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hyperlink" Target="#&apos;Net Emissions from biomass  1&apos;!A1" TargetMode="External"/><Relationship Id="rId2" Type="http://schemas.openxmlformats.org/officeDocument/2006/relationships/hyperlink" Target="#&apos;Net carbon stock change in  1&apos;!A1" TargetMode="External"/><Relationship Id="rId3" Type="http://schemas.openxmlformats.org/officeDocument/2006/relationships/hyperlink" Target="#&apos;AR Tool 14 (tool)&apos;!A1" TargetMode="External"/><Relationship Id="rId4" Type="http://schemas.openxmlformats.org/officeDocument/2006/relationships/hyperlink" Target="#&apos;It&apos;s a baseline scenari (enum)&apos;!A3" TargetMode="External"/><Relationship Id="rId5" Type="http://schemas.openxmlformats.org/officeDocument/2006/relationships/hyperlink" Target="#&apos;Which method did you us (enum)&apos;!A3" TargetMode="External"/><Relationship Id="rId6" Type="http://schemas.openxmlformats.org/officeDocument/2006/relationships/hyperlink" Target="#&apos;AR Tool 14 Estimatin 4 (tool)&apos;!A1" TargetMode="External"/><Relationship Id="rId7" Type="http://schemas.openxmlformats.org/officeDocument/2006/relationships/hyperlink" Target="#&apos;Which method did you 3 (enum)&apos;!A3" TargetMode="External"/><Relationship Id="rId8" Type="http://schemas.openxmlformats.org/officeDocument/2006/relationships/hyperlink" Target="#&apos;AR Tool 14 Estimation b (tool)&apos;!A1" TargetMode="External"/><Relationship Id="rId9" Type="http://schemas.openxmlformats.org/officeDocument/2006/relationships/hyperlink" Target="#&apos;Mean annual change in c (tool)&apos;!A1" TargetMode="External"/><Relationship Id="rId10" Type="http://schemas.openxmlformats.org/officeDocument/2006/relationships/hyperlink" Target="#&apos;AR Tool 14 Direct estim (tool)&apos;!A1" TargetMode="External"/><Relationship Id="rId11" Type="http://schemas.openxmlformats.org/officeDocument/2006/relationships/hyperlink" Target="#&apos;Mean change in tree bio (tool)&apos;!A1" TargetMode="External"/><Relationship Id="rId12" Type="http://schemas.openxmlformats.org/officeDocument/2006/relationships/hyperlink" Target="#&apos;AR Tool 14 Difference o (tool)&apos;!A1" TargetMode="External"/><Relationship Id="rId13" Type="http://schemas.openxmlformats.org/officeDocument/2006/relationships/hyperlink" Target="#&apos;AR Tool 14 Estimating c (tool)&apos;!A1" TargetMode="External"/><Relationship Id="rId14" Type="http://schemas.openxmlformats.org/officeDocument/2006/relationships/hyperlink" Target="#&apos;AR Tool 14 Determinatio (tool)&apos;!A1" TargetMode="External"/><Relationship Id="rId15" Type="http://schemas.openxmlformats.org/officeDocument/2006/relationships/hyperlink" Target="#&apos;Which method did you 2 (enum)&apos;!A3" TargetMode="External"/><Relationship Id="rId16" Type="http://schemas.openxmlformats.org/officeDocument/2006/relationships/hyperlink" Target="#&apos;AR Tool 14 Updating pre (tool)&apos;!A1" TargetMode="External"/><Relationship Id="rId17" Type="http://schemas.openxmlformats.org/officeDocument/2006/relationships/hyperlink" Target="#&apos;AR Tool 14 Estimating S (tool)&apos;!A1" TargetMode="External"/><Relationship Id="rId18" Type="http://schemas.openxmlformats.org/officeDocument/2006/relationships/hyperlink" Target="#&apos;Crown Cover Proportion  (tool)&apos;!A1" TargetMode="External"/><Relationship Id="rId19" Type="http://schemas.openxmlformats.org/officeDocument/2006/relationships/hyperlink" Target="#&apos;Sampling design selecti (tool)&apos;!A1" TargetMode="External"/><Relationship Id="rId20" Type="http://schemas.openxmlformats.org/officeDocument/2006/relationships/hyperlink" Target="#&apos;Which sampling design w (enum)&apos;!A3" TargetMode="External"/><Relationship Id="rId21" Type="http://schemas.openxmlformats.org/officeDocument/2006/relationships/hyperlink" Target="#&apos;AR Tool 14 Sample Plot  (tool)&apos;!A1" TargetMode="External"/><Relationship Id="rId22" Type="http://schemas.openxmlformats.org/officeDocument/2006/relationships/hyperlink" Target="#&apos;Stratified random sampl (tool)&apos;!A1" TargetMode="External"/><Relationship Id="rId23" Type="http://schemas.openxmlformats.org/officeDocument/2006/relationships/hyperlink" Target="#&apos;AR Tool 14 Double Sampl (tool)&apos;!A1" TargetMode="External"/><Relationship Id="rId24" Type="http://schemas.openxmlformats.org/officeDocument/2006/relationships/hyperlink" Target="#&apos;Double Sampling Mean tr (tool)&apos;!A1" TargetMode="External"/><Relationship Id="rId25" Type="http://schemas.openxmlformats.org/officeDocument/2006/relationships/hyperlink" Target="#&apos;Which method did you 1 (enum)&apos;!A3" TargetMode="External"/><Relationship Id="rId26" Type="http://schemas.openxmlformats.org/officeDocument/2006/relationships/hyperlink" Target="#&apos;AR Tool 14 Estimatin 1 (tool)&apos;!A1" TargetMode="External"/><Relationship Id="rId27" Type="http://schemas.openxmlformats.org/officeDocument/2006/relationships/hyperlink" Target="#&apos;AR Tool 14 Estimatin 2 (tool)&apos;!A1" TargetMode="External"/><Relationship Id="rId28" Type="http://schemas.openxmlformats.org/officeDocument/2006/relationships/hyperlink" Target="#&apos;AR Tool 14 Estimatin 3 (tool)&apos;!A1" TargetMode="External"/><Relationship Id="rId29" Type="http://schemas.openxmlformats.org/officeDocument/2006/relationships/hyperlink" Target="#&apos;Shrub biomass per hecta (tool)&apos;!A1" TargetMode="External"/><Relationship Id="rId30" Type="http://schemas.openxmlformats.org/officeDocument/2006/relationships/hyperlink" Target="#&apos;Net GHG emissions and removals&apos;!A1" TargetMode="External"/><Relationship Id="rId31" Type="http://schemas.openxmlformats.org/officeDocument/2006/relationships/hyperlink" Target="#&apos;Which approach using 5 (enum)&apos;!A3" TargetMode="External"/><Relationship Id="rId32" Type="http://schemas.openxmlformats.org/officeDocument/2006/relationships/hyperlink" Target="#&apos;Proxy approach for CO2 emissio&apos;!A1" TargetMode="External"/><Relationship Id="rId33" Type="http://schemas.openxmlformats.org/officeDocument/2006/relationships/hyperlink" Target="#&apos;Which proxies using  (enum)&apos;!A3" TargetMode="External"/><Relationship Id="rId34" Type="http://schemas.openxmlformats.org/officeDocument/2006/relationships/hyperlink" Target="#&apos;Which approach using 6 (enum)&apos;!A3" TargetMode="External"/><Relationship Id="rId35" Type="http://schemas.openxmlformats.org/officeDocument/2006/relationships/hyperlink" Target="#&apos;Default factors approach fo 1&apos;!A1" TargetMode="External"/><Relationship Id="rId36" Type="http://schemas.openxmlformats.org/officeDocument/2006/relationships/hyperlink" Target="#&apos;What is the carbon p 1 (enum)&apos;!A3" TargetMode="External"/><Relationship Id="rId37" Type="http://schemas.openxmlformats.org/officeDocument/2006/relationships/hyperlink" Target="#&apos;Which approach using 7 (enum)&apos;!A3" TargetMode="External"/><Relationship Id="rId38" Type="http://schemas.openxmlformats.org/officeDocument/2006/relationships/hyperlink" Target="#&apos;Calculation of deduction from &apos;!A1" TargetMode="External"/><Relationship Id="rId39" Type="http://schemas.openxmlformats.org/officeDocument/2006/relationships/hyperlink" Target="#&apos;Which method are you 2 (enum)&apos;!A3" TargetMode="External"/><Relationship Id="rId40" Type="http://schemas.openxmlformats.org/officeDocument/2006/relationships/hyperlink" Target="#&apos;CH4 emissions from soil&apos;!A1" TargetMode="External"/><Relationship Id="rId41" Type="http://schemas.openxmlformats.org/officeDocument/2006/relationships/hyperlink" Target="#&apos;Which approach using 3 (enum)&apos;!A3" TargetMode="External"/><Relationship Id="rId42" Type="http://schemas.openxmlformats.org/officeDocument/2006/relationships/hyperlink" Target="#&apos;N2O emissions from soil &apos;!A1" TargetMode="External"/><Relationship Id="rId43" Type="http://schemas.openxmlformats.org/officeDocument/2006/relationships/hyperlink" Target="#&apos;Which approach using 4 (enum)&apos;!A3" TargetMode="External"/><Relationship Id="rId44" Type="http://schemas.openxmlformats.org/officeDocument/2006/relationships/hyperlink" Target="#&apos;Default factors for N2O emissi&apos;!A1" TargetMode="External"/><Relationship Id="rId45" Type="http://schemas.openxmlformats.org/officeDocument/2006/relationships/hyperlink" Target="#&apos;Which system applies to (enum)&apos;!A3" TargetMode="External"/><Relationship Id="rId46" Type="http://schemas.openxmlformats.org/officeDocument/2006/relationships/hyperlink" Target="#&apos;Average salinity for N2O emiss&apos;!A1" TargetMode="External"/><Relationship Id="rId47" Type="http://schemas.openxmlformats.org/officeDocument/2006/relationships/hyperlink" Target="#&apos;Average salinity for N2O emiss&apos;!A1" TargetMode="External"/><Relationship Id="rId48" Type="http://schemas.openxmlformats.org/officeDocument/2006/relationships/hyperlink" Target="#&apos;Net non-CO2 emissions from pre&apos;!A1" TargetMode="External"/><Relationship Id="rId49" Type="http://schemas.openxmlformats.org/officeDocument/2006/relationships/hyperlink" Target="#&apos;Emissions from fossil fuel use&apos;!A1" TargetMode="External"/><Relationship Id="rId50" Type="http://schemas.openxmlformats.org/officeDocument/2006/relationships/hyperlink" Target="#&apos;AR Tool 5 (tool)&apos;!A1" TargetMode="External"/><Relationship Id="rId51" Type="http://schemas.openxmlformats.org/officeDocument/2006/relationships/hyperlink" Target="#&apos;Which method will you u (enum)&apos;!A3" TargetMode="External"/><Relationship Id="rId52" Type="http://schemas.openxmlformats.org/officeDocument/2006/relationships/hyperlink" Target="#&apos;AR Tool 05 Direct metho (tool)&apos;!A1" TargetMode="External"/><Relationship Id="rId53" Type="http://schemas.openxmlformats.org/officeDocument/2006/relationships/hyperlink" Target="#&apos;Direct Method Variables (tool)&apos;!A1" TargetMode="External"/><Relationship Id="rId54" Type="http://schemas.openxmlformats.org/officeDocument/2006/relationships/hyperlink" Target="#&apos;AR Tool 05 Indirect  1 (tool)&apos;!A1" TargetMode="External"/><Relationship Id="rId55" Type="http://schemas.openxmlformats.org/officeDocument/2006/relationships/hyperlink" Target="#&apos;Indirect method (statio (tool)&apos;!A1" TargetMode="External"/><Relationship Id="rId56" Type="http://schemas.openxmlformats.org/officeDocument/2006/relationships/hyperlink" Target="#&apos;AR Tool 05 Indirect met (tool)&apos;!A1" TargetMode="External"/><Relationship Id="rId57" Type="http://schemas.openxmlformats.org/officeDocument/2006/relationships/hyperlink" Target="#&apos;What is the return load (enum)&apos;!A3" TargetMode="External"/><Relationship Id="rId58" Type="http://schemas.openxmlformats.org/officeDocument/2006/relationships/hyperlink" Target="#&apos;Indirect method (For ve (tool)&apos;!A1" TargetMode="External"/><Relationship Id="rId59" Type="http://schemas.openxmlformats.org/officeDocument/2006/relationships/hyperlink" Target="#&apos;Net GHG Emissions in the proje&apos;!A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542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6" t="s">
        <v>13</v>
      </c>
      <c r="C5" s="5" t="s">
        <v>2</v>
      </c>
      <c r="D5" s="5"/>
      <c r="E5" s="5" t="s">
        <v>13</v>
      </c>
      <c r="F5" s="5" t="s">
        <v>14</v>
      </c>
      <c r="G5" s="5" t="s">
        <v>2</v>
      </c>
    </row>
    <row r="6" spans="1:7" x14ac:dyDescent="0.25" outlineLevel="1" collapsed="1">
      <c r="A6" s="7" t="s">
        <v>12</v>
      </c>
      <c r="B6" s="7" t="s">
        <v>15</v>
      </c>
      <c r="C6" s="7" t="s">
        <v>2</v>
      </c>
      <c r="D6" s="7"/>
      <c r="E6" s="7" t="s">
        <v>16</v>
      </c>
      <c r="F6" s="7" t="s">
        <v>14</v>
      </c>
      <c r="G6" s="7" t="s">
        <v>17</v>
      </c>
    </row>
    <row r="7" spans="1:7" x14ac:dyDescent="0.25" outlineLevel="1" collapsed="1">
      <c r="A7" s="7" t="s">
        <v>12</v>
      </c>
      <c r="B7" s="7" t="s">
        <v>15</v>
      </c>
      <c r="C7" s="7" t="s">
        <v>2</v>
      </c>
      <c r="D7" s="7"/>
      <c r="E7" s="7" t="s">
        <v>18</v>
      </c>
      <c r="F7" s="7" t="s">
        <v>12</v>
      </c>
      <c r="G7" s="7" t="s">
        <v>17</v>
      </c>
    </row>
    <row r="8" spans="1:7" x14ac:dyDescent="0.25" outlineLevel="1" collapsed="1">
      <c r="A8" s="7" t="s">
        <v>12</v>
      </c>
      <c r="B8" s="7" t="s">
        <v>15</v>
      </c>
      <c r="C8" s="7" t="s">
        <v>2</v>
      </c>
      <c r="D8" s="7"/>
      <c r="E8" s="7" t="s">
        <v>19</v>
      </c>
      <c r="F8" s="7" t="s">
        <v>12</v>
      </c>
      <c r="G8" s="7" t="s">
        <v>17</v>
      </c>
    </row>
    <row r="9" spans="1:7" x14ac:dyDescent="0.25" outlineLevel="1" collapsed="1">
      <c r="A9" s="7" t="s">
        <v>12</v>
      </c>
      <c r="B9" s="7" t="s">
        <v>15</v>
      </c>
      <c r="C9" s="7" t="s">
        <v>2</v>
      </c>
      <c r="D9" s="7"/>
      <c r="E9" s="7" t="s">
        <v>20</v>
      </c>
      <c r="F9" s="7" t="s">
        <v>12</v>
      </c>
      <c r="G9" s="7" t="s">
        <v>17</v>
      </c>
    </row>
    <row r="10" spans="1:7" x14ac:dyDescent="0.25" outlineLevel="1" collapsed="1">
      <c r="A10" s="7" t="s">
        <v>12</v>
      </c>
      <c r="B10" s="7" t="s">
        <v>15</v>
      </c>
      <c r="C10" s="7" t="s">
        <v>2</v>
      </c>
      <c r="D10" s="7"/>
      <c r="E10" s="7" t="s">
        <v>21</v>
      </c>
      <c r="F10" s="7" t="s">
        <v>12</v>
      </c>
      <c r="G10" s="7" t="s">
        <v>17</v>
      </c>
    </row>
    <row r="11" spans="1:7" x14ac:dyDescent="0.25" outlineLevel="1" collapsed="1">
      <c r="A11" s="7" t="s">
        <v>12</v>
      </c>
      <c r="B11" s="7" t="s">
        <v>15</v>
      </c>
      <c r="C11" s="7" t="s">
        <v>2</v>
      </c>
      <c r="D11" s="7"/>
      <c r="E11" s="7" t="s">
        <v>22</v>
      </c>
      <c r="F11" s="7" t="s">
        <v>12</v>
      </c>
      <c r="G11" s="7" t="s">
        <v>17</v>
      </c>
    </row>
    <row r="12" spans="1:7" x14ac:dyDescent="0.25" outlineLevel="1" collapsed="1">
      <c r="A12" s="7" t="s">
        <v>12</v>
      </c>
      <c r="B12" s="7" t="s">
        <v>15</v>
      </c>
      <c r="C12" s="7" t="s">
        <v>2</v>
      </c>
      <c r="D12" s="7"/>
      <c r="E12" s="7" t="s">
        <v>23</v>
      </c>
      <c r="F12" s="7" t="s">
        <v>12</v>
      </c>
      <c r="G12" s="7" t="s">
        <v>17</v>
      </c>
    </row>
    <row r="13" spans="1:7" x14ac:dyDescent="0.25" outlineLevel="1" collapsed="1">
      <c r="A13" s="7" t="s">
        <v>12</v>
      </c>
      <c r="B13" s="7" t="s">
        <v>24</v>
      </c>
      <c r="C13" s="7" t="s">
        <v>2</v>
      </c>
      <c r="D13" s="7"/>
      <c r="E13" s="7" t="s">
        <v>25</v>
      </c>
      <c r="F13" s="7" t="s">
        <v>12</v>
      </c>
      <c r="G13" s="7" t="s">
        <v>2</v>
      </c>
    </row>
    <row r="14" spans="1:7" x14ac:dyDescent="0.25" outlineLevel="1" collapsed="1">
      <c r="A14" s="7" t="s">
        <v>12</v>
      </c>
      <c r="B14" s="7" t="s">
        <v>15</v>
      </c>
      <c r="C14" s="7" t="s">
        <v>2</v>
      </c>
      <c r="D14" s="7"/>
      <c r="E14" s="7" t="s">
        <v>26</v>
      </c>
      <c r="F14" s="7" t="s">
        <v>12</v>
      </c>
      <c r="G14" s="7" t="s">
        <v>17</v>
      </c>
    </row>
    <row r="15" spans="1:7" x14ac:dyDescent="0.25" outlineLevel="1" collapsed="1">
      <c r="A15" s="7" t="s">
        <v>12</v>
      </c>
      <c r="B15" s="7" t="s">
        <v>15</v>
      </c>
      <c r="C15" s="7" t="s">
        <v>2</v>
      </c>
      <c r="D15" s="7"/>
      <c r="E15" s="7" t="s">
        <v>27</v>
      </c>
      <c r="F15" s="7" t="s">
        <v>12</v>
      </c>
      <c r="G15" s="7" t="s">
        <v>17</v>
      </c>
    </row>
    <row r="16" spans="1:7" x14ac:dyDescent="0.25" outlineLevel="1" collapsed="1">
      <c r="A16" s="7" t="s">
        <v>12</v>
      </c>
      <c r="B16" s="7" t="s">
        <v>15</v>
      </c>
      <c r="C16" s="7" t="s">
        <v>2</v>
      </c>
      <c r="D16" s="7"/>
      <c r="E16" s="7" t="s">
        <v>28</v>
      </c>
      <c r="F16" s="7" t="s">
        <v>12</v>
      </c>
      <c r="G16" s="7" t="s">
        <v>17</v>
      </c>
    </row>
    <row r="17" spans="1:7" x14ac:dyDescent="0.25" outlineLevel="1" collapsed="1">
      <c r="A17" s="7" t="s">
        <v>12</v>
      </c>
      <c r="B17" s="7" t="s">
        <v>15</v>
      </c>
      <c r="C17" s="7" t="s">
        <v>2</v>
      </c>
      <c r="D17" s="7"/>
      <c r="E17" s="7" t="s">
        <v>29</v>
      </c>
      <c r="F17" s="7" t="s">
        <v>12</v>
      </c>
      <c r="G17" s="7" t="s">
        <v>17</v>
      </c>
    </row>
    <row r="18" spans="1:7" x14ac:dyDescent="0.25" outlineLevel="1" collapsed="1">
      <c r="A18" s="7" t="s">
        <v>12</v>
      </c>
      <c r="B18" s="7" t="s">
        <v>15</v>
      </c>
      <c r="C18" s="7" t="s">
        <v>2</v>
      </c>
      <c r="D18" s="7"/>
      <c r="E18" s="7" t="s">
        <v>30</v>
      </c>
      <c r="F18" s="7" t="s">
        <v>12</v>
      </c>
      <c r="G18" s="7" t="s">
        <v>17</v>
      </c>
    </row>
    <row r="19" spans="1:7" x14ac:dyDescent="0.25" outlineLevel="1" collapsed="1">
      <c r="A19" s="7" t="s">
        <v>12</v>
      </c>
      <c r="B19" s="7" t="s">
        <v>15</v>
      </c>
      <c r="C19" s="7" t="s">
        <v>2</v>
      </c>
      <c r="D19" s="7"/>
      <c r="E19" s="7" t="s">
        <v>31</v>
      </c>
      <c r="F19" s="7" t="s">
        <v>12</v>
      </c>
      <c r="G19" s="7" t="s">
        <v>17</v>
      </c>
    </row>
    <row r="20" spans="1:7" x14ac:dyDescent="0.25" outlineLevel="1" collapsed="1">
      <c r="A20" s="7" t="s">
        <v>12</v>
      </c>
      <c r="B20" s="7" t="s">
        <v>32</v>
      </c>
      <c r="C20" s="7" t="s">
        <v>2</v>
      </c>
      <c r="D20" s="7"/>
      <c r="E20" s="7" t="s">
        <v>33</v>
      </c>
      <c r="F20" s="7" t="s">
        <v>12</v>
      </c>
      <c r="G20" s="7" t="s">
        <v>34</v>
      </c>
    </row>
    <row r="21" spans="1:7" x14ac:dyDescent="0.25" outlineLevel="1" collapsed="1">
      <c r="A21" s="7" t="s">
        <v>12</v>
      </c>
      <c r="B21" s="7" t="s">
        <v>15</v>
      </c>
      <c r="C21" s="7" t="s">
        <v>2</v>
      </c>
      <c r="D21" s="7"/>
      <c r="E21" s="7" t="s">
        <v>35</v>
      </c>
      <c r="F21" s="7" t="s">
        <v>12</v>
      </c>
      <c r="G21" s="7" t="s">
        <v>17</v>
      </c>
    </row>
    <row r="22" spans="1:7" x14ac:dyDescent="0.25" outlineLevel="1" collapsed="1">
      <c r="A22" s="7" t="s">
        <v>12</v>
      </c>
      <c r="B22" s="7" t="s">
        <v>15</v>
      </c>
      <c r="C22" s="7" t="s">
        <v>2</v>
      </c>
      <c r="D22" s="7"/>
      <c r="E22" s="7" t="s">
        <v>36</v>
      </c>
      <c r="F22" s="7" t="s">
        <v>12</v>
      </c>
      <c r="G22" s="7" t="s">
        <v>17</v>
      </c>
    </row>
    <row r="23" spans="1:7" x14ac:dyDescent="0.25" outlineLevel="1" collapsed="1">
      <c r="A23" s="7" t="s">
        <v>12</v>
      </c>
      <c r="B23" s="7" t="s">
        <v>15</v>
      </c>
      <c r="C23" s="7" t="s">
        <v>2</v>
      </c>
      <c r="D23" s="7"/>
      <c r="E23" s="7" t="s">
        <v>37</v>
      </c>
      <c r="F23" s="7" t="s">
        <v>12</v>
      </c>
      <c r="G23" s="7" t="s">
        <v>17</v>
      </c>
    </row>
    <row r="24" spans="1:7" x14ac:dyDescent="0.25" outlineLevel="1" collapsed="1">
      <c r="A24" s="7" t="s">
        <v>12</v>
      </c>
      <c r="B24" s="7" t="s">
        <v>15</v>
      </c>
      <c r="C24" s="7" t="s">
        <v>2</v>
      </c>
      <c r="D24" s="7"/>
      <c r="E24" s="7" t="s">
        <v>38</v>
      </c>
      <c r="F24" s="7" t="s">
        <v>12</v>
      </c>
      <c r="G24" s="7" t="s">
        <v>17</v>
      </c>
    </row>
    <row r="25" spans="1:7" x14ac:dyDescent="0.25" outlineLevel="1" collapsed="1">
      <c r="A25" s="7" t="s">
        <v>12</v>
      </c>
      <c r="B25" s="7" t="s">
        <v>15</v>
      </c>
      <c r="C25" s="7" t="s">
        <v>2</v>
      </c>
      <c r="D25" s="7"/>
      <c r="E25" s="7" t="s">
        <v>39</v>
      </c>
      <c r="F25" s="7" t="s">
        <v>12</v>
      </c>
      <c r="G25" s="7" t="s">
        <v>17</v>
      </c>
    </row>
    <row r="26" spans="1:7" x14ac:dyDescent="0.25" outlineLevel="1" collapsed="1">
      <c r="A26" s="7" t="s">
        <v>12</v>
      </c>
      <c r="B26" s="7" t="s">
        <v>15</v>
      </c>
      <c r="C26" s="7" t="s">
        <v>2</v>
      </c>
      <c r="D26" s="7"/>
      <c r="E26" s="7" t="s">
        <v>40</v>
      </c>
      <c r="F26" s="7" t="s">
        <v>12</v>
      </c>
      <c r="G26" s="7" t="s">
        <v>17</v>
      </c>
    </row>
    <row r="27" spans="1:7" x14ac:dyDescent="0.25" outlineLevel="1" collapsed="1">
      <c r="A27" s="7" t="s">
        <v>12</v>
      </c>
      <c r="B27" s="7" t="s">
        <v>41</v>
      </c>
      <c r="C27" s="7" t="s">
        <v>2</v>
      </c>
      <c r="D27" s="7"/>
      <c r="E27" s="7" t="s">
        <v>42</v>
      </c>
      <c r="F27" s="7" t="s">
        <v>12</v>
      </c>
      <c r="G27" s="7" t="s">
        <v>43</v>
      </c>
    </row>
    <row r="28" spans="1:7" x14ac:dyDescent="0.25" outlineLevel="1" collapsed="1">
      <c r="A28" s="8" t="s">
        <v>12</v>
      </c>
      <c r="B28" s="9" t="s">
        <v>44</v>
      </c>
      <c r="C28" s="8" t="s">
        <v>2</v>
      </c>
      <c r="D28" s="8"/>
      <c r="E28" s="8" t="s">
        <v>45</v>
      </c>
      <c r="F28" s="8" t="s">
        <v>12</v>
      </c>
      <c r="G28" s="8" t="s">
        <v>2</v>
      </c>
    </row>
    <row r="29" spans="1:7" x14ac:dyDescent="0.25" outlineLevel="2" collapsed="1">
      <c r="A29" s="7" t="s">
        <v>12</v>
      </c>
      <c r="B29" s="7" t="s">
        <v>41</v>
      </c>
      <c r="C29" s="7" t="s">
        <v>2</v>
      </c>
      <c r="D29" s="7"/>
      <c r="E29" s="7" t="s">
        <v>46</v>
      </c>
      <c r="F29" s="7" t="s">
        <v>14</v>
      </c>
      <c r="G29" s="7" t="s">
        <v>43</v>
      </c>
    </row>
    <row r="30" spans="1:7" x14ac:dyDescent="0.25" outlineLevel="2" collapsed="1">
      <c r="A30" s="7" t="s">
        <v>12</v>
      </c>
      <c r="B30" s="7" t="s">
        <v>41</v>
      </c>
      <c r="C30" s="7" t="s">
        <v>2</v>
      </c>
      <c r="D30" s="7"/>
      <c r="E30" s="7" t="s">
        <v>47</v>
      </c>
      <c r="F30" s="7" t="s">
        <v>14</v>
      </c>
      <c r="G30" s="7" t="s">
        <v>43</v>
      </c>
    </row>
    <row r="31" spans="1:7" x14ac:dyDescent="0.25" outlineLevel="1" collapsed="1">
      <c r="A31" s="7" t="s">
        <v>12</v>
      </c>
      <c r="B31" s="7" t="s">
        <v>41</v>
      </c>
      <c r="C31" s="7" t="s">
        <v>2</v>
      </c>
      <c r="D31" s="7"/>
      <c r="E31" s="7" t="s">
        <v>48</v>
      </c>
      <c r="F31" s="7" t="s">
        <v>14</v>
      </c>
      <c r="G31" s="7" t="s">
        <v>43</v>
      </c>
    </row>
    <row r="32" spans="1:7" x14ac:dyDescent="0.25" outlineLevel="1" collapsed="1">
      <c r="A32" s="7" t="s">
        <v>12</v>
      </c>
      <c r="B32" s="7" t="s">
        <v>41</v>
      </c>
      <c r="C32" s="7" t="s">
        <v>2</v>
      </c>
      <c r="D32" s="7"/>
      <c r="E32" s="7" t="s">
        <v>49</v>
      </c>
      <c r="F32" s="7" t="s">
        <v>14</v>
      </c>
      <c r="G32" s="7" t="s">
        <v>43</v>
      </c>
    </row>
    <row r="33" spans="1:7" x14ac:dyDescent="0.25" outlineLevel="1" collapsed="1">
      <c r="A33" s="8" t="s">
        <v>12</v>
      </c>
      <c r="B33" s="9" t="s">
        <v>44</v>
      </c>
      <c r="C33" s="8" t="s">
        <v>2</v>
      </c>
      <c r="D33" s="8"/>
      <c r="E33" s="8" t="s">
        <v>50</v>
      </c>
      <c r="F33" s="8" t="s">
        <v>12</v>
      </c>
      <c r="G33" s="8" t="s">
        <v>2</v>
      </c>
    </row>
    <row r="34" spans="1:7" x14ac:dyDescent="0.25" outlineLevel="2" collapsed="1">
      <c r="A34" s="7" t="s">
        <v>12</v>
      </c>
      <c r="B34" s="7" t="s">
        <v>41</v>
      </c>
      <c r="C34" s="7" t="s">
        <v>2</v>
      </c>
      <c r="D34" s="7"/>
      <c r="E34" s="7" t="s">
        <v>46</v>
      </c>
      <c r="F34" s="7" t="s">
        <v>14</v>
      </c>
      <c r="G34" s="7" t="s">
        <v>43</v>
      </c>
    </row>
    <row r="35" spans="1:7" x14ac:dyDescent="0.25" outlineLevel="2" collapsed="1">
      <c r="A35" s="7" t="s">
        <v>12</v>
      </c>
      <c r="B35" s="7" t="s">
        <v>41</v>
      </c>
      <c r="C35" s="7" t="s">
        <v>2</v>
      </c>
      <c r="D35" s="7"/>
      <c r="E35" s="7" t="s">
        <v>47</v>
      </c>
      <c r="F35" s="7" t="s">
        <v>14</v>
      </c>
      <c r="G35" s="7" t="s">
        <v>43</v>
      </c>
    </row>
    <row r="36" spans="1:7" x14ac:dyDescent="0.25" outlineLevel="1" collapsed="1">
      <c r="A36" s="7" t="s">
        <v>12</v>
      </c>
      <c r="B36" s="7" t="s">
        <v>15</v>
      </c>
      <c r="C36" s="7" t="s">
        <v>2</v>
      </c>
      <c r="D36" s="7"/>
      <c r="E36" s="7" t="s">
        <v>51</v>
      </c>
      <c r="F36" s="7" t="s">
        <v>12</v>
      </c>
      <c r="G36" s="7" t="s">
        <v>17</v>
      </c>
    </row>
    <row r="37" spans="1:7" x14ac:dyDescent="0.25" outlineLevel="1" collapsed="1">
      <c r="A37" s="7" t="s">
        <v>12</v>
      </c>
      <c r="B37" s="7" t="s">
        <v>15</v>
      </c>
      <c r="C37" s="7" t="s">
        <v>2</v>
      </c>
      <c r="D37" s="7"/>
      <c r="E37" s="7" t="s">
        <v>52</v>
      </c>
      <c r="F37" s="7" t="s">
        <v>12</v>
      </c>
      <c r="G37" s="7" t="s">
        <v>17</v>
      </c>
    </row>
    <row r="38" spans="1:7" x14ac:dyDescent="0.25" outlineLevel="1" collapsed="1">
      <c r="A38" s="7" t="s">
        <v>12</v>
      </c>
      <c r="B38" s="7" t="s">
        <v>15</v>
      </c>
      <c r="C38" s="7" t="s">
        <v>2</v>
      </c>
      <c r="D38" s="7"/>
      <c r="E38" s="7" t="s">
        <v>53</v>
      </c>
      <c r="F38" s="7" t="s">
        <v>12</v>
      </c>
      <c r="G38" s="7" t="s">
        <v>17</v>
      </c>
    </row>
    <row r="39" spans="1:7" x14ac:dyDescent="0.25" outlineLevel="1" collapsed="1">
      <c r="A39" s="7" t="s">
        <v>12</v>
      </c>
      <c r="B39" s="7" t="s">
        <v>15</v>
      </c>
      <c r="C39" s="7" t="s">
        <v>2</v>
      </c>
      <c r="D39" s="7"/>
      <c r="E39" s="7" t="s">
        <v>54</v>
      </c>
      <c r="F39" s="7" t="s">
        <v>12</v>
      </c>
      <c r="G39" s="7" t="s">
        <v>17</v>
      </c>
    </row>
    <row r="40" spans="1:7" x14ac:dyDescent="0.25" outlineLevel="1" collapsed="1">
      <c r="A40" s="7" t="s">
        <v>12</v>
      </c>
      <c r="B40" s="7" t="s">
        <v>15</v>
      </c>
      <c r="C40" s="7" t="s">
        <v>2</v>
      </c>
      <c r="D40" s="7"/>
      <c r="E40" s="7" t="s">
        <v>55</v>
      </c>
      <c r="F40" s="7" t="s">
        <v>12</v>
      </c>
      <c r="G40" s="7" t="s">
        <v>17</v>
      </c>
    </row>
    <row r="41" spans="1:7" x14ac:dyDescent="0.25">
      <c r="A41" s="5" t="s">
        <v>12</v>
      </c>
      <c r="B41" s="6" t="s">
        <v>56</v>
      </c>
      <c r="C41" s="5" t="s">
        <v>2</v>
      </c>
      <c r="D41" s="5"/>
      <c r="E41" s="5" t="s">
        <v>57</v>
      </c>
      <c r="F41" s="5" t="s">
        <v>14</v>
      </c>
      <c r="G41" s="5" t="s">
        <v>2</v>
      </c>
    </row>
    <row r="42" spans="1:7" x14ac:dyDescent="0.25" outlineLevel="1" collapsed="1">
      <c r="A42" s="7" t="s">
        <v>12</v>
      </c>
      <c r="B42" s="7" t="s">
        <v>15</v>
      </c>
      <c r="C42" s="7" t="s">
        <v>2</v>
      </c>
      <c r="D42" s="7"/>
      <c r="E42" s="7" t="s">
        <v>58</v>
      </c>
      <c r="F42" s="7" t="s">
        <v>14</v>
      </c>
      <c r="G42" s="7" t="s">
        <v>17</v>
      </c>
    </row>
    <row r="43" spans="1:7" x14ac:dyDescent="0.25" outlineLevel="1" collapsed="1">
      <c r="A43" s="7" t="s">
        <v>12</v>
      </c>
      <c r="B43" s="7" t="s">
        <v>15</v>
      </c>
      <c r="C43" s="7" t="s">
        <v>2</v>
      </c>
      <c r="D43" s="7"/>
      <c r="E43" s="7" t="s">
        <v>59</v>
      </c>
      <c r="F43" s="7" t="s">
        <v>14</v>
      </c>
      <c r="G43" s="7" t="s">
        <v>17</v>
      </c>
    </row>
    <row r="44" spans="1:7" x14ac:dyDescent="0.25" outlineLevel="1" collapsed="1">
      <c r="A44" s="7" t="s">
        <v>12</v>
      </c>
      <c r="B44" s="7" t="s">
        <v>60</v>
      </c>
      <c r="C44" s="7" t="s">
        <v>2</v>
      </c>
      <c r="D44" s="7"/>
      <c r="E44" s="7" t="s">
        <v>61</v>
      </c>
      <c r="F44" s="7" t="s">
        <v>14</v>
      </c>
      <c r="G44" s="7">
        <v>1</v>
      </c>
    </row>
    <row r="45" spans="1:7" x14ac:dyDescent="0.25" outlineLevel="1" collapsed="1">
      <c r="A45" s="7" t="s">
        <v>12</v>
      </c>
      <c r="B45" s="7" t="s">
        <v>62</v>
      </c>
      <c r="C45" s="7" t="s">
        <v>2</v>
      </c>
      <c r="D45" s="7"/>
      <c r="E45" s="7" t="s">
        <v>63</v>
      </c>
      <c r="F45" s="7" t="s">
        <v>14</v>
      </c>
      <c r="G45" s="7" t="b">
        <v>1</v>
      </c>
    </row>
    <row r="46" spans="1:7" x14ac:dyDescent="0.25" outlineLevel="1" collapsed="1">
      <c r="A46" s="7" t="s">
        <v>14</v>
      </c>
      <c r="B46" s="7" t="s">
        <v>24</v>
      </c>
      <c r="C46" s="7" t="s">
        <v>2</v>
      </c>
      <c r="D46" s="7">
        <f>EXACT(G45,true)</f>
      </c>
      <c r="E46" s="7" t="s">
        <v>64</v>
      </c>
      <c r="F46" s="7" t="s">
        <v>14</v>
      </c>
      <c r="G46" s="7" t="s">
        <v>2</v>
      </c>
    </row>
    <row r="47" spans="1:7" x14ac:dyDescent="0.25" outlineLevel="1" collapsed="1">
      <c r="A47" s="7" t="s">
        <v>12</v>
      </c>
      <c r="B47" s="7" t="s">
        <v>62</v>
      </c>
      <c r="C47" s="7" t="s">
        <v>2</v>
      </c>
      <c r="D47" s="7"/>
      <c r="E47" s="7" t="s">
        <v>65</v>
      </c>
      <c r="F47" s="7" t="s">
        <v>14</v>
      </c>
      <c r="G47" s="7" t="b">
        <v>1</v>
      </c>
    </row>
    <row r="48" spans="1:7" x14ac:dyDescent="0.25" outlineLevel="1" collapsed="1">
      <c r="A48" s="7" t="s">
        <v>12</v>
      </c>
      <c r="B48" s="7" t="s">
        <v>15</v>
      </c>
      <c r="C48" s="7" t="s">
        <v>2</v>
      </c>
      <c r="D48" s="7"/>
      <c r="E48" s="7" t="s">
        <v>66</v>
      </c>
      <c r="F48" s="7" t="s">
        <v>14</v>
      </c>
      <c r="G48" s="7" t="s">
        <v>17</v>
      </c>
    </row>
    <row r="49" spans="1:7" x14ac:dyDescent="0.25" outlineLevel="1" collapsed="1">
      <c r="A49" s="7" t="s">
        <v>12</v>
      </c>
      <c r="B49" s="7" t="s">
        <v>15</v>
      </c>
      <c r="C49" s="7" t="s">
        <v>2</v>
      </c>
      <c r="D49" s="7"/>
      <c r="E49" s="7" t="s">
        <v>67</v>
      </c>
      <c r="F49" s="7" t="s">
        <v>14</v>
      </c>
      <c r="G49" s="7" t="s">
        <v>17</v>
      </c>
    </row>
    <row r="50" spans="1:7" x14ac:dyDescent="0.25" outlineLevel="1" collapsed="1">
      <c r="A50" s="7" t="s">
        <v>12</v>
      </c>
      <c r="B50" s="7" t="s">
        <v>60</v>
      </c>
      <c r="C50" s="7" t="s">
        <v>2</v>
      </c>
      <c r="D50" s="7"/>
      <c r="E50" s="7" t="s">
        <v>68</v>
      </c>
      <c r="F50" s="7" t="s">
        <v>14</v>
      </c>
      <c r="G50" s="7">
        <v>1</v>
      </c>
    </row>
    <row r="51" spans="1:7" x14ac:dyDescent="0.25" outlineLevel="1" collapsed="1">
      <c r="A51" s="7" t="s">
        <v>12</v>
      </c>
      <c r="B51" s="7" t="s">
        <v>62</v>
      </c>
      <c r="C51" s="7" t="s">
        <v>2</v>
      </c>
      <c r="D51" s="7"/>
      <c r="E51" s="7" t="s">
        <v>69</v>
      </c>
      <c r="F51" s="7" t="s">
        <v>14</v>
      </c>
      <c r="G51" s="7" t="b">
        <v>1</v>
      </c>
    </row>
    <row r="52" spans="1:7" x14ac:dyDescent="0.25" outlineLevel="1" collapsed="1">
      <c r="A52" s="7" t="s">
        <v>12</v>
      </c>
      <c r="B52" s="7" t="s">
        <v>60</v>
      </c>
      <c r="C52" s="7" t="s">
        <v>2</v>
      </c>
      <c r="D52" s="7"/>
      <c r="E52" s="7" t="s">
        <v>70</v>
      </c>
      <c r="F52" s="7" t="s">
        <v>14</v>
      </c>
      <c r="G52" s="7">
        <v>1</v>
      </c>
    </row>
    <row r="53" spans="1:7" x14ac:dyDescent="0.25" outlineLevel="1" collapsed="1">
      <c r="A53" s="7" t="s">
        <v>12</v>
      </c>
      <c r="B53" s="7" t="s">
        <v>15</v>
      </c>
      <c r="C53" s="7" t="s">
        <v>2</v>
      </c>
      <c r="D53" s="7"/>
      <c r="E53" s="7" t="s">
        <v>71</v>
      </c>
      <c r="F53" s="7" t="s">
        <v>14</v>
      </c>
      <c r="G53" s="7" t="s">
        <v>17</v>
      </c>
    </row>
    <row r="54" spans="1:7" x14ac:dyDescent="0.25" outlineLevel="1" collapsed="1">
      <c r="A54" s="7" t="s">
        <v>12</v>
      </c>
      <c r="B54" s="7" t="s">
        <v>60</v>
      </c>
      <c r="C54" s="7" t="s">
        <v>2</v>
      </c>
      <c r="D54" s="7"/>
      <c r="E54" s="7" t="s">
        <v>72</v>
      </c>
      <c r="F54" s="7" t="s">
        <v>14</v>
      </c>
      <c r="G54" s="7">
        <v>1</v>
      </c>
    </row>
    <row r="55" spans="1:7" x14ac:dyDescent="0.25" outlineLevel="1" collapsed="1">
      <c r="A55" s="7" t="s">
        <v>12</v>
      </c>
      <c r="B55" s="7" t="s">
        <v>62</v>
      </c>
      <c r="C55" s="7" t="s">
        <v>2</v>
      </c>
      <c r="D55" s="7"/>
      <c r="E55" s="7" t="s">
        <v>73</v>
      </c>
      <c r="F55" s="7" t="s">
        <v>14</v>
      </c>
      <c r="G55" s="7" t="b">
        <v>1</v>
      </c>
    </row>
    <row r="56" spans="1:7" x14ac:dyDescent="0.25" outlineLevel="1" collapsed="1">
      <c r="A56" s="7" t="s">
        <v>12</v>
      </c>
      <c r="B56" s="7" t="s">
        <v>62</v>
      </c>
      <c r="C56" s="7" t="s">
        <v>2</v>
      </c>
      <c r="D56" s="7"/>
      <c r="E56" s="7" t="s">
        <v>74</v>
      </c>
      <c r="F56" s="7" t="s">
        <v>14</v>
      </c>
      <c r="G56" s="7" t="b">
        <v>1</v>
      </c>
    </row>
    <row r="57" spans="1:7" x14ac:dyDescent="0.25" outlineLevel="1" collapsed="1">
      <c r="A57" s="7" t="s">
        <v>12</v>
      </c>
      <c r="B57" s="7" t="s">
        <v>15</v>
      </c>
      <c r="C57" s="7" t="s">
        <v>2</v>
      </c>
      <c r="D57" s="7"/>
      <c r="E57" s="7" t="s">
        <v>75</v>
      </c>
      <c r="F57" s="7" t="s">
        <v>14</v>
      </c>
      <c r="G57" s="7" t="s">
        <v>17</v>
      </c>
    </row>
    <row r="58" spans="1:7" x14ac:dyDescent="0.25" outlineLevel="1" collapsed="1">
      <c r="A58" s="7" t="s">
        <v>12</v>
      </c>
      <c r="B58" s="7" t="s">
        <v>62</v>
      </c>
      <c r="C58" s="7" t="s">
        <v>2</v>
      </c>
      <c r="D58" s="7"/>
      <c r="E58" s="7" t="s">
        <v>76</v>
      </c>
      <c r="F58" s="7" t="s">
        <v>14</v>
      </c>
      <c r="G58" s="7" t="b">
        <v>1</v>
      </c>
    </row>
    <row r="59" spans="1:7" x14ac:dyDescent="0.25" outlineLevel="1" collapsed="1">
      <c r="A59" s="7" t="s">
        <v>12</v>
      </c>
      <c r="B59" s="7" t="s">
        <v>62</v>
      </c>
      <c r="C59" s="7" t="s">
        <v>2</v>
      </c>
      <c r="D59" s="7"/>
      <c r="E59" s="7" t="s">
        <v>77</v>
      </c>
      <c r="F59" s="7" t="s">
        <v>14</v>
      </c>
      <c r="G59" s="7" t="b">
        <v>1</v>
      </c>
    </row>
    <row r="60" spans="1:7" x14ac:dyDescent="0.25" outlineLevel="1" collapsed="1">
      <c r="A60" s="7" t="s">
        <v>12</v>
      </c>
      <c r="B60" s="7" t="s">
        <v>62</v>
      </c>
      <c r="C60" s="7" t="s">
        <v>2</v>
      </c>
      <c r="D60" s="7"/>
      <c r="E60" s="7" t="s">
        <v>78</v>
      </c>
      <c r="F60" s="7" t="s">
        <v>14</v>
      </c>
      <c r="G60" s="7" t="b">
        <v>1</v>
      </c>
    </row>
    <row r="61" spans="1:7" x14ac:dyDescent="0.25" outlineLevel="1" collapsed="1">
      <c r="A61" s="7" t="s">
        <v>12</v>
      </c>
      <c r="B61" s="7" t="s">
        <v>60</v>
      </c>
      <c r="C61" s="7" t="s">
        <v>2</v>
      </c>
      <c r="D61" s="7"/>
      <c r="E61" s="7" t="s">
        <v>79</v>
      </c>
      <c r="F61" s="7" t="s">
        <v>14</v>
      </c>
      <c r="G61" s="7">
        <v>1</v>
      </c>
    </row>
    <row r="62" spans="1:7" x14ac:dyDescent="0.25" outlineLevel="1" collapsed="1">
      <c r="A62" s="7" t="s">
        <v>12</v>
      </c>
      <c r="B62" s="7" t="s">
        <v>62</v>
      </c>
      <c r="C62" s="7" t="s">
        <v>2</v>
      </c>
      <c r="D62" s="7"/>
      <c r="E62" s="7" t="s">
        <v>80</v>
      </c>
      <c r="F62" s="7" t="s">
        <v>14</v>
      </c>
      <c r="G62" s="7" t="b">
        <v>1</v>
      </c>
    </row>
    <row r="63" spans="1:7" x14ac:dyDescent="0.25" outlineLevel="1" collapsed="1">
      <c r="A63" s="7" t="s">
        <v>12</v>
      </c>
      <c r="B63" s="7" t="s">
        <v>15</v>
      </c>
      <c r="C63" s="7" t="s">
        <v>2</v>
      </c>
      <c r="D63" s="7"/>
      <c r="E63" s="7" t="s">
        <v>81</v>
      </c>
      <c r="F63" s="7" t="s">
        <v>12</v>
      </c>
      <c r="G63" s="7" t="s">
        <v>17</v>
      </c>
    </row>
    <row r="64" spans="1:7" x14ac:dyDescent="0.25" outlineLevel="1" collapsed="1">
      <c r="A64" s="7" t="s">
        <v>12</v>
      </c>
      <c r="B64" s="7" t="s">
        <v>15</v>
      </c>
      <c r="C64" s="7" t="s">
        <v>2</v>
      </c>
      <c r="D64" s="7"/>
      <c r="E64" s="7" t="s">
        <v>82</v>
      </c>
      <c r="F64" s="7" t="s">
        <v>14</v>
      </c>
      <c r="G64" s="7" t="s">
        <v>17</v>
      </c>
    </row>
    <row r="65" spans="1:7" x14ac:dyDescent="0.25" outlineLevel="1" collapsed="1">
      <c r="A65" s="7" t="s">
        <v>12</v>
      </c>
      <c r="B65" s="7" t="s">
        <v>60</v>
      </c>
      <c r="C65" s="7" t="s">
        <v>2</v>
      </c>
      <c r="D65" s="7"/>
      <c r="E65" s="7" t="s">
        <v>83</v>
      </c>
      <c r="F65" s="7" t="s">
        <v>14</v>
      </c>
      <c r="G65" s="7">
        <v>1</v>
      </c>
    </row>
    <row r="66" spans="1:7" x14ac:dyDescent="0.25" outlineLevel="1" collapsed="1">
      <c r="A66" s="7" t="s">
        <v>12</v>
      </c>
      <c r="B66" s="7" t="s">
        <v>62</v>
      </c>
      <c r="C66" s="7" t="s">
        <v>2</v>
      </c>
      <c r="D66" s="7"/>
      <c r="E66" s="7" t="s">
        <v>84</v>
      </c>
      <c r="F66" s="7" t="s">
        <v>14</v>
      </c>
      <c r="G66" s="7" t="b">
        <v>1</v>
      </c>
    </row>
    <row r="67" spans="1:7" x14ac:dyDescent="0.25">
      <c r="A67" s="5" t="s">
        <v>12</v>
      </c>
      <c r="B67" s="6" t="s">
        <v>85</v>
      </c>
      <c r="C67" s="5" t="s">
        <v>2</v>
      </c>
      <c r="D67" s="5"/>
      <c r="E67" s="5" t="s">
        <v>86</v>
      </c>
      <c r="F67" s="5" t="s">
        <v>14</v>
      </c>
      <c r="G67" s="5" t="s">
        <v>2</v>
      </c>
    </row>
    <row r="68" spans="1:7" x14ac:dyDescent="0.25" outlineLevel="1" collapsed="1">
      <c r="A68" s="7" t="s">
        <v>12</v>
      </c>
      <c r="B68" s="7" t="s">
        <v>15</v>
      </c>
      <c r="C68" s="7" t="s">
        <v>2</v>
      </c>
      <c r="D68" s="7"/>
      <c r="E68" s="7" t="s">
        <v>87</v>
      </c>
      <c r="F68" s="7" t="s">
        <v>14</v>
      </c>
      <c r="G68" s="7" t="s">
        <v>17</v>
      </c>
    </row>
    <row r="69" spans="1:7" x14ac:dyDescent="0.25" outlineLevel="1" collapsed="1">
      <c r="A69" s="7" t="s">
        <v>12</v>
      </c>
      <c r="B69" s="7" t="s">
        <v>62</v>
      </c>
      <c r="C69" s="7" t="s">
        <v>2</v>
      </c>
      <c r="D69" s="7"/>
      <c r="E69" s="7" t="s">
        <v>88</v>
      </c>
      <c r="F69" s="7" t="s">
        <v>14</v>
      </c>
      <c r="G69" s="7" t="b">
        <v>1</v>
      </c>
    </row>
    <row r="70" spans="1:7" x14ac:dyDescent="0.25" outlineLevel="1" collapsed="1">
      <c r="A70" s="7" t="s">
        <v>12</v>
      </c>
      <c r="B70" s="7" t="s">
        <v>15</v>
      </c>
      <c r="C70" s="7" t="s">
        <v>2</v>
      </c>
      <c r="D70" s="7"/>
      <c r="E70" s="7" t="s">
        <v>89</v>
      </c>
      <c r="F70" s="7" t="s">
        <v>14</v>
      </c>
      <c r="G70" s="7" t="s">
        <v>17</v>
      </c>
    </row>
    <row r="71" spans="1:7" x14ac:dyDescent="0.25" outlineLevel="1" collapsed="1">
      <c r="A71" s="7" t="s">
        <v>12</v>
      </c>
      <c r="B71" s="7" t="s">
        <v>15</v>
      </c>
      <c r="C71" s="7" t="s">
        <v>2</v>
      </c>
      <c r="D71" s="7"/>
      <c r="E71" s="7" t="s">
        <v>90</v>
      </c>
      <c r="F71" s="7" t="s">
        <v>14</v>
      </c>
      <c r="G71" s="7" t="s">
        <v>17</v>
      </c>
    </row>
    <row r="72" spans="1:7" x14ac:dyDescent="0.25" outlineLevel="1" collapsed="1">
      <c r="A72" s="7" t="s">
        <v>12</v>
      </c>
      <c r="B72" s="7" t="s">
        <v>15</v>
      </c>
      <c r="C72" s="7" t="s">
        <v>2</v>
      </c>
      <c r="D72" s="7"/>
      <c r="E72" s="7" t="s">
        <v>91</v>
      </c>
      <c r="F72" s="7" t="s">
        <v>14</v>
      </c>
      <c r="G72" s="7" t="s">
        <v>17</v>
      </c>
    </row>
    <row r="73" spans="1:7" x14ac:dyDescent="0.25" outlineLevel="1" collapsed="1">
      <c r="A73" s="7" t="s">
        <v>12</v>
      </c>
      <c r="B73" s="7" t="s">
        <v>15</v>
      </c>
      <c r="C73" s="7" t="s">
        <v>2</v>
      </c>
      <c r="D73" s="7"/>
      <c r="E73" s="7" t="s">
        <v>92</v>
      </c>
      <c r="F73" s="7" t="s">
        <v>14</v>
      </c>
      <c r="G73" s="7" t="s">
        <v>17</v>
      </c>
    </row>
    <row r="74" spans="1:7" x14ac:dyDescent="0.25" outlineLevel="1" collapsed="1">
      <c r="A74" s="7" t="s">
        <v>12</v>
      </c>
      <c r="B74" s="7" t="s">
        <v>15</v>
      </c>
      <c r="C74" s="7" t="s">
        <v>2</v>
      </c>
      <c r="D74" s="7"/>
      <c r="E74" s="7" t="s">
        <v>93</v>
      </c>
      <c r="F74" s="7" t="s">
        <v>14</v>
      </c>
      <c r="G74" s="7" t="s">
        <v>17</v>
      </c>
    </row>
    <row r="75" spans="1:7" x14ac:dyDescent="0.25">
      <c r="A75" s="5" t="s">
        <v>12</v>
      </c>
      <c r="B75" s="6" t="s">
        <v>94</v>
      </c>
      <c r="C75" s="5" t="s">
        <v>2</v>
      </c>
      <c r="D75" s="5"/>
      <c r="E75" s="5" t="s">
        <v>95</v>
      </c>
      <c r="F75" s="5" t="s">
        <v>14</v>
      </c>
      <c r="G75" s="5" t="s">
        <v>2</v>
      </c>
    </row>
    <row r="76" spans="1:7" x14ac:dyDescent="0.25" outlineLevel="1" collapsed="1">
      <c r="A76" s="7" t="s">
        <v>12</v>
      </c>
      <c r="B76" s="7" t="s">
        <v>96</v>
      </c>
      <c r="C76" s="10" t="s">
        <v>97</v>
      </c>
      <c r="D76" s="7"/>
      <c r="E76" s="7" t="s">
        <v>98</v>
      </c>
      <c r="F76" s="7" t="s">
        <v>14</v>
      </c>
      <c r="G76" s="7" t="s">
        <v>99</v>
      </c>
    </row>
    <row r="77" spans="1:7" x14ac:dyDescent="0.25" outlineLevel="1" collapsed="1">
      <c r="A77" s="8" t="s">
        <v>14</v>
      </c>
      <c r="B77" s="9" t="s">
        <v>100</v>
      </c>
      <c r="C77" s="8" t="s">
        <v>2</v>
      </c>
      <c r="D77" s="8">
        <f>EXACT(G76,"Stock loss approach")</f>
      </c>
      <c r="E77" s="8" t="s">
        <v>101</v>
      </c>
      <c r="F77" s="8" t="s">
        <v>12</v>
      </c>
      <c r="G77" s="8" t="s">
        <v>2</v>
      </c>
    </row>
    <row r="78" spans="1:7" x14ac:dyDescent="0.25" outlineLevel="2" collapsed="1">
      <c r="A78" s="7" t="s">
        <v>12</v>
      </c>
      <c r="B78" s="7" t="s">
        <v>96</v>
      </c>
      <c r="C78" s="10" t="s">
        <v>102</v>
      </c>
      <c r="D78" s="7"/>
      <c r="E78" s="7" t="s">
        <v>103</v>
      </c>
      <c r="F78" s="7" t="s">
        <v>14</v>
      </c>
      <c r="G78" s="7" t="s">
        <v>104</v>
      </c>
    </row>
    <row r="79" spans="1:7" x14ac:dyDescent="0.25" outlineLevel="2" collapsed="1">
      <c r="A79" s="7" t="s">
        <v>14</v>
      </c>
      <c r="B79" s="7" t="s">
        <v>60</v>
      </c>
      <c r="C79" s="7" t="s">
        <v>2</v>
      </c>
      <c r="D79" s="7">
        <f>EXACT(G78,"mineral soil")</f>
      </c>
      <c r="E79" s="7" t="s">
        <v>105</v>
      </c>
      <c r="F79" s="7" t="s">
        <v>12</v>
      </c>
      <c r="G79" s="7">
        <v>1</v>
      </c>
    </row>
    <row r="80" spans="1:7" x14ac:dyDescent="0.25" outlineLevel="2" collapsed="1">
      <c r="A80" s="7" t="s">
        <v>14</v>
      </c>
      <c r="B80" s="7" t="s">
        <v>60</v>
      </c>
      <c r="C80" s="7" t="s">
        <v>2</v>
      </c>
      <c r="D80" s="7">
        <f>EXACT(G78,"mineral soil")</f>
      </c>
      <c r="E80" s="7" t="s">
        <v>106</v>
      </c>
      <c r="F80" s="7" t="s">
        <v>12</v>
      </c>
      <c r="G80" s="7">
        <v>1</v>
      </c>
    </row>
    <row r="81" spans="1:7" x14ac:dyDescent="0.25" outlineLevel="2" collapsed="1">
      <c r="A81" s="7" t="s">
        <v>14</v>
      </c>
      <c r="B81" s="7" t="s">
        <v>60</v>
      </c>
      <c r="C81" s="7" t="s">
        <v>2</v>
      </c>
      <c r="D81" s="7">
        <f>NOT(EXACT(G78,"mineral soil"))</f>
      </c>
      <c r="E81" s="7" t="s">
        <v>107</v>
      </c>
      <c r="F81" s="7" t="s">
        <v>12</v>
      </c>
      <c r="G81" s="7">
        <v>1</v>
      </c>
    </row>
    <row r="82" spans="1:7" x14ac:dyDescent="0.25" outlineLevel="2" collapsed="1">
      <c r="A82" s="7" t="s">
        <v>14</v>
      </c>
      <c r="B82" s="7" t="s">
        <v>60</v>
      </c>
      <c r="C82" s="7" t="s">
        <v>2</v>
      </c>
      <c r="D82" s="7">
        <f>NOT(EXACT(G78,"mineral soil"))</f>
      </c>
      <c r="E82" s="7" t="s">
        <v>108</v>
      </c>
      <c r="F82" s="7" t="s">
        <v>12</v>
      </c>
      <c r="G82" s="7">
        <v>1</v>
      </c>
    </row>
    <row r="83" spans="1:7" x14ac:dyDescent="0.25" outlineLevel="2" collapsed="1">
      <c r="A83" s="7" t="s">
        <v>12</v>
      </c>
      <c r="B83" s="7" t="s">
        <v>60</v>
      </c>
      <c r="C83" s="7" t="s">
        <v>2</v>
      </c>
      <c r="D83" s="7"/>
      <c r="E83" s="7" t="s">
        <v>109</v>
      </c>
      <c r="F83" s="7" t="s">
        <v>14</v>
      </c>
      <c r="G83" s="7">
        <v>1</v>
      </c>
    </row>
    <row r="84" spans="1:7" x14ac:dyDescent="0.25" outlineLevel="2" collapsed="1">
      <c r="A84" s="7" t="s">
        <v>12</v>
      </c>
      <c r="B84" s="7" t="s">
        <v>60</v>
      </c>
      <c r="C84" s="7" t="s">
        <v>2</v>
      </c>
      <c r="D84" s="7"/>
      <c r="E84" s="7" t="s">
        <v>110</v>
      </c>
      <c r="F84" s="7" t="s">
        <v>14</v>
      </c>
      <c r="G84" s="7">
        <v>1</v>
      </c>
    </row>
    <row r="85" spans="1:7" x14ac:dyDescent="0.25" outlineLevel="2" collapsed="1">
      <c r="A85" s="7" t="s">
        <v>12</v>
      </c>
      <c r="B85" s="7" t="s">
        <v>60</v>
      </c>
      <c r="C85" s="7" t="s">
        <v>2</v>
      </c>
      <c r="D85" s="7"/>
      <c r="E85" s="7" t="s">
        <v>111</v>
      </c>
      <c r="F85" s="7" t="s">
        <v>14</v>
      </c>
      <c r="G85" s="7">
        <v>1</v>
      </c>
    </row>
    <row r="86" spans="1:7" x14ac:dyDescent="0.25" outlineLevel="2" collapsed="1">
      <c r="A86" s="7" t="s">
        <v>12</v>
      </c>
      <c r="B86" s="7" t="s">
        <v>60</v>
      </c>
      <c r="C86" s="7" t="s">
        <v>2</v>
      </c>
      <c r="D86" s="7"/>
      <c r="E86" s="7" t="s">
        <v>112</v>
      </c>
      <c r="F86" s="7" t="s">
        <v>14</v>
      </c>
      <c r="G86" s="7">
        <v>1</v>
      </c>
    </row>
    <row r="87" spans="1:7" x14ac:dyDescent="0.25" outlineLevel="2" collapsed="1">
      <c r="A87" s="7" t="s">
        <v>12</v>
      </c>
      <c r="B87" s="7" t="s">
        <v>60</v>
      </c>
      <c r="C87" s="7" t="s">
        <v>2</v>
      </c>
      <c r="D87" s="7"/>
      <c r="E87" s="7" t="s">
        <v>113</v>
      </c>
      <c r="F87" s="7" t="s">
        <v>14</v>
      </c>
      <c r="G87" s="7">
        <v>1</v>
      </c>
    </row>
    <row r="88" spans="1:7" x14ac:dyDescent="0.25" outlineLevel="1" collapsed="1">
      <c r="A88" s="8" t="s">
        <v>14</v>
      </c>
      <c r="B88" s="9" t="s">
        <v>99</v>
      </c>
      <c r="C88" s="8" t="s">
        <v>2</v>
      </c>
      <c r="D88" s="8">
        <f>NOT(EXACT(G76,"Stock loss approach"))</f>
      </c>
      <c r="E88" s="8" t="s">
        <v>114</v>
      </c>
      <c r="F88" s="8" t="s">
        <v>12</v>
      </c>
      <c r="G88" s="8" t="s">
        <v>2</v>
      </c>
    </row>
    <row r="89" spans="1:7" x14ac:dyDescent="0.25" outlineLevel="2" collapsed="1">
      <c r="A89" s="7" t="s">
        <v>12</v>
      </c>
      <c r="B89" s="7" t="s">
        <v>96</v>
      </c>
      <c r="C89" s="10" t="s">
        <v>115</v>
      </c>
      <c r="D89" s="7"/>
      <c r="E89" s="7" t="s">
        <v>103</v>
      </c>
      <c r="F89" s="7" t="s">
        <v>14</v>
      </c>
      <c r="G89" s="7" t="s">
        <v>104</v>
      </c>
    </row>
    <row r="90" spans="1:7" x14ac:dyDescent="0.25" outlineLevel="2" collapsed="1">
      <c r="A90" s="7" t="s">
        <v>14</v>
      </c>
      <c r="B90" s="7" t="s">
        <v>60</v>
      </c>
      <c r="C90" s="7" t="s">
        <v>2</v>
      </c>
      <c r="D90" s="7">
        <f>EXACT(G89,"mineral soil")</f>
      </c>
      <c r="E90" s="7" t="s">
        <v>116</v>
      </c>
      <c r="F90" s="7" t="s">
        <v>14</v>
      </c>
      <c r="G90" s="7">
        <v>1</v>
      </c>
    </row>
    <row r="91" spans="1:7" x14ac:dyDescent="0.25" outlineLevel="2" collapsed="1">
      <c r="A91" s="7" t="s">
        <v>14</v>
      </c>
      <c r="B91" s="7" t="s">
        <v>60</v>
      </c>
      <c r="C91" s="7" t="s">
        <v>2</v>
      </c>
      <c r="D91" s="7">
        <f>EXACT(G89,"mineral soil")</f>
      </c>
      <c r="E91" s="7" t="s">
        <v>117</v>
      </c>
      <c r="F91" s="7" t="s">
        <v>14</v>
      </c>
      <c r="G91" s="7">
        <v>1</v>
      </c>
    </row>
    <row r="92" spans="1:7" x14ac:dyDescent="0.25" outlineLevel="2" collapsed="1">
      <c r="A92" s="7" t="s">
        <v>14</v>
      </c>
      <c r="B92" s="7" t="s">
        <v>60</v>
      </c>
      <c r="C92" s="7" t="s">
        <v>2</v>
      </c>
      <c r="D92" s="7">
        <f>EXACT(G89,"mineral soil")</f>
      </c>
      <c r="E92" s="7" t="s">
        <v>105</v>
      </c>
      <c r="F92" s="7" t="s">
        <v>12</v>
      </c>
      <c r="G92" s="7">
        <v>1</v>
      </c>
    </row>
    <row r="93" spans="1:7" x14ac:dyDescent="0.25" outlineLevel="2" collapsed="1">
      <c r="A93" s="7" t="s">
        <v>14</v>
      </c>
      <c r="B93" s="7" t="s">
        <v>60</v>
      </c>
      <c r="C93" s="7" t="s">
        <v>2</v>
      </c>
      <c r="D93" s="7">
        <f>EXACT(G89,"mineral soil")</f>
      </c>
      <c r="E93" s="7" t="s">
        <v>106</v>
      </c>
      <c r="F93" s="7" t="s">
        <v>12</v>
      </c>
      <c r="G93" s="7">
        <v>1</v>
      </c>
    </row>
    <row r="94" spans="1:7" x14ac:dyDescent="0.25" outlineLevel="2" collapsed="1">
      <c r="A94" s="7" t="s">
        <v>14</v>
      </c>
      <c r="B94" s="7" t="s">
        <v>60</v>
      </c>
      <c r="C94" s="7" t="s">
        <v>2</v>
      </c>
      <c r="D94" s="7">
        <f>NOT(EXACT(G89,"mineral soil"))</f>
      </c>
      <c r="E94" s="7" t="s">
        <v>118</v>
      </c>
      <c r="F94" s="7" t="s">
        <v>14</v>
      </c>
      <c r="G94" s="7">
        <v>1</v>
      </c>
    </row>
    <row r="95" spans="1:7" x14ac:dyDescent="0.25" outlineLevel="2" collapsed="1">
      <c r="A95" s="7" t="s">
        <v>14</v>
      </c>
      <c r="B95" s="7" t="s">
        <v>60</v>
      </c>
      <c r="C95" s="7" t="s">
        <v>2</v>
      </c>
      <c r="D95" s="7">
        <f>NOT(EXACT(G89,"mineral soil"))</f>
      </c>
      <c r="E95" s="7" t="s">
        <v>119</v>
      </c>
      <c r="F95" s="7" t="s">
        <v>14</v>
      </c>
      <c r="G95" s="7">
        <v>1</v>
      </c>
    </row>
    <row r="96" spans="1:7" x14ac:dyDescent="0.25" outlineLevel="2" collapsed="1">
      <c r="A96" s="7" t="s">
        <v>14</v>
      </c>
      <c r="B96" s="7" t="s">
        <v>60</v>
      </c>
      <c r="C96" s="7" t="s">
        <v>2</v>
      </c>
      <c r="D96" s="7">
        <f>NOT(EXACT(G89,"mineral soil"))</f>
      </c>
      <c r="E96" s="7" t="s">
        <v>120</v>
      </c>
      <c r="F96" s="7" t="s">
        <v>14</v>
      </c>
      <c r="G96" s="7">
        <v>1</v>
      </c>
    </row>
    <row r="97" spans="1:7" x14ac:dyDescent="0.25" outlineLevel="2" collapsed="1">
      <c r="A97" s="7" t="s">
        <v>14</v>
      </c>
      <c r="B97" s="7" t="s">
        <v>60</v>
      </c>
      <c r="C97" s="7" t="s">
        <v>2</v>
      </c>
      <c r="D97" s="7">
        <f>NOT(EXACT(G89,"mineral soil"))</f>
      </c>
      <c r="E97" s="7" t="s">
        <v>121</v>
      </c>
      <c r="F97" s="7" t="s">
        <v>12</v>
      </c>
      <c r="G97" s="7">
        <v>1</v>
      </c>
    </row>
    <row r="98" spans="1:7" x14ac:dyDescent="0.25" outlineLevel="2" collapsed="1">
      <c r="A98" s="7" t="s">
        <v>14</v>
      </c>
      <c r="B98" s="7" t="s">
        <v>60</v>
      </c>
      <c r="C98" s="7" t="s">
        <v>2</v>
      </c>
      <c r="D98" s="7">
        <f>NOT(EXACT(G89,"mineral soil"))</f>
      </c>
      <c r="E98" s="7" t="s">
        <v>122</v>
      </c>
      <c r="F98" s="7" t="s">
        <v>12</v>
      </c>
      <c r="G98" s="7">
        <v>1</v>
      </c>
    </row>
    <row r="99" spans="1:7" x14ac:dyDescent="0.25" outlineLevel="2" collapsed="1">
      <c r="A99" s="7" t="s">
        <v>12</v>
      </c>
      <c r="B99" s="7" t="s">
        <v>60</v>
      </c>
      <c r="C99" s="7" t="s">
        <v>2</v>
      </c>
      <c r="D99" s="7"/>
      <c r="E99" s="7" t="s">
        <v>123</v>
      </c>
      <c r="F99" s="7" t="s">
        <v>14</v>
      </c>
      <c r="G99" s="7">
        <v>1</v>
      </c>
    </row>
    <row r="100" spans="1:7" x14ac:dyDescent="0.25" outlineLevel="2" collapsed="1">
      <c r="A100" s="7" t="s">
        <v>12</v>
      </c>
      <c r="B100" s="7" t="s">
        <v>60</v>
      </c>
      <c r="C100" s="7" t="s">
        <v>2</v>
      </c>
      <c r="D100" s="7"/>
      <c r="E100" s="7" t="s">
        <v>124</v>
      </c>
      <c r="F100" s="7" t="s">
        <v>14</v>
      </c>
      <c r="G100" s="7">
        <v>1</v>
      </c>
    </row>
    <row r="101" spans="1:7" x14ac:dyDescent="0.25" outlineLevel="2" collapsed="1">
      <c r="A101" s="7" t="s">
        <v>12</v>
      </c>
      <c r="B101" s="7" t="s">
        <v>60</v>
      </c>
      <c r="C101" s="7" t="s">
        <v>2</v>
      </c>
      <c r="D101" s="7"/>
      <c r="E101" s="7" t="s">
        <v>111</v>
      </c>
      <c r="F101" s="7" t="s">
        <v>14</v>
      </c>
      <c r="G101" s="7">
        <v>1</v>
      </c>
    </row>
    <row r="102" spans="1:7" x14ac:dyDescent="0.25" outlineLevel="2" collapsed="1">
      <c r="A102" s="7" t="s">
        <v>12</v>
      </c>
      <c r="B102" s="7" t="s">
        <v>60</v>
      </c>
      <c r="C102" s="7" t="s">
        <v>2</v>
      </c>
      <c r="D102" s="7"/>
      <c r="E102" s="7" t="s">
        <v>112</v>
      </c>
      <c r="F102" s="7" t="s">
        <v>14</v>
      </c>
      <c r="G102" s="7">
        <v>1</v>
      </c>
    </row>
    <row r="103" spans="1:7" x14ac:dyDescent="0.25" outlineLevel="2" collapsed="1">
      <c r="A103" s="7" t="s">
        <v>12</v>
      </c>
      <c r="B103" s="7" t="s">
        <v>60</v>
      </c>
      <c r="C103" s="7" t="s">
        <v>2</v>
      </c>
      <c r="D103" s="7"/>
      <c r="E103" s="7" t="s">
        <v>113</v>
      </c>
      <c r="F103" s="7" t="s">
        <v>14</v>
      </c>
      <c r="G103" s="7">
        <v>1</v>
      </c>
    </row>
    <row r="104" spans="1:7" x14ac:dyDescent="0.25" outlineLevel="1" collapsed="1">
      <c r="A104" s="7" t="s">
        <v>12</v>
      </c>
      <c r="B104" s="7" t="s">
        <v>60</v>
      </c>
      <c r="C104" s="7" t="s">
        <v>2</v>
      </c>
      <c r="D104" s="7"/>
      <c r="E104" s="7" t="s">
        <v>125</v>
      </c>
      <c r="F104" s="7" t="s">
        <v>14</v>
      </c>
      <c r="G104" s="7">
        <v>1</v>
      </c>
    </row>
    <row r="105" spans="1:7" x14ac:dyDescent="0.25">
      <c r="A105" s="5" t="s">
        <v>12</v>
      </c>
      <c r="B105" s="6" t="s">
        <v>126</v>
      </c>
      <c r="C105" s="5" t="s">
        <v>2</v>
      </c>
      <c r="D105" s="5"/>
      <c r="E105" s="5" t="s">
        <v>127</v>
      </c>
      <c r="F105" s="5" t="s">
        <v>14</v>
      </c>
      <c r="G105" s="5" t="s">
        <v>2</v>
      </c>
    </row>
    <row r="106" spans="1:7" x14ac:dyDescent="0.25" outlineLevel="1" collapsed="1">
      <c r="A106" s="8" t="s">
        <v>12</v>
      </c>
      <c r="B106" s="9" t="s">
        <v>128</v>
      </c>
      <c r="C106" s="8" t="s">
        <v>2</v>
      </c>
      <c r="D106" s="8"/>
      <c r="E106" s="8" t="s">
        <v>129</v>
      </c>
      <c r="F106" s="8" t="s">
        <v>12</v>
      </c>
      <c r="G106" s="8" t="s">
        <v>2</v>
      </c>
    </row>
    <row r="107" spans="1:7" x14ac:dyDescent="0.25" outlineLevel="2" collapsed="1">
      <c r="A107" s="8" t="s">
        <v>12</v>
      </c>
      <c r="B107" s="9" t="s">
        <v>130</v>
      </c>
      <c r="C107" s="8" t="s">
        <v>2</v>
      </c>
      <c r="D107" s="8"/>
      <c r="E107" s="8" t="s">
        <v>131</v>
      </c>
      <c r="F107" s="8" t="s">
        <v>12</v>
      </c>
      <c r="G107" s="8" t="s">
        <v>2</v>
      </c>
    </row>
    <row r="108" spans="1:7" x14ac:dyDescent="0.25" outlineLevel="3" collapsed="1">
      <c r="A108" s="7" t="s">
        <v>12</v>
      </c>
      <c r="B108" s="7" t="s">
        <v>60</v>
      </c>
      <c r="C108" s="7" t="s">
        <v>2</v>
      </c>
      <c r="D108" s="7"/>
      <c r="E108" s="7" t="s">
        <v>132</v>
      </c>
      <c r="F108" s="7" t="s">
        <v>14</v>
      </c>
      <c r="G108" s="7">
        <v>1</v>
      </c>
    </row>
    <row r="109" spans="1:7" x14ac:dyDescent="0.25" outlineLevel="3" collapsed="1">
      <c r="A109" s="7" t="s">
        <v>12</v>
      </c>
      <c r="B109" s="7" t="s">
        <v>60</v>
      </c>
      <c r="C109" s="7" t="s">
        <v>2</v>
      </c>
      <c r="D109" s="7"/>
      <c r="E109" s="7" t="s">
        <v>133</v>
      </c>
      <c r="F109" s="7" t="s">
        <v>14</v>
      </c>
      <c r="G109" s="7">
        <v>1</v>
      </c>
    </row>
    <row r="110" spans="1:7" x14ac:dyDescent="0.25" outlineLevel="3" collapsed="1">
      <c r="A110" s="7" t="s">
        <v>12</v>
      </c>
      <c r="B110" s="7" t="s">
        <v>62</v>
      </c>
      <c r="C110" s="7" t="s">
        <v>2</v>
      </c>
      <c r="D110" s="7"/>
      <c r="E110" s="7" t="s">
        <v>134</v>
      </c>
      <c r="F110" s="7" t="s">
        <v>14</v>
      </c>
      <c r="G110" s="7" t="b">
        <v>1</v>
      </c>
    </row>
    <row r="111" spans="1:7" x14ac:dyDescent="0.25" outlineLevel="3" collapsed="1">
      <c r="A111" s="7" t="s">
        <v>12</v>
      </c>
      <c r="B111" s="7" t="s">
        <v>60</v>
      </c>
      <c r="C111" s="7" t="s">
        <v>2</v>
      </c>
      <c r="D111" s="7"/>
      <c r="E111" s="7" t="s">
        <v>135</v>
      </c>
      <c r="F111" s="7" t="s">
        <v>14</v>
      </c>
      <c r="G111" s="7">
        <v>1</v>
      </c>
    </row>
    <row r="112" spans="1:7" x14ac:dyDescent="0.25" outlineLevel="3" collapsed="1">
      <c r="A112" s="7" t="s">
        <v>12</v>
      </c>
      <c r="B112" s="7" t="s">
        <v>60</v>
      </c>
      <c r="C112" s="7" t="s">
        <v>2</v>
      </c>
      <c r="D112" s="7"/>
      <c r="E112" s="7" t="s">
        <v>136</v>
      </c>
      <c r="F112" s="7" t="s">
        <v>14</v>
      </c>
      <c r="G112" s="7">
        <v>1</v>
      </c>
    </row>
    <row r="113" spans="1:7" x14ac:dyDescent="0.25" outlineLevel="2" collapsed="1">
      <c r="A113" s="8" t="s">
        <v>12</v>
      </c>
      <c r="B113" s="9" t="s">
        <v>137</v>
      </c>
      <c r="C113" s="8" t="s">
        <v>2</v>
      </c>
      <c r="D113" s="8"/>
      <c r="E113" s="8" t="s">
        <v>138</v>
      </c>
      <c r="F113" s="8" t="s">
        <v>12</v>
      </c>
      <c r="G113" s="8" t="s">
        <v>2</v>
      </c>
    </row>
    <row r="114" spans="1:7" x14ac:dyDescent="0.25" outlineLevel="3" collapsed="1">
      <c r="A114" s="7" t="s">
        <v>12</v>
      </c>
      <c r="B114" s="7" t="s">
        <v>60</v>
      </c>
      <c r="C114" s="7" t="s">
        <v>2</v>
      </c>
      <c r="D114" s="7"/>
      <c r="E114" s="7" t="s">
        <v>139</v>
      </c>
      <c r="F114" s="7" t="s">
        <v>14</v>
      </c>
      <c r="G114" s="7">
        <v>1</v>
      </c>
    </row>
    <row r="115" spans="1:7" x14ac:dyDescent="0.25" outlineLevel="3" collapsed="1">
      <c r="A115" s="7" t="s">
        <v>12</v>
      </c>
      <c r="B115" s="7" t="s">
        <v>60</v>
      </c>
      <c r="C115" s="7" t="s">
        <v>2</v>
      </c>
      <c r="D115" s="7"/>
      <c r="E115" s="7" t="s">
        <v>140</v>
      </c>
      <c r="F115" s="7" t="s">
        <v>14</v>
      </c>
      <c r="G115" s="7">
        <v>1</v>
      </c>
    </row>
    <row r="116" spans="1:7" x14ac:dyDescent="0.25" outlineLevel="3" collapsed="1">
      <c r="A116" s="7" t="s">
        <v>12</v>
      </c>
      <c r="B116" s="7" t="s">
        <v>60</v>
      </c>
      <c r="C116" s="7" t="s">
        <v>2</v>
      </c>
      <c r="D116" s="7"/>
      <c r="E116" s="7" t="s">
        <v>141</v>
      </c>
      <c r="F116" s="7" t="s">
        <v>14</v>
      </c>
      <c r="G116" s="7">
        <v>1</v>
      </c>
    </row>
    <row r="117" spans="1:7" x14ac:dyDescent="0.25" outlineLevel="3" collapsed="1">
      <c r="A117" s="7" t="s">
        <v>12</v>
      </c>
      <c r="B117" s="7" t="s">
        <v>60</v>
      </c>
      <c r="C117" s="7" t="s">
        <v>2</v>
      </c>
      <c r="D117" s="7"/>
      <c r="E117" s="7" t="s">
        <v>142</v>
      </c>
      <c r="F117" s="7" t="s">
        <v>14</v>
      </c>
      <c r="G117" s="7">
        <v>1</v>
      </c>
    </row>
    <row r="118" spans="1:7" x14ac:dyDescent="0.25" outlineLevel="3" collapsed="1">
      <c r="A118" s="7" t="s">
        <v>12</v>
      </c>
      <c r="B118" s="7" t="s">
        <v>60</v>
      </c>
      <c r="C118" s="7" t="s">
        <v>2</v>
      </c>
      <c r="D118" s="7"/>
      <c r="E118" s="7" t="s">
        <v>143</v>
      </c>
      <c r="F118" s="7" t="s">
        <v>14</v>
      </c>
      <c r="G118" s="7">
        <v>1</v>
      </c>
    </row>
    <row r="119" spans="1:7" x14ac:dyDescent="0.25" outlineLevel="3" collapsed="1">
      <c r="A119" s="7" t="s">
        <v>12</v>
      </c>
      <c r="B119" s="7" t="s">
        <v>60</v>
      </c>
      <c r="C119" s="7" t="s">
        <v>2</v>
      </c>
      <c r="D119" s="7"/>
      <c r="E119" s="7" t="s">
        <v>144</v>
      </c>
      <c r="F119" s="7" t="s">
        <v>14</v>
      </c>
      <c r="G119" s="7">
        <v>1</v>
      </c>
    </row>
    <row r="120" spans="1:7" x14ac:dyDescent="0.25" outlineLevel="3" collapsed="1">
      <c r="A120" s="7" t="s">
        <v>12</v>
      </c>
      <c r="B120" s="7" t="s">
        <v>60</v>
      </c>
      <c r="C120" s="7" t="s">
        <v>2</v>
      </c>
      <c r="D120" s="7"/>
      <c r="E120" s="7" t="s">
        <v>145</v>
      </c>
      <c r="F120" s="7" t="s">
        <v>14</v>
      </c>
      <c r="G120" s="7">
        <v>1</v>
      </c>
    </row>
    <row r="121" spans="1:7" x14ac:dyDescent="0.25" outlineLevel="3" collapsed="1">
      <c r="A121" s="7" t="s">
        <v>12</v>
      </c>
      <c r="B121" s="7" t="s">
        <v>60</v>
      </c>
      <c r="C121" s="7" t="s">
        <v>2</v>
      </c>
      <c r="D121" s="7"/>
      <c r="E121" s="7" t="s">
        <v>135</v>
      </c>
      <c r="F121" s="7" t="s">
        <v>14</v>
      </c>
      <c r="G121" s="7">
        <v>1</v>
      </c>
    </row>
    <row r="122" spans="1:7" x14ac:dyDescent="0.25" outlineLevel="3" collapsed="1">
      <c r="A122" s="8" t="s">
        <v>12</v>
      </c>
      <c r="B122" s="9" t="s">
        <v>146</v>
      </c>
      <c r="C122" s="8" t="s">
        <v>2</v>
      </c>
      <c r="D122" s="8"/>
      <c r="E122" s="8" t="s">
        <v>147</v>
      </c>
      <c r="F122" s="8" t="s">
        <v>14</v>
      </c>
      <c r="G122" s="8" t="s">
        <v>2</v>
      </c>
    </row>
    <row r="123" spans="1:7" x14ac:dyDescent="0.25" outlineLevel="4" collapsed="1">
      <c r="A123" s="7" t="s">
        <v>12</v>
      </c>
      <c r="B123" s="7" t="s">
        <v>96</v>
      </c>
      <c r="C123" s="10" t="s">
        <v>148</v>
      </c>
      <c r="D123" s="7"/>
      <c r="E123" s="7" t="s">
        <v>149</v>
      </c>
      <c r="F123" s="7" t="s">
        <v>14</v>
      </c>
      <c r="G123" s="7" t="s">
        <v>150</v>
      </c>
    </row>
    <row r="124" spans="1:7" x14ac:dyDescent="0.25" outlineLevel="4" collapsed="1">
      <c r="A124" s="7" t="s">
        <v>12</v>
      </c>
      <c r="B124" s="7" t="s">
        <v>96</v>
      </c>
      <c r="C124" s="10" t="s">
        <v>151</v>
      </c>
      <c r="D124" s="7"/>
      <c r="E124" s="7" t="s">
        <v>152</v>
      </c>
      <c r="F124" s="7" t="s">
        <v>14</v>
      </c>
      <c r="G124" s="7" t="s">
        <v>153</v>
      </c>
    </row>
    <row r="125" spans="1:7" x14ac:dyDescent="0.25" outlineLevel="4" collapsed="1">
      <c r="A125" s="8" t="s">
        <v>14</v>
      </c>
      <c r="B125" s="9" t="s">
        <v>154</v>
      </c>
      <c r="C125" s="8" t="s">
        <v>2</v>
      </c>
      <c r="D125" s="8">
        <f>EXACT(G124,"Between two points of time")</f>
      </c>
      <c r="E125" s="8" t="s">
        <v>155</v>
      </c>
      <c r="F125" s="8" t="s">
        <v>14</v>
      </c>
      <c r="G125" s="8" t="s">
        <v>2</v>
      </c>
    </row>
    <row r="126" spans="1:7" x14ac:dyDescent="0.25" outlineLevel="5" collapsed="1">
      <c r="A126" s="7" t="s">
        <v>12</v>
      </c>
      <c r="B126" s="7" t="s">
        <v>96</v>
      </c>
      <c r="C126" s="10" t="s">
        <v>156</v>
      </c>
      <c r="D126" s="7"/>
      <c r="E126" s="7" t="s">
        <v>157</v>
      </c>
      <c r="F126" s="7" t="s">
        <v>14</v>
      </c>
      <c r="G126" s="7" t="s">
        <v>158</v>
      </c>
    </row>
    <row r="127" spans="1:7" x14ac:dyDescent="0.25" outlineLevel="5" collapsed="1">
      <c r="A127" s="8" t="s">
        <v>14</v>
      </c>
      <c r="B127" s="9" t="s">
        <v>159</v>
      </c>
      <c r="C127" s="8" t="s">
        <v>2</v>
      </c>
      <c r="D127" s="8">
        <f>EXACT(G126,"Estimation by proportionate crown cover")</f>
      </c>
      <c r="E127" s="8" t="s">
        <v>160</v>
      </c>
      <c r="F127" s="8" t="s">
        <v>14</v>
      </c>
      <c r="G127" s="8" t="s">
        <v>2</v>
      </c>
    </row>
    <row r="128" spans="1:7" x14ac:dyDescent="0.25" outlineLevel="6" collapsed="1">
      <c r="A128" s="8" t="s">
        <v>12</v>
      </c>
      <c r="B128" s="9" t="s">
        <v>161</v>
      </c>
      <c r="C128" s="8" t="s">
        <v>2</v>
      </c>
      <c r="D128" s="8"/>
      <c r="E128" s="8" t="s">
        <v>162</v>
      </c>
      <c r="F128" s="8" t="s">
        <v>12</v>
      </c>
      <c r="G128" s="8" t="s">
        <v>2</v>
      </c>
    </row>
    <row r="129" spans="1:7" x14ac:dyDescent="0.25" outlineLevel="7" collapsed="1">
      <c r="A129" s="7" t="s">
        <v>12</v>
      </c>
      <c r="B129" s="7" t="s">
        <v>60</v>
      </c>
      <c r="C129" s="7" t="s">
        <v>2</v>
      </c>
      <c r="D129" s="7"/>
      <c r="E129" s="7" t="s">
        <v>163</v>
      </c>
      <c r="F129" s="7" t="s">
        <v>14</v>
      </c>
      <c r="G129" s="7">
        <v>1</v>
      </c>
    </row>
    <row r="130" spans="1:7" x14ac:dyDescent="0.25" outlineLevel="7" collapsed="1">
      <c r="A130" s="7" t="s">
        <v>12</v>
      </c>
      <c r="B130" s="7" t="s">
        <v>60</v>
      </c>
      <c r="C130" s="7" t="s">
        <v>2</v>
      </c>
      <c r="D130" s="7"/>
      <c r="E130" s="7" t="s">
        <v>164</v>
      </c>
      <c r="F130" s="7" t="s">
        <v>14</v>
      </c>
      <c r="G130" s="7">
        <v>1</v>
      </c>
    </row>
    <row r="131" spans="1:7" x14ac:dyDescent="0.25" outlineLevel="7" collapsed="1">
      <c r="A131" s="7" t="s">
        <v>12</v>
      </c>
      <c r="B131" s="7" t="s">
        <v>60</v>
      </c>
      <c r="C131" s="7" t="s">
        <v>2</v>
      </c>
      <c r="D131" s="7"/>
      <c r="E131" s="7" t="s">
        <v>165</v>
      </c>
      <c r="F131" s="7" t="s">
        <v>14</v>
      </c>
      <c r="G131" s="7">
        <v>1</v>
      </c>
    </row>
    <row r="132" spans="1:7" x14ac:dyDescent="0.25" outlineLevel="7" collapsed="1">
      <c r="A132" s="7" t="s">
        <v>12</v>
      </c>
      <c r="B132" s="7" t="s">
        <v>60</v>
      </c>
      <c r="C132" s="7" t="s">
        <v>2</v>
      </c>
      <c r="D132" s="7"/>
      <c r="E132" s="7" t="s">
        <v>166</v>
      </c>
      <c r="F132" s="7" t="s">
        <v>14</v>
      </c>
      <c r="G132" s="7">
        <v>1</v>
      </c>
    </row>
    <row r="133" spans="1:7" x14ac:dyDescent="0.25" outlineLevel="7" collapsed="1">
      <c r="A133" s="7" t="s">
        <v>12</v>
      </c>
      <c r="B133" s="7" t="s">
        <v>60</v>
      </c>
      <c r="C133" s="7" t="s">
        <v>2</v>
      </c>
      <c r="D133" s="7"/>
      <c r="E133" s="7" t="s">
        <v>167</v>
      </c>
      <c r="F133" s="7" t="s">
        <v>14</v>
      </c>
      <c r="G133" s="7">
        <v>1</v>
      </c>
    </row>
    <row r="134" spans="1:7" x14ac:dyDescent="0.25" outlineLevel="7" collapsed="1">
      <c r="A134" s="7" t="s">
        <v>12</v>
      </c>
      <c r="B134" s="7" t="s">
        <v>60</v>
      </c>
      <c r="C134" s="7" t="s">
        <v>2</v>
      </c>
      <c r="D134" s="7"/>
      <c r="E134" s="7" t="s">
        <v>168</v>
      </c>
      <c r="F134" s="7" t="s">
        <v>14</v>
      </c>
      <c r="G134" s="7">
        <v>1</v>
      </c>
    </row>
    <row r="135" spans="1:7" x14ac:dyDescent="0.25" outlineLevel="5" collapsed="1">
      <c r="A135" s="8" t="s">
        <v>14</v>
      </c>
      <c r="B135" s="9" t="s">
        <v>169</v>
      </c>
      <c r="C135" s="8" t="s">
        <v>2</v>
      </c>
      <c r="D135" s="8">
        <f>EXACT(G126,"Direct estimation of change by re-measurement of sample plots")</f>
      </c>
      <c r="E135" s="8" t="s">
        <v>170</v>
      </c>
      <c r="F135" s="8" t="s">
        <v>14</v>
      </c>
      <c r="G135" s="8" t="s">
        <v>2</v>
      </c>
    </row>
    <row r="136" spans="1:7" x14ac:dyDescent="0.25" outlineLevel="6" collapsed="1">
      <c r="A136" s="7" t="s">
        <v>12</v>
      </c>
      <c r="B136" s="7" t="s">
        <v>60</v>
      </c>
      <c r="C136" s="7" t="s">
        <v>2</v>
      </c>
      <c r="D136" s="7"/>
      <c r="E136" s="7" t="s">
        <v>164</v>
      </c>
      <c r="F136" s="7" t="s">
        <v>14</v>
      </c>
      <c r="G136" s="7">
        <v>1</v>
      </c>
    </row>
    <row r="137" spans="1:7" x14ac:dyDescent="0.25" outlineLevel="6" collapsed="1">
      <c r="A137" s="7" t="s">
        <v>12</v>
      </c>
      <c r="B137" s="7" t="s">
        <v>60</v>
      </c>
      <c r="C137" s="7" t="s">
        <v>2</v>
      </c>
      <c r="D137" s="7"/>
      <c r="E137" s="7" t="s">
        <v>171</v>
      </c>
      <c r="F137" s="7" t="s">
        <v>14</v>
      </c>
      <c r="G137" s="7">
        <v>1</v>
      </c>
    </row>
    <row r="138" spans="1:7" x14ac:dyDescent="0.25" outlineLevel="6" collapsed="1">
      <c r="A138" s="7" t="s">
        <v>12</v>
      </c>
      <c r="B138" s="7" t="s">
        <v>60</v>
      </c>
      <c r="C138" s="7" t="s">
        <v>2</v>
      </c>
      <c r="D138" s="7"/>
      <c r="E138" s="7" t="s">
        <v>172</v>
      </c>
      <c r="F138" s="7" t="s">
        <v>14</v>
      </c>
      <c r="G138" s="7">
        <v>1</v>
      </c>
    </row>
    <row r="139" spans="1:7" x14ac:dyDescent="0.25" outlineLevel="6" collapsed="1">
      <c r="A139" s="7" t="s">
        <v>12</v>
      </c>
      <c r="B139" s="7" t="s">
        <v>60</v>
      </c>
      <c r="C139" s="7" t="s">
        <v>2</v>
      </c>
      <c r="D139" s="7"/>
      <c r="E139" s="7" t="s">
        <v>173</v>
      </c>
      <c r="F139" s="7" t="s">
        <v>14</v>
      </c>
      <c r="G139" s="7">
        <v>1</v>
      </c>
    </row>
    <row r="140" spans="1:7" x14ac:dyDescent="0.25" outlineLevel="6" collapsed="1">
      <c r="A140" s="7" t="s">
        <v>12</v>
      </c>
      <c r="B140" s="7" t="s">
        <v>60</v>
      </c>
      <c r="C140" s="7" t="s">
        <v>2</v>
      </c>
      <c r="D140" s="7"/>
      <c r="E140" s="7" t="s">
        <v>174</v>
      </c>
      <c r="F140" s="7" t="s">
        <v>14</v>
      </c>
      <c r="G140" s="7">
        <v>1</v>
      </c>
    </row>
    <row r="141" spans="1:7" x14ac:dyDescent="0.25" outlineLevel="6" collapsed="1">
      <c r="A141" s="7" t="s">
        <v>12</v>
      </c>
      <c r="B141" s="7" t="s">
        <v>60</v>
      </c>
      <c r="C141" s="7" t="s">
        <v>2</v>
      </c>
      <c r="D141" s="7"/>
      <c r="E141" s="7" t="s">
        <v>175</v>
      </c>
      <c r="F141" s="7" t="s">
        <v>14</v>
      </c>
      <c r="G141" s="7">
        <v>1</v>
      </c>
    </row>
    <row r="142" spans="1:7" x14ac:dyDescent="0.25" outlineLevel="6" collapsed="1">
      <c r="A142" s="8" t="s">
        <v>12</v>
      </c>
      <c r="B142" s="9" t="s">
        <v>176</v>
      </c>
      <c r="C142" s="8" t="s">
        <v>2</v>
      </c>
      <c r="D142" s="8"/>
      <c r="E142" s="8" t="s">
        <v>177</v>
      </c>
      <c r="F142" s="8" t="s">
        <v>12</v>
      </c>
      <c r="G142" s="8" t="s">
        <v>2</v>
      </c>
    </row>
    <row r="143" spans="1:7" x14ac:dyDescent="0.25" outlineLevel="7" collapsed="1">
      <c r="A143" s="7" t="s">
        <v>12</v>
      </c>
      <c r="B143" s="7" t="s">
        <v>60</v>
      </c>
      <c r="C143" s="7" t="s">
        <v>2</v>
      </c>
      <c r="D143" s="7"/>
      <c r="E143" s="7" t="s">
        <v>178</v>
      </c>
      <c r="F143" s="7" t="s">
        <v>14</v>
      </c>
      <c r="G143" s="7">
        <v>1</v>
      </c>
    </row>
    <row r="144" spans="1:7" x14ac:dyDescent="0.25" outlineLevel="7" collapsed="1">
      <c r="A144" s="7" t="s">
        <v>12</v>
      </c>
      <c r="B144" s="7" t="s">
        <v>60</v>
      </c>
      <c r="C144" s="7" t="s">
        <v>2</v>
      </c>
      <c r="D144" s="7"/>
      <c r="E144" s="7" t="s">
        <v>179</v>
      </c>
      <c r="F144" s="7" t="s">
        <v>12</v>
      </c>
      <c r="G144" s="7">
        <v>1</v>
      </c>
    </row>
    <row r="145" spans="1:7" x14ac:dyDescent="0.25" outlineLevel="7" collapsed="1">
      <c r="A145" s="7" t="s">
        <v>12</v>
      </c>
      <c r="B145" s="7" t="s">
        <v>60</v>
      </c>
      <c r="C145" s="7" t="s">
        <v>2</v>
      </c>
      <c r="D145" s="7"/>
      <c r="E145" s="7" t="s">
        <v>180</v>
      </c>
      <c r="F145" s="7" t="s">
        <v>14</v>
      </c>
      <c r="G145" s="7">
        <v>1</v>
      </c>
    </row>
    <row r="146" spans="1:7" x14ac:dyDescent="0.25" outlineLevel="7" collapsed="1">
      <c r="A146" s="7" t="s">
        <v>12</v>
      </c>
      <c r="B146" s="7" t="s">
        <v>60</v>
      </c>
      <c r="C146" s="7" t="s">
        <v>2</v>
      </c>
      <c r="D146" s="7"/>
      <c r="E146" s="7" t="s">
        <v>181</v>
      </c>
      <c r="F146" s="7" t="s">
        <v>14</v>
      </c>
      <c r="G146" s="7">
        <v>1</v>
      </c>
    </row>
    <row r="147" spans="1:7" x14ac:dyDescent="0.25" outlineLevel="5" collapsed="1">
      <c r="A147" s="8" t="s">
        <v>14</v>
      </c>
      <c r="B147" s="9" t="s">
        <v>182</v>
      </c>
      <c r="C147" s="8" t="s">
        <v>2</v>
      </c>
      <c r="D147" s="8">
        <f>EXACT(G126,"Difference of two independent stock estimations")</f>
      </c>
      <c r="E147" s="8" t="s">
        <v>158</v>
      </c>
      <c r="F147" s="8" t="s">
        <v>14</v>
      </c>
      <c r="G147" s="8" t="s">
        <v>2</v>
      </c>
    </row>
    <row r="148" spans="1:7" x14ac:dyDescent="0.25" outlineLevel="6" collapsed="1">
      <c r="A148" s="7" t="s">
        <v>12</v>
      </c>
      <c r="B148" s="7" t="s">
        <v>60</v>
      </c>
      <c r="C148" s="7" t="s">
        <v>2</v>
      </c>
      <c r="D148" s="7"/>
      <c r="E148" s="7" t="s">
        <v>183</v>
      </c>
      <c r="F148" s="7" t="s">
        <v>14</v>
      </c>
      <c r="G148" s="7">
        <v>1</v>
      </c>
    </row>
    <row r="149" spans="1:7" x14ac:dyDescent="0.25" outlineLevel="6" collapsed="1">
      <c r="A149" s="7" t="s">
        <v>12</v>
      </c>
      <c r="B149" s="7" t="s">
        <v>60</v>
      </c>
      <c r="C149" s="7" t="s">
        <v>2</v>
      </c>
      <c r="D149" s="7"/>
      <c r="E149" s="7" t="s">
        <v>184</v>
      </c>
      <c r="F149" s="7" t="s">
        <v>14</v>
      </c>
      <c r="G149" s="7">
        <v>1</v>
      </c>
    </row>
    <row r="150" spans="1:7" x14ac:dyDescent="0.25" outlineLevel="6" collapsed="1">
      <c r="A150" s="7" t="s">
        <v>12</v>
      </c>
      <c r="B150" s="7" t="s">
        <v>60</v>
      </c>
      <c r="C150" s="7" t="s">
        <v>2</v>
      </c>
      <c r="D150" s="7"/>
      <c r="E150" s="7" t="s">
        <v>185</v>
      </c>
      <c r="F150" s="7" t="s">
        <v>14</v>
      </c>
      <c r="G150" s="7">
        <v>1</v>
      </c>
    </row>
    <row r="151" spans="1:7" x14ac:dyDescent="0.25" outlineLevel="6" collapsed="1">
      <c r="A151" s="7" t="s">
        <v>12</v>
      </c>
      <c r="B151" s="7" t="s">
        <v>60</v>
      </c>
      <c r="C151" s="7" t="s">
        <v>2</v>
      </c>
      <c r="D151" s="7"/>
      <c r="E151" s="7" t="s">
        <v>186</v>
      </c>
      <c r="F151" s="7" t="s">
        <v>14</v>
      </c>
      <c r="G151" s="7">
        <v>1</v>
      </c>
    </row>
    <row r="152" spans="1:7" x14ac:dyDescent="0.25" outlineLevel="6" collapsed="1">
      <c r="A152" s="7" t="s">
        <v>12</v>
      </c>
      <c r="B152" s="7" t="s">
        <v>60</v>
      </c>
      <c r="C152" s="7" t="s">
        <v>2</v>
      </c>
      <c r="D152" s="7"/>
      <c r="E152" s="7" t="s">
        <v>187</v>
      </c>
      <c r="F152" s="7" t="s">
        <v>14</v>
      </c>
      <c r="G152" s="7">
        <v>1</v>
      </c>
    </row>
    <row r="153" spans="1:7" x14ac:dyDescent="0.25" outlineLevel="4" collapsed="1">
      <c r="A153" s="8" t="s">
        <v>14</v>
      </c>
      <c r="B153" s="9" t="s">
        <v>188</v>
      </c>
      <c r="C153" s="8" t="s">
        <v>2</v>
      </c>
      <c r="D153" s="8">
        <f>NOT(EXACT(G124,"Between two points of time"))</f>
      </c>
      <c r="E153" s="8" t="s">
        <v>189</v>
      </c>
      <c r="F153" s="8" t="s">
        <v>14</v>
      </c>
      <c r="G153" s="8" t="s">
        <v>2</v>
      </c>
    </row>
    <row r="154" spans="1:7" x14ac:dyDescent="0.25" outlineLevel="5" collapsed="1">
      <c r="A154" s="7" t="s">
        <v>12</v>
      </c>
      <c r="B154" s="7" t="s">
        <v>60</v>
      </c>
      <c r="C154" s="7" t="s">
        <v>2</v>
      </c>
      <c r="D154" s="7" t="s">
        <v>14</v>
      </c>
      <c r="E154" s="7" t="s">
        <v>190</v>
      </c>
      <c r="F154" s="7" t="s">
        <v>14</v>
      </c>
      <c r="G154" s="7">
        <v>1</v>
      </c>
    </row>
    <row r="155" spans="1:7" x14ac:dyDescent="0.25" outlineLevel="5" collapsed="1">
      <c r="A155" s="7" t="s">
        <v>12</v>
      </c>
      <c r="B155" s="7" t="s">
        <v>60</v>
      </c>
      <c r="C155" s="7" t="s">
        <v>2</v>
      </c>
      <c r="D155" s="7" t="s">
        <v>14</v>
      </c>
      <c r="E155" s="7" t="s">
        <v>191</v>
      </c>
      <c r="F155" s="7" t="s">
        <v>14</v>
      </c>
      <c r="G155" s="7">
        <v>1</v>
      </c>
    </row>
    <row r="156" spans="1:7" x14ac:dyDescent="0.25" outlineLevel="5" collapsed="1">
      <c r="A156" s="7" t="s">
        <v>12</v>
      </c>
      <c r="B156" s="7" t="s">
        <v>60</v>
      </c>
      <c r="C156" s="7" t="s">
        <v>2</v>
      </c>
      <c r="D156" s="7"/>
      <c r="E156" s="7" t="s">
        <v>192</v>
      </c>
      <c r="F156" s="7" t="s">
        <v>14</v>
      </c>
      <c r="G156" s="7">
        <v>1</v>
      </c>
    </row>
    <row r="157" spans="1:7" x14ac:dyDescent="0.25" outlineLevel="4" collapsed="1">
      <c r="A157" s="8" t="s">
        <v>12</v>
      </c>
      <c r="B157" s="9" t="s">
        <v>193</v>
      </c>
      <c r="C157" s="8" t="s">
        <v>2</v>
      </c>
      <c r="D157" s="8"/>
      <c r="E157" s="8" t="s">
        <v>194</v>
      </c>
      <c r="F157" s="8" t="s">
        <v>14</v>
      </c>
      <c r="G157" s="8" t="s">
        <v>2</v>
      </c>
    </row>
    <row r="158" spans="1:7" x14ac:dyDescent="0.25" outlineLevel="5" collapsed="1">
      <c r="A158" s="7" t="s">
        <v>12</v>
      </c>
      <c r="B158" s="7" t="s">
        <v>96</v>
      </c>
      <c r="C158" s="10" t="s">
        <v>195</v>
      </c>
      <c r="D158" s="7"/>
      <c r="E158" s="7" t="s">
        <v>196</v>
      </c>
      <c r="F158" s="7" t="s">
        <v>14</v>
      </c>
      <c r="G158" s="7" t="s">
        <v>197</v>
      </c>
    </row>
    <row r="159" spans="1:7" x14ac:dyDescent="0.25" outlineLevel="5" collapsed="1">
      <c r="A159" s="8" t="s">
        <v>14</v>
      </c>
      <c r="B159" s="9" t="s">
        <v>198</v>
      </c>
      <c r="C159" s="8" t="s">
        <v>2</v>
      </c>
      <c r="D159" s="8">
        <f>EXACT(G158,"Updating the previous stock by independent measurement of change")</f>
      </c>
      <c r="E159" s="8" t="s">
        <v>199</v>
      </c>
      <c r="F159" s="8" t="s">
        <v>14</v>
      </c>
      <c r="G159" s="8" t="s">
        <v>2</v>
      </c>
    </row>
    <row r="160" spans="1:7" x14ac:dyDescent="0.25" outlineLevel="6" collapsed="1">
      <c r="A160" s="7" t="s">
        <v>12</v>
      </c>
      <c r="B160" s="7" t="s">
        <v>60</v>
      </c>
      <c r="C160" s="7" t="s">
        <v>2</v>
      </c>
      <c r="D160" s="7"/>
      <c r="E160" s="7" t="s">
        <v>200</v>
      </c>
      <c r="F160" s="7" t="s">
        <v>14</v>
      </c>
      <c r="G160" s="7">
        <v>1</v>
      </c>
    </row>
    <row r="161" spans="1:7" x14ac:dyDescent="0.25" outlineLevel="6" collapsed="1">
      <c r="A161" s="7" t="s">
        <v>12</v>
      </c>
      <c r="B161" s="7" t="s">
        <v>60</v>
      </c>
      <c r="C161" s="7" t="s">
        <v>2</v>
      </c>
      <c r="D161" s="7"/>
      <c r="E161" s="7" t="s">
        <v>201</v>
      </c>
      <c r="F161" s="7" t="s">
        <v>14</v>
      </c>
      <c r="G161" s="7">
        <v>1</v>
      </c>
    </row>
    <row r="162" spans="1:7" x14ac:dyDescent="0.25" outlineLevel="6" collapsed="1">
      <c r="A162" s="7" t="s">
        <v>12</v>
      </c>
      <c r="B162" s="7" t="s">
        <v>60</v>
      </c>
      <c r="C162" s="7" t="s">
        <v>2</v>
      </c>
      <c r="D162" s="7"/>
      <c r="E162" s="7" t="s">
        <v>202</v>
      </c>
      <c r="F162" s="7" t="s">
        <v>14</v>
      </c>
      <c r="G162" s="7">
        <v>1</v>
      </c>
    </row>
    <row r="163" spans="1:7" x14ac:dyDescent="0.25" outlineLevel="6" collapsed="1">
      <c r="A163" s="7" t="s">
        <v>12</v>
      </c>
      <c r="B163" s="7" t="s">
        <v>60</v>
      </c>
      <c r="C163" s="7" t="s">
        <v>2</v>
      </c>
      <c r="D163" s="7"/>
      <c r="E163" s="7" t="s">
        <v>203</v>
      </c>
      <c r="F163" s="7" t="s">
        <v>14</v>
      </c>
      <c r="G163" s="7">
        <v>1</v>
      </c>
    </row>
    <row r="164" spans="1:7" x14ac:dyDescent="0.25" outlineLevel="6" collapsed="1">
      <c r="A164" s="7" t="s">
        <v>12</v>
      </c>
      <c r="B164" s="7" t="s">
        <v>60</v>
      </c>
      <c r="C164" s="7" t="s">
        <v>2</v>
      </c>
      <c r="D164" s="7"/>
      <c r="E164" s="7" t="s">
        <v>204</v>
      </c>
      <c r="F164" s="7" t="s">
        <v>14</v>
      </c>
      <c r="G164" s="7">
        <v>1</v>
      </c>
    </row>
    <row r="165" spans="1:7" x14ac:dyDescent="0.25" outlineLevel="5" collapsed="1">
      <c r="A165" s="8" t="s">
        <v>14</v>
      </c>
      <c r="B165" s="9" t="s">
        <v>205</v>
      </c>
      <c r="C165" s="8" t="s">
        <v>2</v>
      </c>
      <c r="D165" s="8">
        <f>EXACT(G158,"Proportionate crown cover")</f>
      </c>
      <c r="E165" s="8" t="s">
        <v>206</v>
      </c>
      <c r="F165" s="8" t="s">
        <v>14</v>
      </c>
      <c r="G165" s="8" t="s">
        <v>2</v>
      </c>
    </row>
    <row r="166" spans="1:7" x14ac:dyDescent="0.25" outlineLevel="6" collapsed="1">
      <c r="A166" s="8" t="s">
        <v>12</v>
      </c>
      <c r="B166" s="9" t="s">
        <v>207</v>
      </c>
      <c r="C166" s="8" t="s">
        <v>2</v>
      </c>
      <c r="D166" s="8"/>
      <c r="E166" s="8" t="s">
        <v>208</v>
      </c>
      <c r="F166" s="8" t="s">
        <v>12</v>
      </c>
      <c r="G166" s="8" t="s">
        <v>2</v>
      </c>
    </row>
    <row r="167" spans="1:7" x14ac:dyDescent="0.25" outlineLevel="7" collapsed="1">
      <c r="A167" s="7" t="s">
        <v>12</v>
      </c>
      <c r="B167" s="7" t="s">
        <v>60</v>
      </c>
      <c r="C167" s="7" t="s">
        <v>2</v>
      </c>
      <c r="D167" s="7"/>
      <c r="E167" s="7" t="s">
        <v>209</v>
      </c>
      <c r="F167" s="7" t="s">
        <v>14</v>
      </c>
      <c r="G167" s="7">
        <v>1</v>
      </c>
    </row>
    <row r="168" spans="1:7" x14ac:dyDescent="0.25" outlineLevel="7" collapsed="1">
      <c r="A168" s="7" t="s">
        <v>12</v>
      </c>
      <c r="B168" s="7" t="s">
        <v>60</v>
      </c>
      <c r="C168" s="7" t="s">
        <v>2</v>
      </c>
      <c r="D168" s="7"/>
      <c r="E168" s="7" t="s">
        <v>164</v>
      </c>
      <c r="F168" s="7" t="s">
        <v>14</v>
      </c>
      <c r="G168" s="7">
        <v>1</v>
      </c>
    </row>
    <row r="169" spans="1:7" x14ac:dyDescent="0.25" outlineLevel="7" collapsed="1">
      <c r="A169" s="7" t="s">
        <v>12</v>
      </c>
      <c r="B169" s="7" t="s">
        <v>60</v>
      </c>
      <c r="C169" s="7" t="s">
        <v>2</v>
      </c>
      <c r="D169" s="7"/>
      <c r="E169" s="7" t="s">
        <v>210</v>
      </c>
      <c r="F169" s="7" t="s">
        <v>14</v>
      </c>
      <c r="G169" s="7">
        <v>1</v>
      </c>
    </row>
    <row r="170" spans="1:7" x14ac:dyDescent="0.25" outlineLevel="7" collapsed="1">
      <c r="A170" s="7" t="s">
        <v>12</v>
      </c>
      <c r="B170" s="7" t="s">
        <v>60</v>
      </c>
      <c r="C170" s="7" t="s">
        <v>2</v>
      </c>
      <c r="D170" s="7"/>
      <c r="E170" s="7" t="s">
        <v>211</v>
      </c>
      <c r="F170" s="7" t="s">
        <v>14</v>
      </c>
      <c r="G170" s="7">
        <v>1</v>
      </c>
    </row>
    <row r="171" spans="1:7" x14ac:dyDescent="0.25" outlineLevel="7" collapsed="1">
      <c r="A171" s="7" t="s">
        <v>12</v>
      </c>
      <c r="B171" s="7" t="s">
        <v>60</v>
      </c>
      <c r="C171" s="7" t="s">
        <v>2</v>
      </c>
      <c r="D171" s="7"/>
      <c r="E171" s="7" t="s">
        <v>212</v>
      </c>
      <c r="F171" s="7" t="s">
        <v>14</v>
      </c>
      <c r="G171" s="7">
        <v>1</v>
      </c>
    </row>
    <row r="172" spans="1:7" x14ac:dyDescent="0.25" outlineLevel="7" collapsed="1">
      <c r="A172" s="7" t="s">
        <v>12</v>
      </c>
      <c r="B172" s="7" t="s">
        <v>60</v>
      </c>
      <c r="C172" s="7" t="s">
        <v>2</v>
      </c>
      <c r="D172" s="7"/>
      <c r="E172" s="7" t="s">
        <v>213</v>
      </c>
      <c r="F172" s="7" t="s">
        <v>14</v>
      </c>
      <c r="G172" s="7">
        <v>1</v>
      </c>
    </row>
    <row r="173" spans="1:7" x14ac:dyDescent="0.25" outlineLevel="5" collapsed="1">
      <c r="A173" s="8" t="s">
        <v>14</v>
      </c>
      <c r="B173" s="9" t="s">
        <v>214</v>
      </c>
      <c r="C173" s="8" t="s">
        <v>2</v>
      </c>
      <c r="D173" s="8">
        <f>EXACT(G158,"Measurement of sample plots")</f>
      </c>
      <c r="E173" s="8" t="s">
        <v>197</v>
      </c>
      <c r="F173" s="8" t="s">
        <v>14</v>
      </c>
      <c r="G173" s="8" t="s">
        <v>2</v>
      </c>
    </row>
    <row r="174" spans="1:7" x14ac:dyDescent="0.25" outlineLevel="6" collapsed="1">
      <c r="A174" s="7" t="s">
        <v>12</v>
      </c>
      <c r="B174" s="7" t="s">
        <v>96</v>
      </c>
      <c r="C174" s="10" t="s">
        <v>215</v>
      </c>
      <c r="D174" s="7"/>
      <c r="E174" s="7" t="s">
        <v>216</v>
      </c>
      <c r="F174" s="7" t="s">
        <v>14</v>
      </c>
      <c r="G174" s="7" t="s">
        <v>217</v>
      </c>
    </row>
    <row r="175" spans="1:7" x14ac:dyDescent="0.25" outlineLevel="6" collapsed="1">
      <c r="A175" s="8" t="s">
        <v>14</v>
      </c>
      <c r="B175" s="9" t="s">
        <v>218</v>
      </c>
      <c r="C175" s="8" t="s">
        <v>2</v>
      </c>
      <c r="D175" s="8">
        <f>EXACT(G174,"Stratified random sampling")</f>
      </c>
      <c r="E175" s="8" t="s">
        <v>217</v>
      </c>
      <c r="F175" s="8" t="s">
        <v>14</v>
      </c>
      <c r="G175" s="8" t="s">
        <v>2</v>
      </c>
    </row>
    <row r="176" spans="1:7" x14ac:dyDescent="0.25" outlineLevel="7" collapsed="1">
      <c r="A176" s="7" t="s">
        <v>12</v>
      </c>
      <c r="B176" s="7" t="s">
        <v>60</v>
      </c>
      <c r="C176" s="7" t="s">
        <v>2</v>
      </c>
      <c r="D176" s="7"/>
      <c r="E176" s="7" t="s">
        <v>164</v>
      </c>
      <c r="F176" s="7" t="s">
        <v>14</v>
      </c>
      <c r="G176" s="7">
        <v>1</v>
      </c>
    </row>
    <row r="177" spans="1:7" x14ac:dyDescent="0.25" outlineLevel="7" collapsed="1">
      <c r="A177" s="7" t="s">
        <v>12</v>
      </c>
      <c r="B177" s="7" t="s">
        <v>60</v>
      </c>
      <c r="C177" s="7" t="s">
        <v>2</v>
      </c>
      <c r="D177" s="7"/>
      <c r="E177" s="7" t="s">
        <v>219</v>
      </c>
      <c r="F177" s="7" t="s">
        <v>14</v>
      </c>
      <c r="G177" s="7">
        <v>1</v>
      </c>
    </row>
    <row r="178" spans="1:7" x14ac:dyDescent="0.25" outlineLevel="7" collapsed="1">
      <c r="A178" s="7" t="s">
        <v>12</v>
      </c>
      <c r="B178" s="7" t="s">
        <v>60</v>
      </c>
      <c r="C178" s="7" t="s">
        <v>2</v>
      </c>
      <c r="D178" s="7"/>
      <c r="E178" s="7" t="s">
        <v>220</v>
      </c>
      <c r="F178" s="7" t="s">
        <v>14</v>
      </c>
      <c r="G178" s="7">
        <v>1</v>
      </c>
    </row>
    <row r="179" spans="1:7" x14ac:dyDescent="0.25" outlineLevel="7" collapsed="1">
      <c r="A179" s="7" t="s">
        <v>12</v>
      </c>
      <c r="B179" s="7" t="s">
        <v>60</v>
      </c>
      <c r="C179" s="7" t="s">
        <v>2</v>
      </c>
      <c r="D179" s="7"/>
      <c r="E179" s="7" t="s">
        <v>221</v>
      </c>
      <c r="F179" s="7" t="s">
        <v>14</v>
      </c>
      <c r="G179" s="7">
        <v>1</v>
      </c>
    </row>
    <row r="180" spans="1:7" x14ac:dyDescent="0.25" outlineLevel="7" collapsed="1">
      <c r="A180" s="7" t="s">
        <v>12</v>
      </c>
      <c r="B180" s="7" t="s">
        <v>60</v>
      </c>
      <c r="C180" s="7" t="s">
        <v>2</v>
      </c>
      <c r="D180" s="7"/>
      <c r="E180" s="7" t="s">
        <v>222</v>
      </c>
      <c r="F180" s="7" t="s">
        <v>14</v>
      </c>
      <c r="G180" s="7">
        <v>1</v>
      </c>
    </row>
    <row r="181" spans="1:7" x14ac:dyDescent="0.25" outlineLevel="7" collapsed="1">
      <c r="A181" s="7" t="s">
        <v>12</v>
      </c>
      <c r="B181" s="7" t="s">
        <v>60</v>
      </c>
      <c r="C181" s="7" t="s">
        <v>2</v>
      </c>
      <c r="D181" s="7"/>
      <c r="E181" s="7" t="s">
        <v>223</v>
      </c>
      <c r="F181" s="7" t="s">
        <v>14</v>
      </c>
      <c r="G181" s="7">
        <v>1</v>
      </c>
    </row>
    <row r="182" spans="1:7" x14ac:dyDescent="0.25" outlineLevel="7" collapsed="1">
      <c r="A182" s="7" t="s">
        <v>12</v>
      </c>
      <c r="B182" s="10" t="s">
        <v>224</v>
      </c>
      <c r="C182" s="7" t="s">
        <v>2</v>
      </c>
      <c r="D182" s="7"/>
      <c r="E182" s="7" t="s">
        <v>225</v>
      </c>
      <c r="F182" s="7" t="s">
        <v>12</v>
      </c>
      <c r="G182" s="7" t="s">
        <v>2</v>
      </c>
    </row>
    <row r="183" spans="1:7" x14ac:dyDescent="0.25" outlineLevel="6" collapsed="1">
      <c r="A183" s="8" t="s">
        <v>14</v>
      </c>
      <c r="B183" s="9" t="s">
        <v>226</v>
      </c>
      <c r="C183" s="8" t="s">
        <v>2</v>
      </c>
      <c r="D183" s="8">
        <f>NOT(EXACT(G174,"Stratified random sampling"))</f>
      </c>
      <c r="E183" s="8" t="s">
        <v>227</v>
      </c>
      <c r="F183" s="8" t="s">
        <v>14</v>
      </c>
      <c r="G183" s="8" t="s">
        <v>2</v>
      </c>
    </row>
    <row r="184" spans="1:7" x14ac:dyDescent="0.25" outlineLevel="7" collapsed="1">
      <c r="A184" s="7" t="s">
        <v>12</v>
      </c>
      <c r="B184" s="7" t="s">
        <v>60</v>
      </c>
      <c r="C184" s="7" t="s">
        <v>2</v>
      </c>
      <c r="D184" s="7"/>
      <c r="E184" s="7" t="s">
        <v>164</v>
      </c>
      <c r="F184" s="7" t="s">
        <v>14</v>
      </c>
      <c r="G184" s="7">
        <v>1</v>
      </c>
    </row>
    <row r="185" spans="1:7" x14ac:dyDescent="0.25" outlineLevel="7" collapsed="1">
      <c r="A185" s="7" t="s">
        <v>12</v>
      </c>
      <c r="B185" s="7" t="s">
        <v>60</v>
      </c>
      <c r="C185" s="7" t="s">
        <v>2</v>
      </c>
      <c r="D185" s="7"/>
      <c r="E185" s="7" t="s">
        <v>219</v>
      </c>
      <c r="F185" s="7" t="s">
        <v>14</v>
      </c>
      <c r="G185" s="7">
        <v>1</v>
      </c>
    </row>
    <row r="186" spans="1:7" x14ac:dyDescent="0.25" outlineLevel="7" collapsed="1">
      <c r="A186" s="7" t="s">
        <v>12</v>
      </c>
      <c r="B186" s="7" t="s">
        <v>60</v>
      </c>
      <c r="C186" s="7" t="s">
        <v>2</v>
      </c>
      <c r="D186" s="7"/>
      <c r="E186" s="7" t="s">
        <v>220</v>
      </c>
      <c r="F186" s="7" t="s">
        <v>14</v>
      </c>
      <c r="G186" s="7">
        <v>1</v>
      </c>
    </row>
    <row r="187" spans="1:7" x14ac:dyDescent="0.25" outlineLevel="7" collapsed="1">
      <c r="A187" s="7" t="s">
        <v>12</v>
      </c>
      <c r="B187" s="7" t="s">
        <v>60</v>
      </c>
      <c r="C187" s="7" t="s">
        <v>2</v>
      </c>
      <c r="D187" s="7"/>
      <c r="E187" s="7" t="s">
        <v>221</v>
      </c>
      <c r="F187" s="7" t="s">
        <v>14</v>
      </c>
      <c r="G187" s="7">
        <v>1</v>
      </c>
    </row>
    <row r="188" spans="1:7" x14ac:dyDescent="0.25" outlineLevel="7" collapsed="1">
      <c r="A188" s="7" t="s">
        <v>12</v>
      </c>
      <c r="B188" s="7" t="s">
        <v>60</v>
      </c>
      <c r="C188" s="7" t="s">
        <v>2</v>
      </c>
      <c r="D188" s="7"/>
      <c r="E188" s="7" t="s">
        <v>222</v>
      </c>
      <c r="F188" s="7" t="s">
        <v>14</v>
      </c>
      <c r="G188" s="7">
        <v>1</v>
      </c>
    </row>
    <row r="189" spans="1:7" x14ac:dyDescent="0.25" outlineLevel="7" collapsed="1">
      <c r="A189" s="7" t="s">
        <v>12</v>
      </c>
      <c r="B189" s="7" t="s">
        <v>60</v>
      </c>
      <c r="C189" s="7" t="s">
        <v>2</v>
      </c>
      <c r="D189" s="7"/>
      <c r="E189" s="7" t="s">
        <v>223</v>
      </c>
      <c r="F189" s="7" t="s">
        <v>14</v>
      </c>
      <c r="G189" s="7">
        <v>1</v>
      </c>
    </row>
    <row r="190" spans="1:7" x14ac:dyDescent="0.25" outlineLevel="7" collapsed="1">
      <c r="A190" s="7" t="s">
        <v>12</v>
      </c>
      <c r="B190" s="10" t="s">
        <v>228</v>
      </c>
      <c r="C190" s="7" t="s">
        <v>2</v>
      </c>
      <c r="D190" s="7"/>
      <c r="E190" s="7" t="s">
        <v>225</v>
      </c>
      <c r="F190" s="7" t="s">
        <v>12</v>
      </c>
      <c r="G190" s="7" t="s">
        <v>2</v>
      </c>
    </row>
    <row r="191" spans="1:7" x14ac:dyDescent="0.25" outlineLevel="4" collapsed="1">
      <c r="A191" s="7" t="s">
        <v>12</v>
      </c>
      <c r="B191" s="7" t="s">
        <v>96</v>
      </c>
      <c r="C191" s="10" t="s">
        <v>229</v>
      </c>
      <c r="D191" s="7"/>
      <c r="E191" s="7" t="s">
        <v>230</v>
      </c>
      <c r="F191" s="7" t="s">
        <v>14</v>
      </c>
      <c r="G191" s="7" t="s">
        <v>153</v>
      </c>
    </row>
    <row r="192" spans="1:7" x14ac:dyDescent="0.25" outlineLevel="4" collapsed="1">
      <c r="A192" s="8" t="s">
        <v>14</v>
      </c>
      <c r="B192" s="9" t="s">
        <v>231</v>
      </c>
      <c r="C192" s="8" t="s">
        <v>2</v>
      </c>
      <c r="D192" s="8">
        <f>EXACT(G191,"Between two points of time")</f>
      </c>
      <c r="E192" s="8" t="s">
        <v>232</v>
      </c>
      <c r="F192" s="8" t="s">
        <v>14</v>
      </c>
      <c r="G192" s="8" t="s">
        <v>2</v>
      </c>
    </row>
    <row r="193" spans="1:7" x14ac:dyDescent="0.25" outlineLevel="5" collapsed="1">
      <c r="A193" s="7" t="s">
        <v>12</v>
      </c>
      <c r="B193" s="7" t="s">
        <v>60</v>
      </c>
      <c r="C193" s="7" t="s">
        <v>2</v>
      </c>
      <c r="D193" s="7"/>
      <c r="E193" s="7" t="s">
        <v>233</v>
      </c>
      <c r="F193" s="7" t="s">
        <v>14</v>
      </c>
      <c r="G193" s="7">
        <v>1</v>
      </c>
    </row>
    <row r="194" spans="1:7" x14ac:dyDescent="0.25" outlineLevel="5" collapsed="1">
      <c r="A194" s="7" t="s">
        <v>12</v>
      </c>
      <c r="B194" s="7" t="s">
        <v>60</v>
      </c>
      <c r="C194" s="7" t="s">
        <v>2</v>
      </c>
      <c r="D194" s="7"/>
      <c r="E194" s="7" t="s">
        <v>234</v>
      </c>
      <c r="F194" s="7" t="s">
        <v>14</v>
      </c>
      <c r="G194" s="7">
        <v>1</v>
      </c>
    </row>
    <row r="195" spans="1:7" x14ac:dyDescent="0.25" outlineLevel="4" collapsed="1">
      <c r="A195" s="8" t="s">
        <v>14</v>
      </c>
      <c r="B195" s="9" t="s">
        <v>235</v>
      </c>
      <c r="C195" s="8" t="s">
        <v>2</v>
      </c>
      <c r="D195" s="8">
        <f>NOT(EXACT(G191,"Between two points of time"))</f>
      </c>
      <c r="E195" s="8" t="s">
        <v>236</v>
      </c>
      <c r="F195" s="8" t="s">
        <v>14</v>
      </c>
      <c r="G195" s="8" t="s">
        <v>2</v>
      </c>
    </row>
    <row r="196" spans="1:7" x14ac:dyDescent="0.25" outlineLevel="5" collapsed="1">
      <c r="A196" s="7" t="s">
        <v>12</v>
      </c>
      <c r="B196" s="7" t="s">
        <v>60</v>
      </c>
      <c r="C196" s="7" t="s">
        <v>2</v>
      </c>
      <c r="D196" s="7"/>
      <c r="E196" s="7" t="s">
        <v>237</v>
      </c>
      <c r="F196" s="7" t="s">
        <v>14</v>
      </c>
      <c r="G196" s="7">
        <v>1</v>
      </c>
    </row>
    <row r="197" spans="1:7" x14ac:dyDescent="0.25" outlineLevel="5" collapsed="1">
      <c r="A197" s="7" t="s">
        <v>12</v>
      </c>
      <c r="B197" s="7" t="s">
        <v>60</v>
      </c>
      <c r="C197" s="7" t="s">
        <v>2</v>
      </c>
      <c r="D197" s="7"/>
      <c r="E197" s="7" t="s">
        <v>238</v>
      </c>
      <c r="F197" s="7" t="s">
        <v>14</v>
      </c>
      <c r="G197" s="7">
        <v>1</v>
      </c>
    </row>
    <row r="198" spans="1:7" x14ac:dyDescent="0.25" outlineLevel="5" collapsed="1">
      <c r="A198" s="7" t="s">
        <v>12</v>
      </c>
      <c r="B198" s="7" t="s">
        <v>60</v>
      </c>
      <c r="C198" s="7" t="s">
        <v>2</v>
      </c>
      <c r="D198" s="7"/>
      <c r="E198" s="7" t="s">
        <v>239</v>
      </c>
      <c r="F198" s="7" t="s">
        <v>14</v>
      </c>
      <c r="G198" s="7">
        <v>1</v>
      </c>
    </row>
    <row r="199" spans="1:7" x14ac:dyDescent="0.25" outlineLevel="4" collapsed="1">
      <c r="A199" s="8" t="s">
        <v>12</v>
      </c>
      <c r="B199" s="9" t="s">
        <v>240</v>
      </c>
      <c r="C199" s="8" t="s">
        <v>2</v>
      </c>
      <c r="D199" s="8"/>
      <c r="E199" s="8" t="s">
        <v>241</v>
      </c>
      <c r="F199" s="8" t="s">
        <v>14</v>
      </c>
      <c r="G199" s="8" t="s">
        <v>2</v>
      </c>
    </row>
    <row r="200" spans="1:7" x14ac:dyDescent="0.25" outlineLevel="5" collapsed="1">
      <c r="A200" s="7" t="s">
        <v>12</v>
      </c>
      <c r="B200" s="7" t="s">
        <v>60</v>
      </c>
      <c r="C200" s="7" t="s">
        <v>2</v>
      </c>
      <c r="D200" s="7"/>
      <c r="E200" s="7" t="s">
        <v>242</v>
      </c>
      <c r="F200" s="7" t="s">
        <v>14</v>
      </c>
      <c r="G200" s="7">
        <v>1</v>
      </c>
    </row>
    <row r="201" spans="1:7" x14ac:dyDescent="0.25" outlineLevel="5" collapsed="1">
      <c r="A201" s="7" t="s">
        <v>12</v>
      </c>
      <c r="B201" s="7" t="s">
        <v>60</v>
      </c>
      <c r="C201" s="7" t="s">
        <v>2</v>
      </c>
      <c r="D201" s="7"/>
      <c r="E201" s="7" t="s">
        <v>243</v>
      </c>
      <c r="F201" s="7" t="s">
        <v>14</v>
      </c>
      <c r="G201" s="7">
        <v>1</v>
      </c>
    </row>
    <row r="202" spans="1:7" x14ac:dyDescent="0.25" outlineLevel="5" collapsed="1">
      <c r="A202" s="8" t="s">
        <v>12</v>
      </c>
      <c r="B202" s="9" t="s">
        <v>244</v>
      </c>
      <c r="C202" s="8" t="s">
        <v>2</v>
      </c>
      <c r="D202" s="8"/>
      <c r="E202" s="8" t="s">
        <v>245</v>
      </c>
      <c r="F202" s="8" t="s">
        <v>12</v>
      </c>
      <c r="G202" s="8" t="s">
        <v>2</v>
      </c>
    </row>
    <row r="203" spans="1:7" x14ac:dyDescent="0.25" outlineLevel="6" collapsed="1">
      <c r="A203" s="7" t="s">
        <v>12</v>
      </c>
      <c r="B203" s="7" t="s">
        <v>60</v>
      </c>
      <c r="C203" s="7" t="s">
        <v>2</v>
      </c>
      <c r="D203" s="7"/>
      <c r="E203" s="7" t="s">
        <v>246</v>
      </c>
      <c r="F203" s="7" t="s">
        <v>14</v>
      </c>
      <c r="G203" s="7">
        <v>1</v>
      </c>
    </row>
    <row r="204" spans="1:7" x14ac:dyDescent="0.25" outlineLevel="6" collapsed="1">
      <c r="A204" s="7" t="s">
        <v>12</v>
      </c>
      <c r="B204" s="7" t="s">
        <v>60</v>
      </c>
      <c r="C204" s="7" t="s">
        <v>2</v>
      </c>
      <c r="D204" s="7"/>
      <c r="E204" s="7" t="s">
        <v>247</v>
      </c>
      <c r="F204" s="7" t="s">
        <v>14</v>
      </c>
      <c r="G204" s="7">
        <v>1</v>
      </c>
    </row>
    <row r="205" spans="1:7" x14ac:dyDescent="0.25" outlineLevel="6" collapsed="1">
      <c r="A205" s="7" t="s">
        <v>12</v>
      </c>
      <c r="B205" s="7" t="s">
        <v>60</v>
      </c>
      <c r="C205" s="7" t="s">
        <v>2</v>
      </c>
      <c r="D205" s="7"/>
      <c r="E205" s="7" t="s">
        <v>248</v>
      </c>
      <c r="F205" s="7" t="s">
        <v>14</v>
      </c>
      <c r="G205" s="7">
        <v>1</v>
      </c>
    </row>
    <row r="206" spans="1:7" x14ac:dyDescent="0.25" outlineLevel="6" collapsed="1">
      <c r="A206" s="7" t="s">
        <v>12</v>
      </c>
      <c r="B206" s="7" t="s">
        <v>60</v>
      </c>
      <c r="C206" s="7" t="s">
        <v>2</v>
      </c>
      <c r="D206" s="7"/>
      <c r="E206" s="7" t="s">
        <v>249</v>
      </c>
      <c r="F206" s="7" t="s">
        <v>14</v>
      </c>
      <c r="G206" s="7">
        <v>1</v>
      </c>
    </row>
    <row r="207" spans="1:7" x14ac:dyDescent="0.25" outlineLevel="6" collapsed="1">
      <c r="A207" s="7" t="s">
        <v>12</v>
      </c>
      <c r="B207" s="7" t="s">
        <v>60</v>
      </c>
      <c r="C207" s="7" t="s">
        <v>2</v>
      </c>
      <c r="D207" s="7"/>
      <c r="E207" s="7" t="s">
        <v>250</v>
      </c>
      <c r="F207" s="7" t="s">
        <v>14</v>
      </c>
      <c r="G207" s="7">
        <v>1</v>
      </c>
    </row>
    <row r="208" spans="1:7" x14ac:dyDescent="0.25" outlineLevel="4" collapsed="1">
      <c r="A208" s="7" t="s">
        <v>12</v>
      </c>
      <c r="B208" s="7" t="s">
        <v>60</v>
      </c>
      <c r="C208" s="7" t="s">
        <v>2</v>
      </c>
      <c r="D208" s="7"/>
      <c r="E208" s="7" t="s">
        <v>251</v>
      </c>
      <c r="F208" s="7" t="s">
        <v>14</v>
      </c>
      <c r="G208" s="7">
        <v>1</v>
      </c>
    </row>
    <row r="209" spans="1:7" x14ac:dyDescent="0.25" outlineLevel="4" collapsed="1">
      <c r="A209" s="7" t="s">
        <v>12</v>
      </c>
      <c r="B209" s="7" t="s">
        <v>60</v>
      </c>
      <c r="C209" s="7" t="s">
        <v>2</v>
      </c>
      <c r="D209" s="7"/>
      <c r="E209" s="7" t="s">
        <v>252</v>
      </c>
      <c r="F209" s="7" t="s">
        <v>14</v>
      </c>
      <c r="G209" s="7">
        <v>1</v>
      </c>
    </row>
    <row r="210" spans="1:7" x14ac:dyDescent="0.25" outlineLevel="4" collapsed="1">
      <c r="A210" s="7" t="s">
        <v>12</v>
      </c>
      <c r="B210" s="7" t="s">
        <v>60</v>
      </c>
      <c r="C210" s="7" t="s">
        <v>2</v>
      </c>
      <c r="D210" s="7"/>
      <c r="E210" s="7" t="s">
        <v>253</v>
      </c>
      <c r="F210" s="7" t="s">
        <v>14</v>
      </c>
      <c r="G210" s="7">
        <v>1</v>
      </c>
    </row>
    <row r="211" spans="1:7" x14ac:dyDescent="0.25" outlineLevel="4" collapsed="1">
      <c r="A211" s="7" t="s">
        <v>12</v>
      </c>
      <c r="B211" s="7" t="s">
        <v>60</v>
      </c>
      <c r="C211" s="7" t="s">
        <v>2</v>
      </c>
      <c r="D211" s="7"/>
      <c r="E211" s="7" t="s">
        <v>254</v>
      </c>
      <c r="F211" s="7" t="s">
        <v>14</v>
      </c>
      <c r="G211" s="7">
        <v>1</v>
      </c>
    </row>
    <row r="212" spans="1:7" x14ac:dyDescent="0.25" outlineLevel="2" collapsed="1">
      <c r="A212" s="8" t="s">
        <v>12</v>
      </c>
      <c r="B212" s="9" t="s">
        <v>255</v>
      </c>
      <c r="C212" s="8" t="s">
        <v>2</v>
      </c>
      <c r="D212" s="8"/>
      <c r="E212" s="8" t="s">
        <v>256</v>
      </c>
      <c r="F212" s="8" t="s">
        <v>12</v>
      </c>
      <c r="G212" s="8" t="s">
        <v>2</v>
      </c>
    </row>
    <row r="213" spans="1:7" x14ac:dyDescent="0.25" outlineLevel="3" collapsed="1">
      <c r="A213" s="7" t="s">
        <v>12</v>
      </c>
      <c r="B213" s="7" t="s">
        <v>60</v>
      </c>
      <c r="C213" s="7" t="s">
        <v>2</v>
      </c>
      <c r="D213" s="7"/>
      <c r="E213" s="7" t="s">
        <v>257</v>
      </c>
      <c r="F213" s="7" t="s">
        <v>14</v>
      </c>
      <c r="G213" s="7">
        <v>1</v>
      </c>
    </row>
    <row r="214" spans="1:7" x14ac:dyDescent="0.25" outlineLevel="3" collapsed="1">
      <c r="A214" s="7" t="s">
        <v>12</v>
      </c>
      <c r="B214" s="7" t="s">
        <v>60</v>
      </c>
      <c r="C214" s="7" t="s">
        <v>2</v>
      </c>
      <c r="D214" s="7"/>
      <c r="E214" s="7" t="s">
        <v>258</v>
      </c>
      <c r="F214" s="7" t="s">
        <v>14</v>
      </c>
      <c r="G214" s="7">
        <v>1</v>
      </c>
    </row>
    <row r="215" spans="1:7" x14ac:dyDescent="0.25" outlineLevel="3" collapsed="1">
      <c r="A215" s="7" t="s">
        <v>12</v>
      </c>
      <c r="B215" s="7" t="s">
        <v>60</v>
      </c>
      <c r="C215" s="7" t="s">
        <v>2</v>
      </c>
      <c r="D215" s="7"/>
      <c r="E215" s="7" t="s">
        <v>259</v>
      </c>
      <c r="F215" s="7" t="s">
        <v>14</v>
      </c>
      <c r="G215" s="7">
        <v>1</v>
      </c>
    </row>
    <row r="216" spans="1:7" x14ac:dyDescent="0.25" outlineLevel="3" collapsed="1">
      <c r="A216" s="7" t="s">
        <v>12</v>
      </c>
      <c r="B216" s="7" t="s">
        <v>60</v>
      </c>
      <c r="C216" s="7" t="s">
        <v>2</v>
      </c>
      <c r="D216" s="7"/>
      <c r="E216" s="7" t="s">
        <v>260</v>
      </c>
      <c r="F216" s="7" t="s">
        <v>14</v>
      </c>
      <c r="G216" s="7">
        <v>1</v>
      </c>
    </row>
    <row r="217" spans="1:7" x14ac:dyDescent="0.25" outlineLevel="3" collapsed="1">
      <c r="A217" s="7" t="s">
        <v>12</v>
      </c>
      <c r="B217" s="7" t="s">
        <v>60</v>
      </c>
      <c r="C217" s="7" t="s">
        <v>2</v>
      </c>
      <c r="D217" s="7"/>
      <c r="E217" s="7" t="s">
        <v>261</v>
      </c>
      <c r="F217" s="7" t="s">
        <v>14</v>
      </c>
      <c r="G217" s="7">
        <v>1</v>
      </c>
    </row>
    <row r="218" spans="1:7" x14ac:dyDescent="0.25" outlineLevel="3" collapsed="1">
      <c r="A218" s="7" t="s">
        <v>12</v>
      </c>
      <c r="B218" s="7" t="s">
        <v>60</v>
      </c>
      <c r="C218" s="7" t="s">
        <v>2</v>
      </c>
      <c r="D218" s="7"/>
      <c r="E218" s="7" t="s">
        <v>262</v>
      </c>
      <c r="F218" s="7" t="s">
        <v>14</v>
      </c>
      <c r="G218" s="7">
        <v>1</v>
      </c>
    </row>
    <row r="219" spans="1:7" x14ac:dyDescent="0.25" outlineLevel="3" collapsed="1">
      <c r="A219" s="8" t="s">
        <v>12</v>
      </c>
      <c r="B219" s="9" t="s">
        <v>263</v>
      </c>
      <c r="C219" s="8" t="s">
        <v>2</v>
      </c>
      <c r="D219" s="8"/>
      <c r="E219" s="8" t="s">
        <v>264</v>
      </c>
      <c r="F219" s="8" t="s">
        <v>14</v>
      </c>
      <c r="G219" s="8" t="s">
        <v>2</v>
      </c>
    </row>
    <row r="220" spans="1:7" x14ac:dyDescent="0.25" outlineLevel="4" collapsed="1">
      <c r="A220" s="7" t="s">
        <v>12</v>
      </c>
      <c r="B220" s="7" t="s">
        <v>60</v>
      </c>
      <c r="C220" s="7" t="s">
        <v>2</v>
      </c>
      <c r="D220" s="7"/>
      <c r="E220" s="7" t="s">
        <v>120</v>
      </c>
      <c r="F220" s="7" t="s">
        <v>14</v>
      </c>
      <c r="G220" s="7">
        <v>1</v>
      </c>
    </row>
    <row r="221" spans="1:7" x14ac:dyDescent="0.25" outlineLevel="4" collapsed="1">
      <c r="A221" s="7" t="s">
        <v>12</v>
      </c>
      <c r="B221" s="7" t="s">
        <v>60</v>
      </c>
      <c r="C221" s="7" t="s">
        <v>2</v>
      </c>
      <c r="D221" s="7"/>
      <c r="E221" s="7" t="s">
        <v>265</v>
      </c>
      <c r="F221" s="7" t="s">
        <v>14</v>
      </c>
      <c r="G221" s="7">
        <v>1</v>
      </c>
    </row>
    <row r="222" spans="1:7" x14ac:dyDescent="0.25" outlineLevel="4" collapsed="1">
      <c r="A222" s="7" t="s">
        <v>12</v>
      </c>
      <c r="B222" s="7" t="s">
        <v>60</v>
      </c>
      <c r="C222" s="7" t="s">
        <v>2</v>
      </c>
      <c r="D222" s="7"/>
      <c r="E222" s="7" t="s">
        <v>266</v>
      </c>
      <c r="F222" s="7" t="s">
        <v>14</v>
      </c>
      <c r="G222" s="7">
        <v>1</v>
      </c>
    </row>
    <row r="223" spans="1:7" x14ac:dyDescent="0.25" outlineLevel="4" collapsed="1">
      <c r="A223" s="7" t="s">
        <v>12</v>
      </c>
      <c r="B223" s="7" t="s">
        <v>62</v>
      </c>
      <c r="C223" s="7" t="s">
        <v>2</v>
      </c>
      <c r="D223" s="7"/>
      <c r="E223" s="7" t="s">
        <v>267</v>
      </c>
      <c r="F223" s="7" t="s">
        <v>14</v>
      </c>
      <c r="G223" s="7" t="b">
        <v>1</v>
      </c>
    </row>
    <row r="224" spans="1:7" x14ac:dyDescent="0.25" outlineLevel="4" collapsed="1">
      <c r="A224" s="7" t="s">
        <v>12</v>
      </c>
      <c r="B224" s="7" t="s">
        <v>60</v>
      </c>
      <c r="C224" s="7" t="s">
        <v>2</v>
      </c>
      <c r="D224" s="7"/>
      <c r="E224" s="7" t="s">
        <v>105</v>
      </c>
      <c r="F224" s="7" t="s">
        <v>14</v>
      </c>
      <c r="G224" s="7">
        <v>1</v>
      </c>
    </row>
    <row r="225" spans="1:7" x14ac:dyDescent="0.25" outlineLevel="4" collapsed="1">
      <c r="A225" s="7" t="s">
        <v>12</v>
      </c>
      <c r="B225" s="7" t="s">
        <v>60</v>
      </c>
      <c r="C225" s="7" t="s">
        <v>2</v>
      </c>
      <c r="D225" s="7"/>
      <c r="E225" s="7" t="s">
        <v>268</v>
      </c>
      <c r="F225" s="7" t="s">
        <v>14</v>
      </c>
      <c r="G225" s="7">
        <v>1</v>
      </c>
    </row>
    <row r="226" spans="1:7" x14ac:dyDescent="0.25" outlineLevel="4" collapsed="1">
      <c r="A226" s="7" t="s">
        <v>12</v>
      </c>
      <c r="B226" s="7" t="s">
        <v>60</v>
      </c>
      <c r="C226" s="7" t="s">
        <v>2</v>
      </c>
      <c r="D226" s="7"/>
      <c r="E226" s="7" t="s">
        <v>269</v>
      </c>
      <c r="F226" s="7" t="s">
        <v>14</v>
      </c>
      <c r="G226" s="7">
        <v>1</v>
      </c>
    </row>
    <row r="227" spans="1:7" x14ac:dyDescent="0.25" outlineLevel="3" collapsed="1">
      <c r="A227" s="7" t="s">
        <v>12</v>
      </c>
      <c r="B227" s="7" t="s">
        <v>96</v>
      </c>
      <c r="C227" s="10" t="s">
        <v>270</v>
      </c>
      <c r="D227" s="7"/>
      <c r="E227" s="7" t="s">
        <v>271</v>
      </c>
      <c r="F227" s="7" t="s">
        <v>14</v>
      </c>
      <c r="G227" s="7" t="s">
        <v>272</v>
      </c>
    </row>
    <row r="228" spans="1:7" x14ac:dyDescent="0.25" outlineLevel="3" collapsed="1">
      <c r="A228" s="7" t="s">
        <v>14</v>
      </c>
      <c r="B228" s="7" t="s">
        <v>60</v>
      </c>
      <c r="C228" s="7" t="s">
        <v>2</v>
      </c>
      <c r="D228" s="7">
        <f>EXACT(G227,"Historical or chronosequence-derived data")</f>
      </c>
      <c r="E228" s="7" t="s">
        <v>105</v>
      </c>
      <c r="F228" s="7" t="s">
        <v>14</v>
      </c>
      <c r="G228" s="7">
        <v>1</v>
      </c>
    </row>
    <row r="229" spans="1:7" x14ac:dyDescent="0.25" outlineLevel="3" collapsed="1">
      <c r="A229" s="7" t="s">
        <v>14</v>
      </c>
      <c r="B229" s="7" t="s">
        <v>60</v>
      </c>
      <c r="C229" s="7" t="s">
        <v>2</v>
      </c>
      <c r="D229" s="7">
        <f>EXACT(G227,"Estimates of the initial amount of carbon that is exposed")</f>
      </c>
      <c r="E229" s="7" t="s">
        <v>273</v>
      </c>
      <c r="F229" s="7" t="s">
        <v>14</v>
      </c>
      <c r="G229" s="7">
        <v>1</v>
      </c>
    </row>
    <row r="230" spans="1:7" x14ac:dyDescent="0.25" outlineLevel="3" collapsed="1">
      <c r="A230" s="7" t="s">
        <v>14</v>
      </c>
      <c r="B230" s="7" t="s">
        <v>60</v>
      </c>
      <c r="C230" s="7" t="s">
        <v>2</v>
      </c>
      <c r="D230" s="7">
        <f>EXACT(G227,"Estimates of the initial amount of carbon that is exposed")</f>
      </c>
      <c r="E230" s="7" t="s">
        <v>274</v>
      </c>
      <c r="F230" s="7" t="s">
        <v>14</v>
      </c>
      <c r="G230" s="7">
        <v>1</v>
      </c>
    </row>
    <row r="231" spans="1:7" x14ac:dyDescent="0.25" outlineLevel="3" collapsed="1">
      <c r="A231" s="7" t="s">
        <v>14</v>
      </c>
      <c r="B231" s="7" t="s">
        <v>60</v>
      </c>
      <c r="C231" s="7" t="s">
        <v>2</v>
      </c>
      <c r="D231" s="7">
        <f>EXACT(G227,"Estimates of the initial amount of carbon that is exposed")</f>
      </c>
      <c r="E231" s="7" t="s">
        <v>275</v>
      </c>
      <c r="F231" s="7" t="s">
        <v>14</v>
      </c>
      <c r="G231" s="7">
        <v>1</v>
      </c>
    </row>
    <row r="232" spans="1:7" x14ac:dyDescent="0.25" outlineLevel="3" collapsed="1">
      <c r="A232" s="7" t="s">
        <v>14</v>
      </c>
      <c r="B232" s="7" t="s">
        <v>60</v>
      </c>
      <c r="C232" s="7" t="s">
        <v>2</v>
      </c>
      <c r="D232" s="7">
        <f>EXACT(G227,"Estimates of the initial amount of carbon that is exposed")</f>
      </c>
      <c r="E232" s="7" t="s">
        <v>276</v>
      </c>
      <c r="F232" s="7" t="s">
        <v>14</v>
      </c>
      <c r="G232" s="7">
        <v>1</v>
      </c>
    </row>
    <row r="233" spans="1:7" x14ac:dyDescent="0.25" outlineLevel="3" collapsed="1">
      <c r="A233" s="7" t="s">
        <v>14</v>
      </c>
      <c r="B233" s="7" t="s">
        <v>60</v>
      </c>
      <c r="C233" s="7" t="s">
        <v>2</v>
      </c>
      <c r="D233" s="7">
        <f>EXACT(G227,"Estimates of the initial amount of carbon that is exposed")</f>
      </c>
      <c r="E233" s="7" t="s">
        <v>277</v>
      </c>
      <c r="F233" s="7" t="s">
        <v>14</v>
      </c>
      <c r="G233" s="7">
        <v>1</v>
      </c>
    </row>
    <row r="234" spans="1:7" x14ac:dyDescent="0.25" outlineLevel="3" collapsed="1">
      <c r="A234" s="7" t="s">
        <v>12</v>
      </c>
      <c r="B234" s="7" t="s">
        <v>60</v>
      </c>
      <c r="C234" s="7" t="s">
        <v>2</v>
      </c>
      <c r="D234" s="7"/>
      <c r="E234" s="7" t="s">
        <v>278</v>
      </c>
      <c r="F234" s="7" t="s">
        <v>14</v>
      </c>
      <c r="G234" s="7">
        <v>1</v>
      </c>
    </row>
    <row r="235" spans="1:7" x14ac:dyDescent="0.25" outlineLevel="3" collapsed="1">
      <c r="A235" s="7" t="s">
        <v>12</v>
      </c>
      <c r="B235" s="7" t="s">
        <v>60</v>
      </c>
      <c r="C235" s="7" t="s">
        <v>2</v>
      </c>
      <c r="D235" s="7"/>
      <c r="E235" s="7" t="s">
        <v>279</v>
      </c>
      <c r="F235" s="7" t="s">
        <v>14</v>
      </c>
      <c r="G235" s="7">
        <v>1</v>
      </c>
    </row>
    <row r="236" spans="1:7" x14ac:dyDescent="0.25" outlineLevel="3" collapsed="1">
      <c r="A236" s="7" t="s">
        <v>12</v>
      </c>
      <c r="B236" s="7" t="s">
        <v>62</v>
      </c>
      <c r="C236" s="7" t="s">
        <v>2</v>
      </c>
      <c r="D236" s="7"/>
      <c r="E236" s="7" t="s">
        <v>280</v>
      </c>
      <c r="F236" s="7" t="s">
        <v>14</v>
      </c>
      <c r="G236" s="7" t="b">
        <v>1</v>
      </c>
    </row>
    <row r="237" spans="1:7" x14ac:dyDescent="0.25" outlineLevel="3" collapsed="1">
      <c r="A237" s="7" t="s">
        <v>12</v>
      </c>
      <c r="B237" s="7" t="s">
        <v>96</v>
      </c>
      <c r="C237" s="10" t="s">
        <v>281</v>
      </c>
      <c r="D237" s="7"/>
      <c r="E237" s="7" t="s">
        <v>282</v>
      </c>
      <c r="F237" s="7" t="s">
        <v>14</v>
      </c>
      <c r="G237" s="7" t="s">
        <v>283</v>
      </c>
    </row>
    <row r="238" spans="1:7" x14ac:dyDescent="0.25" outlineLevel="3" collapsed="1">
      <c r="A238" s="7" t="s">
        <v>14</v>
      </c>
      <c r="B238" s="7" t="s">
        <v>60</v>
      </c>
      <c r="C238" s="7" t="s">
        <v>2</v>
      </c>
      <c r="D238" s="7">
        <f>EXACT(G237,"Field-collected data")</f>
      </c>
      <c r="E238" s="7" t="s">
        <v>284</v>
      </c>
      <c r="F238" s="7" t="s">
        <v>14</v>
      </c>
      <c r="G238" s="7">
        <v>1</v>
      </c>
    </row>
    <row r="239" spans="1:7" x14ac:dyDescent="0.25" outlineLevel="3" collapsed="1">
      <c r="A239" s="7" t="s">
        <v>14</v>
      </c>
      <c r="B239" s="7" t="s">
        <v>60</v>
      </c>
      <c r="C239" s="7" t="s">
        <v>2</v>
      </c>
      <c r="D239" s="7">
        <f>EXACT(G237,"Field-collected data")</f>
      </c>
      <c r="E239" s="7" t="s">
        <v>285</v>
      </c>
      <c r="F239" s="7" t="s">
        <v>14</v>
      </c>
      <c r="G239" s="7">
        <v>1</v>
      </c>
    </row>
    <row r="240" spans="1:7" x14ac:dyDescent="0.25" outlineLevel="3" collapsed="1">
      <c r="A240" s="7" t="s">
        <v>14</v>
      </c>
      <c r="B240" s="7" t="s">
        <v>60</v>
      </c>
      <c r="C240" s="7" t="s">
        <v>2</v>
      </c>
      <c r="D240" s="7">
        <f>EXACT(G237,"Modeling")</f>
      </c>
      <c r="E240" s="7" t="s">
        <v>286</v>
      </c>
      <c r="F240" s="7" t="s">
        <v>14</v>
      </c>
      <c r="G240" s="7">
        <v>1</v>
      </c>
    </row>
    <row r="241" spans="1:7" x14ac:dyDescent="0.25" outlineLevel="3" collapsed="1">
      <c r="A241" s="7" t="s">
        <v>14</v>
      </c>
      <c r="B241" s="7" t="s">
        <v>60</v>
      </c>
      <c r="C241" s="7" t="s">
        <v>2</v>
      </c>
      <c r="D241" s="7">
        <f>EXACT(G237,"Published values")</f>
      </c>
      <c r="E241" s="7" t="s">
        <v>287</v>
      </c>
      <c r="F241" s="7" t="s">
        <v>14</v>
      </c>
      <c r="G241" s="7">
        <v>1</v>
      </c>
    </row>
    <row r="242" spans="1:7" x14ac:dyDescent="0.25" outlineLevel="3" collapsed="1">
      <c r="A242" s="7" t="s">
        <v>12</v>
      </c>
      <c r="B242" s="7" t="s">
        <v>96</v>
      </c>
      <c r="C242" s="10" t="s">
        <v>288</v>
      </c>
      <c r="D242" s="7"/>
      <c r="E242" s="7" t="s">
        <v>289</v>
      </c>
      <c r="F242" s="7" t="s">
        <v>14</v>
      </c>
      <c r="G242" s="7" t="s">
        <v>290</v>
      </c>
    </row>
    <row r="243" spans="1:7" x14ac:dyDescent="0.25" outlineLevel="3" collapsed="1">
      <c r="A243" s="8" t="s">
        <v>14</v>
      </c>
      <c r="B243" s="9" t="s">
        <v>291</v>
      </c>
      <c r="C243" s="8" t="s">
        <v>2</v>
      </c>
      <c r="D243" s="8">
        <f>EXACT(G242,"Default factors")</f>
      </c>
      <c r="E243" s="8" t="s">
        <v>292</v>
      </c>
      <c r="F243" s="8" t="s">
        <v>14</v>
      </c>
      <c r="G243" s="8" t="s">
        <v>2</v>
      </c>
    </row>
    <row r="244" spans="1:7" x14ac:dyDescent="0.25" outlineLevel="4" collapsed="1">
      <c r="A244" s="7" t="s">
        <v>12</v>
      </c>
      <c r="B244" s="7" t="s">
        <v>62</v>
      </c>
      <c r="C244" s="7" t="s">
        <v>2</v>
      </c>
      <c r="D244" s="7"/>
      <c r="E244" s="7" t="s">
        <v>293</v>
      </c>
      <c r="F244" s="7" t="s">
        <v>14</v>
      </c>
      <c r="G244" s="7" t="b">
        <v>1</v>
      </c>
    </row>
    <row r="245" spans="1:7" x14ac:dyDescent="0.25" outlineLevel="4" collapsed="1">
      <c r="A245" s="7" t="s">
        <v>14</v>
      </c>
      <c r="B245" s="7" t="s">
        <v>96</v>
      </c>
      <c r="C245" s="10" t="s">
        <v>294</v>
      </c>
      <c r="D245" s="7">
        <f>EXACT(G244,true)</f>
      </c>
      <c r="E245" s="7" t="s">
        <v>295</v>
      </c>
      <c r="F245" s="7" t="s">
        <v>14</v>
      </c>
      <c r="G245" s="7" t="s">
        <v>296</v>
      </c>
    </row>
    <row r="246" spans="1:7" x14ac:dyDescent="0.25" outlineLevel="4" collapsed="1">
      <c r="A246" s="7" t="s">
        <v>12</v>
      </c>
      <c r="B246" s="7" t="s">
        <v>60</v>
      </c>
      <c r="C246" s="7" t="s">
        <v>2</v>
      </c>
      <c r="D246" s="7"/>
      <c r="E246" s="7" t="s">
        <v>297</v>
      </c>
      <c r="F246" s="7" t="s">
        <v>14</v>
      </c>
      <c r="G246" s="7">
        <v>1</v>
      </c>
    </row>
    <row r="247" spans="1:7" x14ac:dyDescent="0.25" outlineLevel="4" collapsed="1">
      <c r="A247" s="7" t="s">
        <v>12</v>
      </c>
      <c r="B247" s="7" t="s">
        <v>60</v>
      </c>
      <c r="C247" s="7" t="s">
        <v>2</v>
      </c>
      <c r="D247" s="7"/>
      <c r="E247" s="7" t="s">
        <v>298</v>
      </c>
      <c r="F247" s="7" t="s">
        <v>14</v>
      </c>
      <c r="G247" s="7">
        <v>1</v>
      </c>
    </row>
    <row r="248" spans="1:7" x14ac:dyDescent="0.25" outlineLevel="4" collapsed="1">
      <c r="A248" s="7" t="s">
        <v>12</v>
      </c>
      <c r="B248" s="7" t="s">
        <v>60</v>
      </c>
      <c r="C248" s="7" t="s">
        <v>2</v>
      </c>
      <c r="D248" s="7"/>
      <c r="E248" s="7" t="s">
        <v>299</v>
      </c>
      <c r="F248" s="7" t="s">
        <v>14</v>
      </c>
      <c r="G248" s="7">
        <v>1</v>
      </c>
    </row>
    <row r="249" spans="1:7" x14ac:dyDescent="0.25" outlineLevel="4" collapsed="1">
      <c r="A249" s="7" t="s">
        <v>12</v>
      </c>
      <c r="B249" s="7" t="s">
        <v>60</v>
      </c>
      <c r="C249" s="7" t="s">
        <v>2</v>
      </c>
      <c r="D249" s="7"/>
      <c r="E249" s="7" t="s">
        <v>300</v>
      </c>
      <c r="F249" s="7" t="s">
        <v>14</v>
      </c>
      <c r="G249" s="7">
        <v>1</v>
      </c>
    </row>
    <row r="250" spans="1:7" x14ac:dyDescent="0.25" outlineLevel="4" collapsed="1">
      <c r="A250" s="7" t="s">
        <v>12</v>
      </c>
      <c r="B250" s="7" t="s">
        <v>60</v>
      </c>
      <c r="C250" s="7" t="s">
        <v>2</v>
      </c>
      <c r="D250" s="7"/>
      <c r="E250" s="7" t="s">
        <v>277</v>
      </c>
      <c r="F250" s="7" t="s">
        <v>14</v>
      </c>
      <c r="G250" s="7">
        <v>1</v>
      </c>
    </row>
    <row r="251" spans="1:7" x14ac:dyDescent="0.25" outlineLevel="3" collapsed="1">
      <c r="A251" s="7" t="s">
        <v>14</v>
      </c>
      <c r="B251" s="7" t="s">
        <v>60</v>
      </c>
      <c r="C251" s="7" t="s">
        <v>2</v>
      </c>
      <c r="D251" s="7">
        <f>EXACT(G242,"Proxies")</f>
      </c>
      <c r="E251" s="7" t="s">
        <v>301</v>
      </c>
      <c r="F251" s="7" t="s">
        <v>14</v>
      </c>
      <c r="G251" s="7">
        <v>1</v>
      </c>
    </row>
    <row r="252" spans="1:7" x14ac:dyDescent="0.25" outlineLevel="3" collapsed="1">
      <c r="A252" s="7" t="s">
        <v>14</v>
      </c>
      <c r="B252" s="7" t="s">
        <v>60</v>
      </c>
      <c r="C252" s="7" t="s">
        <v>2</v>
      </c>
      <c r="D252" s="7">
        <f>EXACT(G242,"Estimates of the amount of carbon that is eroded")</f>
      </c>
      <c r="E252" s="7" t="s">
        <v>297</v>
      </c>
      <c r="F252" s="7" t="s">
        <v>14</v>
      </c>
      <c r="G252" s="7">
        <v>1</v>
      </c>
    </row>
    <row r="253" spans="1:7" x14ac:dyDescent="0.25" outlineLevel="3" collapsed="1">
      <c r="A253" s="7" t="s">
        <v>14</v>
      </c>
      <c r="B253" s="7" t="s">
        <v>60</v>
      </c>
      <c r="C253" s="7" t="s">
        <v>2</v>
      </c>
      <c r="D253" s="7">
        <f>EXACT(G242,"Estimates of the amount of carbon that is eroded")</f>
      </c>
      <c r="E253" s="7" t="s">
        <v>298</v>
      </c>
      <c r="F253" s="7" t="s">
        <v>14</v>
      </c>
      <c r="G253" s="7">
        <v>1</v>
      </c>
    </row>
    <row r="254" spans="1:7" x14ac:dyDescent="0.25" outlineLevel="3" collapsed="1">
      <c r="A254" s="7" t="s">
        <v>14</v>
      </c>
      <c r="B254" s="7" t="s">
        <v>60</v>
      </c>
      <c r="C254" s="7" t="s">
        <v>2</v>
      </c>
      <c r="D254" s="7">
        <f>EXACT(G242,"Estimates of the amount of carbon that is eroded")</f>
      </c>
      <c r="E254" s="7" t="s">
        <v>299</v>
      </c>
      <c r="F254" s="7" t="s">
        <v>14</v>
      </c>
      <c r="G254" s="7">
        <v>1</v>
      </c>
    </row>
    <row r="255" spans="1:7" x14ac:dyDescent="0.25" outlineLevel="3" collapsed="1">
      <c r="A255" s="7" t="s">
        <v>14</v>
      </c>
      <c r="B255" s="7" t="s">
        <v>60</v>
      </c>
      <c r="C255" s="7" t="s">
        <v>2</v>
      </c>
      <c r="D255" s="7">
        <f>EXACT(G242,"Estimates of the amount of carbon that is eroded")</f>
      </c>
      <c r="E255" s="7" t="s">
        <v>300</v>
      </c>
      <c r="F255" s="7" t="s">
        <v>14</v>
      </c>
      <c r="G255" s="7">
        <v>1</v>
      </c>
    </row>
    <row r="256" spans="1:7" x14ac:dyDescent="0.25" outlineLevel="3" collapsed="1">
      <c r="A256" s="7" t="s">
        <v>14</v>
      </c>
      <c r="B256" s="7" t="s">
        <v>60</v>
      </c>
      <c r="C256" s="7" t="s">
        <v>2</v>
      </c>
      <c r="D256" s="7">
        <f>EXACT(G242,"Estimates of the amount of carbon that is eroded")</f>
      </c>
      <c r="E256" s="7" t="s">
        <v>277</v>
      </c>
      <c r="F256" s="7" t="s">
        <v>14</v>
      </c>
      <c r="G256" s="7">
        <v>1</v>
      </c>
    </row>
    <row r="257" spans="1:7" x14ac:dyDescent="0.25" outlineLevel="3" collapsed="1">
      <c r="A257" s="7" t="s">
        <v>12</v>
      </c>
      <c r="B257" s="7" t="s">
        <v>60</v>
      </c>
      <c r="C257" s="7" t="s">
        <v>2</v>
      </c>
      <c r="D257" s="7"/>
      <c r="E257" s="7" t="s">
        <v>302</v>
      </c>
      <c r="F257" s="7" t="s">
        <v>14</v>
      </c>
      <c r="G257" s="7">
        <v>1</v>
      </c>
    </row>
    <row r="258" spans="1:7" x14ac:dyDescent="0.25" outlineLevel="3" collapsed="1">
      <c r="A258" s="7" t="s">
        <v>12</v>
      </c>
      <c r="B258" s="7" t="s">
        <v>96</v>
      </c>
      <c r="C258" s="10" t="s">
        <v>303</v>
      </c>
      <c r="D258" s="7"/>
      <c r="E258" s="7" t="s">
        <v>304</v>
      </c>
      <c r="F258" s="7" t="s">
        <v>14</v>
      </c>
      <c r="G258" s="7" t="s">
        <v>272</v>
      </c>
    </row>
    <row r="259" spans="1:7" x14ac:dyDescent="0.25" outlineLevel="3" collapsed="1">
      <c r="A259" s="7" t="s">
        <v>14</v>
      </c>
      <c r="B259" s="7" t="s">
        <v>60</v>
      </c>
      <c r="C259" s="7" t="s">
        <v>2</v>
      </c>
      <c r="D259" s="7">
        <f>EXACT(G258,"Proxies")</f>
      </c>
      <c r="E259" s="7" t="s">
        <v>305</v>
      </c>
      <c r="F259" s="7" t="s">
        <v>14</v>
      </c>
      <c r="G259" s="7">
        <v>1</v>
      </c>
    </row>
    <row r="260" spans="1:7" x14ac:dyDescent="0.25" outlineLevel="3" collapsed="1">
      <c r="A260" s="7" t="s">
        <v>14</v>
      </c>
      <c r="B260" s="7" t="s">
        <v>60</v>
      </c>
      <c r="C260" s="7" t="s">
        <v>2</v>
      </c>
      <c r="D260" s="7">
        <f>EXACT(G258,"Estimates of the initial amount of carbon that is exposed")</f>
      </c>
      <c r="E260" s="7" t="s">
        <v>306</v>
      </c>
      <c r="F260" s="7" t="s">
        <v>14</v>
      </c>
      <c r="G260" s="7">
        <v>1</v>
      </c>
    </row>
    <row r="261" spans="1:7" x14ac:dyDescent="0.25" outlineLevel="3" collapsed="1">
      <c r="A261" s="7" t="s">
        <v>14</v>
      </c>
      <c r="B261" s="7" t="s">
        <v>60</v>
      </c>
      <c r="C261" s="7" t="s">
        <v>2</v>
      </c>
      <c r="D261" s="7">
        <f>EXACT(G258,"Estimates of the initial amount of carbon that is exposed")</f>
      </c>
      <c r="E261" s="7" t="s">
        <v>307</v>
      </c>
      <c r="F261" s="7" t="s">
        <v>14</v>
      </c>
      <c r="G261" s="7">
        <v>1</v>
      </c>
    </row>
    <row r="262" spans="1:7" x14ac:dyDescent="0.25" outlineLevel="3" collapsed="1">
      <c r="A262" s="7" t="s">
        <v>14</v>
      </c>
      <c r="B262" s="7" t="s">
        <v>60</v>
      </c>
      <c r="C262" s="7" t="s">
        <v>2</v>
      </c>
      <c r="D262" s="7">
        <f>EXACT(G258,"Estimates of the initial amount of carbon that is exposed")</f>
      </c>
      <c r="E262" s="7" t="s">
        <v>308</v>
      </c>
      <c r="F262" s="7" t="s">
        <v>14</v>
      </c>
      <c r="G262" s="7">
        <v>1</v>
      </c>
    </row>
    <row r="263" spans="1:7" x14ac:dyDescent="0.25" outlineLevel="3" collapsed="1">
      <c r="A263" s="7" t="s">
        <v>14</v>
      </c>
      <c r="B263" s="7" t="s">
        <v>60</v>
      </c>
      <c r="C263" s="7" t="s">
        <v>2</v>
      </c>
      <c r="D263" s="7">
        <f>EXACT(G258,"Estimates of the initial amount of carbon that is exposed")</f>
      </c>
      <c r="E263" s="7" t="s">
        <v>309</v>
      </c>
      <c r="F263" s="7" t="s">
        <v>14</v>
      </c>
      <c r="G263" s="7">
        <v>1</v>
      </c>
    </row>
    <row r="264" spans="1:7" x14ac:dyDescent="0.25" outlineLevel="3" collapsed="1">
      <c r="A264" s="7" t="s">
        <v>14</v>
      </c>
      <c r="B264" s="7" t="s">
        <v>60</v>
      </c>
      <c r="C264" s="7" t="s">
        <v>2</v>
      </c>
      <c r="D264" s="7">
        <f>EXACT(G258,"Estimates of the initial amount of carbon that is exposed")</f>
      </c>
      <c r="E264" s="7" t="s">
        <v>277</v>
      </c>
      <c r="F264" s="7" t="s">
        <v>14</v>
      </c>
      <c r="G264" s="7">
        <v>1</v>
      </c>
    </row>
    <row r="265" spans="1:7" x14ac:dyDescent="0.25" outlineLevel="3" collapsed="1">
      <c r="A265" s="7" t="s">
        <v>12</v>
      </c>
      <c r="B265" s="7" t="s">
        <v>60</v>
      </c>
      <c r="C265" s="7" t="s">
        <v>2</v>
      </c>
      <c r="D265" s="7"/>
      <c r="E265" s="7" t="s">
        <v>310</v>
      </c>
      <c r="F265" s="7" t="s">
        <v>14</v>
      </c>
      <c r="G265" s="7">
        <v>1</v>
      </c>
    </row>
    <row r="266" spans="1:7" x14ac:dyDescent="0.25" outlineLevel="3" collapsed="1">
      <c r="A266" s="7" t="s">
        <v>12</v>
      </c>
      <c r="B266" s="7" t="s">
        <v>62</v>
      </c>
      <c r="C266" s="7" t="s">
        <v>2</v>
      </c>
      <c r="D266" s="7"/>
      <c r="E266" s="7" t="s">
        <v>311</v>
      </c>
      <c r="F266" s="7" t="s">
        <v>14</v>
      </c>
      <c r="G266" s="7" t="b">
        <v>1</v>
      </c>
    </row>
    <row r="267" spans="1:7" x14ac:dyDescent="0.25" outlineLevel="3" collapsed="1">
      <c r="A267" s="8" t="s">
        <v>14</v>
      </c>
      <c r="B267" s="9" t="s">
        <v>312</v>
      </c>
      <c r="C267" s="8" t="s">
        <v>2</v>
      </c>
      <c r="D267" s="8">
        <f>EXACT(G266,true)</f>
      </c>
      <c r="E267" s="8" t="s">
        <v>312</v>
      </c>
      <c r="F267" s="8" t="s">
        <v>14</v>
      </c>
      <c r="G267" s="8" t="s">
        <v>2</v>
      </c>
    </row>
    <row r="268" spans="1:7" x14ac:dyDescent="0.25" outlineLevel="4" collapsed="1">
      <c r="A268" s="7" t="s">
        <v>12</v>
      </c>
      <c r="B268" s="7" t="s">
        <v>96</v>
      </c>
      <c r="C268" s="10" t="s">
        <v>313</v>
      </c>
      <c r="D268" s="7"/>
      <c r="E268" s="7" t="s">
        <v>314</v>
      </c>
      <c r="F268" s="7" t="s">
        <v>14</v>
      </c>
      <c r="G268" s="7" t="s">
        <v>315</v>
      </c>
    </row>
    <row r="269" spans="1:7" x14ac:dyDescent="0.25" outlineLevel="4" collapsed="1">
      <c r="A269" s="7" t="s">
        <v>14</v>
      </c>
      <c r="B269" s="7" t="s">
        <v>60</v>
      </c>
      <c r="C269" s="7" t="s">
        <v>2</v>
      </c>
      <c r="D269" s="7">
        <f>EXACT(G268,"Proxies")</f>
      </c>
      <c r="E269" s="7" t="s">
        <v>316</v>
      </c>
      <c r="F269" s="7" t="s">
        <v>14</v>
      </c>
      <c r="G269" s="7">
        <v>1</v>
      </c>
    </row>
    <row r="270" spans="1:7" x14ac:dyDescent="0.25" outlineLevel="4" collapsed="1">
      <c r="A270" s="7" t="s">
        <v>14</v>
      </c>
      <c r="B270" s="7" t="s">
        <v>60</v>
      </c>
      <c r="C270" s="7" t="s">
        <v>2</v>
      </c>
      <c r="D270" s="7">
        <f>EXACT(G268,"Proxies")</f>
      </c>
      <c r="E270" s="7" t="s">
        <v>317</v>
      </c>
      <c r="F270" s="7" t="s">
        <v>14</v>
      </c>
      <c r="G270" s="7">
        <v>1</v>
      </c>
    </row>
    <row r="271" spans="1:7" x14ac:dyDescent="0.25" outlineLevel="4" collapsed="1">
      <c r="A271" s="7" t="s">
        <v>14</v>
      </c>
      <c r="B271" s="7" t="s">
        <v>60</v>
      </c>
      <c r="C271" s="7" t="s">
        <v>2</v>
      </c>
      <c r="D271" s="7">
        <f>NOT(EXACT(G268,"Proxies"))</f>
      </c>
      <c r="E271" s="7" t="s">
        <v>318</v>
      </c>
      <c r="F271" s="7" t="s">
        <v>14</v>
      </c>
      <c r="G271" s="7">
        <v>1</v>
      </c>
    </row>
    <row r="272" spans="1:7" x14ac:dyDescent="0.25" outlineLevel="4" collapsed="1">
      <c r="A272" s="7" t="s">
        <v>14</v>
      </c>
      <c r="B272" s="7" t="s">
        <v>60</v>
      </c>
      <c r="C272" s="7" t="s">
        <v>2</v>
      </c>
      <c r="D272" s="7">
        <f>NOT(EXACT(G268,"Proxies"))</f>
      </c>
      <c r="E272" s="7" t="s">
        <v>317</v>
      </c>
      <c r="F272" s="7" t="s">
        <v>14</v>
      </c>
      <c r="G272" s="7">
        <v>1</v>
      </c>
    </row>
    <row r="273" spans="1:7" x14ac:dyDescent="0.25" outlineLevel="3" collapsed="1">
      <c r="A273" s="7" t="s">
        <v>12</v>
      </c>
      <c r="B273" s="7" t="s">
        <v>62</v>
      </c>
      <c r="C273" s="7" t="s">
        <v>2</v>
      </c>
      <c r="D273" s="7"/>
      <c r="E273" s="7" t="s">
        <v>319</v>
      </c>
      <c r="F273" s="7" t="s">
        <v>14</v>
      </c>
      <c r="G273" s="7" t="b">
        <v>1</v>
      </c>
    </row>
    <row r="274" spans="1:7" x14ac:dyDescent="0.25" outlineLevel="3" collapsed="1">
      <c r="A274" s="8" t="s">
        <v>14</v>
      </c>
      <c r="B274" s="9" t="s">
        <v>320</v>
      </c>
      <c r="C274" s="8" t="s">
        <v>2</v>
      </c>
      <c r="D274" s="8">
        <f>EXACT(G273,true)</f>
      </c>
      <c r="E274" s="8" t="s">
        <v>321</v>
      </c>
      <c r="F274" s="8" t="s">
        <v>14</v>
      </c>
      <c r="G274" s="8" t="s">
        <v>2</v>
      </c>
    </row>
    <row r="275" spans="1:7" x14ac:dyDescent="0.25" outlineLevel="4" collapsed="1">
      <c r="A275" s="7" t="s">
        <v>12</v>
      </c>
      <c r="B275" s="7" t="s">
        <v>96</v>
      </c>
      <c r="C275" s="10" t="s">
        <v>322</v>
      </c>
      <c r="D275" s="7"/>
      <c r="E275" s="7" t="s">
        <v>323</v>
      </c>
      <c r="F275" s="7" t="s">
        <v>14</v>
      </c>
      <c r="G275" s="7" t="s">
        <v>315</v>
      </c>
    </row>
    <row r="276" spans="1:7" x14ac:dyDescent="0.25" outlineLevel="4" collapsed="1">
      <c r="A276" s="7" t="s">
        <v>14</v>
      </c>
      <c r="B276" s="7" t="s">
        <v>60</v>
      </c>
      <c r="C276" s="7" t="s">
        <v>2</v>
      </c>
      <c r="D276" s="7">
        <f>EXACT(G275,"Proxies")</f>
      </c>
      <c r="E276" s="7" t="s">
        <v>324</v>
      </c>
      <c r="F276" s="7" t="s">
        <v>14</v>
      </c>
      <c r="G276" s="7">
        <v>1</v>
      </c>
    </row>
    <row r="277" spans="1:7" x14ac:dyDescent="0.25" outlineLevel="4" collapsed="1">
      <c r="A277" s="7" t="s">
        <v>14</v>
      </c>
      <c r="B277" s="7" t="s">
        <v>60</v>
      </c>
      <c r="C277" s="7" t="s">
        <v>2</v>
      </c>
      <c r="D277" s="7">
        <f>EXACT(G275,"Proxies")</f>
      </c>
      <c r="E277" s="7" t="s">
        <v>325</v>
      </c>
      <c r="F277" s="7" t="s">
        <v>14</v>
      </c>
      <c r="G277" s="7">
        <v>1</v>
      </c>
    </row>
    <row r="278" spans="1:7" x14ac:dyDescent="0.25" outlineLevel="4" collapsed="1">
      <c r="A278" s="8" t="s">
        <v>14</v>
      </c>
      <c r="B278" s="9" t="s">
        <v>326</v>
      </c>
      <c r="C278" s="8" t="s">
        <v>2</v>
      </c>
      <c r="D278" s="8">
        <f>NOT(EXACT(G275,"Proxies"))</f>
      </c>
      <c r="E278" s="8" t="s">
        <v>327</v>
      </c>
      <c r="F278" s="8" t="s">
        <v>14</v>
      </c>
      <c r="G278" s="8" t="s">
        <v>2</v>
      </c>
    </row>
    <row r="279" spans="1:7" x14ac:dyDescent="0.25" outlineLevel="5" collapsed="1">
      <c r="A279" s="7" t="s">
        <v>12</v>
      </c>
      <c r="B279" s="7" t="s">
        <v>96</v>
      </c>
      <c r="C279" s="10" t="s">
        <v>328</v>
      </c>
      <c r="D279" s="7"/>
      <c r="E279" s="7" t="s">
        <v>329</v>
      </c>
      <c r="F279" s="7" t="s">
        <v>14</v>
      </c>
      <c r="G279" s="7" t="s">
        <v>330</v>
      </c>
    </row>
    <row r="280" spans="1:7" x14ac:dyDescent="0.25" outlineLevel="5" collapsed="1">
      <c r="A280" s="8" t="s">
        <v>14</v>
      </c>
      <c r="B280" s="9" t="s">
        <v>331</v>
      </c>
      <c r="C280" s="8" t="s">
        <v>2</v>
      </c>
      <c r="D280" s="8">
        <f>EXACT(G279,"Open water systems")</f>
      </c>
      <c r="E280" s="8" t="s">
        <v>332</v>
      </c>
      <c r="F280" s="8" t="s">
        <v>14</v>
      </c>
      <c r="G280" s="8" t="s">
        <v>2</v>
      </c>
    </row>
    <row r="281" spans="1:7" x14ac:dyDescent="0.25" outlineLevel="6" collapsed="1">
      <c r="A281" s="7" t="s">
        <v>12</v>
      </c>
      <c r="B281" s="7" t="s">
        <v>62</v>
      </c>
      <c r="C281" s="7" t="s">
        <v>2</v>
      </c>
      <c r="D281" s="7"/>
      <c r="E281" s="7" t="s">
        <v>333</v>
      </c>
      <c r="F281" s="7" t="s">
        <v>14</v>
      </c>
      <c r="G281" s="7" t="b">
        <v>1</v>
      </c>
    </row>
    <row r="282" spans="1:7" x14ac:dyDescent="0.25" outlineLevel="6" collapsed="1">
      <c r="A282" s="7" t="s">
        <v>14</v>
      </c>
      <c r="B282" s="7" t="s">
        <v>60</v>
      </c>
      <c r="C282" s="7" t="s">
        <v>2</v>
      </c>
      <c r="D282" s="7">
        <f>EXACT(G281,true)</f>
      </c>
      <c r="E282" s="7" t="s">
        <v>334</v>
      </c>
      <c r="F282" s="7" t="s">
        <v>14</v>
      </c>
      <c r="G282" s="7">
        <v>1</v>
      </c>
    </row>
    <row r="283" spans="1:7" x14ac:dyDescent="0.25" outlineLevel="5" collapsed="1">
      <c r="A283" s="8" t="s">
        <v>14</v>
      </c>
      <c r="B283" s="9" t="s">
        <v>331</v>
      </c>
      <c r="C283" s="8" t="s">
        <v>2</v>
      </c>
      <c r="D283" s="8">
        <f>NOT(EXACT(G279,"Open water systems"))</f>
      </c>
      <c r="E283" s="8" t="s">
        <v>335</v>
      </c>
      <c r="F283" s="8" t="s">
        <v>14</v>
      </c>
      <c r="G283" s="8" t="s">
        <v>2</v>
      </c>
    </row>
    <row r="284" spans="1:7" x14ac:dyDescent="0.25" outlineLevel="6" collapsed="1">
      <c r="A284" s="7" t="s">
        <v>12</v>
      </c>
      <c r="B284" s="7" t="s">
        <v>62</v>
      </c>
      <c r="C284" s="7" t="s">
        <v>2</v>
      </c>
      <c r="D284" s="7"/>
      <c r="E284" s="7" t="s">
        <v>333</v>
      </c>
      <c r="F284" s="7" t="s">
        <v>14</v>
      </c>
      <c r="G284" s="7" t="b">
        <v>1</v>
      </c>
    </row>
    <row r="285" spans="1:7" x14ac:dyDescent="0.25" outlineLevel="6" collapsed="1">
      <c r="A285" s="7" t="s">
        <v>14</v>
      </c>
      <c r="B285" s="7" t="s">
        <v>60</v>
      </c>
      <c r="C285" s="7" t="s">
        <v>2</v>
      </c>
      <c r="D285" s="7">
        <f>EXACT(G284,true)</f>
      </c>
      <c r="E285" s="7" t="s">
        <v>334</v>
      </c>
      <c r="F285" s="7" t="s">
        <v>14</v>
      </c>
      <c r="G285" s="7">
        <v>1</v>
      </c>
    </row>
    <row r="286" spans="1:7" x14ac:dyDescent="0.25" outlineLevel="4" collapsed="1">
      <c r="A286" s="7" t="s">
        <v>14</v>
      </c>
      <c r="B286" s="7" t="s">
        <v>60</v>
      </c>
      <c r="C286" s="7" t="s">
        <v>2</v>
      </c>
      <c r="D286" s="7">
        <f>NOT(EXACT(G275,"Proxies"))</f>
      </c>
      <c r="E286" s="7" t="s">
        <v>325</v>
      </c>
      <c r="F286" s="7" t="s">
        <v>14</v>
      </c>
      <c r="G286" s="7">
        <v>1</v>
      </c>
    </row>
    <row r="287" spans="1:7" x14ac:dyDescent="0.25" outlineLevel="1" collapsed="1">
      <c r="A287" s="8" t="s">
        <v>12</v>
      </c>
      <c r="B287" s="9" t="s">
        <v>336</v>
      </c>
      <c r="C287" s="8" t="s">
        <v>2</v>
      </c>
      <c r="D287" s="8"/>
      <c r="E287" s="8" t="s">
        <v>337</v>
      </c>
      <c r="F287" s="8" t="s">
        <v>14</v>
      </c>
      <c r="G287" s="8" t="s">
        <v>2</v>
      </c>
    </row>
    <row r="288" spans="1:7" x14ac:dyDescent="0.25" outlineLevel="2" collapsed="1">
      <c r="A288" s="7" t="s">
        <v>12</v>
      </c>
      <c r="B288" s="7" t="s">
        <v>60</v>
      </c>
      <c r="C288" s="7" t="s">
        <v>2</v>
      </c>
      <c r="D288" s="7"/>
      <c r="E288" s="7" t="s">
        <v>338</v>
      </c>
      <c r="F288" s="7" t="s">
        <v>14</v>
      </c>
      <c r="G288" s="7">
        <v>1</v>
      </c>
    </row>
    <row r="289" spans="1:7" x14ac:dyDescent="0.25" outlineLevel="2" collapsed="1">
      <c r="A289" s="7" t="s">
        <v>12</v>
      </c>
      <c r="B289" s="7" t="s">
        <v>60</v>
      </c>
      <c r="C289" s="7" t="s">
        <v>2</v>
      </c>
      <c r="D289" s="7"/>
      <c r="E289" s="7" t="s">
        <v>339</v>
      </c>
      <c r="F289" s="7" t="s">
        <v>14</v>
      </c>
      <c r="G289" s="7">
        <v>1</v>
      </c>
    </row>
    <row r="290" spans="1:7" x14ac:dyDescent="0.25" outlineLevel="2" collapsed="1">
      <c r="A290" s="7" t="s">
        <v>12</v>
      </c>
      <c r="B290" s="7" t="s">
        <v>60</v>
      </c>
      <c r="C290" s="7" t="s">
        <v>2</v>
      </c>
      <c r="D290" s="7"/>
      <c r="E290" s="7" t="s">
        <v>340</v>
      </c>
      <c r="F290" s="7" t="s">
        <v>14</v>
      </c>
      <c r="G290" s="7">
        <v>1</v>
      </c>
    </row>
    <row r="291" spans="1:7" x14ac:dyDescent="0.25" outlineLevel="2" collapsed="1">
      <c r="A291" s="7" t="s">
        <v>12</v>
      </c>
      <c r="B291" s="7" t="s">
        <v>60</v>
      </c>
      <c r="C291" s="7" t="s">
        <v>2</v>
      </c>
      <c r="D291" s="7"/>
      <c r="E291" s="7" t="s">
        <v>341</v>
      </c>
      <c r="F291" s="7" t="s">
        <v>14</v>
      </c>
      <c r="G291" s="7">
        <v>1</v>
      </c>
    </row>
    <row r="292" spans="1:7" x14ac:dyDescent="0.25">
      <c r="A292" s="5" t="s">
        <v>12</v>
      </c>
      <c r="B292" s="6" t="s">
        <v>342</v>
      </c>
      <c r="C292" s="5" t="s">
        <v>2</v>
      </c>
      <c r="D292" s="5"/>
      <c r="E292" s="5" t="s">
        <v>343</v>
      </c>
      <c r="F292" s="5" t="s">
        <v>14</v>
      </c>
      <c r="G292" s="5" t="s">
        <v>2</v>
      </c>
    </row>
    <row r="293" spans="1:7" x14ac:dyDescent="0.25" outlineLevel="1" collapsed="1">
      <c r="A293" s="8" t="s">
        <v>12</v>
      </c>
      <c r="B293" s="9" t="s">
        <v>344</v>
      </c>
      <c r="C293" s="8" t="s">
        <v>2</v>
      </c>
      <c r="D293" s="8"/>
      <c r="E293" s="8" t="s">
        <v>345</v>
      </c>
      <c r="F293" s="8" t="s">
        <v>12</v>
      </c>
      <c r="G293" s="8" t="s">
        <v>2</v>
      </c>
    </row>
    <row r="294" spans="1:7" x14ac:dyDescent="0.25" outlineLevel="2" collapsed="1">
      <c r="A294" s="8" t="s">
        <v>12</v>
      </c>
      <c r="B294" s="9" t="s">
        <v>346</v>
      </c>
      <c r="C294" s="8" t="s">
        <v>2</v>
      </c>
      <c r="D294" s="8"/>
      <c r="E294" s="8" t="s">
        <v>347</v>
      </c>
      <c r="F294" s="8" t="s">
        <v>12</v>
      </c>
      <c r="G294" s="8" t="s">
        <v>2</v>
      </c>
    </row>
    <row r="295" spans="1:7" x14ac:dyDescent="0.25" outlineLevel="3" collapsed="1">
      <c r="A295" s="7" t="s">
        <v>12</v>
      </c>
      <c r="B295" s="7" t="s">
        <v>60</v>
      </c>
      <c r="C295" s="7" t="s">
        <v>2</v>
      </c>
      <c r="D295" s="7"/>
      <c r="E295" s="7" t="s">
        <v>348</v>
      </c>
      <c r="F295" s="7" t="s">
        <v>14</v>
      </c>
      <c r="G295" s="7">
        <v>1</v>
      </c>
    </row>
    <row r="296" spans="1:7" x14ac:dyDescent="0.25" outlineLevel="3" collapsed="1">
      <c r="A296" s="7" t="s">
        <v>12</v>
      </c>
      <c r="B296" s="7" t="s">
        <v>60</v>
      </c>
      <c r="C296" s="7" t="s">
        <v>2</v>
      </c>
      <c r="D296" s="7"/>
      <c r="E296" s="7" t="s">
        <v>349</v>
      </c>
      <c r="F296" s="7" t="s">
        <v>14</v>
      </c>
      <c r="G296" s="7">
        <v>1</v>
      </c>
    </row>
    <row r="297" spans="1:7" x14ac:dyDescent="0.25" outlineLevel="3" collapsed="1">
      <c r="A297" s="7" t="s">
        <v>12</v>
      </c>
      <c r="B297" s="7" t="s">
        <v>60</v>
      </c>
      <c r="C297" s="7" t="s">
        <v>2</v>
      </c>
      <c r="D297" s="7"/>
      <c r="E297" s="7" t="s">
        <v>350</v>
      </c>
      <c r="F297" s="7" t="s">
        <v>14</v>
      </c>
      <c r="G297" s="7">
        <v>1</v>
      </c>
    </row>
    <row r="298" spans="1:7" x14ac:dyDescent="0.25" outlineLevel="3" collapsed="1">
      <c r="A298" s="7" t="s">
        <v>12</v>
      </c>
      <c r="B298" s="7" t="s">
        <v>60</v>
      </c>
      <c r="C298" s="7" t="s">
        <v>2</v>
      </c>
      <c r="D298" s="7"/>
      <c r="E298" s="7" t="s">
        <v>351</v>
      </c>
      <c r="F298" s="7" t="s">
        <v>14</v>
      </c>
      <c r="G298" s="7">
        <v>1</v>
      </c>
    </row>
    <row r="299" spans="1:7" x14ac:dyDescent="0.25" outlineLevel="3" collapsed="1">
      <c r="A299" s="7" t="s">
        <v>12</v>
      </c>
      <c r="B299" s="7" t="s">
        <v>60</v>
      </c>
      <c r="C299" s="7" t="s">
        <v>2</v>
      </c>
      <c r="D299" s="7"/>
      <c r="E299" s="7" t="s">
        <v>352</v>
      </c>
      <c r="F299" s="7" t="s">
        <v>14</v>
      </c>
      <c r="G299" s="7">
        <v>1</v>
      </c>
    </row>
    <row r="300" spans="1:7" x14ac:dyDescent="0.25" outlineLevel="3" collapsed="1">
      <c r="A300" s="7" t="s">
        <v>12</v>
      </c>
      <c r="B300" s="7" t="s">
        <v>60</v>
      </c>
      <c r="C300" s="7" t="s">
        <v>2</v>
      </c>
      <c r="D300" s="7"/>
      <c r="E300" s="7" t="s">
        <v>353</v>
      </c>
      <c r="F300" s="7" t="s">
        <v>14</v>
      </c>
      <c r="G300" s="7">
        <v>1</v>
      </c>
    </row>
    <row r="301" spans="1:7" x14ac:dyDescent="0.25" outlineLevel="3" collapsed="1">
      <c r="A301" s="7" t="s">
        <v>12</v>
      </c>
      <c r="B301" s="7" t="s">
        <v>60</v>
      </c>
      <c r="C301" s="7" t="s">
        <v>2</v>
      </c>
      <c r="D301" s="7"/>
      <c r="E301" s="7" t="s">
        <v>354</v>
      </c>
      <c r="F301" s="7" t="s">
        <v>14</v>
      </c>
      <c r="G301" s="7">
        <v>1</v>
      </c>
    </row>
    <row r="302" spans="1:7" x14ac:dyDescent="0.25" outlineLevel="3" collapsed="1">
      <c r="A302" s="7" t="s">
        <v>12</v>
      </c>
      <c r="B302" s="7" t="s">
        <v>60</v>
      </c>
      <c r="C302" s="7" t="s">
        <v>2</v>
      </c>
      <c r="D302" s="7"/>
      <c r="E302" s="7" t="s">
        <v>135</v>
      </c>
      <c r="F302" s="7" t="s">
        <v>14</v>
      </c>
      <c r="G302" s="7">
        <v>1</v>
      </c>
    </row>
    <row r="303" spans="1:7" x14ac:dyDescent="0.25" outlineLevel="3" collapsed="1">
      <c r="A303" s="8" t="s">
        <v>12</v>
      </c>
      <c r="B303" s="9" t="s">
        <v>146</v>
      </c>
      <c r="C303" s="8" t="s">
        <v>2</v>
      </c>
      <c r="D303" s="8"/>
      <c r="E303" s="8" t="s">
        <v>147</v>
      </c>
      <c r="F303" s="8" t="s">
        <v>14</v>
      </c>
      <c r="G303" s="8" t="s">
        <v>2</v>
      </c>
    </row>
    <row r="304" spans="1:7" x14ac:dyDescent="0.25" outlineLevel="4" collapsed="1">
      <c r="A304" s="7" t="s">
        <v>12</v>
      </c>
      <c r="B304" s="7" t="s">
        <v>96</v>
      </c>
      <c r="C304" s="10" t="s">
        <v>148</v>
      </c>
      <c r="D304" s="7"/>
      <c r="E304" s="7" t="s">
        <v>149</v>
      </c>
      <c r="F304" s="7" t="s">
        <v>14</v>
      </c>
      <c r="G304" s="7" t="s">
        <v>150</v>
      </c>
    </row>
    <row r="305" spans="1:7" x14ac:dyDescent="0.25" outlineLevel="4" collapsed="1">
      <c r="A305" s="7" t="s">
        <v>12</v>
      </c>
      <c r="B305" s="7" t="s">
        <v>96</v>
      </c>
      <c r="C305" s="10" t="s">
        <v>151</v>
      </c>
      <c r="D305" s="7"/>
      <c r="E305" s="7" t="s">
        <v>152</v>
      </c>
      <c r="F305" s="7" t="s">
        <v>14</v>
      </c>
      <c r="G305" s="7" t="s">
        <v>153</v>
      </c>
    </row>
    <row r="306" spans="1:7" x14ac:dyDescent="0.25" outlineLevel="4" collapsed="1">
      <c r="A306" s="8" t="s">
        <v>14</v>
      </c>
      <c r="B306" s="9" t="s">
        <v>154</v>
      </c>
      <c r="C306" s="8" t="s">
        <v>2</v>
      </c>
      <c r="D306" s="8">
        <f>EXACT(G305,"Between two points of time")</f>
      </c>
      <c r="E306" s="8" t="s">
        <v>155</v>
      </c>
      <c r="F306" s="8" t="s">
        <v>14</v>
      </c>
      <c r="G306" s="8" t="s">
        <v>2</v>
      </c>
    </row>
    <row r="307" spans="1:7" x14ac:dyDescent="0.25" outlineLevel="5" collapsed="1">
      <c r="A307" s="7" t="s">
        <v>12</v>
      </c>
      <c r="B307" s="7" t="s">
        <v>96</v>
      </c>
      <c r="C307" s="10" t="s">
        <v>156</v>
      </c>
      <c r="D307" s="7"/>
      <c r="E307" s="7" t="s">
        <v>157</v>
      </c>
      <c r="F307" s="7" t="s">
        <v>14</v>
      </c>
      <c r="G307" s="7" t="s">
        <v>158</v>
      </c>
    </row>
    <row r="308" spans="1:7" x14ac:dyDescent="0.25" outlineLevel="5" collapsed="1">
      <c r="A308" s="8" t="s">
        <v>14</v>
      </c>
      <c r="B308" s="9" t="s">
        <v>159</v>
      </c>
      <c r="C308" s="8" t="s">
        <v>2</v>
      </c>
      <c r="D308" s="8">
        <f>EXACT(G307,"Estimation by proportionate crown cover")</f>
      </c>
      <c r="E308" s="8" t="s">
        <v>160</v>
      </c>
      <c r="F308" s="8" t="s">
        <v>14</v>
      </c>
      <c r="G308" s="8" t="s">
        <v>2</v>
      </c>
    </row>
    <row r="309" spans="1:7" x14ac:dyDescent="0.25" outlineLevel="6" collapsed="1">
      <c r="A309" s="8" t="s">
        <v>12</v>
      </c>
      <c r="B309" s="9" t="s">
        <v>161</v>
      </c>
      <c r="C309" s="8" t="s">
        <v>2</v>
      </c>
      <c r="D309" s="8"/>
      <c r="E309" s="8" t="s">
        <v>162</v>
      </c>
      <c r="F309" s="8" t="s">
        <v>12</v>
      </c>
      <c r="G309" s="8" t="s">
        <v>2</v>
      </c>
    </row>
    <row r="310" spans="1:7" x14ac:dyDescent="0.25" outlineLevel="7" collapsed="1">
      <c r="A310" s="7" t="s">
        <v>12</v>
      </c>
      <c r="B310" s="7" t="s">
        <v>60</v>
      </c>
      <c r="C310" s="7" t="s">
        <v>2</v>
      </c>
      <c r="D310" s="7"/>
      <c r="E310" s="7" t="s">
        <v>163</v>
      </c>
      <c r="F310" s="7" t="s">
        <v>14</v>
      </c>
      <c r="G310" s="7">
        <v>1</v>
      </c>
    </row>
    <row r="311" spans="1:7" x14ac:dyDescent="0.25" outlineLevel="7" collapsed="1">
      <c r="A311" s="7" t="s">
        <v>12</v>
      </c>
      <c r="B311" s="7" t="s">
        <v>60</v>
      </c>
      <c r="C311" s="7" t="s">
        <v>2</v>
      </c>
      <c r="D311" s="7"/>
      <c r="E311" s="7" t="s">
        <v>164</v>
      </c>
      <c r="F311" s="7" t="s">
        <v>14</v>
      </c>
      <c r="G311" s="7">
        <v>1</v>
      </c>
    </row>
    <row r="312" spans="1:7" x14ac:dyDescent="0.25" outlineLevel="7" collapsed="1">
      <c r="A312" s="7" t="s">
        <v>12</v>
      </c>
      <c r="B312" s="7" t="s">
        <v>60</v>
      </c>
      <c r="C312" s="7" t="s">
        <v>2</v>
      </c>
      <c r="D312" s="7"/>
      <c r="E312" s="7" t="s">
        <v>165</v>
      </c>
      <c r="F312" s="7" t="s">
        <v>14</v>
      </c>
      <c r="G312" s="7">
        <v>1</v>
      </c>
    </row>
    <row r="313" spans="1:7" x14ac:dyDescent="0.25" outlineLevel="7" collapsed="1">
      <c r="A313" s="7" t="s">
        <v>12</v>
      </c>
      <c r="B313" s="7" t="s">
        <v>60</v>
      </c>
      <c r="C313" s="7" t="s">
        <v>2</v>
      </c>
      <c r="D313" s="7"/>
      <c r="E313" s="7" t="s">
        <v>166</v>
      </c>
      <c r="F313" s="7" t="s">
        <v>14</v>
      </c>
      <c r="G313" s="7">
        <v>1</v>
      </c>
    </row>
    <row r="314" spans="1:7" x14ac:dyDescent="0.25" outlineLevel="7" collapsed="1">
      <c r="A314" s="7" t="s">
        <v>12</v>
      </c>
      <c r="B314" s="7" t="s">
        <v>60</v>
      </c>
      <c r="C314" s="7" t="s">
        <v>2</v>
      </c>
      <c r="D314" s="7"/>
      <c r="E314" s="7" t="s">
        <v>167</v>
      </c>
      <c r="F314" s="7" t="s">
        <v>14</v>
      </c>
      <c r="G314" s="7">
        <v>1</v>
      </c>
    </row>
    <row r="315" spans="1:7" x14ac:dyDescent="0.25" outlineLevel="7" collapsed="1">
      <c r="A315" s="7" t="s">
        <v>12</v>
      </c>
      <c r="B315" s="7" t="s">
        <v>60</v>
      </c>
      <c r="C315" s="7" t="s">
        <v>2</v>
      </c>
      <c r="D315" s="7"/>
      <c r="E315" s="7" t="s">
        <v>168</v>
      </c>
      <c r="F315" s="7" t="s">
        <v>14</v>
      </c>
      <c r="G315" s="7">
        <v>1</v>
      </c>
    </row>
    <row r="316" spans="1:7" x14ac:dyDescent="0.25" outlineLevel="5" collapsed="1">
      <c r="A316" s="8" t="s">
        <v>14</v>
      </c>
      <c r="B316" s="9" t="s">
        <v>169</v>
      </c>
      <c r="C316" s="8" t="s">
        <v>2</v>
      </c>
      <c r="D316" s="8">
        <f>EXACT(G307,"Direct estimation of change by re-measurement of sample plots")</f>
      </c>
      <c r="E316" s="8" t="s">
        <v>170</v>
      </c>
      <c r="F316" s="8" t="s">
        <v>14</v>
      </c>
      <c r="G316" s="8" t="s">
        <v>2</v>
      </c>
    </row>
    <row r="317" spans="1:7" x14ac:dyDescent="0.25" outlineLevel="6" collapsed="1">
      <c r="A317" s="7" t="s">
        <v>12</v>
      </c>
      <c r="B317" s="7" t="s">
        <v>60</v>
      </c>
      <c r="C317" s="7" t="s">
        <v>2</v>
      </c>
      <c r="D317" s="7"/>
      <c r="E317" s="7" t="s">
        <v>164</v>
      </c>
      <c r="F317" s="7" t="s">
        <v>14</v>
      </c>
      <c r="G317" s="7">
        <v>1</v>
      </c>
    </row>
    <row r="318" spans="1:7" x14ac:dyDescent="0.25" outlineLevel="6" collapsed="1">
      <c r="A318" s="7" t="s">
        <v>12</v>
      </c>
      <c r="B318" s="7" t="s">
        <v>60</v>
      </c>
      <c r="C318" s="7" t="s">
        <v>2</v>
      </c>
      <c r="D318" s="7"/>
      <c r="E318" s="7" t="s">
        <v>171</v>
      </c>
      <c r="F318" s="7" t="s">
        <v>14</v>
      </c>
      <c r="G318" s="7">
        <v>1</v>
      </c>
    </row>
    <row r="319" spans="1:7" x14ac:dyDescent="0.25" outlineLevel="6" collapsed="1">
      <c r="A319" s="7" t="s">
        <v>12</v>
      </c>
      <c r="B319" s="7" t="s">
        <v>60</v>
      </c>
      <c r="C319" s="7" t="s">
        <v>2</v>
      </c>
      <c r="D319" s="7"/>
      <c r="E319" s="7" t="s">
        <v>172</v>
      </c>
      <c r="F319" s="7" t="s">
        <v>14</v>
      </c>
      <c r="G319" s="7">
        <v>1</v>
      </c>
    </row>
    <row r="320" spans="1:7" x14ac:dyDescent="0.25" outlineLevel="6" collapsed="1">
      <c r="A320" s="7" t="s">
        <v>12</v>
      </c>
      <c r="B320" s="7" t="s">
        <v>60</v>
      </c>
      <c r="C320" s="7" t="s">
        <v>2</v>
      </c>
      <c r="D320" s="7"/>
      <c r="E320" s="7" t="s">
        <v>173</v>
      </c>
      <c r="F320" s="7" t="s">
        <v>14</v>
      </c>
      <c r="G320" s="7">
        <v>1</v>
      </c>
    </row>
    <row r="321" spans="1:7" x14ac:dyDescent="0.25" outlineLevel="6" collapsed="1">
      <c r="A321" s="7" t="s">
        <v>12</v>
      </c>
      <c r="B321" s="7" t="s">
        <v>60</v>
      </c>
      <c r="C321" s="7" t="s">
        <v>2</v>
      </c>
      <c r="D321" s="7"/>
      <c r="E321" s="7" t="s">
        <v>174</v>
      </c>
      <c r="F321" s="7" t="s">
        <v>14</v>
      </c>
      <c r="G321" s="7">
        <v>1</v>
      </c>
    </row>
    <row r="322" spans="1:7" x14ac:dyDescent="0.25" outlineLevel="6" collapsed="1">
      <c r="A322" s="7" t="s">
        <v>12</v>
      </c>
      <c r="B322" s="7" t="s">
        <v>60</v>
      </c>
      <c r="C322" s="7" t="s">
        <v>2</v>
      </c>
      <c r="D322" s="7"/>
      <c r="E322" s="7" t="s">
        <v>175</v>
      </c>
      <c r="F322" s="7" t="s">
        <v>14</v>
      </c>
      <c r="G322" s="7">
        <v>1</v>
      </c>
    </row>
    <row r="323" spans="1:7" x14ac:dyDescent="0.25" outlineLevel="6" collapsed="1">
      <c r="A323" s="8" t="s">
        <v>12</v>
      </c>
      <c r="B323" s="9" t="s">
        <v>176</v>
      </c>
      <c r="C323" s="8" t="s">
        <v>2</v>
      </c>
      <c r="D323" s="8"/>
      <c r="E323" s="8" t="s">
        <v>177</v>
      </c>
      <c r="F323" s="8" t="s">
        <v>12</v>
      </c>
      <c r="G323" s="8" t="s">
        <v>2</v>
      </c>
    </row>
    <row r="324" spans="1:7" x14ac:dyDescent="0.25" outlineLevel="7" collapsed="1">
      <c r="A324" s="7" t="s">
        <v>12</v>
      </c>
      <c r="B324" s="7" t="s">
        <v>60</v>
      </c>
      <c r="C324" s="7" t="s">
        <v>2</v>
      </c>
      <c r="D324" s="7"/>
      <c r="E324" s="7" t="s">
        <v>178</v>
      </c>
      <c r="F324" s="7" t="s">
        <v>14</v>
      </c>
      <c r="G324" s="7">
        <v>1</v>
      </c>
    </row>
    <row r="325" spans="1:7" x14ac:dyDescent="0.25" outlineLevel="7" collapsed="1">
      <c r="A325" s="7" t="s">
        <v>12</v>
      </c>
      <c r="B325" s="7" t="s">
        <v>60</v>
      </c>
      <c r="C325" s="7" t="s">
        <v>2</v>
      </c>
      <c r="D325" s="7"/>
      <c r="E325" s="7" t="s">
        <v>179</v>
      </c>
      <c r="F325" s="7" t="s">
        <v>12</v>
      </c>
      <c r="G325" s="7">
        <v>1</v>
      </c>
    </row>
    <row r="326" spans="1:7" x14ac:dyDescent="0.25" outlineLevel="7" collapsed="1">
      <c r="A326" s="7" t="s">
        <v>12</v>
      </c>
      <c r="B326" s="7" t="s">
        <v>60</v>
      </c>
      <c r="C326" s="7" t="s">
        <v>2</v>
      </c>
      <c r="D326" s="7"/>
      <c r="E326" s="7" t="s">
        <v>180</v>
      </c>
      <c r="F326" s="7" t="s">
        <v>14</v>
      </c>
      <c r="G326" s="7">
        <v>1</v>
      </c>
    </row>
    <row r="327" spans="1:7" x14ac:dyDescent="0.25" outlineLevel="7" collapsed="1">
      <c r="A327" s="7" t="s">
        <v>12</v>
      </c>
      <c r="B327" s="7" t="s">
        <v>60</v>
      </c>
      <c r="C327" s="7" t="s">
        <v>2</v>
      </c>
      <c r="D327" s="7"/>
      <c r="E327" s="7" t="s">
        <v>181</v>
      </c>
      <c r="F327" s="7" t="s">
        <v>14</v>
      </c>
      <c r="G327" s="7">
        <v>1</v>
      </c>
    </row>
    <row r="328" spans="1:7" x14ac:dyDescent="0.25" outlineLevel="5" collapsed="1">
      <c r="A328" s="8" t="s">
        <v>14</v>
      </c>
      <c r="B328" s="9" t="s">
        <v>182</v>
      </c>
      <c r="C328" s="8" t="s">
        <v>2</v>
      </c>
      <c r="D328" s="8">
        <f>EXACT(G307,"Difference of two independent stock estimations")</f>
      </c>
      <c r="E328" s="8" t="s">
        <v>158</v>
      </c>
      <c r="F328" s="8" t="s">
        <v>14</v>
      </c>
      <c r="G328" s="8" t="s">
        <v>2</v>
      </c>
    </row>
    <row r="329" spans="1:7" x14ac:dyDescent="0.25" outlineLevel="6" collapsed="1">
      <c r="A329" s="7" t="s">
        <v>12</v>
      </c>
      <c r="B329" s="7" t="s">
        <v>60</v>
      </c>
      <c r="C329" s="7" t="s">
        <v>2</v>
      </c>
      <c r="D329" s="7"/>
      <c r="E329" s="7" t="s">
        <v>183</v>
      </c>
      <c r="F329" s="7" t="s">
        <v>14</v>
      </c>
      <c r="G329" s="7">
        <v>1</v>
      </c>
    </row>
    <row r="330" spans="1:7" x14ac:dyDescent="0.25" outlineLevel="6" collapsed="1">
      <c r="A330" s="7" t="s">
        <v>12</v>
      </c>
      <c r="B330" s="7" t="s">
        <v>60</v>
      </c>
      <c r="C330" s="7" t="s">
        <v>2</v>
      </c>
      <c r="D330" s="7"/>
      <c r="E330" s="7" t="s">
        <v>184</v>
      </c>
      <c r="F330" s="7" t="s">
        <v>14</v>
      </c>
      <c r="G330" s="7">
        <v>1</v>
      </c>
    </row>
    <row r="331" spans="1:7" x14ac:dyDescent="0.25" outlineLevel="6" collapsed="1">
      <c r="A331" s="7" t="s">
        <v>12</v>
      </c>
      <c r="B331" s="7" t="s">
        <v>60</v>
      </c>
      <c r="C331" s="7" t="s">
        <v>2</v>
      </c>
      <c r="D331" s="7"/>
      <c r="E331" s="7" t="s">
        <v>185</v>
      </c>
      <c r="F331" s="7" t="s">
        <v>14</v>
      </c>
      <c r="G331" s="7">
        <v>1</v>
      </c>
    </row>
    <row r="332" spans="1:7" x14ac:dyDescent="0.25" outlineLevel="6" collapsed="1">
      <c r="A332" s="7" t="s">
        <v>12</v>
      </c>
      <c r="B332" s="7" t="s">
        <v>60</v>
      </c>
      <c r="C332" s="7" t="s">
        <v>2</v>
      </c>
      <c r="D332" s="7"/>
      <c r="E332" s="7" t="s">
        <v>186</v>
      </c>
      <c r="F332" s="7" t="s">
        <v>14</v>
      </c>
      <c r="G332" s="7">
        <v>1</v>
      </c>
    </row>
    <row r="333" spans="1:7" x14ac:dyDescent="0.25" outlineLevel="6" collapsed="1">
      <c r="A333" s="7" t="s">
        <v>12</v>
      </c>
      <c r="B333" s="7" t="s">
        <v>60</v>
      </c>
      <c r="C333" s="7" t="s">
        <v>2</v>
      </c>
      <c r="D333" s="7"/>
      <c r="E333" s="7" t="s">
        <v>187</v>
      </c>
      <c r="F333" s="7" t="s">
        <v>14</v>
      </c>
      <c r="G333" s="7">
        <v>1</v>
      </c>
    </row>
    <row r="334" spans="1:7" x14ac:dyDescent="0.25" outlineLevel="4" collapsed="1">
      <c r="A334" s="8" t="s">
        <v>14</v>
      </c>
      <c r="B334" s="9" t="s">
        <v>188</v>
      </c>
      <c r="C334" s="8" t="s">
        <v>2</v>
      </c>
      <c r="D334" s="8">
        <f>NOT(EXACT(G305,"Between two points of time"))</f>
      </c>
      <c r="E334" s="8" t="s">
        <v>189</v>
      </c>
      <c r="F334" s="8" t="s">
        <v>14</v>
      </c>
      <c r="G334" s="8" t="s">
        <v>2</v>
      </c>
    </row>
    <row r="335" spans="1:7" x14ac:dyDescent="0.25" outlineLevel="5" collapsed="1">
      <c r="A335" s="7" t="s">
        <v>12</v>
      </c>
      <c r="B335" s="7" t="s">
        <v>60</v>
      </c>
      <c r="C335" s="7" t="s">
        <v>2</v>
      </c>
      <c r="D335" s="7" t="s">
        <v>14</v>
      </c>
      <c r="E335" s="7" t="s">
        <v>190</v>
      </c>
      <c r="F335" s="7" t="s">
        <v>14</v>
      </c>
      <c r="G335" s="7">
        <v>1</v>
      </c>
    </row>
    <row r="336" spans="1:7" x14ac:dyDescent="0.25" outlineLevel="5" collapsed="1">
      <c r="A336" s="7" t="s">
        <v>12</v>
      </c>
      <c r="B336" s="7" t="s">
        <v>60</v>
      </c>
      <c r="C336" s="7" t="s">
        <v>2</v>
      </c>
      <c r="D336" s="7" t="s">
        <v>14</v>
      </c>
      <c r="E336" s="7" t="s">
        <v>191</v>
      </c>
      <c r="F336" s="7" t="s">
        <v>14</v>
      </c>
      <c r="G336" s="7">
        <v>1</v>
      </c>
    </row>
    <row r="337" spans="1:7" x14ac:dyDescent="0.25" outlineLevel="5" collapsed="1">
      <c r="A337" s="7" t="s">
        <v>12</v>
      </c>
      <c r="B337" s="7" t="s">
        <v>60</v>
      </c>
      <c r="C337" s="7" t="s">
        <v>2</v>
      </c>
      <c r="D337" s="7"/>
      <c r="E337" s="7" t="s">
        <v>192</v>
      </c>
      <c r="F337" s="7" t="s">
        <v>14</v>
      </c>
      <c r="G337" s="7">
        <v>1</v>
      </c>
    </row>
    <row r="338" spans="1:7" x14ac:dyDescent="0.25" outlineLevel="4" collapsed="1">
      <c r="A338" s="8" t="s">
        <v>12</v>
      </c>
      <c r="B338" s="9" t="s">
        <v>193</v>
      </c>
      <c r="C338" s="8" t="s">
        <v>2</v>
      </c>
      <c r="D338" s="8"/>
      <c r="E338" s="8" t="s">
        <v>194</v>
      </c>
      <c r="F338" s="8" t="s">
        <v>14</v>
      </c>
      <c r="G338" s="8" t="s">
        <v>2</v>
      </c>
    </row>
    <row r="339" spans="1:7" x14ac:dyDescent="0.25" outlineLevel="5" collapsed="1">
      <c r="A339" s="7" t="s">
        <v>12</v>
      </c>
      <c r="B339" s="7" t="s">
        <v>96</v>
      </c>
      <c r="C339" s="10" t="s">
        <v>195</v>
      </c>
      <c r="D339" s="7"/>
      <c r="E339" s="7" t="s">
        <v>196</v>
      </c>
      <c r="F339" s="7" t="s">
        <v>14</v>
      </c>
      <c r="G339" s="7" t="s">
        <v>197</v>
      </c>
    </row>
    <row r="340" spans="1:7" x14ac:dyDescent="0.25" outlineLevel="5" collapsed="1">
      <c r="A340" s="8" t="s">
        <v>14</v>
      </c>
      <c r="B340" s="9" t="s">
        <v>198</v>
      </c>
      <c r="C340" s="8" t="s">
        <v>2</v>
      </c>
      <c r="D340" s="8">
        <f>EXACT(G339,"Updating the previous stock by independent measurement of change")</f>
      </c>
      <c r="E340" s="8" t="s">
        <v>199</v>
      </c>
      <c r="F340" s="8" t="s">
        <v>14</v>
      </c>
      <c r="G340" s="8" t="s">
        <v>2</v>
      </c>
    </row>
    <row r="341" spans="1:7" x14ac:dyDescent="0.25" outlineLevel="6" collapsed="1">
      <c r="A341" s="7" t="s">
        <v>12</v>
      </c>
      <c r="B341" s="7" t="s">
        <v>60</v>
      </c>
      <c r="C341" s="7" t="s">
        <v>2</v>
      </c>
      <c r="D341" s="7"/>
      <c r="E341" s="7" t="s">
        <v>200</v>
      </c>
      <c r="F341" s="7" t="s">
        <v>14</v>
      </c>
      <c r="G341" s="7">
        <v>1</v>
      </c>
    </row>
    <row r="342" spans="1:7" x14ac:dyDescent="0.25" outlineLevel="6" collapsed="1">
      <c r="A342" s="7" t="s">
        <v>12</v>
      </c>
      <c r="B342" s="7" t="s">
        <v>60</v>
      </c>
      <c r="C342" s="7" t="s">
        <v>2</v>
      </c>
      <c r="D342" s="7"/>
      <c r="E342" s="7" t="s">
        <v>201</v>
      </c>
      <c r="F342" s="7" t="s">
        <v>14</v>
      </c>
      <c r="G342" s="7">
        <v>1</v>
      </c>
    </row>
    <row r="343" spans="1:7" x14ac:dyDescent="0.25" outlineLevel="6" collapsed="1">
      <c r="A343" s="7" t="s">
        <v>12</v>
      </c>
      <c r="B343" s="7" t="s">
        <v>60</v>
      </c>
      <c r="C343" s="7" t="s">
        <v>2</v>
      </c>
      <c r="D343" s="7"/>
      <c r="E343" s="7" t="s">
        <v>202</v>
      </c>
      <c r="F343" s="7" t="s">
        <v>14</v>
      </c>
      <c r="G343" s="7">
        <v>1</v>
      </c>
    </row>
    <row r="344" spans="1:7" x14ac:dyDescent="0.25" outlineLevel="6" collapsed="1">
      <c r="A344" s="7" t="s">
        <v>12</v>
      </c>
      <c r="B344" s="7" t="s">
        <v>60</v>
      </c>
      <c r="C344" s="7" t="s">
        <v>2</v>
      </c>
      <c r="D344" s="7"/>
      <c r="E344" s="7" t="s">
        <v>203</v>
      </c>
      <c r="F344" s="7" t="s">
        <v>14</v>
      </c>
      <c r="G344" s="7">
        <v>1</v>
      </c>
    </row>
    <row r="345" spans="1:7" x14ac:dyDescent="0.25" outlineLevel="6" collapsed="1">
      <c r="A345" s="7" t="s">
        <v>12</v>
      </c>
      <c r="B345" s="7" t="s">
        <v>60</v>
      </c>
      <c r="C345" s="7" t="s">
        <v>2</v>
      </c>
      <c r="D345" s="7"/>
      <c r="E345" s="7" t="s">
        <v>204</v>
      </c>
      <c r="F345" s="7" t="s">
        <v>14</v>
      </c>
      <c r="G345" s="7">
        <v>1</v>
      </c>
    </row>
    <row r="346" spans="1:7" x14ac:dyDescent="0.25" outlineLevel="5" collapsed="1">
      <c r="A346" s="8" t="s">
        <v>14</v>
      </c>
      <c r="B346" s="9" t="s">
        <v>205</v>
      </c>
      <c r="C346" s="8" t="s">
        <v>2</v>
      </c>
      <c r="D346" s="8">
        <f>EXACT(G339,"Proportionate crown cover")</f>
      </c>
      <c r="E346" s="8" t="s">
        <v>206</v>
      </c>
      <c r="F346" s="8" t="s">
        <v>14</v>
      </c>
      <c r="G346" s="8" t="s">
        <v>2</v>
      </c>
    </row>
    <row r="347" spans="1:7" x14ac:dyDescent="0.25" outlineLevel="6" collapsed="1">
      <c r="A347" s="8" t="s">
        <v>12</v>
      </c>
      <c r="B347" s="9" t="s">
        <v>207</v>
      </c>
      <c r="C347" s="8" t="s">
        <v>2</v>
      </c>
      <c r="D347" s="8"/>
      <c r="E347" s="8" t="s">
        <v>208</v>
      </c>
      <c r="F347" s="8" t="s">
        <v>12</v>
      </c>
      <c r="G347" s="8" t="s">
        <v>2</v>
      </c>
    </row>
    <row r="348" spans="1:7" x14ac:dyDescent="0.25" outlineLevel="7" collapsed="1">
      <c r="A348" s="7" t="s">
        <v>12</v>
      </c>
      <c r="B348" s="7" t="s">
        <v>60</v>
      </c>
      <c r="C348" s="7" t="s">
        <v>2</v>
      </c>
      <c r="D348" s="7"/>
      <c r="E348" s="7" t="s">
        <v>209</v>
      </c>
      <c r="F348" s="7" t="s">
        <v>14</v>
      </c>
      <c r="G348" s="7">
        <v>1</v>
      </c>
    </row>
    <row r="349" spans="1:7" x14ac:dyDescent="0.25" outlineLevel="7" collapsed="1">
      <c r="A349" s="7" t="s">
        <v>12</v>
      </c>
      <c r="B349" s="7" t="s">
        <v>60</v>
      </c>
      <c r="C349" s="7" t="s">
        <v>2</v>
      </c>
      <c r="D349" s="7"/>
      <c r="E349" s="7" t="s">
        <v>164</v>
      </c>
      <c r="F349" s="7" t="s">
        <v>14</v>
      </c>
      <c r="G349" s="7">
        <v>1</v>
      </c>
    </row>
    <row r="350" spans="1:7" x14ac:dyDescent="0.25" outlineLevel="7" collapsed="1">
      <c r="A350" s="7" t="s">
        <v>12</v>
      </c>
      <c r="B350" s="7" t="s">
        <v>60</v>
      </c>
      <c r="C350" s="7" t="s">
        <v>2</v>
      </c>
      <c r="D350" s="7"/>
      <c r="E350" s="7" t="s">
        <v>210</v>
      </c>
      <c r="F350" s="7" t="s">
        <v>14</v>
      </c>
      <c r="G350" s="7">
        <v>1</v>
      </c>
    </row>
    <row r="351" spans="1:7" x14ac:dyDescent="0.25" outlineLevel="7" collapsed="1">
      <c r="A351" s="7" t="s">
        <v>12</v>
      </c>
      <c r="B351" s="7" t="s">
        <v>60</v>
      </c>
      <c r="C351" s="7" t="s">
        <v>2</v>
      </c>
      <c r="D351" s="7"/>
      <c r="E351" s="7" t="s">
        <v>211</v>
      </c>
      <c r="F351" s="7" t="s">
        <v>14</v>
      </c>
      <c r="G351" s="7">
        <v>1</v>
      </c>
    </row>
    <row r="352" spans="1:7" x14ac:dyDescent="0.25" outlineLevel="7" collapsed="1">
      <c r="A352" s="7" t="s">
        <v>12</v>
      </c>
      <c r="B352" s="7" t="s">
        <v>60</v>
      </c>
      <c r="C352" s="7" t="s">
        <v>2</v>
      </c>
      <c r="D352" s="7"/>
      <c r="E352" s="7" t="s">
        <v>212</v>
      </c>
      <c r="F352" s="7" t="s">
        <v>14</v>
      </c>
      <c r="G352" s="7">
        <v>1</v>
      </c>
    </row>
    <row r="353" spans="1:7" x14ac:dyDescent="0.25" outlineLevel="7" collapsed="1">
      <c r="A353" s="7" t="s">
        <v>12</v>
      </c>
      <c r="B353" s="7" t="s">
        <v>60</v>
      </c>
      <c r="C353" s="7" t="s">
        <v>2</v>
      </c>
      <c r="D353" s="7"/>
      <c r="E353" s="7" t="s">
        <v>213</v>
      </c>
      <c r="F353" s="7" t="s">
        <v>14</v>
      </c>
      <c r="G353" s="7">
        <v>1</v>
      </c>
    </row>
    <row r="354" spans="1:7" x14ac:dyDescent="0.25" outlineLevel="5" collapsed="1">
      <c r="A354" s="8" t="s">
        <v>14</v>
      </c>
      <c r="B354" s="9" t="s">
        <v>214</v>
      </c>
      <c r="C354" s="8" t="s">
        <v>2</v>
      </c>
      <c r="D354" s="8">
        <f>EXACT(G339,"Measurement of sample plots")</f>
      </c>
      <c r="E354" s="8" t="s">
        <v>197</v>
      </c>
      <c r="F354" s="8" t="s">
        <v>14</v>
      </c>
      <c r="G354" s="8" t="s">
        <v>2</v>
      </c>
    </row>
    <row r="355" spans="1:7" x14ac:dyDescent="0.25" outlineLevel="6" collapsed="1">
      <c r="A355" s="7" t="s">
        <v>12</v>
      </c>
      <c r="B355" s="7" t="s">
        <v>96</v>
      </c>
      <c r="C355" s="10" t="s">
        <v>215</v>
      </c>
      <c r="D355" s="7"/>
      <c r="E355" s="7" t="s">
        <v>216</v>
      </c>
      <c r="F355" s="7" t="s">
        <v>14</v>
      </c>
      <c r="G355" s="7" t="s">
        <v>217</v>
      </c>
    </row>
    <row r="356" spans="1:7" x14ac:dyDescent="0.25" outlineLevel="6" collapsed="1">
      <c r="A356" s="8" t="s">
        <v>14</v>
      </c>
      <c r="B356" s="9" t="s">
        <v>218</v>
      </c>
      <c r="C356" s="8" t="s">
        <v>2</v>
      </c>
      <c r="D356" s="8">
        <f>EXACT(G355,"Stratified random sampling")</f>
      </c>
      <c r="E356" s="8" t="s">
        <v>217</v>
      </c>
      <c r="F356" s="8" t="s">
        <v>14</v>
      </c>
      <c r="G356" s="8" t="s">
        <v>2</v>
      </c>
    </row>
    <row r="357" spans="1:7" x14ac:dyDescent="0.25" outlineLevel="7" collapsed="1">
      <c r="A357" s="7" t="s">
        <v>12</v>
      </c>
      <c r="B357" s="7" t="s">
        <v>60</v>
      </c>
      <c r="C357" s="7" t="s">
        <v>2</v>
      </c>
      <c r="D357" s="7"/>
      <c r="E357" s="7" t="s">
        <v>164</v>
      </c>
      <c r="F357" s="7" t="s">
        <v>14</v>
      </c>
      <c r="G357" s="7">
        <v>1</v>
      </c>
    </row>
    <row r="358" spans="1:7" x14ac:dyDescent="0.25" outlineLevel="7" collapsed="1">
      <c r="A358" s="7" t="s">
        <v>12</v>
      </c>
      <c r="B358" s="7" t="s">
        <v>60</v>
      </c>
      <c r="C358" s="7" t="s">
        <v>2</v>
      </c>
      <c r="D358" s="7"/>
      <c r="E358" s="7" t="s">
        <v>219</v>
      </c>
      <c r="F358" s="7" t="s">
        <v>14</v>
      </c>
      <c r="G358" s="7">
        <v>1</v>
      </c>
    </row>
    <row r="359" spans="1:7" x14ac:dyDescent="0.25" outlineLevel="7" collapsed="1">
      <c r="A359" s="7" t="s">
        <v>12</v>
      </c>
      <c r="B359" s="7" t="s">
        <v>60</v>
      </c>
      <c r="C359" s="7" t="s">
        <v>2</v>
      </c>
      <c r="D359" s="7"/>
      <c r="E359" s="7" t="s">
        <v>220</v>
      </c>
      <c r="F359" s="7" t="s">
        <v>14</v>
      </c>
      <c r="G359" s="7">
        <v>1</v>
      </c>
    </row>
    <row r="360" spans="1:7" x14ac:dyDescent="0.25" outlineLevel="7" collapsed="1">
      <c r="A360" s="7" t="s">
        <v>12</v>
      </c>
      <c r="B360" s="7" t="s">
        <v>60</v>
      </c>
      <c r="C360" s="7" t="s">
        <v>2</v>
      </c>
      <c r="D360" s="7"/>
      <c r="E360" s="7" t="s">
        <v>221</v>
      </c>
      <c r="F360" s="7" t="s">
        <v>14</v>
      </c>
      <c r="G360" s="7">
        <v>1</v>
      </c>
    </row>
    <row r="361" spans="1:7" x14ac:dyDescent="0.25" outlineLevel="7" collapsed="1">
      <c r="A361" s="7" t="s">
        <v>12</v>
      </c>
      <c r="B361" s="7" t="s">
        <v>60</v>
      </c>
      <c r="C361" s="7" t="s">
        <v>2</v>
      </c>
      <c r="D361" s="7"/>
      <c r="E361" s="7" t="s">
        <v>222</v>
      </c>
      <c r="F361" s="7" t="s">
        <v>14</v>
      </c>
      <c r="G361" s="7">
        <v>1</v>
      </c>
    </row>
    <row r="362" spans="1:7" x14ac:dyDescent="0.25" outlineLevel="7" collapsed="1">
      <c r="A362" s="7" t="s">
        <v>12</v>
      </c>
      <c r="B362" s="7" t="s">
        <v>60</v>
      </c>
      <c r="C362" s="7" t="s">
        <v>2</v>
      </c>
      <c r="D362" s="7"/>
      <c r="E362" s="7" t="s">
        <v>223</v>
      </c>
      <c r="F362" s="7" t="s">
        <v>14</v>
      </c>
      <c r="G362" s="7">
        <v>1</v>
      </c>
    </row>
    <row r="363" spans="1:7" x14ac:dyDescent="0.25" outlineLevel="7" collapsed="1">
      <c r="A363" s="7" t="s">
        <v>12</v>
      </c>
      <c r="B363" s="10" t="s">
        <v>224</v>
      </c>
      <c r="C363" s="7" t="s">
        <v>2</v>
      </c>
      <c r="D363" s="7"/>
      <c r="E363" s="7" t="s">
        <v>225</v>
      </c>
      <c r="F363" s="7" t="s">
        <v>12</v>
      </c>
      <c r="G363" s="7" t="s">
        <v>2</v>
      </c>
    </row>
    <row r="364" spans="1:7" x14ac:dyDescent="0.25" outlineLevel="6" collapsed="1">
      <c r="A364" s="8" t="s">
        <v>14</v>
      </c>
      <c r="B364" s="9" t="s">
        <v>226</v>
      </c>
      <c r="C364" s="8" t="s">
        <v>2</v>
      </c>
      <c r="D364" s="8">
        <f>NOT(EXACT(G355,"Stratified random sampling"))</f>
      </c>
      <c r="E364" s="8" t="s">
        <v>227</v>
      </c>
      <c r="F364" s="8" t="s">
        <v>14</v>
      </c>
      <c r="G364" s="8" t="s">
        <v>2</v>
      </c>
    </row>
    <row r="365" spans="1:7" x14ac:dyDescent="0.25" outlineLevel="7" collapsed="1">
      <c r="A365" s="7" t="s">
        <v>12</v>
      </c>
      <c r="B365" s="7" t="s">
        <v>60</v>
      </c>
      <c r="C365" s="7" t="s">
        <v>2</v>
      </c>
      <c r="D365" s="7"/>
      <c r="E365" s="7" t="s">
        <v>164</v>
      </c>
      <c r="F365" s="7" t="s">
        <v>14</v>
      </c>
      <c r="G365" s="7">
        <v>1</v>
      </c>
    </row>
    <row r="366" spans="1:7" x14ac:dyDescent="0.25" outlineLevel="7" collapsed="1">
      <c r="A366" s="7" t="s">
        <v>12</v>
      </c>
      <c r="B366" s="7" t="s">
        <v>60</v>
      </c>
      <c r="C366" s="7" t="s">
        <v>2</v>
      </c>
      <c r="D366" s="7"/>
      <c r="E366" s="7" t="s">
        <v>219</v>
      </c>
      <c r="F366" s="7" t="s">
        <v>14</v>
      </c>
      <c r="G366" s="7">
        <v>1</v>
      </c>
    </row>
    <row r="367" spans="1:7" x14ac:dyDescent="0.25" outlineLevel="7" collapsed="1">
      <c r="A367" s="7" t="s">
        <v>12</v>
      </c>
      <c r="B367" s="7" t="s">
        <v>60</v>
      </c>
      <c r="C367" s="7" t="s">
        <v>2</v>
      </c>
      <c r="D367" s="7"/>
      <c r="E367" s="7" t="s">
        <v>220</v>
      </c>
      <c r="F367" s="7" t="s">
        <v>14</v>
      </c>
      <c r="G367" s="7">
        <v>1</v>
      </c>
    </row>
    <row r="368" spans="1:7" x14ac:dyDescent="0.25" outlineLevel="7" collapsed="1">
      <c r="A368" s="7" t="s">
        <v>12</v>
      </c>
      <c r="B368" s="7" t="s">
        <v>60</v>
      </c>
      <c r="C368" s="7" t="s">
        <v>2</v>
      </c>
      <c r="D368" s="7"/>
      <c r="E368" s="7" t="s">
        <v>221</v>
      </c>
      <c r="F368" s="7" t="s">
        <v>14</v>
      </c>
      <c r="G368" s="7">
        <v>1</v>
      </c>
    </row>
    <row r="369" spans="1:7" x14ac:dyDescent="0.25" outlineLevel="7" collapsed="1">
      <c r="A369" s="7" t="s">
        <v>12</v>
      </c>
      <c r="B369" s="7" t="s">
        <v>60</v>
      </c>
      <c r="C369" s="7" t="s">
        <v>2</v>
      </c>
      <c r="D369" s="7"/>
      <c r="E369" s="7" t="s">
        <v>222</v>
      </c>
      <c r="F369" s="7" t="s">
        <v>14</v>
      </c>
      <c r="G369" s="7">
        <v>1</v>
      </c>
    </row>
    <row r="370" spans="1:7" x14ac:dyDescent="0.25" outlineLevel="7" collapsed="1">
      <c r="A370" s="7" t="s">
        <v>12</v>
      </c>
      <c r="B370" s="7" t="s">
        <v>60</v>
      </c>
      <c r="C370" s="7" t="s">
        <v>2</v>
      </c>
      <c r="D370" s="7"/>
      <c r="E370" s="7" t="s">
        <v>223</v>
      </c>
      <c r="F370" s="7" t="s">
        <v>14</v>
      </c>
      <c r="G370" s="7">
        <v>1</v>
      </c>
    </row>
    <row r="371" spans="1:7" x14ac:dyDescent="0.25" outlineLevel="7" collapsed="1">
      <c r="A371" s="7" t="s">
        <v>12</v>
      </c>
      <c r="B371" s="10" t="s">
        <v>228</v>
      </c>
      <c r="C371" s="7" t="s">
        <v>2</v>
      </c>
      <c r="D371" s="7"/>
      <c r="E371" s="7" t="s">
        <v>225</v>
      </c>
      <c r="F371" s="7" t="s">
        <v>12</v>
      </c>
      <c r="G371" s="7" t="s">
        <v>2</v>
      </c>
    </row>
    <row r="372" spans="1:7" x14ac:dyDescent="0.25" outlineLevel="4" collapsed="1">
      <c r="A372" s="7" t="s">
        <v>12</v>
      </c>
      <c r="B372" s="7" t="s">
        <v>96</v>
      </c>
      <c r="C372" s="10" t="s">
        <v>229</v>
      </c>
      <c r="D372" s="7"/>
      <c r="E372" s="7" t="s">
        <v>230</v>
      </c>
      <c r="F372" s="7" t="s">
        <v>14</v>
      </c>
      <c r="G372" s="7" t="s">
        <v>153</v>
      </c>
    </row>
    <row r="373" spans="1:7" x14ac:dyDescent="0.25" outlineLevel="4" collapsed="1">
      <c r="A373" s="8" t="s">
        <v>14</v>
      </c>
      <c r="B373" s="9" t="s">
        <v>231</v>
      </c>
      <c r="C373" s="8" t="s">
        <v>2</v>
      </c>
      <c r="D373" s="8">
        <f>EXACT(G372,"Between two points of time")</f>
      </c>
      <c r="E373" s="8" t="s">
        <v>232</v>
      </c>
      <c r="F373" s="8" t="s">
        <v>14</v>
      </c>
      <c r="G373" s="8" t="s">
        <v>2</v>
      </c>
    </row>
    <row r="374" spans="1:7" x14ac:dyDescent="0.25" outlineLevel="5" collapsed="1">
      <c r="A374" s="7" t="s">
        <v>12</v>
      </c>
      <c r="B374" s="7" t="s">
        <v>60</v>
      </c>
      <c r="C374" s="7" t="s">
        <v>2</v>
      </c>
      <c r="D374" s="7"/>
      <c r="E374" s="7" t="s">
        <v>233</v>
      </c>
      <c r="F374" s="7" t="s">
        <v>14</v>
      </c>
      <c r="G374" s="7">
        <v>1</v>
      </c>
    </row>
    <row r="375" spans="1:7" x14ac:dyDescent="0.25" outlineLevel="5" collapsed="1">
      <c r="A375" s="7" t="s">
        <v>12</v>
      </c>
      <c r="B375" s="7" t="s">
        <v>60</v>
      </c>
      <c r="C375" s="7" t="s">
        <v>2</v>
      </c>
      <c r="D375" s="7"/>
      <c r="E375" s="7" t="s">
        <v>234</v>
      </c>
      <c r="F375" s="7" t="s">
        <v>14</v>
      </c>
      <c r="G375" s="7">
        <v>1</v>
      </c>
    </row>
    <row r="376" spans="1:7" x14ac:dyDescent="0.25" outlineLevel="4" collapsed="1">
      <c r="A376" s="8" t="s">
        <v>14</v>
      </c>
      <c r="B376" s="9" t="s">
        <v>235</v>
      </c>
      <c r="C376" s="8" t="s">
        <v>2</v>
      </c>
      <c r="D376" s="8">
        <f>NOT(EXACT(G372,"Between two points of time"))</f>
      </c>
      <c r="E376" s="8" t="s">
        <v>236</v>
      </c>
      <c r="F376" s="8" t="s">
        <v>14</v>
      </c>
      <c r="G376" s="8" t="s">
        <v>2</v>
      </c>
    </row>
    <row r="377" spans="1:7" x14ac:dyDescent="0.25" outlineLevel="5" collapsed="1">
      <c r="A377" s="7" t="s">
        <v>12</v>
      </c>
      <c r="B377" s="7" t="s">
        <v>60</v>
      </c>
      <c r="C377" s="7" t="s">
        <v>2</v>
      </c>
      <c r="D377" s="7"/>
      <c r="E377" s="7" t="s">
        <v>237</v>
      </c>
      <c r="F377" s="7" t="s">
        <v>14</v>
      </c>
      <c r="G377" s="7">
        <v>1</v>
      </c>
    </row>
    <row r="378" spans="1:7" x14ac:dyDescent="0.25" outlineLevel="5" collapsed="1">
      <c r="A378" s="7" t="s">
        <v>12</v>
      </c>
      <c r="B378" s="7" t="s">
        <v>60</v>
      </c>
      <c r="C378" s="7" t="s">
        <v>2</v>
      </c>
      <c r="D378" s="7"/>
      <c r="E378" s="7" t="s">
        <v>238</v>
      </c>
      <c r="F378" s="7" t="s">
        <v>14</v>
      </c>
      <c r="G378" s="7">
        <v>1</v>
      </c>
    </row>
    <row r="379" spans="1:7" x14ac:dyDescent="0.25" outlineLevel="5" collapsed="1">
      <c r="A379" s="7" t="s">
        <v>12</v>
      </c>
      <c r="B379" s="7" t="s">
        <v>60</v>
      </c>
      <c r="C379" s="7" t="s">
        <v>2</v>
      </c>
      <c r="D379" s="7"/>
      <c r="E379" s="7" t="s">
        <v>239</v>
      </c>
      <c r="F379" s="7" t="s">
        <v>14</v>
      </c>
      <c r="G379" s="7">
        <v>1</v>
      </c>
    </row>
    <row r="380" spans="1:7" x14ac:dyDescent="0.25" outlineLevel="4" collapsed="1">
      <c r="A380" s="8" t="s">
        <v>12</v>
      </c>
      <c r="B380" s="9" t="s">
        <v>240</v>
      </c>
      <c r="C380" s="8" t="s">
        <v>2</v>
      </c>
      <c r="D380" s="8"/>
      <c r="E380" s="8" t="s">
        <v>241</v>
      </c>
      <c r="F380" s="8" t="s">
        <v>14</v>
      </c>
      <c r="G380" s="8" t="s">
        <v>2</v>
      </c>
    </row>
    <row r="381" spans="1:7" x14ac:dyDescent="0.25" outlineLevel="5" collapsed="1">
      <c r="A381" s="7" t="s">
        <v>12</v>
      </c>
      <c r="B381" s="7" t="s">
        <v>60</v>
      </c>
      <c r="C381" s="7" t="s">
        <v>2</v>
      </c>
      <c r="D381" s="7"/>
      <c r="E381" s="7" t="s">
        <v>242</v>
      </c>
      <c r="F381" s="7" t="s">
        <v>14</v>
      </c>
      <c r="G381" s="7">
        <v>1</v>
      </c>
    </row>
    <row r="382" spans="1:7" x14ac:dyDescent="0.25" outlineLevel="5" collapsed="1">
      <c r="A382" s="7" t="s">
        <v>12</v>
      </c>
      <c r="B382" s="7" t="s">
        <v>60</v>
      </c>
      <c r="C382" s="7" t="s">
        <v>2</v>
      </c>
      <c r="D382" s="7"/>
      <c r="E382" s="7" t="s">
        <v>243</v>
      </c>
      <c r="F382" s="7" t="s">
        <v>14</v>
      </c>
      <c r="G382" s="7">
        <v>1</v>
      </c>
    </row>
    <row r="383" spans="1:7" x14ac:dyDescent="0.25" outlineLevel="5" collapsed="1">
      <c r="A383" s="8" t="s">
        <v>12</v>
      </c>
      <c r="B383" s="9" t="s">
        <v>244</v>
      </c>
      <c r="C383" s="8" t="s">
        <v>2</v>
      </c>
      <c r="D383" s="8"/>
      <c r="E383" s="8" t="s">
        <v>245</v>
      </c>
      <c r="F383" s="8" t="s">
        <v>12</v>
      </c>
      <c r="G383" s="8" t="s">
        <v>2</v>
      </c>
    </row>
    <row r="384" spans="1:7" x14ac:dyDescent="0.25" outlineLevel="6" collapsed="1">
      <c r="A384" s="7" t="s">
        <v>12</v>
      </c>
      <c r="B384" s="7" t="s">
        <v>60</v>
      </c>
      <c r="C384" s="7" t="s">
        <v>2</v>
      </c>
      <c r="D384" s="7"/>
      <c r="E384" s="7" t="s">
        <v>246</v>
      </c>
      <c r="F384" s="7" t="s">
        <v>14</v>
      </c>
      <c r="G384" s="7">
        <v>1</v>
      </c>
    </row>
    <row r="385" spans="1:7" x14ac:dyDescent="0.25" outlineLevel="6" collapsed="1">
      <c r="A385" s="7" t="s">
        <v>12</v>
      </c>
      <c r="B385" s="7" t="s">
        <v>60</v>
      </c>
      <c r="C385" s="7" t="s">
        <v>2</v>
      </c>
      <c r="D385" s="7"/>
      <c r="E385" s="7" t="s">
        <v>247</v>
      </c>
      <c r="F385" s="7" t="s">
        <v>14</v>
      </c>
      <c r="G385" s="7">
        <v>1</v>
      </c>
    </row>
    <row r="386" spans="1:7" x14ac:dyDescent="0.25" outlineLevel="6" collapsed="1">
      <c r="A386" s="7" t="s">
        <v>12</v>
      </c>
      <c r="B386" s="7" t="s">
        <v>60</v>
      </c>
      <c r="C386" s="7" t="s">
        <v>2</v>
      </c>
      <c r="D386" s="7"/>
      <c r="E386" s="7" t="s">
        <v>248</v>
      </c>
      <c r="F386" s="7" t="s">
        <v>14</v>
      </c>
      <c r="G386" s="7">
        <v>1</v>
      </c>
    </row>
    <row r="387" spans="1:7" x14ac:dyDescent="0.25" outlineLevel="6" collapsed="1">
      <c r="A387" s="7" t="s">
        <v>12</v>
      </c>
      <c r="B387" s="7" t="s">
        <v>60</v>
      </c>
      <c r="C387" s="7" t="s">
        <v>2</v>
      </c>
      <c r="D387" s="7"/>
      <c r="E387" s="7" t="s">
        <v>249</v>
      </c>
      <c r="F387" s="7" t="s">
        <v>14</v>
      </c>
      <c r="G387" s="7">
        <v>1</v>
      </c>
    </row>
    <row r="388" spans="1:7" x14ac:dyDescent="0.25" outlineLevel="6" collapsed="1">
      <c r="A388" s="7" t="s">
        <v>12</v>
      </c>
      <c r="B388" s="7" t="s">
        <v>60</v>
      </c>
      <c r="C388" s="7" t="s">
        <v>2</v>
      </c>
      <c r="D388" s="7"/>
      <c r="E388" s="7" t="s">
        <v>250</v>
      </c>
      <c r="F388" s="7" t="s">
        <v>14</v>
      </c>
      <c r="G388" s="7">
        <v>1</v>
      </c>
    </row>
    <row r="389" spans="1:7" x14ac:dyDescent="0.25" outlineLevel="4" collapsed="1">
      <c r="A389" s="7" t="s">
        <v>12</v>
      </c>
      <c r="B389" s="7" t="s">
        <v>60</v>
      </c>
      <c r="C389" s="7" t="s">
        <v>2</v>
      </c>
      <c r="D389" s="7"/>
      <c r="E389" s="7" t="s">
        <v>251</v>
      </c>
      <c r="F389" s="7" t="s">
        <v>14</v>
      </c>
      <c r="G389" s="7">
        <v>1</v>
      </c>
    </row>
    <row r="390" spans="1:7" x14ac:dyDescent="0.25" outlineLevel="4" collapsed="1">
      <c r="A390" s="7" t="s">
        <v>12</v>
      </c>
      <c r="B390" s="7" t="s">
        <v>60</v>
      </c>
      <c r="C390" s="7" t="s">
        <v>2</v>
      </c>
      <c r="D390" s="7"/>
      <c r="E390" s="7" t="s">
        <v>252</v>
      </c>
      <c r="F390" s="7" t="s">
        <v>14</v>
      </c>
      <c r="G390" s="7">
        <v>1</v>
      </c>
    </row>
    <row r="391" spans="1:7" x14ac:dyDescent="0.25" outlineLevel="4" collapsed="1">
      <c r="A391" s="7" t="s">
        <v>12</v>
      </c>
      <c r="B391" s="7" t="s">
        <v>60</v>
      </c>
      <c r="C391" s="7" t="s">
        <v>2</v>
      </c>
      <c r="D391" s="7"/>
      <c r="E391" s="7" t="s">
        <v>253</v>
      </c>
      <c r="F391" s="7" t="s">
        <v>14</v>
      </c>
      <c r="G391" s="7">
        <v>1</v>
      </c>
    </row>
    <row r="392" spans="1:7" x14ac:dyDescent="0.25" outlineLevel="4" collapsed="1">
      <c r="A392" s="7" t="s">
        <v>12</v>
      </c>
      <c r="B392" s="7" t="s">
        <v>60</v>
      </c>
      <c r="C392" s="7" t="s">
        <v>2</v>
      </c>
      <c r="D392" s="7"/>
      <c r="E392" s="7" t="s">
        <v>254</v>
      </c>
      <c r="F392" s="7" t="s">
        <v>14</v>
      </c>
      <c r="G392" s="7">
        <v>1</v>
      </c>
    </row>
    <row r="393" spans="1:7" x14ac:dyDescent="0.25" outlineLevel="2" collapsed="1">
      <c r="A393" s="8" t="s">
        <v>12</v>
      </c>
      <c r="B393" s="9" t="s">
        <v>355</v>
      </c>
      <c r="C393" s="8" t="s">
        <v>2</v>
      </c>
      <c r="D393" s="8"/>
      <c r="E393" s="8" t="s">
        <v>356</v>
      </c>
      <c r="F393" s="8" t="s">
        <v>12</v>
      </c>
      <c r="G393" s="8" t="s">
        <v>2</v>
      </c>
    </row>
    <row r="394" spans="1:7" x14ac:dyDescent="0.25" outlineLevel="3" collapsed="1">
      <c r="A394" s="7" t="s">
        <v>12</v>
      </c>
      <c r="B394" s="7" t="s">
        <v>60</v>
      </c>
      <c r="C394" s="7" t="s">
        <v>2</v>
      </c>
      <c r="D394" s="7"/>
      <c r="E394" s="7" t="s">
        <v>357</v>
      </c>
      <c r="F394" s="7" t="s">
        <v>14</v>
      </c>
      <c r="G394" s="7">
        <v>1</v>
      </c>
    </row>
    <row r="395" spans="1:7" x14ac:dyDescent="0.25" outlineLevel="3" collapsed="1">
      <c r="A395" s="7" t="s">
        <v>12</v>
      </c>
      <c r="B395" s="7" t="s">
        <v>60</v>
      </c>
      <c r="C395" s="7" t="s">
        <v>2</v>
      </c>
      <c r="D395" s="7"/>
      <c r="E395" s="7" t="s">
        <v>358</v>
      </c>
      <c r="F395" s="7" t="s">
        <v>14</v>
      </c>
      <c r="G395" s="7">
        <v>1</v>
      </c>
    </row>
    <row r="396" spans="1:7" x14ac:dyDescent="0.25" outlineLevel="3" collapsed="1">
      <c r="A396" s="7" t="s">
        <v>12</v>
      </c>
      <c r="B396" s="7" t="s">
        <v>60</v>
      </c>
      <c r="C396" s="7" t="s">
        <v>2</v>
      </c>
      <c r="D396" s="7"/>
      <c r="E396" s="7" t="s">
        <v>359</v>
      </c>
      <c r="F396" s="7" t="s">
        <v>14</v>
      </c>
      <c r="G396" s="7">
        <v>1</v>
      </c>
    </row>
    <row r="397" spans="1:7" x14ac:dyDescent="0.25" outlineLevel="3" collapsed="1">
      <c r="A397" s="7" t="s">
        <v>12</v>
      </c>
      <c r="B397" s="7" t="s">
        <v>60</v>
      </c>
      <c r="C397" s="7" t="s">
        <v>2</v>
      </c>
      <c r="D397" s="7"/>
      <c r="E397" s="7" t="s">
        <v>360</v>
      </c>
      <c r="F397" s="7" t="s">
        <v>14</v>
      </c>
      <c r="G397" s="7">
        <v>1</v>
      </c>
    </row>
    <row r="398" spans="1:7" x14ac:dyDescent="0.25" outlineLevel="3" collapsed="1">
      <c r="A398" s="7" t="s">
        <v>12</v>
      </c>
      <c r="B398" s="7" t="s">
        <v>60</v>
      </c>
      <c r="C398" s="7" t="s">
        <v>2</v>
      </c>
      <c r="D398" s="7"/>
      <c r="E398" s="7" t="s">
        <v>259</v>
      </c>
      <c r="F398" s="7" t="s">
        <v>14</v>
      </c>
      <c r="G398" s="7">
        <v>1</v>
      </c>
    </row>
    <row r="399" spans="1:7" x14ac:dyDescent="0.25" outlineLevel="3" collapsed="1">
      <c r="A399" s="7" t="s">
        <v>12</v>
      </c>
      <c r="B399" s="7" t="s">
        <v>60</v>
      </c>
      <c r="C399" s="7" t="s">
        <v>2</v>
      </c>
      <c r="D399" s="7"/>
      <c r="E399" s="7" t="s">
        <v>262</v>
      </c>
      <c r="F399" s="7" t="s">
        <v>14</v>
      </c>
      <c r="G399" s="7">
        <v>1</v>
      </c>
    </row>
    <row r="400" spans="1:7" x14ac:dyDescent="0.25" outlineLevel="3" collapsed="1">
      <c r="A400" s="7" t="s">
        <v>12</v>
      </c>
      <c r="B400" s="7" t="s">
        <v>96</v>
      </c>
      <c r="C400" s="10" t="s">
        <v>361</v>
      </c>
      <c r="D400" s="7"/>
      <c r="E400" s="7" t="s">
        <v>362</v>
      </c>
      <c r="F400" s="7" t="s">
        <v>14</v>
      </c>
      <c r="G400" s="7" t="s">
        <v>272</v>
      </c>
    </row>
    <row r="401" spans="1:7" x14ac:dyDescent="0.25" outlineLevel="3" collapsed="1">
      <c r="A401" s="7" t="s">
        <v>14</v>
      </c>
      <c r="B401" s="7" t="s">
        <v>60</v>
      </c>
      <c r="C401" s="7" t="s">
        <v>2</v>
      </c>
      <c r="D401" s="7">
        <f>EXACT(G400,"Historical or chronosequence-derived data")</f>
      </c>
      <c r="E401" s="7" t="s">
        <v>106</v>
      </c>
      <c r="F401" s="7" t="s">
        <v>14</v>
      </c>
      <c r="G401" s="7">
        <v>1</v>
      </c>
    </row>
    <row r="402" spans="1:7" x14ac:dyDescent="0.25" outlineLevel="3" collapsed="1">
      <c r="A402" s="7" t="s">
        <v>14</v>
      </c>
      <c r="B402" s="7" t="s">
        <v>60</v>
      </c>
      <c r="C402" s="7" t="s">
        <v>2</v>
      </c>
      <c r="D402" s="7">
        <f>EXACT(G400,"Field-collected data")</f>
      </c>
      <c r="E402" s="7" t="s">
        <v>363</v>
      </c>
      <c r="F402" s="7" t="s">
        <v>14</v>
      </c>
      <c r="G402" s="7">
        <v>1</v>
      </c>
    </row>
    <row r="403" spans="1:7" x14ac:dyDescent="0.25" outlineLevel="3" collapsed="1">
      <c r="A403" s="7" t="s">
        <v>14</v>
      </c>
      <c r="B403" s="7" t="s">
        <v>60</v>
      </c>
      <c r="C403" s="7" t="s">
        <v>2</v>
      </c>
      <c r="D403" s="7">
        <f>EXACT(G400,"Field-collected data")</f>
      </c>
      <c r="E403" s="7" t="s">
        <v>364</v>
      </c>
      <c r="F403" s="7" t="s">
        <v>14</v>
      </c>
      <c r="G403" s="7">
        <v>1</v>
      </c>
    </row>
    <row r="404" spans="1:7" x14ac:dyDescent="0.25" outlineLevel="3" collapsed="1">
      <c r="A404" s="7" t="s">
        <v>14</v>
      </c>
      <c r="B404" s="7" t="s">
        <v>60</v>
      </c>
      <c r="C404" s="7" t="s">
        <v>2</v>
      </c>
      <c r="D404" s="7">
        <f>EXACT(G400,"Field-collected data")</f>
      </c>
      <c r="E404" s="7" t="s">
        <v>135</v>
      </c>
      <c r="F404" s="7" t="s">
        <v>14</v>
      </c>
      <c r="G404" s="7">
        <v>1</v>
      </c>
    </row>
    <row r="405" spans="1:7" x14ac:dyDescent="0.25" outlineLevel="3" collapsed="1">
      <c r="A405" s="8" t="s">
        <v>14</v>
      </c>
      <c r="B405" s="9" t="s">
        <v>365</v>
      </c>
      <c r="C405" s="8" t="s">
        <v>2</v>
      </c>
      <c r="D405" s="8">
        <f>EXACT(G400,"Proxies")</f>
      </c>
      <c r="E405" s="8" t="s">
        <v>366</v>
      </c>
      <c r="F405" s="8" t="s">
        <v>14</v>
      </c>
      <c r="G405" s="8" t="s">
        <v>2</v>
      </c>
    </row>
    <row r="406" spans="1:7" x14ac:dyDescent="0.25" outlineLevel="4" collapsed="1">
      <c r="A406" s="7" t="s">
        <v>12</v>
      </c>
      <c r="B406" s="7" t="s">
        <v>96</v>
      </c>
      <c r="C406" s="10" t="s">
        <v>367</v>
      </c>
      <c r="D406" s="7"/>
      <c r="E406" s="7" t="s">
        <v>368</v>
      </c>
      <c r="F406" s="7" t="s">
        <v>14</v>
      </c>
      <c r="G406" s="7" t="s">
        <v>369</v>
      </c>
    </row>
    <row r="407" spans="1:7" x14ac:dyDescent="0.25" outlineLevel="4" collapsed="1">
      <c r="A407" s="7" t="s">
        <v>14</v>
      </c>
      <c r="B407" s="7" t="s">
        <v>60</v>
      </c>
      <c r="C407" s="7" t="s">
        <v>2</v>
      </c>
      <c r="D407" s="7">
        <f>EXACT(G406,"Water table depth")</f>
      </c>
      <c r="E407" s="7" t="s">
        <v>370</v>
      </c>
      <c r="F407" s="7" t="s">
        <v>14</v>
      </c>
      <c r="G407" s="7">
        <v>1</v>
      </c>
    </row>
    <row r="408" spans="1:7" x14ac:dyDescent="0.25" outlineLevel="4" collapsed="1">
      <c r="A408" s="7" t="s">
        <v>14</v>
      </c>
      <c r="B408" s="7" t="s">
        <v>60</v>
      </c>
      <c r="C408" s="7" t="s">
        <v>2</v>
      </c>
      <c r="D408" s="7">
        <f>NOT(EXACT(G406,"Water table depth"))</f>
      </c>
      <c r="E408" s="7" t="s">
        <v>371</v>
      </c>
      <c r="F408" s="7" t="s">
        <v>14</v>
      </c>
      <c r="G408" s="7">
        <v>1</v>
      </c>
    </row>
    <row r="409" spans="1:7" x14ac:dyDescent="0.25" outlineLevel="4" collapsed="1">
      <c r="A409" s="7" t="s">
        <v>14</v>
      </c>
      <c r="B409" s="7" t="s">
        <v>60</v>
      </c>
      <c r="C409" s="7" t="s">
        <v>2</v>
      </c>
      <c r="D409" s="7">
        <f>NOT(EXACT(G406,"Water table depth"))</f>
      </c>
      <c r="E409" s="7" t="s">
        <v>372</v>
      </c>
      <c r="F409" s="7" t="s">
        <v>14</v>
      </c>
      <c r="G409" s="7">
        <v>1</v>
      </c>
    </row>
    <row r="410" spans="1:7" x14ac:dyDescent="0.25" outlineLevel="4" collapsed="1">
      <c r="A410" s="7" t="s">
        <v>14</v>
      </c>
      <c r="B410" s="7" t="s">
        <v>60</v>
      </c>
      <c r="C410" s="7" t="s">
        <v>2</v>
      </c>
      <c r="D410" s="7">
        <f>NOT(EXACT(G406,"Water table depth"))</f>
      </c>
      <c r="E410" s="7" t="s">
        <v>373</v>
      </c>
      <c r="F410" s="7" t="s">
        <v>14</v>
      </c>
      <c r="G410" s="7">
        <v>1</v>
      </c>
    </row>
    <row r="411" spans="1:7" x14ac:dyDescent="0.25" outlineLevel="3" collapsed="1">
      <c r="A411" s="7" t="s">
        <v>14</v>
      </c>
      <c r="B411" s="7" t="s">
        <v>60</v>
      </c>
      <c r="C411" s="7" t="s">
        <v>2</v>
      </c>
      <c r="D411" s="7">
        <f>EXACT(G400,"Estimates of the initial amount of carbon that is exposed")</f>
      </c>
      <c r="E411" s="7" t="s">
        <v>363</v>
      </c>
      <c r="F411" s="7" t="s">
        <v>14</v>
      </c>
      <c r="G411" s="7">
        <v>1</v>
      </c>
    </row>
    <row r="412" spans="1:7" x14ac:dyDescent="0.25" outlineLevel="3" collapsed="1">
      <c r="A412" s="7" t="s">
        <v>14</v>
      </c>
      <c r="B412" s="7" t="s">
        <v>60</v>
      </c>
      <c r="C412" s="7" t="s">
        <v>2</v>
      </c>
      <c r="D412" s="7">
        <f>EXACT(G400,"Estimates of the initial amount of carbon that is exposed")</f>
      </c>
      <c r="E412" s="7" t="s">
        <v>374</v>
      </c>
      <c r="F412" s="7" t="s">
        <v>14</v>
      </c>
      <c r="G412" s="7">
        <v>1</v>
      </c>
    </row>
    <row r="413" spans="1:7" x14ac:dyDescent="0.25" outlineLevel="3" collapsed="1">
      <c r="A413" s="7" t="s">
        <v>14</v>
      </c>
      <c r="B413" s="7" t="s">
        <v>60</v>
      </c>
      <c r="C413" s="7" t="s">
        <v>2</v>
      </c>
      <c r="D413" s="7">
        <f>EXACT(G400,"Estimates of the initial amount of carbon that is exposed")</f>
      </c>
      <c r="E413" s="7" t="s">
        <v>375</v>
      </c>
      <c r="F413" s="7" t="s">
        <v>14</v>
      </c>
      <c r="G413" s="7">
        <v>1</v>
      </c>
    </row>
    <row r="414" spans="1:7" x14ac:dyDescent="0.25" outlineLevel="3" collapsed="1">
      <c r="A414" s="7" t="s">
        <v>14</v>
      </c>
      <c r="B414" s="7" t="s">
        <v>60</v>
      </c>
      <c r="C414" s="7" t="s">
        <v>2</v>
      </c>
      <c r="D414" s="7">
        <f>EXACT(G400,"Estimates of the initial amount of carbon that is exposed")</f>
      </c>
      <c r="E414" s="7" t="s">
        <v>376</v>
      </c>
      <c r="F414" s="7" t="s">
        <v>14</v>
      </c>
      <c r="G414" s="7">
        <v>1</v>
      </c>
    </row>
    <row r="415" spans="1:7" x14ac:dyDescent="0.25" outlineLevel="3" collapsed="1">
      <c r="A415" s="7" t="s">
        <v>14</v>
      </c>
      <c r="B415" s="7" t="s">
        <v>60</v>
      </c>
      <c r="C415" s="7" t="s">
        <v>2</v>
      </c>
      <c r="D415" s="7">
        <f>EXACT(G400,"Estimates of the initial amount of carbon that is exposed")</f>
      </c>
      <c r="E415" s="7" t="s">
        <v>277</v>
      </c>
      <c r="F415" s="7" t="s">
        <v>14</v>
      </c>
      <c r="G415" s="7">
        <v>1</v>
      </c>
    </row>
    <row r="416" spans="1:7" x14ac:dyDescent="0.25" outlineLevel="3" collapsed="1">
      <c r="A416" s="7" t="s">
        <v>12</v>
      </c>
      <c r="B416" s="7" t="s">
        <v>60</v>
      </c>
      <c r="C416" s="7" t="s">
        <v>2</v>
      </c>
      <c r="D416" s="7"/>
      <c r="E416" s="7" t="s">
        <v>377</v>
      </c>
      <c r="F416" s="7" t="s">
        <v>14</v>
      </c>
      <c r="G416" s="7">
        <v>1</v>
      </c>
    </row>
    <row r="417" spans="1:7" x14ac:dyDescent="0.25" outlineLevel="3" collapsed="1">
      <c r="A417" s="7" t="s">
        <v>12</v>
      </c>
      <c r="B417" s="7" t="s">
        <v>96</v>
      </c>
      <c r="C417" s="10" t="s">
        <v>378</v>
      </c>
      <c r="D417" s="7"/>
      <c r="E417" s="7" t="s">
        <v>379</v>
      </c>
      <c r="F417" s="7" t="s">
        <v>14</v>
      </c>
      <c r="G417" s="7" t="s">
        <v>290</v>
      </c>
    </row>
    <row r="418" spans="1:7" x14ac:dyDescent="0.25" outlineLevel="3" collapsed="1">
      <c r="A418" s="8" t="s">
        <v>14</v>
      </c>
      <c r="B418" s="9" t="s">
        <v>380</v>
      </c>
      <c r="C418" s="8" t="s">
        <v>2</v>
      </c>
      <c r="D418" s="8">
        <f>EXACT(G417,"Default factors")</f>
      </c>
      <c r="E418" s="8" t="s">
        <v>292</v>
      </c>
      <c r="F418" s="8" t="s">
        <v>14</v>
      </c>
      <c r="G418" s="8" t="s">
        <v>2</v>
      </c>
    </row>
    <row r="419" spans="1:7" x14ac:dyDescent="0.25" outlineLevel="4" collapsed="1">
      <c r="A419" s="7" t="s">
        <v>12</v>
      </c>
      <c r="B419" s="7" t="s">
        <v>62</v>
      </c>
      <c r="C419" s="7" t="s">
        <v>2</v>
      </c>
      <c r="D419" s="7"/>
      <c r="E419" s="7" t="s">
        <v>293</v>
      </c>
      <c r="F419" s="7" t="s">
        <v>14</v>
      </c>
      <c r="G419" s="7" t="b">
        <v>1</v>
      </c>
    </row>
    <row r="420" spans="1:7" x14ac:dyDescent="0.25" outlineLevel="4" collapsed="1">
      <c r="A420" s="7" t="s">
        <v>14</v>
      </c>
      <c r="B420" s="7" t="s">
        <v>96</v>
      </c>
      <c r="C420" s="10" t="s">
        <v>381</v>
      </c>
      <c r="D420" s="7">
        <f>EXACT(G419,true)</f>
      </c>
      <c r="E420" s="7" t="s">
        <v>295</v>
      </c>
      <c r="F420" s="7" t="s">
        <v>14</v>
      </c>
      <c r="G420" s="7" t="s">
        <v>296</v>
      </c>
    </row>
    <row r="421" spans="1:7" x14ac:dyDescent="0.25" outlineLevel="4" collapsed="1">
      <c r="A421" s="7" t="s">
        <v>12</v>
      </c>
      <c r="B421" s="7" t="s">
        <v>60</v>
      </c>
      <c r="C421" s="7" t="s">
        <v>2</v>
      </c>
      <c r="D421" s="7"/>
      <c r="E421" s="7" t="s">
        <v>297</v>
      </c>
      <c r="F421" s="7" t="s">
        <v>14</v>
      </c>
      <c r="G421" s="7">
        <v>1</v>
      </c>
    </row>
    <row r="422" spans="1:7" x14ac:dyDescent="0.25" outlineLevel="4" collapsed="1">
      <c r="A422" s="7" t="s">
        <v>12</v>
      </c>
      <c r="B422" s="7" t="s">
        <v>60</v>
      </c>
      <c r="C422" s="7" t="s">
        <v>2</v>
      </c>
      <c r="D422" s="7"/>
      <c r="E422" s="7" t="s">
        <v>298</v>
      </c>
      <c r="F422" s="7" t="s">
        <v>14</v>
      </c>
      <c r="G422" s="7">
        <v>1</v>
      </c>
    </row>
    <row r="423" spans="1:7" x14ac:dyDescent="0.25" outlineLevel="4" collapsed="1">
      <c r="A423" s="7" t="s">
        <v>12</v>
      </c>
      <c r="B423" s="7" t="s">
        <v>60</v>
      </c>
      <c r="C423" s="7" t="s">
        <v>2</v>
      </c>
      <c r="D423" s="7"/>
      <c r="E423" s="7" t="s">
        <v>299</v>
      </c>
      <c r="F423" s="7" t="s">
        <v>14</v>
      </c>
      <c r="G423" s="7">
        <v>1</v>
      </c>
    </row>
    <row r="424" spans="1:7" x14ac:dyDescent="0.25" outlineLevel="4" collapsed="1">
      <c r="A424" s="7" t="s">
        <v>12</v>
      </c>
      <c r="B424" s="7" t="s">
        <v>60</v>
      </c>
      <c r="C424" s="7" t="s">
        <v>2</v>
      </c>
      <c r="D424" s="7"/>
      <c r="E424" s="7" t="s">
        <v>300</v>
      </c>
      <c r="F424" s="7" t="s">
        <v>14</v>
      </c>
      <c r="G424" s="7">
        <v>1</v>
      </c>
    </row>
    <row r="425" spans="1:7" x14ac:dyDescent="0.25" outlineLevel="4" collapsed="1">
      <c r="A425" s="7" t="s">
        <v>12</v>
      </c>
      <c r="B425" s="7" t="s">
        <v>60</v>
      </c>
      <c r="C425" s="7" t="s">
        <v>2</v>
      </c>
      <c r="D425" s="7"/>
      <c r="E425" s="7" t="s">
        <v>277</v>
      </c>
      <c r="F425" s="7" t="s">
        <v>14</v>
      </c>
      <c r="G425" s="7">
        <v>1</v>
      </c>
    </row>
    <row r="426" spans="1:7" x14ac:dyDescent="0.25" outlineLevel="3" collapsed="1">
      <c r="A426" s="7" t="s">
        <v>14</v>
      </c>
      <c r="B426" s="7" t="s">
        <v>60</v>
      </c>
      <c r="C426" s="7" t="s">
        <v>2</v>
      </c>
      <c r="D426" s="7">
        <f>EXACT(G417,"Proxies")</f>
      </c>
      <c r="E426" s="7" t="s">
        <v>301</v>
      </c>
      <c r="F426" s="7" t="s">
        <v>14</v>
      </c>
      <c r="G426" s="7">
        <v>1</v>
      </c>
    </row>
    <row r="427" spans="1:7" x14ac:dyDescent="0.25" outlineLevel="3" collapsed="1">
      <c r="A427" s="7" t="s">
        <v>14</v>
      </c>
      <c r="B427" s="7" t="s">
        <v>60</v>
      </c>
      <c r="C427" s="7" t="s">
        <v>2</v>
      </c>
      <c r="D427" s="7">
        <f>EXACT(G417,"Estimates of the amount of carbon that is eroded")</f>
      </c>
      <c r="E427" s="7" t="s">
        <v>382</v>
      </c>
      <c r="F427" s="7" t="s">
        <v>14</v>
      </c>
      <c r="G427" s="7">
        <v>1</v>
      </c>
    </row>
    <row r="428" spans="1:7" x14ac:dyDescent="0.25" outlineLevel="3" collapsed="1">
      <c r="A428" s="7" t="s">
        <v>14</v>
      </c>
      <c r="B428" s="7" t="s">
        <v>60</v>
      </c>
      <c r="C428" s="7" t="s">
        <v>2</v>
      </c>
      <c r="D428" s="7">
        <f>EXACT(G417,"Estimates of the amount of carbon that is eroded")</f>
      </c>
      <c r="E428" s="7" t="s">
        <v>383</v>
      </c>
      <c r="F428" s="7" t="s">
        <v>14</v>
      </c>
      <c r="G428" s="7">
        <v>1</v>
      </c>
    </row>
    <row r="429" spans="1:7" x14ac:dyDescent="0.25" outlineLevel="3" collapsed="1">
      <c r="A429" s="7" t="s">
        <v>14</v>
      </c>
      <c r="B429" s="7" t="s">
        <v>60</v>
      </c>
      <c r="C429" s="7" t="s">
        <v>2</v>
      </c>
      <c r="D429" s="7">
        <f>EXACT(G417,"Estimates of the amount of carbon that is eroded")</f>
      </c>
      <c r="E429" s="7" t="s">
        <v>384</v>
      </c>
      <c r="F429" s="7" t="s">
        <v>14</v>
      </c>
      <c r="G429" s="7">
        <v>1</v>
      </c>
    </row>
    <row r="430" spans="1:7" x14ac:dyDescent="0.25" outlineLevel="3" collapsed="1">
      <c r="A430" s="7" t="s">
        <v>14</v>
      </c>
      <c r="B430" s="7" t="s">
        <v>60</v>
      </c>
      <c r="C430" s="7" t="s">
        <v>2</v>
      </c>
      <c r="D430" s="7">
        <f>EXACT(G417,"Estimates of the amount of carbon that is eroded")</f>
      </c>
      <c r="E430" s="7" t="s">
        <v>385</v>
      </c>
      <c r="F430" s="7" t="s">
        <v>14</v>
      </c>
      <c r="G430" s="7">
        <v>1</v>
      </c>
    </row>
    <row r="431" spans="1:7" x14ac:dyDescent="0.25" outlineLevel="3" collapsed="1">
      <c r="A431" s="7" t="s">
        <v>14</v>
      </c>
      <c r="B431" s="7" t="s">
        <v>60</v>
      </c>
      <c r="C431" s="7" t="s">
        <v>2</v>
      </c>
      <c r="D431" s="7">
        <f>EXACT(G417,"Estimates of the amount of carbon that is eroded")</f>
      </c>
      <c r="E431" s="7" t="s">
        <v>277</v>
      </c>
      <c r="F431" s="7" t="s">
        <v>14</v>
      </c>
      <c r="G431" s="7">
        <v>1</v>
      </c>
    </row>
    <row r="432" spans="1:7" x14ac:dyDescent="0.25" outlineLevel="3" collapsed="1">
      <c r="A432" s="7" t="s">
        <v>12</v>
      </c>
      <c r="B432" s="7" t="s">
        <v>60</v>
      </c>
      <c r="C432" s="7" t="s">
        <v>2</v>
      </c>
      <c r="D432" s="7"/>
      <c r="E432" s="7" t="s">
        <v>386</v>
      </c>
      <c r="F432" s="7" t="s">
        <v>14</v>
      </c>
      <c r="G432" s="7">
        <v>1</v>
      </c>
    </row>
    <row r="433" spans="1:7" x14ac:dyDescent="0.25" outlineLevel="3" collapsed="1">
      <c r="A433" s="7" t="s">
        <v>12</v>
      </c>
      <c r="B433" s="7" t="s">
        <v>96</v>
      </c>
      <c r="C433" s="10" t="s">
        <v>387</v>
      </c>
      <c r="D433" s="7"/>
      <c r="E433" s="7" t="s">
        <v>388</v>
      </c>
      <c r="F433" s="7" t="s">
        <v>14</v>
      </c>
      <c r="G433" s="7" t="s">
        <v>272</v>
      </c>
    </row>
    <row r="434" spans="1:7" x14ac:dyDescent="0.25" outlineLevel="3" collapsed="1">
      <c r="A434" s="7" t="s">
        <v>14</v>
      </c>
      <c r="B434" s="7" t="s">
        <v>60</v>
      </c>
      <c r="C434" s="7" t="s">
        <v>2</v>
      </c>
      <c r="D434" s="7">
        <f>EXACT(G433,"Proxies")</f>
      </c>
      <c r="E434" s="7" t="s">
        <v>305</v>
      </c>
      <c r="F434" s="7" t="s">
        <v>14</v>
      </c>
      <c r="G434" s="7">
        <v>1</v>
      </c>
    </row>
    <row r="435" spans="1:7" x14ac:dyDescent="0.25" outlineLevel="3" collapsed="1">
      <c r="A435" s="7" t="s">
        <v>14</v>
      </c>
      <c r="B435" s="7" t="s">
        <v>60</v>
      </c>
      <c r="C435" s="7" t="s">
        <v>2</v>
      </c>
      <c r="D435" s="7">
        <f>EXACT(G433,"Estimates of the initial amount of carbon that is exposed")</f>
      </c>
      <c r="E435" s="7" t="s">
        <v>389</v>
      </c>
      <c r="F435" s="7" t="s">
        <v>14</v>
      </c>
      <c r="G435" s="7">
        <v>1</v>
      </c>
    </row>
    <row r="436" spans="1:7" x14ac:dyDescent="0.25" outlineLevel="3" collapsed="1">
      <c r="A436" s="7" t="s">
        <v>14</v>
      </c>
      <c r="B436" s="7" t="s">
        <v>60</v>
      </c>
      <c r="C436" s="7" t="s">
        <v>2</v>
      </c>
      <c r="D436" s="7">
        <f>EXACT(G433,"Estimates of the initial amount of carbon that is exposed")</f>
      </c>
      <c r="E436" s="7" t="s">
        <v>390</v>
      </c>
      <c r="F436" s="7" t="s">
        <v>14</v>
      </c>
      <c r="G436" s="7">
        <v>1</v>
      </c>
    </row>
    <row r="437" spans="1:7" x14ac:dyDescent="0.25" outlineLevel="3" collapsed="1">
      <c r="A437" s="7" t="s">
        <v>14</v>
      </c>
      <c r="B437" s="7" t="s">
        <v>60</v>
      </c>
      <c r="C437" s="7" t="s">
        <v>2</v>
      </c>
      <c r="D437" s="7">
        <f>EXACT(G433,"Estimates of the initial amount of carbon that is exposed")</f>
      </c>
      <c r="E437" s="7" t="s">
        <v>391</v>
      </c>
      <c r="F437" s="7" t="s">
        <v>14</v>
      </c>
      <c r="G437" s="7">
        <v>1</v>
      </c>
    </row>
    <row r="438" spans="1:7" x14ac:dyDescent="0.25" outlineLevel="3" collapsed="1">
      <c r="A438" s="7" t="s">
        <v>14</v>
      </c>
      <c r="B438" s="7" t="s">
        <v>60</v>
      </c>
      <c r="C438" s="7" t="s">
        <v>2</v>
      </c>
      <c r="D438" s="7">
        <f>EXACT(G433,"Estimates of the initial amount of carbon that is exposed")</f>
      </c>
      <c r="E438" s="7" t="s">
        <v>392</v>
      </c>
      <c r="F438" s="7" t="s">
        <v>14</v>
      </c>
      <c r="G438" s="7">
        <v>1</v>
      </c>
    </row>
    <row r="439" spans="1:7" x14ac:dyDescent="0.25" outlineLevel="3" collapsed="1">
      <c r="A439" s="7" t="s">
        <v>14</v>
      </c>
      <c r="B439" s="7" t="s">
        <v>60</v>
      </c>
      <c r="C439" s="7" t="s">
        <v>2</v>
      </c>
      <c r="D439" s="7">
        <f>EXACT(G433,"Estimates of the initial amount of carbon that is exposed")</f>
      </c>
      <c r="E439" s="7" t="s">
        <v>277</v>
      </c>
      <c r="F439" s="7" t="s">
        <v>14</v>
      </c>
      <c r="G439" s="7">
        <v>1</v>
      </c>
    </row>
    <row r="440" spans="1:7" x14ac:dyDescent="0.25" outlineLevel="3" collapsed="1">
      <c r="A440" s="7" t="s">
        <v>12</v>
      </c>
      <c r="B440" s="7" t="s">
        <v>60</v>
      </c>
      <c r="C440" s="7" t="s">
        <v>2</v>
      </c>
      <c r="D440" s="7"/>
      <c r="E440" s="7" t="s">
        <v>393</v>
      </c>
      <c r="F440" s="7" t="s">
        <v>14</v>
      </c>
      <c r="G440" s="7">
        <v>1</v>
      </c>
    </row>
    <row r="441" spans="1:7" x14ac:dyDescent="0.25" outlineLevel="3" collapsed="1">
      <c r="A441" s="7" t="s">
        <v>12</v>
      </c>
      <c r="B441" s="7" t="s">
        <v>62</v>
      </c>
      <c r="C441" s="7" t="s">
        <v>2</v>
      </c>
      <c r="D441" s="7"/>
      <c r="E441" s="7" t="s">
        <v>394</v>
      </c>
      <c r="F441" s="7" t="s">
        <v>14</v>
      </c>
      <c r="G441" s="7" t="b">
        <v>1</v>
      </c>
    </row>
    <row r="442" spans="1:7" x14ac:dyDescent="0.25" outlineLevel="3" collapsed="1">
      <c r="A442" s="8" t="s">
        <v>14</v>
      </c>
      <c r="B442" s="9" t="s">
        <v>395</v>
      </c>
      <c r="C442" s="8" t="s">
        <v>2</v>
      </c>
      <c r="D442" s="8">
        <f>EXACT(G441,true)</f>
      </c>
      <c r="E442" s="8" t="s">
        <v>396</v>
      </c>
      <c r="F442" s="8" t="s">
        <v>14</v>
      </c>
      <c r="G442" s="8" t="s">
        <v>2</v>
      </c>
    </row>
    <row r="443" spans="1:7" x14ac:dyDescent="0.25" outlineLevel="4" collapsed="1">
      <c r="A443" s="7" t="s">
        <v>12</v>
      </c>
      <c r="B443" s="7" t="s">
        <v>96</v>
      </c>
      <c r="C443" s="10" t="s">
        <v>397</v>
      </c>
      <c r="D443" s="7"/>
      <c r="E443" s="7" t="s">
        <v>398</v>
      </c>
      <c r="F443" s="7" t="s">
        <v>14</v>
      </c>
      <c r="G443" s="7" t="s">
        <v>283</v>
      </c>
    </row>
    <row r="444" spans="1:7" x14ac:dyDescent="0.25" outlineLevel="4" collapsed="1">
      <c r="A444" s="7" t="s">
        <v>14</v>
      </c>
      <c r="B444" s="7" t="s">
        <v>60</v>
      </c>
      <c r="C444" s="7" t="s">
        <v>2</v>
      </c>
      <c r="D444" s="7">
        <f>EXACT(G443,"Field-collected data")</f>
      </c>
      <c r="E444" s="7" t="s">
        <v>284</v>
      </c>
      <c r="F444" s="7" t="s">
        <v>14</v>
      </c>
      <c r="G444" s="7">
        <v>1</v>
      </c>
    </row>
    <row r="445" spans="1:7" x14ac:dyDescent="0.25" outlineLevel="4" collapsed="1">
      <c r="A445" s="7" t="s">
        <v>14</v>
      </c>
      <c r="B445" s="7" t="s">
        <v>60</v>
      </c>
      <c r="C445" s="7" t="s">
        <v>2</v>
      </c>
      <c r="D445" s="7">
        <f>EXACT(G443,"Field-collected data")</f>
      </c>
      <c r="E445" s="7" t="s">
        <v>285</v>
      </c>
      <c r="F445" s="7" t="s">
        <v>14</v>
      </c>
      <c r="G445" s="7">
        <v>1</v>
      </c>
    </row>
    <row r="446" spans="1:7" x14ac:dyDescent="0.25" outlineLevel="4" collapsed="1">
      <c r="A446" s="7" t="s">
        <v>14</v>
      </c>
      <c r="B446" s="7" t="s">
        <v>60</v>
      </c>
      <c r="C446" s="7" t="s">
        <v>2</v>
      </c>
      <c r="D446" s="7">
        <f>EXACT(G443,"Modeling")</f>
      </c>
      <c r="E446" s="7" t="s">
        <v>286</v>
      </c>
      <c r="F446" s="7" t="s">
        <v>14</v>
      </c>
      <c r="G446" s="7">
        <v>1</v>
      </c>
    </row>
    <row r="447" spans="1:7" x14ac:dyDescent="0.25" outlineLevel="4" collapsed="1">
      <c r="A447" s="7" t="s">
        <v>14</v>
      </c>
      <c r="B447" s="7" t="s">
        <v>60</v>
      </c>
      <c r="C447" s="7" t="s">
        <v>2</v>
      </c>
      <c r="D447" s="7">
        <f>EXACT(G443,"Published values")</f>
      </c>
      <c r="E447" s="7" t="s">
        <v>287</v>
      </c>
      <c r="F447" s="7" t="s">
        <v>14</v>
      </c>
      <c r="G447" s="7">
        <v>1</v>
      </c>
    </row>
    <row r="448" spans="1:7" x14ac:dyDescent="0.25" outlineLevel="4" collapsed="1">
      <c r="A448" s="7" t="s">
        <v>12</v>
      </c>
      <c r="B448" s="7" t="s">
        <v>60</v>
      </c>
      <c r="C448" s="7" t="s">
        <v>2</v>
      </c>
      <c r="D448" s="7"/>
      <c r="E448" s="7" t="s">
        <v>279</v>
      </c>
      <c r="F448" s="7" t="s">
        <v>14</v>
      </c>
      <c r="G448" s="7">
        <v>1</v>
      </c>
    </row>
    <row r="449" spans="1:7" x14ac:dyDescent="0.25" outlineLevel="4" collapsed="1">
      <c r="A449" s="7" t="s">
        <v>12</v>
      </c>
      <c r="B449" s="7" t="s">
        <v>62</v>
      </c>
      <c r="C449" s="7" t="s">
        <v>2</v>
      </c>
      <c r="D449" s="7"/>
      <c r="E449" s="7" t="s">
        <v>280</v>
      </c>
      <c r="F449" s="7" t="s">
        <v>14</v>
      </c>
      <c r="G449" s="7" t="b">
        <v>1</v>
      </c>
    </row>
    <row r="450" spans="1:7" x14ac:dyDescent="0.25" outlineLevel="3" collapsed="1">
      <c r="A450" s="7" t="s">
        <v>12</v>
      </c>
      <c r="B450" s="7" t="s">
        <v>62</v>
      </c>
      <c r="C450" s="7" t="s">
        <v>2</v>
      </c>
      <c r="D450" s="7"/>
      <c r="E450" s="7" t="s">
        <v>399</v>
      </c>
      <c r="F450" s="7" t="s">
        <v>14</v>
      </c>
      <c r="G450" s="7" t="b">
        <v>1</v>
      </c>
    </row>
    <row r="451" spans="1:7" x14ac:dyDescent="0.25" outlineLevel="3" collapsed="1">
      <c r="A451" s="8" t="s">
        <v>14</v>
      </c>
      <c r="B451" s="9" t="s">
        <v>312</v>
      </c>
      <c r="C451" s="8" t="s">
        <v>2</v>
      </c>
      <c r="D451" s="8">
        <f>EXACT(G450,false)</f>
      </c>
      <c r="E451" s="8" t="s">
        <v>312</v>
      </c>
      <c r="F451" s="8" t="s">
        <v>14</v>
      </c>
      <c r="G451" s="8" t="s">
        <v>2</v>
      </c>
    </row>
    <row r="452" spans="1:7" x14ac:dyDescent="0.25" outlineLevel="4" collapsed="1">
      <c r="A452" s="7" t="s">
        <v>12</v>
      </c>
      <c r="B452" s="7" t="s">
        <v>96</v>
      </c>
      <c r="C452" s="10" t="s">
        <v>313</v>
      </c>
      <c r="D452" s="7"/>
      <c r="E452" s="7" t="s">
        <v>314</v>
      </c>
      <c r="F452" s="7" t="s">
        <v>14</v>
      </c>
      <c r="G452" s="7" t="s">
        <v>315</v>
      </c>
    </row>
    <row r="453" spans="1:7" x14ac:dyDescent="0.25" outlineLevel="4" collapsed="1">
      <c r="A453" s="7" t="s">
        <v>14</v>
      </c>
      <c r="B453" s="7" t="s">
        <v>60</v>
      </c>
      <c r="C453" s="7" t="s">
        <v>2</v>
      </c>
      <c r="D453" s="7">
        <f>EXACT(G452,"Proxies")</f>
      </c>
      <c r="E453" s="7" t="s">
        <v>316</v>
      </c>
      <c r="F453" s="7" t="s">
        <v>14</v>
      </c>
      <c r="G453" s="7">
        <v>1</v>
      </c>
    </row>
    <row r="454" spans="1:7" x14ac:dyDescent="0.25" outlineLevel="4" collapsed="1">
      <c r="A454" s="7" t="s">
        <v>14</v>
      </c>
      <c r="B454" s="7" t="s">
        <v>60</v>
      </c>
      <c r="C454" s="7" t="s">
        <v>2</v>
      </c>
      <c r="D454" s="7">
        <f>EXACT(G452,"Proxies")</f>
      </c>
      <c r="E454" s="7" t="s">
        <v>317</v>
      </c>
      <c r="F454" s="7" t="s">
        <v>14</v>
      </c>
      <c r="G454" s="7">
        <v>1</v>
      </c>
    </row>
    <row r="455" spans="1:7" x14ac:dyDescent="0.25" outlineLevel="4" collapsed="1">
      <c r="A455" s="7" t="s">
        <v>14</v>
      </c>
      <c r="B455" s="7" t="s">
        <v>60</v>
      </c>
      <c r="C455" s="7" t="s">
        <v>2</v>
      </c>
      <c r="D455" s="7">
        <f>NOT(EXACT(G452,"Proxies"))</f>
      </c>
      <c r="E455" s="7" t="s">
        <v>318</v>
      </c>
      <c r="F455" s="7" t="s">
        <v>14</v>
      </c>
      <c r="G455" s="7">
        <v>1</v>
      </c>
    </row>
    <row r="456" spans="1:7" x14ac:dyDescent="0.25" outlineLevel="4" collapsed="1">
      <c r="A456" s="7" t="s">
        <v>14</v>
      </c>
      <c r="B456" s="7" t="s">
        <v>60</v>
      </c>
      <c r="C456" s="7" t="s">
        <v>2</v>
      </c>
      <c r="D456" s="7">
        <f>NOT(EXACT(G452,"Proxies"))</f>
      </c>
      <c r="E456" s="7" t="s">
        <v>317</v>
      </c>
      <c r="F456" s="7" t="s">
        <v>14</v>
      </c>
      <c r="G456" s="7">
        <v>1</v>
      </c>
    </row>
    <row r="457" spans="1:7" x14ac:dyDescent="0.25" outlineLevel="3" collapsed="1">
      <c r="A457" s="7" t="s">
        <v>12</v>
      </c>
      <c r="B457" s="7" t="s">
        <v>62</v>
      </c>
      <c r="C457" s="7" t="s">
        <v>2</v>
      </c>
      <c r="D457" s="7"/>
      <c r="E457" s="7" t="s">
        <v>400</v>
      </c>
      <c r="F457" s="7" t="s">
        <v>14</v>
      </c>
      <c r="G457" s="7" t="b">
        <v>1</v>
      </c>
    </row>
    <row r="458" spans="1:7" x14ac:dyDescent="0.25" outlineLevel="3" collapsed="1">
      <c r="A458" s="8" t="s">
        <v>14</v>
      </c>
      <c r="B458" s="9" t="s">
        <v>320</v>
      </c>
      <c r="C458" s="8" t="s">
        <v>2</v>
      </c>
      <c r="D458" s="8">
        <f>EXACT(G457,false)</f>
      </c>
      <c r="E458" s="8" t="s">
        <v>321</v>
      </c>
      <c r="F458" s="8" t="s">
        <v>14</v>
      </c>
      <c r="G458" s="8" t="s">
        <v>2</v>
      </c>
    </row>
    <row r="459" spans="1:7" x14ac:dyDescent="0.25" outlineLevel="4" collapsed="1">
      <c r="A459" s="7" t="s">
        <v>12</v>
      </c>
      <c r="B459" s="7" t="s">
        <v>96</v>
      </c>
      <c r="C459" s="10" t="s">
        <v>322</v>
      </c>
      <c r="D459" s="7"/>
      <c r="E459" s="7" t="s">
        <v>323</v>
      </c>
      <c r="F459" s="7" t="s">
        <v>14</v>
      </c>
      <c r="G459" s="7" t="s">
        <v>315</v>
      </c>
    </row>
    <row r="460" spans="1:7" x14ac:dyDescent="0.25" outlineLevel="4" collapsed="1">
      <c r="A460" s="7" t="s">
        <v>14</v>
      </c>
      <c r="B460" s="7" t="s">
        <v>60</v>
      </c>
      <c r="C460" s="7" t="s">
        <v>2</v>
      </c>
      <c r="D460" s="7">
        <f>EXACT(G459,"Proxies")</f>
      </c>
      <c r="E460" s="7" t="s">
        <v>324</v>
      </c>
      <c r="F460" s="7" t="s">
        <v>14</v>
      </c>
      <c r="G460" s="7">
        <v>1</v>
      </c>
    </row>
    <row r="461" spans="1:7" x14ac:dyDescent="0.25" outlineLevel="4" collapsed="1">
      <c r="A461" s="7" t="s">
        <v>14</v>
      </c>
      <c r="B461" s="7" t="s">
        <v>60</v>
      </c>
      <c r="C461" s="7" t="s">
        <v>2</v>
      </c>
      <c r="D461" s="7">
        <f>EXACT(G459,"Proxies")</f>
      </c>
      <c r="E461" s="7" t="s">
        <v>325</v>
      </c>
      <c r="F461" s="7" t="s">
        <v>14</v>
      </c>
      <c r="G461" s="7">
        <v>1</v>
      </c>
    </row>
    <row r="462" spans="1:7" x14ac:dyDescent="0.25" outlineLevel="4" collapsed="1">
      <c r="A462" s="8" t="s">
        <v>14</v>
      </c>
      <c r="B462" s="9" t="s">
        <v>326</v>
      </c>
      <c r="C462" s="8" t="s">
        <v>2</v>
      </c>
      <c r="D462" s="8">
        <f>NOT(EXACT(G459,"Proxies"))</f>
      </c>
      <c r="E462" s="8" t="s">
        <v>327</v>
      </c>
      <c r="F462" s="8" t="s">
        <v>14</v>
      </c>
      <c r="G462" s="8" t="s">
        <v>2</v>
      </c>
    </row>
    <row r="463" spans="1:7" x14ac:dyDescent="0.25" outlineLevel="5" collapsed="1">
      <c r="A463" s="7" t="s">
        <v>12</v>
      </c>
      <c r="B463" s="7" t="s">
        <v>96</v>
      </c>
      <c r="C463" s="10" t="s">
        <v>328</v>
      </c>
      <c r="D463" s="7"/>
      <c r="E463" s="7" t="s">
        <v>329</v>
      </c>
      <c r="F463" s="7" t="s">
        <v>14</v>
      </c>
      <c r="G463" s="7" t="s">
        <v>330</v>
      </c>
    </row>
    <row r="464" spans="1:7" x14ac:dyDescent="0.25" outlineLevel="5" collapsed="1">
      <c r="A464" s="8" t="s">
        <v>14</v>
      </c>
      <c r="B464" s="9" t="s">
        <v>331</v>
      </c>
      <c r="C464" s="8" t="s">
        <v>2</v>
      </c>
      <c r="D464" s="8">
        <f>EXACT(G463,"Open water systems")</f>
      </c>
      <c r="E464" s="8" t="s">
        <v>332</v>
      </c>
      <c r="F464" s="8" t="s">
        <v>14</v>
      </c>
      <c r="G464" s="8" t="s">
        <v>2</v>
      </c>
    </row>
    <row r="465" spans="1:7" x14ac:dyDescent="0.25" outlineLevel="6" collapsed="1">
      <c r="A465" s="7" t="s">
        <v>12</v>
      </c>
      <c r="B465" s="7" t="s">
        <v>62</v>
      </c>
      <c r="C465" s="7" t="s">
        <v>2</v>
      </c>
      <c r="D465" s="7"/>
      <c r="E465" s="7" t="s">
        <v>333</v>
      </c>
      <c r="F465" s="7" t="s">
        <v>14</v>
      </c>
      <c r="G465" s="7" t="b">
        <v>1</v>
      </c>
    </row>
    <row r="466" spans="1:7" x14ac:dyDescent="0.25" outlineLevel="6" collapsed="1">
      <c r="A466" s="7" t="s">
        <v>14</v>
      </c>
      <c r="B466" s="7" t="s">
        <v>60</v>
      </c>
      <c r="C466" s="7" t="s">
        <v>2</v>
      </c>
      <c r="D466" s="7">
        <f>EXACT(G465,true)</f>
      </c>
      <c r="E466" s="7" t="s">
        <v>334</v>
      </c>
      <c r="F466" s="7" t="s">
        <v>14</v>
      </c>
      <c r="G466" s="7">
        <v>1</v>
      </c>
    </row>
    <row r="467" spans="1:7" x14ac:dyDescent="0.25" outlineLevel="5" collapsed="1">
      <c r="A467" s="8" t="s">
        <v>14</v>
      </c>
      <c r="B467" s="9" t="s">
        <v>331</v>
      </c>
      <c r="C467" s="8" t="s">
        <v>2</v>
      </c>
      <c r="D467" s="8">
        <f>NOT(EXACT(G463,"Open water systems"))</f>
      </c>
      <c r="E467" s="8" t="s">
        <v>335</v>
      </c>
      <c r="F467" s="8" t="s">
        <v>14</v>
      </c>
      <c r="G467" s="8" t="s">
        <v>2</v>
      </c>
    </row>
    <row r="468" spans="1:7" x14ac:dyDescent="0.25" outlineLevel="6" collapsed="1">
      <c r="A468" s="7" t="s">
        <v>12</v>
      </c>
      <c r="B468" s="7" t="s">
        <v>62</v>
      </c>
      <c r="C468" s="7" t="s">
        <v>2</v>
      </c>
      <c r="D468" s="7"/>
      <c r="E468" s="7" t="s">
        <v>333</v>
      </c>
      <c r="F468" s="7" t="s">
        <v>14</v>
      </c>
      <c r="G468" s="7" t="b">
        <v>1</v>
      </c>
    </row>
    <row r="469" spans="1:7" x14ac:dyDescent="0.25" outlineLevel="6" collapsed="1">
      <c r="A469" s="7" t="s">
        <v>14</v>
      </c>
      <c r="B469" s="7" t="s">
        <v>60</v>
      </c>
      <c r="C469" s="7" t="s">
        <v>2</v>
      </c>
      <c r="D469" s="7">
        <f>EXACT(G468,true)</f>
      </c>
      <c r="E469" s="7" t="s">
        <v>334</v>
      </c>
      <c r="F469" s="7" t="s">
        <v>14</v>
      </c>
      <c r="G469" s="7">
        <v>1</v>
      </c>
    </row>
    <row r="470" spans="1:7" x14ac:dyDescent="0.25" outlineLevel="4" collapsed="1">
      <c r="A470" s="7" t="s">
        <v>14</v>
      </c>
      <c r="B470" s="7" t="s">
        <v>60</v>
      </c>
      <c r="C470" s="7" t="s">
        <v>2</v>
      </c>
      <c r="D470" s="7">
        <f>NOT(EXACT(G459,"Proxies"))</f>
      </c>
      <c r="E470" s="7" t="s">
        <v>325</v>
      </c>
      <c r="F470" s="7" t="s">
        <v>14</v>
      </c>
      <c r="G470" s="7">
        <v>1</v>
      </c>
    </row>
    <row r="471" spans="1:7" x14ac:dyDescent="0.25" outlineLevel="2" collapsed="1">
      <c r="A471" s="8" t="s">
        <v>12</v>
      </c>
      <c r="B471" s="9" t="s">
        <v>401</v>
      </c>
      <c r="C471" s="8" t="s">
        <v>2</v>
      </c>
      <c r="D471" s="8"/>
      <c r="E471" s="8" t="s">
        <v>402</v>
      </c>
      <c r="F471" s="8" t="s">
        <v>12</v>
      </c>
      <c r="G471" s="8" t="s">
        <v>2</v>
      </c>
    </row>
    <row r="472" spans="1:7" x14ac:dyDescent="0.25" outlineLevel="3" collapsed="1">
      <c r="A472" s="7" t="s">
        <v>12</v>
      </c>
      <c r="B472" s="7" t="s">
        <v>60</v>
      </c>
      <c r="C472" s="7" t="s">
        <v>2</v>
      </c>
      <c r="D472" s="7"/>
      <c r="E472" s="7" t="s">
        <v>403</v>
      </c>
      <c r="F472" s="7" t="s">
        <v>14</v>
      </c>
      <c r="G472" s="7">
        <v>1</v>
      </c>
    </row>
    <row r="473" spans="1:7" x14ac:dyDescent="0.25" outlineLevel="3" collapsed="1">
      <c r="A473" s="7" t="s">
        <v>12</v>
      </c>
      <c r="B473" s="7" t="s">
        <v>60</v>
      </c>
      <c r="C473" s="7" t="s">
        <v>2</v>
      </c>
      <c r="D473" s="7"/>
      <c r="E473" s="7" t="s">
        <v>404</v>
      </c>
      <c r="F473" s="7" t="s">
        <v>14</v>
      </c>
      <c r="G473" s="7">
        <v>1</v>
      </c>
    </row>
    <row r="474" spans="1:7" x14ac:dyDescent="0.25" outlineLevel="3" collapsed="1">
      <c r="A474" s="7" t="s">
        <v>12</v>
      </c>
      <c r="B474" s="7" t="s">
        <v>60</v>
      </c>
      <c r="C474" s="7" t="s">
        <v>2</v>
      </c>
      <c r="D474" s="7"/>
      <c r="E474" s="7" t="s">
        <v>405</v>
      </c>
      <c r="F474" s="7" t="s">
        <v>14</v>
      </c>
      <c r="G474" s="7">
        <v>1</v>
      </c>
    </row>
    <row r="475" spans="1:7" x14ac:dyDescent="0.25" outlineLevel="3" collapsed="1">
      <c r="A475" s="7" t="s">
        <v>12</v>
      </c>
      <c r="B475" s="7" t="s">
        <v>60</v>
      </c>
      <c r="C475" s="7" t="s">
        <v>2</v>
      </c>
      <c r="D475" s="7"/>
      <c r="E475" s="7" t="s">
        <v>406</v>
      </c>
      <c r="F475" s="7" t="s">
        <v>14</v>
      </c>
      <c r="G475" s="7">
        <v>1</v>
      </c>
    </row>
    <row r="476" spans="1:7" x14ac:dyDescent="0.25" outlineLevel="3" collapsed="1">
      <c r="A476" s="7" t="s">
        <v>12</v>
      </c>
      <c r="B476" s="7" t="s">
        <v>60</v>
      </c>
      <c r="C476" s="7" t="s">
        <v>2</v>
      </c>
      <c r="D476" s="7"/>
      <c r="E476" s="7" t="s">
        <v>317</v>
      </c>
      <c r="F476" s="7" t="s">
        <v>14</v>
      </c>
      <c r="G476" s="7">
        <v>1</v>
      </c>
    </row>
    <row r="477" spans="1:7" x14ac:dyDescent="0.25" outlineLevel="3" collapsed="1">
      <c r="A477" s="7" t="s">
        <v>12</v>
      </c>
      <c r="B477" s="7" t="s">
        <v>60</v>
      </c>
      <c r="C477" s="7" t="s">
        <v>2</v>
      </c>
      <c r="D477" s="7"/>
      <c r="E477" s="7" t="s">
        <v>325</v>
      </c>
      <c r="F477" s="7" t="s">
        <v>14</v>
      </c>
      <c r="G477" s="7">
        <v>1</v>
      </c>
    </row>
    <row r="478" spans="1:7" x14ac:dyDescent="0.25" outlineLevel="3" collapsed="1">
      <c r="A478" s="7" t="s">
        <v>12</v>
      </c>
      <c r="B478" s="7" t="s">
        <v>60</v>
      </c>
      <c r="C478" s="7" t="s">
        <v>2</v>
      </c>
      <c r="D478" s="7"/>
      <c r="E478" s="7" t="s">
        <v>407</v>
      </c>
      <c r="F478" s="7" t="s">
        <v>14</v>
      </c>
      <c r="G478" s="7">
        <v>1</v>
      </c>
    </row>
    <row r="479" spans="1:7" x14ac:dyDescent="0.25" outlineLevel="3" collapsed="1">
      <c r="A479" s="7" t="s">
        <v>12</v>
      </c>
      <c r="B479" s="7" t="s">
        <v>60</v>
      </c>
      <c r="C479" s="7" t="s">
        <v>2</v>
      </c>
      <c r="D479" s="7"/>
      <c r="E479" s="7" t="s">
        <v>408</v>
      </c>
      <c r="F479" s="7" t="s">
        <v>14</v>
      </c>
      <c r="G479" s="7">
        <v>1</v>
      </c>
    </row>
    <row r="480" spans="1:7" x14ac:dyDescent="0.25" outlineLevel="3" collapsed="1">
      <c r="A480" s="7" t="s">
        <v>12</v>
      </c>
      <c r="B480" s="7" t="s">
        <v>60</v>
      </c>
      <c r="C480" s="7" t="s">
        <v>2</v>
      </c>
      <c r="D480" s="7"/>
      <c r="E480" s="7" t="s">
        <v>262</v>
      </c>
      <c r="F480" s="7" t="s">
        <v>14</v>
      </c>
      <c r="G480" s="7">
        <v>1</v>
      </c>
    </row>
    <row r="481" spans="1:7" x14ac:dyDescent="0.25" outlineLevel="2" collapsed="1">
      <c r="A481" s="8" t="s">
        <v>12</v>
      </c>
      <c r="B481" s="9" t="s">
        <v>409</v>
      </c>
      <c r="C481" s="8" t="s">
        <v>2</v>
      </c>
      <c r="D481" s="8"/>
      <c r="E481" s="8" t="s">
        <v>410</v>
      </c>
      <c r="F481" s="8" t="s">
        <v>12</v>
      </c>
      <c r="G481" s="8" t="s">
        <v>2</v>
      </c>
    </row>
    <row r="482" spans="1:7" x14ac:dyDescent="0.25" outlineLevel="3" collapsed="1">
      <c r="A482" s="7" t="s">
        <v>12</v>
      </c>
      <c r="B482" s="7" t="s">
        <v>60</v>
      </c>
      <c r="C482" s="7" t="s">
        <v>2</v>
      </c>
      <c r="D482" s="7"/>
      <c r="E482" s="7" t="s">
        <v>411</v>
      </c>
      <c r="F482" s="7" t="s">
        <v>14</v>
      </c>
      <c r="G482" s="7">
        <v>1</v>
      </c>
    </row>
    <row r="483" spans="1:7" x14ac:dyDescent="0.25" outlineLevel="3" collapsed="1">
      <c r="A483" s="7" t="s">
        <v>12</v>
      </c>
      <c r="B483" s="7" t="s">
        <v>60</v>
      </c>
      <c r="C483" s="7" t="s">
        <v>2</v>
      </c>
      <c r="D483" s="7"/>
      <c r="E483" s="7" t="s">
        <v>412</v>
      </c>
      <c r="F483" s="7" t="s">
        <v>14</v>
      </c>
      <c r="G483" s="7">
        <v>1</v>
      </c>
    </row>
    <row r="484" spans="1:7" x14ac:dyDescent="0.25" outlineLevel="3" collapsed="1">
      <c r="A484" s="8" t="s">
        <v>12</v>
      </c>
      <c r="B484" s="9" t="s">
        <v>413</v>
      </c>
      <c r="C484" s="8" t="s">
        <v>2</v>
      </c>
      <c r="D484" s="8"/>
      <c r="E484" s="8" t="s">
        <v>414</v>
      </c>
      <c r="F484" s="8" t="s">
        <v>14</v>
      </c>
      <c r="G484" s="8" t="s">
        <v>2</v>
      </c>
    </row>
    <row r="485" spans="1:7" x14ac:dyDescent="0.25" outlineLevel="4" collapsed="1">
      <c r="A485" s="7" t="s">
        <v>12</v>
      </c>
      <c r="B485" s="7" t="s">
        <v>96</v>
      </c>
      <c r="C485" s="10" t="s">
        <v>415</v>
      </c>
      <c r="D485" s="7"/>
      <c r="E485" s="7" t="s">
        <v>416</v>
      </c>
      <c r="F485" s="7" t="s">
        <v>14</v>
      </c>
      <c r="G485" s="7" t="s">
        <v>417</v>
      </c>
    </row>
    <row r="486" spans="1:7" x14ac:dyDescent="0.25" outlineLevel="4" collapsed="1">
      <c r="A486" s="8" t="s">
        <v>14</v>
      </c>
      <c r="B486" s="9" t="s">
        <v>418</v>
      </c>
      <c r="C486" s="8" t="s">
        <v>2</v>
      </c>
      <c r="D486" s="8">
        <f>EXACT(G485,"Direct Method")</f>
      </c>
      <c r="E486" s="8" t="s">
        <v>417</v>
      </c>
      <c r="F486" s="8" t="s">
        <v>12</v>
      </c>
      <c r="G486" s="8" t="s">
        <v>2</v>
      </c>
    </row>
    <row r="487" spans="1:7" x14ac:dyDescent="0.25" outlineLevel="5" collapsed="1">
      <c r="A487" s="8" t="s">
        <v>12</v>
      </c>
      <c r="B487" s="9" t="s">
        <v>419</v>
      </c>
      <c r="C487" s="8" t="s">
        <v>2</v>
      </c>
      <c r="D487" s="8"/>
      <c r="E487" s="8" t="s">
        <v>420</v>
      </c>
      <c r="F487" s="8" t="s">
        <v>12</v>
      </c>
      <c r="G487" s="8" t="s">
        <v>2</v>
      </c>
    </row>
    <row r="488" spans="1:7" x14ac:dyDescent="0.25" outlineLevel="6" collapsed="1">
      <c r="A488" s="7" t="s">
        <v>12</v>
      </c>
      <c r="B488" s="7" t="s">
        <v>60</v>
      </c>
      <c r="C488" s="7" t="s">
        <v>2</v>
      </c>
      <c r="D488" s="7"/>
      <c r="E488" s="7" t="s">
        <v>421</v>
      </c>
      <c r="F488" s="7" t="s">
        <v>14</v>
      </c>
      <c r="G488" s="7">
        <v>1</v>
      </c>
    </row>
    <row r="489" spans="1:7" x14ac:dyDescent="0.25" outlineLevel="6" collapsed="1">
      <c r="A489" s="7" t="s">
        <v>12</v>
      </c>
      <c r="B489" s="7" t="s">
        <v>60</v>
      </c>
      <c r="C489" s="7" t="s">
        <v>2</v>
      </c>
      <c r="D489" s="7"/>
      <c r="E489" s="7" t="s">
        <v>422</v>
      </c>
      <c r="F489" s="7" t="s">
        <v>14</v>
      </c>
      <c r="G489" s="7">
        <v>1</v>
      </c>
    </row>
    <row r="490" spans="1:7" x14ac:dyDescent="0.25" outlineLevel="6" collapsed="1">
      <c r="A490" s="7" t="s">
        <v>12</v>
      </c>
      <c r="B490" s="7" t="s">
        <v>60</v>
      </c>
      <c r="C490" s="7" t="s">
        <v>2</v>
      </c>
      <c r="D490" s="7"/>
      <c r="E490" s="7" t="s">
        <v>423</v>
      </c>
      <c r="F490" s="7" t="s">
        <v>14</v>
      </c>
      <c r="G490" s="7">
        <v>1</v>
      </c>
    </row>
    <row r="491" spans="1:7" x14ac:dyDescent="0.25" outlineLevel="4" collapsed="1">
      <c r="A491" s="8" t="s">
        <v>14</v>
      </c>
      <c r="B491" s="9" t="s">
        <v>424</v>
      </c>
      <c r="C491" s="8" t="s">
        <v>2</v>
      </c>
      <c r="D491" s="8">
        <f>EXACT(G485,"Indirect method (stationary equipment)")</f>
      </c>
      <c r="E491" s="8" t="s">
        <v>425</v>
      </c>
      <c r="F491" s="8" t="s">
        <v>12</v>
      </c>
      <c r="G491" s="8" t="s">
        <v>2</v>
      </c>
    </row>
    <row r="492" spans="1:7" x14ac:dyDescent="0.25" outlineLevel="5" collapsed="1">
      <c r="A492" s="8" t="s">
        <v>12</v>
      </c>
      <c r="B492" s="9" t="s">
        <v>426</v>
      </c>
      <c r="C492" s="8" t="s">
        <v>2</v>
      </c>
      <c r="D492" s="8"/>
      <c r="E492" s="8" t="s">
        <v>427</v>
      </c>
      <c r="F492" s="8" t="s">
        <v>12</v>
      </c>
      <c r="G492" s="8" t="s">
        <v>2</v>
      </c>
    </row>
    <row r="493" spans="1:7" x14ac:dyDescent="0.25" outlineLevel="6" collapsed="1">
      <c r="A493" s="7" t="s">
        <v>12</v>
      </c>
      <c r="B493" s="7" t="s">
        <v>60</v>
      </c>
      <c r="C493" s="7" t="s">
        <v>2</v>
      </c>
      <c r="D493" s="7"/>
      <c r="E493" s="7" t="s">
        <v>428</v>
      </c>
      <c r="F493" s="7" t="s">
        <v>14</v>
      </c>
      <c r="G493" s="7">
        <v>1</v>
      </c>
    </row>
    <row r="494" spans="1:7" x14ac:dyDescent="0.25" outlineLevel="6" collapsed="1">
      <c r="A494" s="7" t="s">
        <v>12</v>
      </c>
      <c r="B494" s="7" t="s">
        <v>60</v>
      </c>
      <c r="C494" s="7" t="s">
        <v>2</v>
      </c>
      <c r="D494" s="7"/>
      <c r="E494" s="7" t="s">
        <v>429</v>
      </c>
      <c r="F494" s="7" t="s">
        <v>14</v>
      </c>
      <c r="G494" s="7">
        <v>1</v>
      </c>
    </row>
    <row r="495" spans="1:7" x14ac:dyDescent="0.25" outlineLevel="6" collapsed="1">
      <c r="A495" s="7" t="s">
        <v>12</v>
      </c>
      <c r="B495" s="7" t="s">
        <v>60</v>
      </c>
      <c r="C495" s="7" t="s">
        <v>2</v>
      </c>
      <c r="D495" s="7"/>
      <c r="E495" s="7" t="s">
        <v>430</v>
      </c>
      <c r="F495" s="7" t="s">
        <v>14</v>
      </c>
      <c r="G495" s="7">
        <v>1</v>
      </c>
    </row>
    <row r="496" spans="1:7" x14ac:dyDescent="0.25" outlineLevel="6" collapsed="1">
      <c r="A496" s="7" t="s">
        <v>12</v>
      </c>
      <c r="B496" s="7" t="s">
        <v>60</v>
      </c>
      <c r="C496" s="7" t="s">
        <v>2</v>
      </c>
      <c r="D496" s="7"/>
      <c r="E496" s="7" t="s">
        <v>431</v>
      </c>
      <c r="F496" s="7" t="s">
        <v>14</v>
      </c>
      <c r="G496" s="7">
        <v>1</v>
      </c>
    </row>
    <row r="497" spans="1:7" x14ac:dyDescent="0.25" outlineLevel="6" collapsed="1">
      <c r="A497" s="7" t="s">
        <v>12</v>
      </c>
      <c r="B497" s="7" t="s">
        <v>60</v>
      </c>
      <c r="C497" s="7" t="s">
        <v>2</v>
      </c>
      <c r="D497" s="7"/>
      <c r="E497" s="7" t="s">
        <v>423</v>
      </c>
      <c r="F497" s="7" t="s">
        <v>14</v>
      </c>
      <c r="G497" s="7">
        <v>1</v>
      </c>
    </row>
    <row r="498" spans="1:7" x14ac:dyDescent="0.25" outlineLevel="4" collapsed="1">
      <c r="A498" s="8" t="s">
        <v>14</v>
      </c>
      <c r="B498" s="9" t="s">
        <v>432</v>
      </c>
      <c r="C498" s="8" t="s">
        <v>2</v>
      </c>
      <c r="D498" s="8">
        <f>EXACT(G485,"Indirect method (For vehicles)")</f>
      </c>
      <c r="E498" s="8" t="s">
        <v>433</v>
      </c>
      <c r="F498" s="8" t="s">
        <v>12</v>
      </c>
      <c r="G498" s="8" t="s">
        <v>2</v>
      </c>
    </row>
    <row r="499" spans="1:7" x14ac:dyDescent="0.25" outlineLevel="5" collapsed="1">
      <c r="A499" s="7" t="s">
        <v>12</v>
      </c>
      <c r="B499" s="7" t="s">
        <v>96</v>
      </c>
      <c r="C499" s="10" t="s">
        <v>434</v>
      </c>
      <c r="D499" s="7"/>
      <c r="E499" s="7" t="s">
        <v>435</v>
      </c>
      <c r="F499" s="7" t="s">
        <v>14</v>
      </c>
      <c r="G499" s="7" t="s">
        <v>436</v>
      </c>
    </row>
    <row r="500" spans="1:7" x14ac:dyDescent="0.25" outlineLevel="5" collapsed="1">
      <c r="A500" s="8" t="s">
        <v>12</v>
      </c>
      <c r="B500" s="9" t="s">
        <v>437</v>
      </c>
      <c r="C500" s="8" t="s">
        <v>2</v>
      </c>
      <c r="D500" s="8"/>
      <c r="E500" s="8" t="s">
        <v>427</v>
      </c>
      <c r="F500" s="8" t="s">
        <v>12</v>
      </c>
      <c r="G500" s="8" t="s">
        <v>2</v>
      </c>
    </row>
    <row r="501" spans="1:7" x14ac:dyDescent="0.25" outlineLevel="6" collapsed="1">
      <c r="A501" s="7" t="s">
        <v>12</v>
      </c>
      <c r="B501" s="7" t="s">
        <v>60</v>
      </c>
      <c r="C501" s="7" t="s">
        <v>2</v>
      </c>
      <c r="D501" s="7"/>
      <c r="E501" s="7" t="s">
        <v>438</v>
      </c>
      <c r="F501" s="7" t="s">
        <v>14</v>
      </c>
      <c r="G501" s="7">
        <v>1</v>
      </c>
    </row>
    <row r="502" spans="1:7" x14ac:dyDescent="0.25" outlineLevel="6" collapsed="1">
      <c r="A502" s="7" t="s">
        <v>12</v>
      </c>
      <c r="B502" s="7" t="s">
        <v>60</v>
      </c>
      <c r="C502" s="7" t="s">
        <v>2</v>
      </c>
      <c r="D502" s="7"/>
      <c r="E502" s="7" t="s">
        <v>439</v>
      </c>
      <c r="F502" s="7" t="s">
        <v>14</v>
      </c>
      <c r="G502" s="7">
        <v>1</v>
      </c>
    </row>
    <row r="503" spans="1:7" x14ac:dyDescent="0.25" outlineLevel="6" collapsed="1">
      <c r="A503" s="7" t="s">
        <v>12</v>
      </c>
      <c r="B503" s="7" t="s">
        <v>60</v>
      </c>
      <c r="C503" s="7" t="s">
        <v>2</v>
      </c>
      <c r="D503" s="7"/>
      <c r="E503" s="7" t="s">
        <v>440</v>
      </c>
      <c r="F503" s="7" t="s">
        <v>14</v>
      </c>
      <c r="G503" s="7">
        <v>1</v>
      </c>
    </row>
    <row r="504" spans="1:7" x14ac:dyDescent="0.25" outlineLevel="6" collapsed="1">
      <c r="A504" s="7" t="s">
        <v>12</v>
      </c>
      <c r="B504" s="7" t="s">
        <v>60</v>
      </c>
      <c r="C504" s="7" t="s">
        <v>2</v>
      </c>
      <c r="D504" s="7"/>
      <c r="E504" s="7" t="s">
        <v>441</v>
      </c>
      <c r="F504" s="7" t="s">
        <v>14</v>
      </c>
      <c r="G504" s="7">
        <v>1</v>
      </c>
    </row>
    <row r="505" spans="1:7" x14ac:dyDescent="0.25" outlineLevel="6" collapsed="1">
      <c r="A505" s="7" t="s">
        <v>12</v>
      </c>
      <c r="B505" s="7" t="s">
        <v>60</v>
      </c>
      <c r="C505" s="7" t="s">
        <v>2</v>
      </c>
      <c r="D505" s="7"/>
      <c r="E505" s="7" t="s">
        <v>422</v>
      </c>
      <c r="F505" s="7" t="s">
        <v>14</v>
      </c>
      <c r="G505" s="7">
        <v>1</v>
      </c>
    </row>
    <row r="506" spans="1:7" x14ac:dyDescent="0.25" outlineLevel="6" collapsed="1">
      <c r="A506" s="7" t="s">
        <v>12</v>
      </c>
      <c r="B506" s="7" t="s">
        <v>60</v>
      </c>
      <c r="C506" s="7" t="s">
        <v>2</v>
      </c>
      <c r="D506" s="7"/>
      <c r="E506" s="7" t="s">
        <v>423</v>
      </c>
      <c r="F506" s="7" t="s">
        <v>14</v>
      </c>
      <c r="G506" s="7">
        <v>1</v>
      </c>
    </row>
    <row r="507" spans="1:7" x14ac:dyDescent="0.25" outlineLevel="4" collapsed="1">
      <c r="A507" s="7" t="s">
        <v>12</v>
      </c>
      <c r="B507" s="7" t="s">
        <v>60</v>
      </c>
      <c r="C507" s="7" t="s">
        <v>2</v>
      </c>
      <c r="D507" s="7"/>
      <c r="E507" s="7" t="s">
        <v>442</v>
      </c>
      <c r="F507" s="7" t="s">
        <v>14</v>
      </c>
      <c r="G507" s="7">
        <v>1</v>
      </c>
    </row>
    <row r="508" spans="1:7" x14ac:dyDescent="0.25" outlineLevel="1" collapsed="1">
      <c r="A508" s="8" t="s">
        <v>12</v>
      </c>
      <c r="B508" s="9" t="s">
        <v>443</v>
      </c>
      <c r="C508" s="8" t="s">
        <v>2</v>
      </c>
      <c r="D508" s="8"/>
      <c r="E508" s="8" t="s">
        <v>444</v>
      </c>
      <c r="F508" s="8" t="s">
        <v>14</v>
      </c>
      <c r="G508" s="8" t="s">
        <v>2</v>
      </c>
    </row>
    <row r="509" spans="1:7" x14ac:dyDescent="0.25" outlineLevel="2" collapsed="1">
      <c r="A509" s="7" t="s">
        <v>12</v>
      </c>
      <c r="B509" s="7" t="s">
        <v>60</v>
      </c>
      <c r="C509" s="7" t="s">
        <v>2</v>
      </c>
      <c r="D509" s="7"/>
      <c r="E509" s="7" t="s">
        <v>445</v>
      </c>
      <c r="F509" s="7" t="s">
        <v>14</v>
      </c>
      <c r="G509" s="7">
        <v>1</v>
      </c>
    </row>
    <row r="510" spans="1:7" x14ac:dyDescent="0.25" outlineLevel="2" collapsed="1">
      <c r="A510" s="7" t="s">
        <v>12</v>
      </c>
      <c r="B510" s="7" t="s">
        <v>60</v>
      </c>
      <c r="C510" s="7" t="s">
        <v>2</v>
      </c>
      <c r="D510" s="7"/>
      <c r="E510" s="7" t="s">
        <v>446</v>
      </c>
      <c r="F510" s="7" t="s">
        <v>14</v>
      </c>
      <c r="G510" s="7">
        <v>1</v>
      </c>
    </row>
    <row r="511" spans="1:7" x14ac:dyDescent="0.25" outlineLevel="2" collapsed="1">
      <c r="A511" s="7" t="s">
        <v>12</v>
      </c>
      <c r="B511" s="7" t="s">
        <v>60</v>
      </c>
      <c r="C511" s="7" t="s">
        <v>2</v>
      </c>
      <c r="D511" s="7"/>
      <c r="E511" s="7" t="s">
        <v>447</v>
      </c>
      <c r="F511" s="7" t="s">
        <v>14</v>
      </c>
      <c r="G511" s="7">
        <v>1</v>
      </c>
    </row>
    <row r="512" spans="1:7" x14ac:dyDescent="0.25" outlineLevel="2" collapsed="1">
      <c r="A512" s="7" t="s">
        <v>12</v>
      </c>
      <c r="B512" s="7" t="s">
        <v>60</v>
      </c>
      <c r="C512" s="7" t="s">
        <v>2</v>
      </c>
      <c r="D512" s="7"/>
      <c r="E512" s="7" t="s">
        <v>448</v>
      </c>
      <c r="F512" s="7" t="s">
        <v>14</v>
      </c>
      <c r="G512" s="7">
        <v>1</v>
      </c>
    </row>
    <row r="513" spans="1:7" x14ac:dyDescent="0.25" outlineLevel="2" collapsed="1">
      <c r="A513" s="7" t="s">
        <v>12</v>
      </c>
      <c r="B513" s="7" t="s">
        <v>60</v>
      </c>
      <c r="C513" s="7" t="s">
        <v>2</v>
      </c>
      <c r="D513" s="7"/>
      <c r="E513" s="7" t="s">
        <v>449</v>
      </c>
      <c r="F513" s="7" t="s">
        <v>14</v>
      </c>
      <c r="G513" s="7">
        <v>1</v>
      </c>
    </row>
    <row r="514" spans="1:7" x14ac:dyDescent="0.25">
      <c r="A514" s="5" t="s">
        <v>12</v>
      </c>
      <c r="B514" s="6" t="s">
        <v>450</v>
      </c>
      <c r="C514" s="5" t="s">
        <v>2</v>
      </c>
      <c r="D514" s="5"/>
      <c r="E514" s="5" t="s">
        <v>451</v>
      </c>
      <c r="F514" s="5" t="s">
        <v>14</v>
      </c>
      <c r="G514" s="5" t="s">
        <v>2</v>
      </c>
    </row>
    <row r="515" spans="1:7" x14ac:dyDescent="0.25" outlineLevel="1" collapsed="1">
      <c r="A515" s="7" t="s">
        <v>12</v>
      </c>
      <c r="B515" s="7" t="s">
        <v>60</v>
      </c>
      <c r="C515" s="7" t="s">
        <v>2</v>
      </c>
      <c r="D515" s="7"/>
      <c r="E515" s="7" t="s">
        <v>452</v>
      </c>
      <c r="F515" s="7" t="s">
        <v>14</v>
      </c>
      <c r="G515" s="7">
        <v>1</v>
      </c>
    </row>
    <row r="516" spans="1:7" x14ac:dyDescent="0.25" outlineLevel="1" collapsed="1">
      <c r="A516" s="7" t="s">
        <v>12</v>
      </c>
      <c r="B516" s="7" t="s">
        <v>60</v>
      </c>
      <c r="C516" s="7" t="s">
        <v>2</v>
      </c>
      <c r="D516" s="7"/>
      <c r="E516" s="7" t="s">
        <v>445</v>
      </c>
      <c r="F516" s="7" t="s">
        <v>14</v>
      </c>
      <c r="G516" s="7">
        <v>1</v>
      </c>
    </row>
    <row r="517" spans="1:7" x14ac:dyDescent="0.25" outlineLevel="1" collapsed="1">
      <c r="A517" s="7" t="s">
        <v>12</v>
      </c>
      <c r="B517" s="7" t="s">
        <v>60</v>
      </c>
      <c r="C517" s="7" t="s">
        <v>2</v>
      </c>
      <c r="D517" s="7"/>
      <c r="E517" s="7" t="s">
        <v>338</v>
      </c>
      <c r="F517" s="7" t="s">
        <v>14</v>
      </c>
      <c r="G517" s="7">
        <v>1</v>
      </c>
    </row>
    <row r="518" spans="1:7" x14ac:dyDescent="0.25" outlineLevel="1" collapsed="1">
      <c r="A518" s="7" t="s">
        <v>12</v>
      </c>
      <c r="B518" s="7" t="s">
        <v>60</v>
      </c>
      <c r="C518" s="7" t="s">
        <v>2</v>
      </c>
      <c r="D518" s="7"/>
      <c r="E518" s="7" t="s">
        <v>453</v>
      </c>
      <c r="F518" s="7" t="s">
        <v>14</v>
      </c>
      <c r="G518" s="7">
        <v>1</v>
      </c>
    </row>
    <row r="519" spans="1:7" x14ac:dyDescent="0.25" outlineLevel="1" collapsed="1">
      <c r="A519" s="7" t="s">
        <v>12</v>
      </c>
      <c r="B519" s="7" t="s">
        <v>60</v>
      </c>
      <c r="C519" s="7" t="s">
        <v>2</v>
      </c>
      <c r="D519" s="7"/>
      <c r="E519" s="7" t="s">
        <v>454</v>
      </c>
      <c r="F519" s="7" t="s">
        <v>14</v>
      </c>
      <c r="G519" s="7">
        <v>1</v>
      </c>
    </row>
    <row r="520" spans="1:7" x14ac:dyDescent="0.25">
      <c r="A520" s="5" t="s">
        <v>12</v>
      </c>
      <c r="B520" s="6" t="s">
        <v>455</v>
      </c>
      <c r="C520" s="5" t="s">
        <v>2</v>
      </c>
      <c r="D520" s="5"/>
      <c r="E520" s="5" t="s">
        <v>456</v>
      </c>
      <c r="F520" s="5" t="s">
        <v>12</v>
      </c>
      <c r="G520" s="5" t="s">
        <v>2</v>
      </c>
    </row>
    <row r="521" spans="1:7" x14ac:dyDescent="0.25" outlineLevel="1" collapsed="1">
      <c r="A521" s="7" t="s">
        <v>12</v>
      </c>
      <c r="B521" s="7" t="s">
        <v>60</v>
      </c>
      <c r="C521" s="7" t="s">
        <v>2</v>
      </c>
      <c r="D521" s="7"/>
      <c r="E521" s="7" t="s">
        <v>457</v>
      </c>
      <c r="F521" s="7" t="s">
        <v>14</v>
      </c>
      <c r="G521" s="7">
        <v>1</v>
      </c>
    </row>
    <row r="522" spans="1:7" x14ac:dyDescent="0.25" outlineLevel="1" collapsed="1">
      <c r="A522" s="7" t="s">
        <v>12</v>
      </c>
      <c r="B522" s="7" t="s">
        <v>60</v>
      </c>
      <c r="C522" s="7" t="s">
        <v>2</v>
      </c>
      <c r="D522" s="7"/>
      <c r="E522" s="7" t="s">
        <v>458</v>
      </c>
      <c r="F522" s="7" t="s">
        <v>14</v>
      </c>
      <c r="G522" s="7">
        <v>1</v>
      </c>
    </row>
    <row r="523" spans="1:7" x14ac:dyDescent="0.25">
      <c r="A523" s="5" t="s">
        <v>12</v>
      </c>
      <c r="B523" s="6" t="s">
        <v>459</v>
      </c>
      <c r="C523" s="5" t="s">
        <v>2</v>
      </c>
      <c r="D523" s="5"/>
      <c r="E523" s="5" t="s">
        <v>460</v>
      </c>
      <c r="F523" s="5" t="s">
        <v>12</v>
      </c>
      <c r="G523" s="5" t="s">
        <v>2</v>
      </c>
    </row>
    <row r="524" spans="1:7" x14ac:dyDescent="0.25" outlineLevel="1" collapsed="1">
      <c r="A524" s="7" t="s">
        <v>12</v>
      </c>
      <c r="B524" s="7" t="s">
        <v>60</v>
      </c>
      <c r="C524" s="7" t="s">
        <v>2</v>
      </c>
      <c r="D524" s="7"/>
      <c r="E524" s="7" t="s">
        <v>461</v>
      </c>
      <c r="F524" s="7" t="s">
        <v>14</v>
      </c>
      <c r="G524" s="7">
        <v>1</v>
      </c>
    </row>
    <row r="525" spans="1:7" x14ac:dyDescent="0.25" outlineLevel="1" collapsed="1">
      <c r="A525" s="7" t="s">
        <v>12</v>
      </c>
      <c r="B525" s="7" t="s">
        <v>60</v>
      </c>
      <c r="C525" s="7" t="s">
        <v>2</v>
      </c>
      <c r="D525" s="7"/>
      <c r="E525" s="7" t="s">
        <v>458</v>
      </c>
      <c r="F525" s="7" t="s">
        <v>14</v>
      </c>
      <c r="G525" s="7">
        <v>1</v>
      </c>
    </row>
    <row r="526" spans="1:7" x14ac:dyDescent="0.25">
      <c r="A526" s="5" t="s">
        <v>12</v>
      </c>
      <c r="B526" s="6" t="s">
        <v>462</v>
      </c>
      <c r="C526" s="5" t="s">
        <v>2</v>
      </c>
      <c r="D526" s="5"/>
      <c r="E526" s="5" t="s">
        <v>463</v>
      </c>
      <c r="F526" s="5" t="s">
        <v>14</v>
      </c>
      <c r="G526" s="5" t="s">
        <v>2</v>
      </c>
    </row>
    <row r="527" spans="1:7" x14ac:dyDescent="0.25" outlineLevel="1" collapsed="1">
      <c r="A527" s="7" t="s">
        <v>12</v>
      </c>
      <c r="B527" s="7" t="s">
        <v>60</v>
      </c>
      <c r="C527" s="7" t="s">
        <v>2</v>
      </c>
      <c r="D527" s="7"/>
      <c r="E527" s="7" t="s">
        <v>464</v>
      </c>
      <c r="F527" s="7" t="s">
        <v>14</v>
      </c>
      <c r="G527" s="7">
        <v>1</v>
      </c>
    </row>
    <row r="528" spans="1:7" x14ac:dyDescent="0.25" outlineLevel="1" collapsed="1">
      <c r="A528" s="7" t="s">
        <v>12</v>
      </c>
      <c r="B528" s="7" t="s">
        <v>60</v>
      </c>
      <c r="C528" s="7" t="s">
        <v>2</v>
      </c>
      <c r="D528" s="7"/>
      <c r="E528" s="7" t="s">
        <v>465</v>
      </c>
      <c r="F528" s="7" t="s">
        <v>14</v>
      </c>
      <c r="G528" s="7">
        <v>1</v>
      </c>
    </row>
    <row r="529" spans="1:7" x14ac:dyDescent="0.25" outlineLevel="1" collapsed="1">
      <c r="A529" s="7" t="s">
        <v>12</v>
      </c>
      <c r="B529" s="7" t="s">
        <v>60</v>
      </c>
      <c r="C529" s="7" t="s">
        <v>2</v>
      </c>
      <c r="D529" s="7"/>
      <c r="E529" s="7" t="s">
        <v>466</v>
      </c>
      <c r="F529" s="7" t="s">
        <v>14</v>
      </c>
      <c r="G529" s="7">
        <v>1</v>
      </c>
    </row>
    <row r="530" spans="1:7" x14ac:dyDescent="0.25" outlineLevel="1" collapsed="1">
      <c r="A530" s="7" t="s">
        <v>12</v>
      </c>
      <c r="B530" s="7" t="s">
        <v>60</v>
      </c>
      <c r="C530" s="7" t="s">
        <v>2</v>
      </c>
      <c r="D530" s="7"/>
      <c r="E530" s="7" t="s">
        <v>445</v>
      </c>
      <c r="F530" s="7" t="s">
        <v>14</v>
      </c>
      <c r="G530" s="7">
        <v>1</v>
      </c>
    </row>
    <row r="531" spans="1:7" x14ac:dyDescent="0.25" outlineLevel="1" collapsed="1">
      <c r="A531" s="7" t="s">
        <v>12</v>
      </c>
      <c r="B531" s="7" t="s">
        <v>60</v>
      </c>
      <c r="C531" s="7" t="s">
        <v>2</v>
      </c>
      <c r="D531" s="7"/>
      <c r="E531" s="7" t="s">
        <v>338</v>
      </c>
      <c r="F531" s="7" t="s">
        <v>14</v>
      </c>
      <c r="G531" s="7">
        <v>1</v>
      </c>
    </row>
    <row r="532" spans="1:7" x14ac:dyDescent="0.25" outlineLevel="1" collapsed="1">
      <c r="A532" s="7" t="s">
        <v>12</v>
      </c>
      <c r="B532" s="7" t="s">
        <v>60</v>
      </c>
      <c r="C532" s="7" t="s">
        <v>2</v>
      </c>
      <c r="D532" s="7"/>
      <c r="E532" s="7" t="s">
        <v>467</v>
      </c>
      <c r="F532" s="7" t="s">
        <v>14</v>
      </c>
      <c r="G532" s="7">
        <v>1</v>
      </c>
    </row>
    <row r="533" spans="1:7" x14ac:dyDescent="0.25" outlineLevel="1" collapsed="1">
      <c r="A533" s="7" t="s">
        <v>12</v>
      </c>
      <c r="B533" s="7" t="s">
        <v>60</v>
      </c>
      <c r="C533" s="7" t="s">
        <v>2</v>
      </c>
      <c r="D533" s="7"/>
      <c r="E533" s="7" t="s">
        <v>468</v>
      </c>
      <c r="F533" s="7" t="s">
        <v>14</v>
      </c>
      <c r="G533" s="7">
        <v>1</v>
      </c>
    </row>
    <row r="534" spans="1:7" x14ac:dyDescent="0.25" outlineLevel="1" collapsed="1">
      <c r="A534" s="7" t="s">
        <v>12</v>
      </c>
      <c r="B534" s="7" t="s">
        <v>60</v>
      </c>
      <c r="C534" s="7" t="s">
        <v>2</v>
      </c>
      <c r="D534" s="7"/>
      <c r="E534" s="7" t="s">
        <v>469</v>
      </c>
      <c r="F534" s="7" t="s">
        <v>14</v>
      </c>
      <c r="G534" s="7">
        <v>1</v>
      </c>
    </row>
    <row r="535" spans="1:7" x14ac:dyDescent="0.25">
      <c r="A535" s="5" t="s">
        <v>12</v>
      </c>
      <c r="B535" s="6" t="s">
        <v>470</v>
      </c>
      <c r="C535" s="5" t="s">
        <v>2</v>
      </c>
      <c r="D535" s="5"/>
      <c r="E535" s="5" t="s">
        <v>471</v>
      </c>
      <c r="F535" s="5" t="s">
        <v>14</v>
      </c>
      <c r="G535" s="5" t="s">
        <v>2</v>
      </c>
    </row>
    <row r="536" spans="1:7" x14ac:dyDescent="0.25" outlineLevel="1" collapsed="1">
      <c r="A536" s="7" t="s">
        <v>12</v>
      </c>
      <c r="B536" s="7" t="s">
        <v>60</v>
      </c>
      <c r="C536" s="7" t="s">
        <v>2</v>
      </c>
      <c r="D536" s="7"/>
      <c r="E536" s="7" t="s">
        <v>472</v>
      </c>
      <c r="F536" s="7" t="s">
        <v>14</v>
      </c>
      <c r="G536" s="7">
        <v>1</v>
      </c>
    </row>
    <row r="537" spans="1:7" x14ac:dyDescent="0.25" outlineLevel="1" collapsed="1">
      <c r="A537" s="7" t="s">
        <v>12</v>
      </c>
      <c r="B537" s="7" t="s">
        <v>60</v>
      </c>
      <c r="C537" s="7" t="s">
        <v>2</v>
      </c>
      <c r="D537" s="7"/>
      <c r="E537" s="7" t="s">
        <v>473</v>
      </c>
      <c r="F537" s="7" t="s">
        <v>14</v>
      </c>
      <c r="G537" s="7">
        <v>1</v>
      </c>
    </row>
    <row r="538" spans="1:7" x14ac:dyDescent="0.25" outlineLevel="1" collapsed="1">
      <c r="A538" s="7" t="s">
        <v>12</v>
      </c>
      <c r="B538" s="7" t="s">
        <v>60</v>
      </c>
      <c r="C538" s="7" t="s">
        <v>2</v>
      </c>
      <c r="D538" s="7"/>
      <c r="E538" s="7" t="s">
        <v>474</v>
      </c>
      <c r="F538" s="7" t="s">
        <v>14</v>
      </c>
      <c r="G538" s="7">
        <v>1</v>
      </c>
    </row>
    <row r="539" spans="1:7" x14ac:dyDescent="0.25" outlineLevel="1" collapsed="1">
      <c r="A539" s="7" t="s">
        <v>12</v>
      </c>
      <c r="B539" s="7" t="s">
        <v>60</v>
      </c>
      <c r="C539" s="7" t="s">
        <v>2</v>
      </c>
      <c r="D539" s="7"/>
      <c r="E539" s="7" t="s">
        <v>475</v>
      </c>
      <c r="F539" s="7" t="s">
        <v>14</v>
      </c>
      <c r="G539" s="7">
        <v>1</v>
      </c>
    </row>
    <row r="540" spans="1:7" x14ac:dyDescent="0.25" outlineLevel="1" collapsed="1">
      <c r="A540" s="7" t="s">
        <v>12</v>
      </c>
      <c r="B540" s="7" t="s">
        <v>60</v>
      </c>
      <c r="C540" s="7" t="s">
        <v>2</v>
      </c>
      <c r="D540" s="7"/>
      <c r="E540" s="7" t="s">
        <v>476</v>
      </c>
      <c r="F540" s="7" t="s">
        <v>14</v>
      </c>
      <c r="G540" s="7">
        <v>1</v>
      </c>
    </row>
    <row r="541" spans="1:7" x14ac:dyDescent="0.25" outlineLevel="1" collapsed="1">
      <c r="A541" s="7" t="s">
        <v>12</v>
      </c>
      <c r="B541" s="7" t="s">
        <v>60</v>
      </c>
      <c r="C541" s="7" t="s">
        <v>2</v>
      </c>
      <c r="D541" s="7"/>
      <c r="E541" s="7" t="s">
        <v>477</v>
      </c>
      <c r="F541" s="7" t="s">
        <v>14</v>
      </c>
      <c r="G541" s="7">
        <v>1</v>
      </c>
    </row>
    <row r="542" spans="1:7" x14ac:dyDescent="0.25" outlineLevel="1" collapsed="1">
      <c r="A542" s="7" t="s">
        <v>12</v>
      </c>
      <c r="B542" s="7" t="s">
        <v>60</v>
      </c>
      <c r="C542" s="7" t="s">
        <v>2</v>
      </c>
      <c r="D542" s="7"/>
      <c r="E542" s="7" t="s">
        <v>478</v>
      </c>
      <c r="F542" s="7" t="s">
        <v>14</v>
      </c>
      <c r="G542" s="7">
        <v>1</v>
      </c>
    </row>
  </sheetData>
  <mergeCells count="3">
    <mergeCell ref="A1:G1"/>
    <mergeCell ref="B2:G2"/>
    <mergeCell ref="B3:G3"/>
  </mergeCells>
  <dataValidations count="34">
    <dataValidation type="list" allowBlank="1" sqref="G123">
      <formula1>'It's a baseline scenari (enum)'!A3:A4</formula1>
    </dataValidation>
    <dataValidation type="list" allowBlank="1" sqref="G124">
      <formula1>'Which method did you us (enum)'!A3:A4</formula1>
    </dataValidation>
    <dataValidation type="list" allowBlank="1" sqref="G126">
      <formula1>'Which method did you 3 (enum)'!A3:A6</formula1>
    </dataValidation>
    <dataValidation type="list" allowBlank="1" sqref="G158">
      <formula1>'Which method did you 2 (enum)'!A3:A5</formula1>
    </dataValidation>
    <dataValidation type="list" allowBlank="1" sqref="G174">
      <formula1>'Which sampling design w (enum)'!A3:A4</formula1>
    </dataValidation>
    <dataValidation type="list" allowBlank="1" sqref="G191">
      <formula1>'Which method did you 1 (enum)'!A3:A4</formula1>
    </dataValidation>
    <dataValidation type="list" allowBlank="1" sqref="G227">
      <formula1>'Which approach using in (enum)'!A3:A5</formula1>
    </dataValidation>
    <dataValidation type="list" allowBlank="1" sqref="G237">
      <formula1>'Which method are you 1 (enum)'!A3:A5</formula1>
    </dataValidation>
    <dataValidation type="list" allowBlank="1" sqref="G242">
      <formula1>'Which approach using 1 (enum)'!A3:A5</formula1>
    </dataValidation>
    <dataValidation type="list" allowBlank="1" sqref="G245">
      <formula1>'What is the carbon pres (enum)'!A3:A7</formula1>
    </dataValidation>
    <dataValidation type="list" allowBlank="1" sqref="G258">
      <formula1>'Which approach using 2 (enum)'!A3:A4</formula1>
    </dataValidation>
    <dataValidation type="list" allowBlank="1" sqref="G268">
      <formula1>'Which approach using 3 (enum)'!A3:A4</formula1>
    </dataValidation>
    <dataValidation type="list" allowBlank="1" sqref="G275">
      <formula1>'Which approach using 4 (enum)'!A3:A4</formula1>
    </dataValidation>
    <dataValidation type="list" allowBlank="1" sqref="G279">
      <formula1>'Which system applies to (enum)'!A3:A4</formula1>
    </dataValidation>
    <dataValidation type="list" allowBlank="1" sqref="G304">
      <formula1>'It's a baseline scenari (enum)'!A3:A4</formula1>
    </dataValidation>
    <dataValidation type="list" allowBlank="1" sqref="G305">
      <formula1>'Which method did you us (enum)'!A3:A4</formula1>
    </dataValidation>
    <dataValidation type="list" allowBlank="1" sqref="G307">
      <formula1>'Which method did you 3 (enum)'!A3:A6</formula1>
    </dataValidation>
    <dataValidation type="list" allowBlank="1" sqref="G339">
      <formula1>'Which method did you 2 (enum)'!A3:A5</formula1>
    </dataValidation>
    <dataValidation type="list" allowBlank="1" sqref="G355">
      <formula1>'Which sampling design w (enum)'!A3:A4</formula1>
    </dataValidation>
    <dataValidation type="list" allowBlank="1" sqref="G372">
      <formula1>'Which method did you 1 (enum)'!A3:A4</formula1>
    </dataValidation>
    <dataValidation type="list" allowBlank="1" sqref="G400">
      <formula1>'Which approach using 5 (enum)'!A3:A7</formula1>
    </dataValidation>
    <dataValidation type="list" allowBlank="1" sqref="G406">
      <formula1>'Which proxies using  (enum)'!A3:A4</formula1>
    </dataValidation>
    <dataValidation type="list" allowBlank="1" sqref="G417">
      <formula1>'Which approach using 6 (enum)'!A3:A5</formula1>
    </dataValidation>
    <dataValidation type="list" allowBlank="1" sqref="G420">
      <formula1>'What is the carbon p 1 (enum)'!A3:A7</formula1>
    </dataValidation>
    <dataValidation type="list" allowBlank="1" sqref="G433">
      <formula1>'Which approach using 7 (enum)'!A3:A4</formula1>
    </dataValidation>
    <dataValidation type="list" allowBlank="1" sqref="G443">
      <formula1>'Which method are you 2 (enum)'!A3:A5</formula1>
    </dataValidation>
    <dataValidation type="list" allowBlank="1" sqref="G452">
      <formula1>'Which approach using 3 (enum)'!A3:A4</formula1>
    </dataValidation>
    <dataValidation type="list" allowBlank="1" sqref="G459">
      <formula1>'Which approach using 4 (enum)'!A3:A4</formula1>
    </dataValidation>
    <dataValidation type="list" allowBlank="1" sqref="G463">
      <formula1>'Which system applies to (enum)'!A3:A4</formula1>
    </dataValidation>
    <dataValidation type="list" allowBlank="1" sqref="G485">
      <formula1>'Which method will you u (enum)'!A3:A5</formula1>
    </dataValidation>
    <dataValidation type="list" allowBlank="1" sqref="G499">
      <formula1>'What is the return load (enum)'!A3:A5</formula1>
    </dataValidation>
    <dataValidation type="list" allowBlank="1" sqref="G76">
      <formula1>'Which method are you us (enum)'!A3:A4</formula1>
    </dataValidation>
    <dataValidation type="list" allowBlank="1" sqref="G78">
      <formula1>'What is the soil type   (enum)'!A3:A4</formula1>
    </dataValidation>
    <dataValidation type="list" allowBlank="1" sqref="G89">
      <formula1>'What is the soil typ 1 (enum)'!A3:A4</formula1>
    </dataValidation>
  </dataValidations>
  <hyperlinks>
    <hyperlink ref="B5" r:id="rId1" location="#'Project Details'!A1"/>
    <hyperlink ref="B28" r:id="rId2" location="#'Date Range'!A1"/>
    <hyperlink ref="B33" r:id="rId3" location="#'Date Range'!A1"/>
    <hyperlink ref="B41" r:id="rId4" location="#'Project Identification and Map'!A1"/>
    <hyperlink ref="B67" r:id="rId5" location="#'Carbon Pool and Greenhouse Gas'!A1"/>
    <hyperlink ref="B75" r:id="rId6" location="#'The maximum quantity of GHG em'!A1"/>
    <hyperlink ref="C76" r:id="rId7" location="#'Which method are you us (enum)'!A3"/>
    <hyperlink ref="B77" r:id="rId8" location="#'Stock loss approach'!A1"/>
    <hyperlink ref="C78" r:id="rId9" location="#'What is the soil type   (enum)'!A3"/>
    <hyperlink ref="B88" r:id="rId10" location="#'Total stock approach'!A1"/>
    <hyperlink ref="C89" r:id="rId11" location="#'What is the soil typ 1 (enum)'!A3"/>
    <hyperlink ref="B105" r:id="rId12" location="#'Final Baseline Emissions'!A1"/>
    <hyperlink ref="B106" r:id="rId13" location="#'Net Emissions from biomass soi'!A1"/>
    <hyperlink ref="B107" r:id="rId14" location="#'Accounting for sea level rise '!A1"/>
    <hyperlink ref="B113" r:id="rId15" location="#'Net carbon stock change in bio'!A1"/>
    <hyperlink ref="B122" r:id="rId16" location="#'AR Tool 14 (tool)'!A1"/>
    <hyperlink ref="C123" r:id="rId17" location="#'It's a baseline scenari (enum)'!A3"/>
    <hyperlink ref="C124" r:id="rId18" location="#'Which method did you us (enum)'!A3"/>
    <hyperlink ref="B125" r:id="rId19" location="#'AR Tool 14 Estimatin 4 (tool)'!A1"/>
    <hyperlink ref="C126" r:id="rId20" location="#'Which method did you 3 (enum)'!A3"/>
    <hyperlink ref="B127" r:id="rId21" location="#'AR Tool 14 Estimation b (tool)'!A1"/>
    <hyperlink ref="B128" r:id="rId22" location="#'Mean annual change in c (tool)'!A1"/>
    <hyperlink ref="B135" r:id="rId23" location="#'AR Tool 14 Direct estim (tool)'!A1"/>
    <hyperlink ref="B142" r:id="rId24" location="#'Mean change in tree bio (tool)'!A1"/>
    <hyperlink ref="B147" r:id="rId25" location="#'AR Tool 14 Difference o (tool)'!A1"/>
    <hyperlink ref="B153" r:id="rId26" location="#'AR Tool 14 Estimating c (tool)'!A1"/>
    <hyperlink ref="B157" r:id="rId27" location="#'AR Tool 14 Determinatio (tool)'!A1"/>
    <hyperlink ref="C158" r:id="rId28" location="#'Which method did you 2 (enum)'!A3"/>
    <hyperlink ref="B159" r:id="rId29" location="#'AR Tool 14 Updating pre (tool)'!A1"/>
    <hyperlink ref="B165" r:id="rId30" location="#'AR Tool 14 Estimating S (tool)'!A1"/>
    <hyperlink ref="B166" r:id="rId31" location="#'Crown Cover Proportion  (tool)'!A1"/>
    <hyperlink ref="B173" r:id="rId32" location="#'Sampling design selecti (tool)'!A1"/>
    <hyperlink ref="C174" r:id="rId33" location="#'Which sampling design w (enum)'!A3"/>
    <hyperlink ref="B175" r:id="rId34" location="#'AR Tool 14 Sample Plot  (tool)'!A1"/>
    <hyperlink ref="B182" r:id="rId35" location="#'Stratified random sampl (tool)'!A1"/>
    <hyperlink ref="B183" r:id="rId36" location="#'AR Tool 14 Double Sampl (tool)'!A1"/>
    <hyperlink ref="B190" r:id="rId37" location="#'Double Sampling Mean tr (tool)'!A1"/>
    <hyperlink ref="C191" r:id="rId38" location="#'Which method did you 1 (enum)'!A3"/>
    <hyperlink ref="B192" r:id="rId39" location="#'AR Tool 14 Estimatin 1 (tool)'!A1"/>
    <hyperlink ref="B195" r:id="rId40" location="#'AR Tool 14 Estimatin 2 (tool)'!A1"/>
    <hyperlink ref="B199" r:id="rId41" location="#'AR Tool 14 Estimatin 3 (tool)'!A1"/>
    <hyperlink ref="B202" r:id="rId42" location="#'Shrub biomass per hecta (tool)'!A1"/>
    <hyperlink ref="B212" r:id="rId43" location="#'Net GHG emissions from soil in'!A1"/>
    <hyperlink ref="B219" r:id="rId44" location="#'Peat depletion time (PDT) &amp; So'!A1"/>
    <hyperlink ref="C227" r:id="rId45" location="#'Which approach using in (enum)'!A3"/>
    <hyperlink ref="C237" r:id="rId46" location="#'Which method are you 1 (enum)'!A3"/>
    <hyperlink ref="C242" r:id="rId47" location="#'Which approach using 1 (enum)'!A3"/>
    <hyperlink ref="B243" r:id="rId48" location="#'Default factors approach for C'!A1"/>
    <hyperlink ref="C245" r:id="rId49" location="#'What is the carbon pres (enum)'!A3"/>
    <hyperlink ref="C258" r:id="rId50" location="#'Which approach using 2 (enum)'!A3"/>
    <hyperlink ref="B267" r:id="rId51" location="#'CH4 emissions from soil'!A1"/>
    <hyperlink ref="C268" r:id="rId52" location="#'Which approach using 3 (enum)'!A3"/>
    <hyperlink ref="B274" r:id="rId53" location="#'N2O emissions from soil '!A1"/>
    <hyperlink ref="C275" r:id="rId54" location="#'Which approach using 4 (enum)'!A3"/>
    <hyperlink ref="B278" r:id="rId55" location="#'Default factors for N2O emissi'!A1"/>
    <hyperlink ref="C279" r:id="rId56" location="#'Which system applies to (enum)'!A3"/>
    <hyperlink ref="B280" r:id="rId57" location="#'Average salinity for N2O emiss'!A1"/>
    <hyperlink ref="B283" r:id="rId58" location="#'Average salinity for N2O emiss'!A1"/>
    <hyperlink ref="B287" r:id="rId59" location="#'Net GHG emissions in the basel'!A1"/>
    <hyperlink ref="B292" r:id="rId60" location="#'Final Project Emissions'!A1"/>
    <hyperlink ref="B293" r:id="rId61" location="#'Net Emissions from biomass  1'!A1"/>
    <hyperlink ref="B294" r:id="rId62" location="#'Net carbon stock change in  1'!A1"/>
    <hyperlink ref="B303" r:id="rId63" location="#'AR Tool 14 (tool)'!A1"/>
    <hyperlink ref="C304" r:id="rId64" location="#'It's a baseline scenari (enum)'!A3"/>
    <hyperlink ref="C305" r:id="rId65" location="#'Which method did you us (enum)'!A3"/>
    <hyperlink ref="B306" r:id="rId66" location="#'AR Tool 14 Estimatin 4 (tool)'!A1"/>
    <hyperlink ref="C307" r:id="rId67" location="#'Which method did you 3 (enum)'!A3"/>
    <hyperlink ref="B308" r:id="rId68" location="#'AR Tool 14 Estimation b (tool)'!A1"/>
    <hyperlink ref="B309" r:id="rId69" location="#'Mean annual change in c (tool)'!A1"/>
    <hyperlink ref="B316" r:id="rId70" location="#'AR Tool 14 Direct estim (tool)'!A1"/>
    <hyperlink ref="B323" r:id="rId71" location="#'Mean change in tree bio (tool)'!A1"/>
    <hyperlink ref="B328" r:id="rId72" location="#'AR Tool 14 Difference o (tool)'!A1"/>
    <hyperlink ref="B334" r:id="rId73" location="#'AR Tool 14 Estimating c (tool)'!A1"/>
    <hyperlink ref="B338" r:id="rId74" location="#'AR Tool 14 Determinatio (tool)'!A1"/>
    <hyperlink ref="C339" r:id="rId75" location="#'Which method did you 2 (enum)'!A3"/>
    <hyperlink ref="B340" r:id="rId76" location="#'AR Tool 14 Updating pre (tool)'!A1"/>
    <hyperlink ref="B346" r:id="rId77" location="#'AR Tool 14 Estimating S (tool)'!A1"/>
    <hyperlink ref="B347" r:id="rId78" location="#'Crown Cover Proportion  (tool)'!A1"/>
    <hyperlink ref="B354" r:id="rId79" location="#'Sampling design selecti (tool)'!A1"/>
    <hyperlink ref="C355" r:id="rId80" location="#'Which sampling design w (enum)'!A3"/>
    <hyperlink ref="B356" r:id="rId81" location="#'AR Tool 14 Sample Plot  (tool)'!A1"/>
    <hyperlink ref="B363" r:id="rId82" location="#'Stratified random sampl (tool)'!A1"/>
    <hyperlink ref="B364" r:id="rId83" location="#'AR Tool 14 Double Sampl (tool)'!A1"/>
    <hyperlink ref="B371" r:id="rId84" location="#'Double Sampling Mean tr (tool)'!A1"/>
    <hyperlink ref="C372" r:id="rId85" location="#'Which method did you 1 (enum)'!A3"/>
    <hyperlink ref="B373" r:id="rId86" location="#'AR Tool 14 Estimatin 1 (tool)'!A1"/>
    <hyperlink ref="B376" r:id="rId87" location="#'AR Tool 14 Estimatin 2 (tool)'!A1"/>
    <hyperlink ref="B380" r:id="rId88" location="#'AR Tool 14 Estimatin 3 (tool)'!A1"/>
    <hyperlink ref="B383" r:id="rId89" location="#'Shrub biomass per hecta (tool)'!A1"/>
    <hyperlink ref="B393" r:id="rId90" location="#'Net GHG emissions and removals'!A1"/>
    <hyperlink ref="C400" r:id="rId91" location="#'Which approach using 5 (enum)'!A3"/>
    <hyperlink ref="B405" r:id="rId92" location="#'Proxy approach for CO2 emissio'!A1"/>
    <hyperlink ref="C406" r:id="rId93" location="#'Which proxies using  (enum)'!A3"/>
    <hyperlink ref="C417" r:id="rId94" location="#'Which approach using 6 (enum)'!A3"/>
    <hyperlink ref="B418" r:id="rId95" location="#'Default factors approach fo 1'!A1"/>
    <hyperlink ref="C420" r:id="rId96" location="#'What is the carbon p 1 (enum)'!A3"/>
    <hyperlink ref="C433" r:id="rId97" location="#'Which approach using 7 (enum)'!A3"/>
    <hyperlink ref="B442" r:id="rId98" location="#'Calculation of deduction from '!A1"/>
    <hyperlink ref="C443" r:id="rId99" location="#'Which method are you 2 (enum)'!A3"/>
    <hyperlink ref="B451" r:id="rId100" location="#'CH4 emissions from soil'!A1"/>
    <hyperlink ref="C452" r:id="rId101" location="#'Which approach using 3 (enum)'!A3"/>
    <hyperlink ref="B458" r:id="rId102" location="#'N2O emissions from soil '!A1"/>
    <hyperlink ref="C459" r:id="rId103" location="#'Which approach using 4 (enum)'!A3"/>
    <hyperlink ref="B462" r:id="rId104" location="#'Default factors for N2O emissi'!A1"/>
    <hyperlink ref="C463" r:id="rId105" location="#'Which system applies to (enum)'!A3"/>
    <hyperlink ref="B464" r:id="rId106" location="#'Average salinity for N2O emiss'!A1"/>
    <hyperlink ref="B467" r:id="rId107" location="#'Average salinity for N2O emiss'!A1"/>
    <hyperlink ref="B471" r:id="rId108" location="#'Net non-CO2 emissions from pre'!A1"/>
    <hyperlink ref="B481" r:id="rId109" location="#'Emissions from fossil fuel use'!A1"/>
    <hyperlink ref="B484" r:id="rId110" location="#'AR Tool 5 (tool)'!A1"/>
    <hyperlink ref="C485" r:id="rId111" location="#'Which method will you u (enum)'!A3"/>
    <hyperlink ref="B486" r:id="rId112" location="#'AR Tool 05 Direct metho (tool)'!A1"/>
    <hyperlink ref="B487" r:id="rId113" location="#'Direct Method Variables (tool)'!A1"/>
    <hyperlink ref="B491" r:id="rId114" location="#'AR Tool 05 Indirect  1 (tool)'!A1"/>
    <hyperlink ref="B492" r:id="rId115" location="#'Indirect method (statio (tool)'!A1"/>
    <hyperlink ref="B498" r:id="rId116" location="#'AR Tool 05 Indirect met (tool)'!A1"/>
    <hyperlink ref="C499" r:id="rId117" location="#'What is the return load (enum)'!A3"/>
    <hyperlink ref="B500" r:id="rId118" location="#'Indirect method (For ve (tool)'!A1"/>
    <hyperlink ref="B508" r:id="rId119" location="#'Net GHG Emissions in the proje'!A1"/>
    <hyperlink ref="B514" r:id="rId120" location="#'Net GHG Emission Reductions an'!A1"/>
    <hyperlink ref="B520" r:id="rId121" location="#'Estimation of uncertainty in b'!A1"/>
    <hyperlink ref="B523" r:id="rId122" location="#'Estimation of uncertainty in p'!A1"/>
    <hyperlink ref="B526" r:id="rId123" location="#'Total error in project activit'!A1"/>
    <hyperlink ref="B535" r:id="rId124" location="#'Calculation of Verified Carbon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9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57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15</v>
      </c>
      <c r="C5" s="5" t="s">
        <v>2</v>
      </c>
      <c r="D5" s="5"/>
      <c r="E5" s="5" t="s">
        <v>58</v>
      </c>
      <c r="F5" s="5" t="s">
        <v>14</v>
      </c>
      <c r="G5" s="5" t="s">
        <v>17</v>
      </c>
    </row>
    <row r="6" spans="1:7" x14ac:dyDescent="0.25">
      <c r="A6" s="5" t="s">
        <v>12</v>
      </c>
      <c r="B6" s="5" t="s">
        <v>15</v>
      </c>
      <c r="C6" s="5" t="s">
        <v>2</v>
      </c>
      <c r="D6" s="5"/>
      <c r="E6" s="5" t="s">
        <v>59</v>
      </c>
      <c r="F6" s="5" t="s">
        <v>14</v>
      </c>
      <c r="G6" s="5" t="s">
        <v>17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61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62</v>
      </c>
      <c r="C8" s="5" t="s">
        <v>2</v>
      </c>
      <c r="D8" s="5"/>
      <c r="E8" s="5" t="s">
        <v>63</v>
      </c>
      <c r="F8" s="5" t="s">
        <v>14</v>
      </c>
      <c r="G8" s="5" t="b">
        <v>1</v>
      </c>
    </row>
    <row r="9" spans="1:7" x14ac:dyDescent="0.25">
      <c r="A9" s="5" t="s">
        <v>14</v>
      </c>
      <c r="B9" s="5" t="s">
        <v>24</v>
      </c>
      <c r="C9" s="5" t="s">
        <v>2</v>
      </c>
      <c r="D9" s="5">
        <f>EXACT(G8,true)</f>
      </c>
      <c r="E9" s="5" t="s">
        <v>64</v>
      </c>
      <c r="F9" s="5" t="s">
        <v>14</v>
      </c>
      <c r="G9" s="5" t="s">
        <v>2</v>
      </c>
    </row>
    <row r="10" spans="1:7" x14ac:dyDescent="0.25">
      <c r="A10" s="5" t="s">
        <v>12</v>
      </c>
      <c r="B10" s="5" t="s">
        <v>62</v>
      </c>
      <c r="C10" s="5" t="s">
        <v>2</v>
      </c>
      <c r="D10" s="5"/>
      <c r="E10" s="5" t="s">
        <v>65</v>
      </c>
      <c r="F10" s="5" t="s">
        <v>14</v>
      </c>
      <c r="G10" s="5" t="b">
        <v>1</v>
      </c>
    </row>
    <row r="11" spans="1:7" x14ac:dyDescent="0.25">
      <c r="A11" s="5" t="s">
        <v>12</v>
      </c>
      <c r="B11" s="5" t="s">
        <v>15</v>
      </c>
      <c r="C11" s="5" t="s">
        <v>2</v>
      </c>
      <c r="D11" s="5"/>
      <c r="E11" s="5" t="s">
        <v>66</v>
      </c>
      <c r="F11" s="5" t="s">
        <v>14</v>
      </c>
      <c r="G11" s="5" t="s">
        <v>17</v>
      </c>
    </row>
    <row r="12" spans="1:7" x14ac:dyDescent="0.25">
      <c r="A12" s="5" t="s">
        <v>12</v>
      </c>
      <c r="B12" s="5" t="s">
        <v>15</v>
      </c>
      <c r="C12" s="5" t="s">
        <v>2</v>
      </c>
      <c r="D12" s="5"/>
      <c r="E12" s="5" t="s">
        <v>67</v>
      </c>
      <c r="F12" s="5" t="s">
        <v>14</v>
      </c>
      <c r="G12" s="5" t="s">
        <v>17</v>
      </c>
    </row>
    <row r="13" spans="1:7" x14ac:dyDescent="0.25">
      <c r="A13" s="5" t="s">
        <v>12</v>
      </c>
      <c r="B13" s="5" t="s">
        <v>60</v>
      </c>
      <c r="C13" s="5" t="s">
        <v>2</v>
      </c>
      <c r="D13" s="5"/>
      <c r="E13" s="5" t="s">
        <v>68</v>
      </c>
      <c r="F13" s="5" t="s">
        <v>14</v>
      </c>
      <c r="G13" s="5">
        <v>1</v>
      </c>
    </row>
    <row r="14" spans="1:7" x14ac:dyDescent="0.25">
      <c r="A14" s="5" t="s">
        <v>12</v>
      </c>
      <c r="B14" s="5" t="s">
        <v>62</v>
      </c>
      <c r="C14" s="5" t="s">
        <v>2</v>
      </c>
      <c r="D14" s="5"/>
      <c r="E14" s="5" t="s">
        <v>69</v>
      </c>
      <c r="F14" s="5" t="s">
        <v>14</v>
      </c>
      <c r="G14" s="5" t="b">
        <v>1</v>
      </c>
    </row>
    <row r="15" spans="1:7" x14ac:dyDescent="0.25">
      <c r="A15" s="5" t="s">
        <v>12</v>
      </c>
      <c r="B15" s="5" t="s">
        <v>60</v>
      </c>
      <c r="C15" s="5" t="s">
        <v>2</v>
      </c>
      <c r="D15" s="5"/>
      <c r="E15" s="5" t="s">
        <v>70</v>
      </c>
      <c r="F15" s="5" t="s">
        <v>14</v>
      </c>
      <c r="G15" s="5">
        <v>1</v>
      </c>
    </row>
    <row r="16" spans="1:7" x14ac:dyDescent="0.25">
      <c r="A16" s="5" t="s">
        <v>12</v>
      </c>
      <c r="B16" s="5" t="s">
        <v>15</v>
      </c>
      <c r="C16" s="5" t="s">
        <v>2</v>
      </c>
      <c r="D16" s="5"/>
      <c r="E16" s="5" t="s">
        <v>71</v>
      </c>
      <c r="F16" s="5" t="s">
        <v>14</v>
      </c>
      <c r="G16" s="5" t="s">
        <v>17</v>
      </c>
    </row>
    <row r="17" spans="1:7" x14ac:dyDescent="0.25">
      <c r="A17" s="5" t="s">
        <v>12</v>
      </c>
      <c r="B17" s="5" t="s">
        <v>60</v>
      </c>
      <c r="C17" s="5" t="s">
        <v>2</v>
      </c>
      <c r="D17" s="5"/>
      <c r="E17" s="5" t="s">
        <v>72</v>
      </c>
      <c r="F17" s="5" t="s">
        <v>14</v>
      </c>
      <c r="G17" s="5">
        <v>1</v>
      </c>
    </row>
    <row r="18" spans="1:7" x14ac:dyDescent="0.25">
      <c r="A18" s="5" t="s">
        <v>12</v>
      </c>
      <c r="B18" s="5" t="s">
        <v>62</v>
      </c>
      <c r="C18" s="5" t="s">
        <v>2</v>
      </c>
      <c r="D18" s="5"/>
      <c r="E18" s="5" t="s">
        <v>73</v>
      </c>
      <c r="F18" s="5" t="s">
        <v>14</v>
      </c>
      <c r="G18" s="5" t="b">
        <v>1</v>
      </c>
    </row>
    <row r="19" spans="1:7" x14ac:dyDescent="0.25">
      <c r="A19" s="5" t="s">
        <v>12</v>
      </c>
      <c r="B19" s="5" t="s">
        <v>62</v>
      </c>
      <c r="C19" s="5" t="s">
        <v>2</v>
      </c>
      <c r="D19" s="5"/>
      <c r="E19" s="5" t="s">
        <v>74</v>
      </c>
      <c r="F19" s="5" t="s">
        <v>14</v>
      </c>
      <c r="G19" s="5" t="b">
        <v>1</v>
      </c>
    </row>
    <row r="20" spans="1:7" x14ac:dyDescent="0.25">
      <c r="A20" s="5" t="s">
        <v>12</v>
      </c>
      <c r="B20" s="5" t="s">
        <v>15</v>
      </c>
      <c r="C20" s="5" t="s">
        <v>2</v>
      </c>
      <c r="D20" s="5"/>
      <c r="E20" s="5" t="s">
        <v>75</v>
      </c>
      <c r="F20" s="5" t="s">
        <v>14</v>
      </c>
      <c r="G20" s="5" t="s">
        <v>17</v>
      </c>
    </row>
    <row r="21" spans="1:7" x14ac:dyDescent="0.25">
      <c r="A21" s="5" t="s">
        <v>12</v>
      </c>
      <c r="B21" s="5" t="s">
        <v>62</v>
      </c>
      <c r="C21" s="5" t="s">
        <v>2</v>
      </c>
      <c r="D21" s="5"/>
      <c r="E21" s="5" t="s">
        <v>76</v>
      </c>
      <c r="F21" s="5" t="s">
        <v>14</v>
      </c>
      <c r="G21" s="5" t="b">
        <v>1</v>
      </c>
    </row>
    <row r="22" spans="1:7" x14ac:dyDescent="0.25">
      <c r="A22" s="5" t="s">
        <v>12</v>
      </c>
      <c r="B22" s="5" t="s">
        <v>62</v>
      </c>
      <c r="C22" s="5" t="s">
        <v>2</v>
      </c>
      <c r="D22" s="5"/>
      <c r="E22" s="5" t="s">
        <v>77</v>
      </c>
      <c r="F22" s="5" t="s">
        <v>14</v>
      </c>
      <c r="G22" s="5" t="b">
        <v>1</v>
      </c>
    </row>
    <row r="23" spans="1:7" x14ac:dyDescent="0.25">
      <c r="A23" s="5" t="s">
        <v>12</v>
      </c>
      <c r="B23" s="5" t="s">
        <v>62</v>
      </c>
      <c r="C23" s="5" t="s">
        <v>2</v>
      </c>
      <c r="D23" s="5"/>
      <c r="E23" s="5" t="s">
        <v>78</v>
      </c>
      <c r="F23" s="5" t="s">
        <v>14</v>
      </c>
      <c r="G23" s="5" t="b">
        <v>1</v>
      </c>
    </row>
    <row r="24" spans="1:7" x14ac:dyDescent="0.25">
      <c r="A24" s="5" t="s">
        <v>12</v>
      </c>
      <c r="B24" s="5" t="s">
        <v>60</v>
      </c>
      <c r="C24" s="5" t="s">
        <v>2</v>
      </c>
      <c r="D24" s="5"/>
      <c r="E24" s="5" t="s">
        <v>79</v>
      </c>
      <c r="F24" s="5" t="s">
        <v>14</v>
      </c>
      <c r="G24" s="5">
        <v>1</v>
      </c>
    </row>
    <row r="25" spans="1:7" x14ac:dyDescent="0.25">
      <c r="A25" s="5" t="s">
        <v>12</v>
      </c>
      <c r="B25" s="5" t="s">
        <v>62</v>
      </c>
      <c r="C25" s="5" t="s">
        <v>2</v>
      </c>
      <c r="D25" s="5"/>
      <c r="E25" s="5" t="s">
        <v>80</v>
      </c>
      <c r="F25" s="5" t="s">
        <v>14</v>
      </c>
      <c r="G25" s="5" t="b">
        <v>1</v>
      </c>
    </row>
    <row r="26" spans="1:7" x14ac:dyDescent="0.25">
      <c r="A26" s="5" t="s">
        <v>12</v>
      </c>
      <c r="B26" s="5" t="s">
        <v>15</v>
      </c>
      <c r="C26" s="5" t="s">
        <v>2</v>
      </c>
      <c r="D26" s="5"/>
      <c r="E26" s="5" t="s">
        <v>81</v>
      </c>
      <c r="F26" s="5" t="s">
        <v>12</v>
      </c>
      <c r="G26" s="5" t="s">
        <v>17</v>
      </c>
    </row>
    <row r="27" spans="1:7" x14ac:dyDescent="0.25">
      <c r="A27" s="5" t="s">
        <v>12</v>
      </c>
      <c r="B27" s="5" t="s">
        <v>15</v>
      </c>
      <c r="C27" s="5" t="s">
        <v>2</v>
      </c>
      <c r="D27" s="5"/>
      <c r="E27" s="5" t="s">
        <v>82</v>
      </c>
      <c r="F27" s="5" t="s">
        <v>14</v>
      </c>
      <c r="G27" s="5" t="s">
        <v>17</v>
      </c>
    </row>
    <row r="28" spans="1:7" x14ac:dyDescent="0.25">
      <c r="A28" s="5" t="s">
        <v>12</v>
      </c>
      <c r="B28" s="5" t="s">
        <v>60</v>
      </c>
      <c r="C28" s="5" t="s">
        <v>2</v>
      </c>
      <c r="D28" s="5"/>
      <c r="E28" s="5" t="s">
        <v>83</v>
      </c>
      <c r="F28" s="5" t="s">
        <v>14</v>
      </c>
      <c r="G28" s="5">
        <v>1</v>
      </c>
    </row>
    <row r="29" spans="1:7" x14ac:dyDescent="0.25">
      <c r="A29" s="5" t="s">
        <v>12</v>
      </c>
      <c r="B29" s="5" t="s">
        <v>62</v>
      </c>
      <c r="C29" s="5" t="s">
        <v>2</v>
      </c>
      <c r="D29" s="5"/>
      <c r="E29" s="5" t="s">
        <v>84</v>
      </c>
      <c r="F29" s="5" t="s">
        <v>14</v>
      </c>
      <c r="G29" s="5" t="b">
        <v>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4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100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96</v>
      </c>
      <c r="C5" s="6" t="s">
        <v>102</v>
      </c>
      <c r="D5" s="5"/>
      <c r="E5" s="5" t="s">
        <v>103</v>
      </c>
      <c r="F5" s="5" t="s">
        <v>14</v>
      </c>
      <c r="G5" s="5" t="s">
        <v>104</v>
      </c>
    </row>
    <row r="6" spans="1:7" x14ac:dyDescent="0.25">
      <c r="A6" s="5" t="s">
        <v>14</v>
      </c>
      <c r="B6" s="5" t="s">
        <v>60</v>
      </c>
      <c r="C6" s="5" t="s">
        <v>2</v>
      </c>
      <c r="D6" s="5">
        <f>EXACT(G5,"mineral soil")</f>
      </c>
      <c r="E6" s="5" t="s">
        <v>105</v>
      </c>
      <c r="F6" s="5" t="s">
        <v>12</v>
      </c>
      <c r="G6" s="5">
        <v>1</v>
      </c>
    </row>
    <row r="7" spans="1:7" x14ac:dyDescent="0.25">
      <c r="A7" s="5" t="s">
        <v>14</v>
      </c>
      <c r="B7" s="5" t="s">
        <v>60</v>
      </c>
      <c r="C7" s="5" t="s">
        <v>2</v>
      </c>
      <c r="D7" s="5">
        <f>EXACT(G5,"mineral soil")</f>
      </c>
      <c r="E7" s="5" t="s">
        <v>106</v>
      </c>
      <c r="F7" s="5" t="s">
        <v>12</v>
      </c>
      <c r="G7" s="5">
        <v>1</v>
      </c>
    </row>
    <row r="8" spans="1:7" x14ac:dyDescent="0.25">
      <c r="A8" s="5" t="s">
        <v>14</v>
      </c>
      <c r="B8" s="5" t="s">
        <v>60</v>
      </c>
      <c r="C8" s="5" t="s">
        <v>2</v>
      </c>
      <c r="D8" s="5">
        <f>NOT(EXACT(G5,"mineral soil"))</f>
      </c>
      <c r="E8" s="5" t="s">
        <v>107</v>
      </c>
      <c r="F8" s="5" t="s">
        <v>12</v>
      </c>
      <c r="G8" s="5">
        <v>1</v>
      </c>
    </row>
    <row r="9" spans="1:7" x14ac:dyDescent="0.25">
      <c r="A9" s="5" t="s">
        <v>14</v>
      </c>
      <c r="B9" s="5" t="s">
        <v>60</v>
      </c>
      <c r="C9" s="5" t="s">
        <v>2</v>
      </c>
      <c r="D9" s="5">
        <f>NOT(EXACT(G5,"mineral soil"))</f>
      </c>
      <c r="E9" s="5" t="s">
        <v>108</v>
      </c>
      <c r="F9" s="5" t="s">
        <v>12</v>
      </c>
      <c r="G9" s="5">
        <v>1</v>
      </c>
    </row>
    <row r="10" spans="1:7" x14ac:dyDescent="0.25">
      <c r="A10" s="5" t="s">
        <v>12</v>
      </c>
      <c r="B10" s="5" t="s">
        <v>60</v>
      </c>
      <c r="C10" s="5" t="s">
        <v>2</v>
      </c>
      <c r="D10" s="5"/>
      <c r="E10" s="5" t="s">
        <v>109</v>
      </c>
      <c r="F10" s="5" t="s">
        <v>14</v>
      </c>
      <c r="G10" s="5">
        <v>1</v>
      </c>
    </row>
    <row r="11" spans="1:7" x14ac:dyDescent="0.25">
      <c r="A11" s="5" t="s">
        <v>12</v>
      </c>
      <c r="B11" s="5" t="s">
        <v>60</v>
      </c>
      <c r="C11" s="5" t="s">
        <v>2</v>
      </c>
      <c r="D11" s="5"/>
      <c r="E11" s="5" t="s">
        <v>110</v>
      </c>
      <c r="F11" s="5" t="s">
        <v>14</v>
      </c>
      <c r="G11" s="5">
        <v>1</v>
      </c>
    </row>
    <row r="12" spans="1:7" x14ac:dyDescent="0.25">
      <c r="A12" s="5" t="s">
        <v>12</v>
      </c>
      <c r="B12" s="5" t="s">
        <v>60</v>
      </c>
      <c r="C12" s="5" t="s">
        <v>2</v>
      </c>
      <c r="D12" s="5"/>
      <c r="E12" s="5" t="s">
        <v>111</v>
      </c>
      <c r="F12" s="5" t="s">
        <v>14</v>
      </c>
      <c r="G12" s="5">
        <v>1</v>
      </c>
    </row>
    <row r="13" spans="1:7" x14ac:dyDescent="0.25">
      <c r="A13" s="5" t="s">
        <v>12</v>
      </c>
      <c r="B13" s="5" t="s">
        <v>60</v>
      </c>
      <c r="C13" s="5" t="s">
        <v>2</v>
      </c>
      <c r="D13" s="5"/>
      <c r="E13" s="5" t="s">
        <v>112</v>
      </c>
      <c r="F13" s="5" t="s">
        <v>14</v>
      </c>
      <c r="G13" s="5">
        <v>1</v>
      </c>
    </row>
    <row r="14" spans="1:7" x14ac:dyDescent="0.25">
      <c r="A14" s="5" t="s">
        <v>12</v>
      </c>
      <c r="B14" s="5" t="s">
        <v>60</v>
      </c>
      <c r="C14" s="5" t="s">
        <v>2</v>
      </c>
      <c r="D14" s="5"/>
      <c r="E14" s="5" t="s">
        <v>113</v>
      </c>
      <c r="F14" s="5" t="s">
        <v>14</v>
      </c>
      <c r="G14" s="5">
        <v>1</v>
      </c>
    </row>
  </sheetData>
  <mergeCells count="3">
    <mergeCell ref="A1:G1"/>
    <mergeCell ref="B2:G2"/>
    <mergeCell ref="B3:G3"/>
  </mergeCells>
  <dataValidations count="1">
    <dataValidation type="list" allowBlank="1" sqref="G5">
      <formula1>'What is the soil type   (enum)'!A3:A4</formula1>
    </dataValidation>
  </dataValidations>
  <hyperlinks>
    <hyperlink ref="C5" r:id="rId1" location="#'What is the soil type   (enum)'!A3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9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99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96</v>
      </c>
      <c r="C5" s="6" t="s">
        <v>115</v>
      </c>
      <c r="D5" s="5"/>
      <c r="E5" s="5" t="s">
        <v>103</v>
      </c>
      <c r="F5" s="5" t="s">
        <v>14</v>
      </c>
      <c r="G5" s="5" t="s">
        <v>104</v>
      </c>
    </row>
    <row r="6" spans="1:7" x14ac:dyDescent="0.25">
      <c r="A6" s="5" t="s">
        <v>14</v>
      </c>
      <c r="B6" s="5" t="s">
        <v>60</v>
      </c>
      <c r="C6" s="5" t="s">
        <v>2</v>
      </c>
      <c r="D6" s="5">
        <f>EXACT(G5,"mineral soil")</f>
      </c>
      <c r="E6" s="5" t="s">
        <v>116</v>
      </c>
      <c r="F6" s="5" t="s">
        <v>14</v>
      </c>
      <c r="G6" s="5">
        <v>1</v>
      </c>
    </row>
    <row r="7" spans="1:7" x14ac:dyDescent="0.25">
      <c r="A7" s="5" t="s">
        <v>14</v>
      </c>
      <c r="B7" s="5" t="s">
        <v>60</v>
      </c>
      <c r="C7" s="5" t="s">
        <v>2</v>
      </c>
      <c r="D7" s="5">
        <f>EXACT(G5,"mineral soil")</f>
      </c>
      <c r="E7" s="5" t="s">
        <v>117</v>
      </c>
      <c r="F7" s="5" t="s">
        <v>14</v>
      </c>
      <c r="G7" s="5">
        <v>1</v>
      </c>
    </row>
    <row r="8" spans="1:7" x14ac:dyDescent="0.25">
      <c r="A8" s="5" t="s">
        <v>14</v>
      </c>
      <c r="B8" s="5" t="s">
        <v>60</v>
      </c>
      <c r="C8" s="5" t="s">
        <v>2</v>
      </c>
      <c r="D8" s="5">
        <f>EXACT(G5,"mineral soil")</f>
      </c>
      <c r="E8" s="5" t="s">
        <v>105</v>
      </c>
      <c r="F8" s="5" t="s">
        <v>12</v>
      </c>
      <c r="G8" s="5">
        <v>1</v>
      </c>
    </row>
    <row r="9" spans="1:7" x14ac:dyDescent="0.25">
      <c r="A9" s="5" t="s">
        <v>14</v>
      </c>
      <c r="B9" s="5" t="s">
        <v>60</v>
      </c>
      <c r="C9" s="5" t="s">
        <v>2</v>
      </c>
      <c r="D9" s="5">
        <f>EXACT(G5,"mineral soil")</f>
      </c>
      <c r="E9" s="5" t="s">
        <v>106</v>
      </c>
      <c r="F9" s="5" t="s">
        <v>12</v>
      </c>
      <c r="G9" s="5">
        <v>1</v>
      </c>
    </row>
    <row r="10" spans="1:7" x14ac:dyDescent="0.25">
      <c r="A10" s="5" t="s">
        <v>14</v>
      </c>
      <c r="B10" s="5" t="s">
        <v>60</v>
      </c>
      <c r="C10" s="5" t="s">
        <v>2</v>
      </c>
      <c r="D10" s="5">
        <f>NOT(EXACT(G5,"mineral soil"))</f>
      </c>
      <c r="E10" s="5" t="s">
        <v>118</v>
      </c>
      <c r="F10" s="5" t="s">
        <v>14</v>
      </c>
      <c r="G10" s="5">
        <v>1</v>
      </c>
    </row>
    <row r="11" spans="1:7" x14ac:dyDescent="0.25">
      <c r="A11" s="5" t="s">
        <v>14</v>
      </c>
      <c r="B11" s="5" t="s">
        <v>60</v>
      </c>
      <c r="C11" s="5" t="s">
        <v>2</v>
      </c>
      <c r="D11" s="5">
        <f>NOT(EXACT(G5,"mineral soil"))</f>
      </c>
      <c r="E11" s="5" t="s">
        <v>119</v>
      </c>
      <c r="F11" s="5" t="s">
        <v>14</v>
      </c>
      <c r="G11" s="5">
        <v>1</v>
      </c>
    </row>
    <row r="12" spans="1:7" x14ac:dyDescent="0.25">
      <c r="A12" s="5" t="s">
        <v>14</v>
      </c>
      <c r="B12" s="5" t="s">
        <v>60</v>
      </c>
      <c r="C12" s="5" t="s">
        <v>2</v>
      </c>
      <c r="D12" s="5">
        <f>NOT(EXACT(G5,"mineral soil"))</f>
      </c>
      <c r="E12" s="5" t="s">
        <v>120</v>
      </c>
      <c r="F12" s="5" t="s">
        <v>14</v>
      </c>
      <c r="G12" s="5">
        <v>1</v>
      </c>
    </row>
    <row r="13" spans="1:7" x14ac:dyDescent="0.25">
      <c r="A13" s="5" t="s">
        <v>14</v>
      </c>
      <c r="B13" s="5" t="s">
        <v>60</v>
      </c>
      <c r="C13" s="5" t="s">
        <v>2</v>
      </c>
      <c r="D13" s="5">
        <f>NOT(EXACT(G5,"mineral soil"))</f>
      </c>
      <c r="E13" s="5" t="s">
        <v>121</v>
      </c>
      <c r="F13" s="5" t="s">
        <v>12</v>
      </c>
      <c r="G13" s="5">
        <v>1</v>
      </c>
    </row>
    <row r="14" spans="1:7" x14ac:dyDescent="0.25">
      <c r="A14" s="5" t="s">
        <v>14</v>
      </c>
      <c r="B14" s="5" t="s">
        <v>60</v>
      </c>
      <c r="C14" s="5" t="s">
        <v>2</v>
      </c>
      <c r="D14" s="5">
        <f>NOT(EXACT(G5,"mineral soil"))</f>
      </c>
      <c r="E14" s="5" t="s">
        <v>122</v>
      </c>
      <c r="F14" s="5" t="s">
        <v>12</v>
      </c>
      <c r="G14" s="5">
        <v>1</v>
      </c>
    </row>
    <row r="15" spans="1:7" x14ac:dyDescent="0.25">
      <c r="A15" s="5" t="s">
        <v>12</v>
      </c>
      <c r="B15" s="5" t="s">
        <v>60</v>
      </c>
      <c r="C15" s="5" t="s">
        <v>2</v>
      </c>
      <c r="D15" s="5"/>
      <c r="E15" s="5" t="s">
        <v>123</v>
      </c>
      <c r="F15" s="5" t="s">
        <v>14</v>
      </c>
      <c r="G15" s="5">
        <v>1</v>
      </c>
    </row>
    <row r="16" spans="1:7" x14ac:dyDescent="0.25">
      <c r="A16" s="5" t="s">
        <v>12</v>
      </c>
      <c r="B16" s="5" t="s">
        <v>60</v>
      </c>
      <c r="C16" s="5" t="s">
        <v>2</v>
      </c>
      <c r="D16" s="5"/>
      <c r="E16" s="5" t="s">
        <v>124</v>
      </c>
      <c r="F16" s="5" t="s">
        <v>14</v>
      </c>
      <c r="G16" s="5">
        <v>1</v>
      </c>
    </row>
    <row r="17" spans="1:7" x14ac:dyDescent="0.25">
      <c r="A17" s="5" t="s">
        <v>12</v>
      </c>
      <c r="B17" s="5" t="s">
        <v>60</v>
      </c>
      <c r="C17" s="5" t="s">
        <v>2</v>
      </c>
      <c r="D17" s="5"/>
      <c r="E17" s="5" t="s">
        <v>111</v>
      </c>
      <c r="F17" s="5" t="s">
        <v>14</v>
      </c>
      <c r="G17" s="5">
        <v>1</v>
      </c>
    </row>
    <row r="18" spans="1:7" x14ac:dyDescent="0.25">
      <c r="A18" s="5" t="s">
        <v>12</v>
      </c>
      <c r="B18" s="5" t="s">
        <v>60</v>
      </c>
      <c r="C18" s="5" t="s">
        <v>2</v>
      </c>
      <c r="D18" s="5"/>
      <c r="E18" s="5" t="s">
        <v>112</v>
      </c>
      <c r="F18" s="5" t="s">
        <v>14</v>
      </c>
      <c r="G18" s="5">
        <v>1</v>
      </c>
    </row>
    <row r="19" spans="1:7" x14ac:dyDescent="0.25">
      <c r="A19" s="5" t="s">
        <v>12</v>
      </c>
      <c r="B19" s="5" t="s">
        <v>60</v>
      </c>
      <c r="C19" s="5" t="s">
        <v>2</v>
      </c>
      <c r="D19" s="5"/>
      <c r="E19" s="5" t="s">
        <v>113</v>
      </c>
      <c r="F19" s="5" t="s">
        <v>14</v>
      </c>
      <c r="G19" s="5">
        <v>1</v>
      </c>
    </row>
  </sheetData>
  <mergeCells count="3">
    <mergeCell ref="A1:G1"/>
    <mergeCell ref="B2:G2"/>
    <mergeCell ref="B3:G3"/>
  </mergeCells>
  <dataValidations count="1">
    <dataValidation type="list" allowBlank="1" sqref="G5">
      <formula1>'What is the soil typ 1 (enum)'!A3:A4</formula1>
    </dataValidation>
  </dataValidations>
  <hyperlinks>
    <hyperlink ref="C5" r:id="rId1" location="#'What is the soil typ 1 (enum)'!A3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3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494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96</v>
      </c>
      <c r="C5" s="6" t="s">
        <v>97</v>
      </c>
      <c r="D5" s="5"/>
      <c r="E5" s="5" t="s">
        <v>98</v>
      </c>
      <c r="F5" s="5" t="s">
        <v>14</v>
      </c>
      <c r="G5" s="5" t="s">
        <v>99</v>
      </c>
    </row>
    <row r="6" spans="1:7" x14ac:dyDescent="0.25">
      <c r="A6" s="5" t="s">
        <v>14</v>
      </c>
      <c r="B6" s="6" t="s">
        <v>100</v>
      </c>
      <c r="C6" s="5" t="s">
        <v>2</v>
      </c>
      <c r="D6" s="5">
        <f>EXACT(G5,"Stock loss approach")</f>
      </c>
      <c r="E6" s="5" t="s">
        <v>101</v>
      </c>
      <c r="F6" s="5" t="s">
        <v>12</v>
      </c>
      <c r="G6" s="5" t="s">
        <v>2</v>
      </c>
    </row>
    <row r="7" spans="1:7" x14ac:dyDescent="0.25" outlineLevel="1" collapsed="1">
      <c r="A7" s="7" t="s">
        <v>12</v>
      </c>
      <c r="B7" s="7" t="s">
        <v>96</v>
      </c>
      <c r="C7" s="10" t="s">
        <v>102</v>
      </c>
      <c r="D7" s="7"/>
      <c r="E7" s="7" t="s">
        <v>103</v>
      </c>
      <c r="F7" s="7" t="s">
        <v>14</v>
      </c>
      <c r="G7" s="7" t="s">
        <v>104</v>
      </c>
    </row>
    <row r="8" spans="1:7" x14ac:dyDescent="0.25" outlineLevel="1" collapsed="1">
      <c r="A8" s="7" t="s">
        <v>14</v>
      </c>
      <c r="B8" s="7" t="s">
        <v>60</v>
      </c>
      <c r="C8" s="7" t="s">
        <v>2</v>
      </c>
      <c r="D8" s="7">
        <f>EXACT(G7,"mineral soil")</f>
      </c>
      <c r="E8" s="7" t="s">
        <v>105</v>
      </c>
      <c r="F8" s="7" t="s">
        <v>12</v>
      </c>
      <c r="G8" s="7">
        <v>1</v>
      </c>
    </row>
    <row r="9" spans="1:7" x14ac:dyDescent="0.25" outlineLevel="1" collapsed="1">
      <c r="A9" s="7" t="s">
        <v>14</v>
      </c>
      <c r="B9" s="7" t="s">
        <v>60</v>
      </c>
      <c r="C9" s="7" t="s">
        <v>2</v>
      </c>
      <c r="D9" s="7">
        <f>EXACT(G7,"mineral soil")</f>
      </c>
      <c r="E9" s="7" t="s">
        <v>106</v>
      </c>
      <c r="F9" s="7" t="s">
        <v>12</v>
      </c>
      <c r="G9" s="7">
        <v>1</v>
      </c>
    </row>
    <row r="10" spans="1:7" x14ac:dyDescent="0.25" outlineLevel="1" collapsed="1">
      <c r="A10" s="7" t="s">
        <v>14</v>
      </c>
      <c r="B10" s="7" t="s">
        <v>60</v>
      </c>
      <c r="C10" s="7" t="s">
        <v>2</v>
      </c>
      <c r="D10" s="7">
        <f>NOT(EXACT(G7,"mineral soil"))</f>
      </c>
      <c r="E10" s="7" t="s">
        <v>107</v>
      </c>
      <c r="F10" s="7" t="s">
        <v>12</v>
      </c>
      <c r="G10" s="7">
        <v>1</v>
      </c>
    </row>
    <row r="11" spans="1:7" x14ac:dyDescent="0.25" outlineLevel="1" collapsed="1">
      <c r="A11" s="7" t="s">
        <v>14</v>
      </c>
      <c r="B11" s="7" t="s">
        <v>60</v>
      </c>
      <c r="C11" s="7" t="s">
        <v>2</v>
      </c>
      <c r="D11" s="7">
        <f>NOT(EXACT(G7,"mineral soil"))</f>
      </c>
      <c r="E11" s="7" t="s">
        <v>108</v>
      </c>
      <c r="F11" s="7" t="s">
        <v>12</v>
      </c>
      <c r="G11" s="7">
        <v>1</v>
      </c>
    </row>
    <row r="12" spans="1:7" x14ac:dyDescent="0.25" outlineLevel="1" collapsed="1">
      <c r="A12" s="7" t="s">
        <v>12</v>
      </c>
      <c r="B12" s="7" t="s">
        <v>60</v>
      </c>
      <c r="C12" s="7" t="s">
        <v>2</v>
      </c>
      <c r="D12" s="7"/>
      <c r="E12" s="7" t="s">
        <v>109</v>
      </c>
      <c r="F12" s="7" t="s">
        <v>14</v>
      </c>
      <c r="G12" s="7">
        <v>1</v>
      </c>
    </row>
    <row r="13" spans="1:7" x14ac:dyDescent="0.25" outlineLevel="1" collapsed="1">
      <c r="A13" s="7" t="s">
        <v>12</v>
      </c>
      <c r="B13" s="7" t="s">
        <v>60</v>
      </c>
      <c r="C13" s="7" t="s">
        <v>2</v>
      </c>
      <c r="D13" s="7"/>
      <c r="E13" s="7" t="s">
        <v>110</v>
      </c>
      <c r="F13" s="7" t="s">
        <v>14</v>
      </c>
      <c r="G13" s="7">
        <v>1</v>
      </c>
    </row>
    <row r="14" spans="1:7" x14ac:dyDescent="0.25" outlineLevel="1" collapsed="1">
      <c r="A14" s="7" t="s">
        <v>12</v>
      </c>
      <c r="B14" s="7" t="s">
        <v>60</v>
      </c>
      <c r="C14" s="7" t="s">
        <v>2</v>
      </c>
      <c r="D14" s="7"/>
      <c r="E14" s="7" t="s">
        <v>111</v>
      </c>
      <c r="F14" s="7" t="s">
        <v>14</v>
      </c>
      <c r="G14" s="7">
        <v>1</v>
      </c>
    </row>
    <row r="15" spans="1:7" x14ac:dyDescent="0.25" outlineLevel="1" collapsed="1">
      <c r="A15" s="7" t="s">
        <v>12</v>
      </c>
      <c r="B15" s="7" t="s">
        <v>60</v>
      </c>
      <c r="C15" s="7" t="s">
        <v>2</v>
      </c>
      <c r="D15" s="7"/>
      <c r="E15" s="7" t="s">
        <v>112</v>
      </c>
      <c r="F15" s="7" t="s">
        <v>14</v>
      </c>
      <c r="G15" s="7">
        <v>1</v>
      </c>
    </row>
    <row r="16" spans="1:7" x14ac:dyDescent="0.25" outlineLevel="1" collapsed="1">
      <c r="A16" s="7" t="s">
        <v>12</v>
      </c>
      <c r="B16" s="7" t="s">
        <v>60</v>
      </c>
      <c r="C16" s="7" t="s">
        <v>2</v>
      </c>
      <c r="D16" s="7"/>
      <c r="E16" s="7" t="s">
        <v>113</v>
      </c>
      <c r="F16" s="7" t="s">
        <v>14</v>
      </c>
      <c r="G16" s="7">
        <v>1</v>
      </c>
    </row>
    <row r="17" spans="1:7" x14ac:dyDescent="0.25">
      <c r="A17" s="5" t="s">
        <v>14</v>
      </c>
      <c r="B17" s="6" t="s">
        <v>99</v>
      </c>
      <c r="C17" s="5" t="s">
        <v>2</v>
      </c>
      <c r="D17" s="5">
        <f>NOT(EXACT(G5,"Stock loss approach"))</f>
      </c>
      <c r="E17" s="5" t="s">
        <v>114</v>
      </c>
      <c r="F17" s="5" t="s">
        <v>12</v>
      </c>
      <c r="G17" s="5" t="s">
        <v>2</v>
      </c>
    </row>
    <row r="18" spans="1:7" x14ac:dyDescent="0.25" outlineLevel="1" collapsed="1">
      <c r="A18" s="7" t="s">
        <v>12</v>
      </c>
      <c r="B18" s="7" t="s">
        <v>96</v>
      </c>
      <c r="C18" s="10" t="s">
        <v>115</v>
      </c>
      <c r="D18" s="7"/>
      <c r="E18" s="7" t="s">
        <v>103</v>
      </c>
      <c r="F18" s="7" t="s">
        <v>14</v>
      </c>
      <c r="G18" s="7" t="s">
        <v>104</v>
      </c>
    </row>
    <row r="19" spans="1:7" x14ac:dyDescent="0.25" outlineLevel="1" collapsed="1">
      <c r="A19" s="7" t="s">
        <v>14</v>
      </c>
      <c r="B19" s="7" t="s">
        <v>60</v>
      </c>
      <c r="C19" s="7" t="s">
        <v>2</v>
      </c>
      <c r="D19" s="7">
        <f>EXACT(G18,"mineral soil")</f>
      </c>
      <c r="E19" s="7" t="s">
        <v>116</v>
      </c>
      <c r="F19" s="7" t="s">
        <v>14</v>
      </c>
      <c r="G19" s="7">
        <v>1</v>
      </c>
    </row>
    <row r="20" spans="1:7" x14ac:dyDescent="0.25" outlineLevel="1" collapsed="1">
      <c r="A20" s="7" t="s">
        <v>14</v>
      </c>
      <c r="B20" s="7" t="s">
        <v>60</v>
      </c>
      <c r="C20" s="7" t="s">
        <v>2</v>
      </c>
      <c r="D20" s="7">
        <f>EXACT(G18,"mineral soil")</f>
      </c>
      <c r="E20" s="7" t="s">
        <v>117</v>
      </c>
      <c r="F20" s="7" t="s">
        <v>14</v>
      </c>
      <c r="G20" s="7">
        <v>1</v>
      </c>
    </row>
    <row r="21" spans="1:7" x14ac:dyDescent="0.25" outlineLevel="1" collapsed="1">
      <c r="A21" s="7" t="s">
        <v>14</v>
      </c>
      <c r="B21" s="7" t="s">
        <v>60</v>
      </c>
      <c r="C21" s="7" t="s">
        <v>2</v>
      </c>
      <c r="D21" s="7">
        <f>EXACT(G18,"mineral soil")</f>
      </c>
      <c r="E21" s="7" t="s">
        <v>105</v>
      </c>
      <c r="F21" s="7" t="s">
        <v>12</v>
      </c>
      <c r="G21" s="7">
        <v>1</v>
      </c>
    </row>
    <row r="22" spans="1:7" x14ac:dyDescent="0.25" outlineLevel="1" collapsed="1">
      <c r="A22" s="7" t="s">
        <v>14</v>
      </c>
      <c r="B22" s="7" t="s">
        <v>60</v>
      </c>
      <c r="C22" s="7" t="s">
        <v>2</v>
      </c>
      <c r="D22" s="7">
        <f>EXACT(G18,"mineral soil")</f>
      </c>
      <c r="E22" s="7" t="s">
        <v>106</v>
      </c>
      <c r="F22" s="7" t="s">
        <v>12</v>
      </c>
      <c r="G22" s="7">
        <v>1</v>
      </c>
    </row>
    <row r="23" spans="1:7" x14ac:dyDescent="0.25" outlineLevel="1" collapsed="1">
      <c r="A23" s="7" t="s">
        <v>14</v>
      </c>
      <c r="B23" s="7" t="s">
        <v>60</v>
      </c>
      <c r="C23" s="7" t="s">
        <v>2</v>
      </c>
      <c r="D23" s="7">
        <f>NOT(EXACT(G18,"mineral soil"))</f>
      </c>
      <c r="E23" s="7" t="s">
        <v>118</v>
      </c>
      <c r="F23" s="7" t="s">
        <v>14</v>
      </c>
      <c r="G23" s="7">
        <v>1</v>
      </c>
    </row>
    <row r="24" spans="1:7" x14ac:dyDescent="0.25" outlineLevel="1" collapsed="1">
      <c r="A24" s="7" t="s">
        <v>14</v>
      </c>
      <c r="B24" s="7" t="s">
        <v>60</v>
      </c>
      <c r="C24" s="7" t="s">
        <v>2</v>
      </c>
      <c r="D24" s="7">
        <f>NOT(EXACT(G18,"mineral soil"))</f>
      </c>
      <c r="E24" s="7" t="s">
        <v>119</v>
      </c>
      <c r="F24" s="7" t="s">
        <v>14</v>
      </c>
      <c r="G24" s="7">
        <v>1</v>
      </c>
    </row>
    <row r="25" spans="1:7" x14ac:dyDescent="0.25" outlineLevel="1" collapsed="1">
      <c r="A25" s="7" t="s">
        <v>14</v>
      </c>
      <c r="B25" s="7" t="s">
        <v>60</v>
      </c>
      <c r="C25" s="7" t="s">
        <v>2</v>
      </c>
      <c r="D25" s="7">
        <f>NOT(EXACT(G18,"mineral soil"))</f>
      </c>
      <c r="E25" s="7" t="s">
        <v>120</v>
      </c>
      <c r="F25" s="7" t="s">
        <v>14</v>
      </c>
      <c r="G25" s="7">
        <v>1</v>
      </c>
    </row>
    <row r="26" spans="1:7" x14ac:dyDescent="0.25" outlineLevel="1" collapsed="1">
      <c r="A26" s="7" t="s">
        <v>14</v>
      </c>
      <c r="B26" s="7" t="s">
        <v>60</v>
      </c>
      <c r="C26" s="7" t="s">
        <v>2</v>
      </c>
      <c r="D26" s="7">
        <f>NOT(EXACT(G18,"mineral soil"))</f>
      </c>
      <c r="E26" s="7" t="s">
        <v>121</v>
      </c>
      <c r="F26" s="7" t="s">
        <v>12</v>
      </c>
      <c r="G26" s="7">
        <v>1</v>
      </c>
    </row>
    <row r="27" spans="1:7" x14ac:dyDescent="0.25" outlineLevel="1" collapsed="1">
      <c r="A27" s="7" t="s">
        <v>14</v>
      </c>
      <c r="B27" s="7" t="s">
        <v>60</v>
      </c>
      <c r="C27" s="7" t="s">
        <v>2</v>
      </c>
      <c r="D27" s="7">
        <f>NOT(EXACT(G18,"mineral soil"))</f>
      </c>
      <c r="E27" s="7" t="s">
        <v>122</v>
      </c>
      <c r="F27" s="7" t="s">
        <v>12</v>
      </c>
      <c r="G27" s="7">
        <v>1</v>
      </c>
    </row>
    <row r="28" spans="1:7" x14ac:dyDescent="0.25" outlineLevel="1" collapsed="1">
      <c r="A28" s="7" t="s">
        <v>12</v>
      </c>
      <c r="B28" s="7" t="s">
        <v>60</v>
      </c>
      <c r="C28" s="7" t="s">
        <v>2</v>
      </c>
      <c r="D28" s="7"/>
      <c r="E28" s="7" t="s">
        <v>123</v>
      </c>
      <c r="F28" s="7" t="s">
        <v>14</v>
      </c>
      <c r="G28" s="7">
        <v>1</v>
      </c>
    </row>
    <row r="29" spans="1:7" x14ac:dyDescent="0.25" outlineLevel="1" collapsed="1">
      <c r="A29" s="7" t="s">
        <v>12</v>
      </c>
      <c r="B29" s="7" t="s">
        <v>60</v>
      </c>
      <c r="C29" s="7" t="s">
        <v>2</v>
      </c>
      <c r="D29" s="7"/>
      <c r="E29" s="7" t="s">
        <v>124</v>
      </c>
      <c r="F29" s="7" t="s">
        <v>14</v>
      </c>
      <c r="G29" s="7">
        <v>1</v>
      </c>
    </row>
    <row r="30" spans="1:7" x14ac:dyDescent="0.25" outlineLevel="1" collapsed="1">
      <c r="A30" s="7" t="s">
        <v>12</v>
      </c>
      <c r="B30" s="7" t="s">
        <v>60</v>
      </c>
      <c r="C30" s="7" t="s">
        <v>2</v>
      </c>
      <c r="D30" s="7"/>
      <c r="E30" s="7" t="s">
        <v>111</v>
      </c>
      <c r="F30" s="7" t="s">
        <v>14</v>
      </c>
      <c r="G30" s="7">
        <v>1</v>
      </c>
    </row>
    <row r="31" spans="1:7" x14ac:dyDescent="0.25" outlineLevel="1" collapsed="1">
      <c r="A31" s="7" t="s">
        <v>12</v>
      </c>
      <c r="B31" s="7" t="s">
        <v>60</v>
      </c>
      <c r="C31" s="7" t="s">
        <v>2</v>
      </c>
      <c r="D31" s="7"/>
      <c r="E31" s="7" t="s">
        <v>112</v>
      </c>
      <c r="F31" s="7" t="s">
        <v>14</v>
      </c>
      <c r="G31" s="7">
        <v>1</v>
      </c>
    </row>
    <row r="32" spans="1:7" x14ac:dyDescent="0.25" outlineLevel="1" collapsed="1">
      <c r="A32" s="7" t="s">
        <v>12</v>
      </c>
      <c r="B32" s="7" t="s">
        <v>60</v>
      </c>
      <c r="C32" s="7" t="s">
        <v>2</v>
      </c>
      <c r="D32" s="7"/>
      <c r="E32" s="7" t="s">
        <v>113</v>
      </c>
      <c r="F32" s="7" t="s">
        <v>14</v>
      </c>
      <c r="G32" s="7">
        <v>1</v>
      </c>
    </row>
    <row r="33" spans="1:7" x14ac:dyDescent="0.25">
      <c r="A33" s="5" t="s">
        <v>12</v>
      </c>
      <c r="B33" s="5" t="s">
        <v>60</v>
      </c>
      <c r="C33" s="5" t="s">
        <v>2</v>
      </c>
      <c r="D33" s="5"/>
      <c r="E33" s="5" t="s">
        <v>125</v>
      </c>
      <c r="F33" s="5" t="s">
        <v>14</v>
      </c>
      <c r="G33" s="5">
        <v>1</v>
      </c>
    </row>
  </sheetData>
  <mergeCells count="3">
    <mergeCell ref="A1:G1"/>
    <mergeCell ref="B2:G2"/>
    <mergeCell ref="B3:G3"/>
  </mergeCells>
  <dataValidations count="3">
    <dataValidation type="list" allowBlank="1" sqref="G18">
      <formula1>'What is the soil typ 1 (enum)'!A3:A4</formula1>
    </dataValidation>
    <dataValidation type="list" allowBlank="1" sqref="G5">
      <formula1>'Which method are you us (enum)'!A3:A4</formula1>
    </dataValidation>
    <dataValidation type="list" allowBlank="1" sqref="G7">
      <formula1>'What is the soil type   (enum)'!A3:A4</formula1>
    </dataValidation>
  </dataValidations>
  <hyperlinks>
    <hyperlink ref="C5" r:id="rId1" location="#'Which method are you us (enum)'!A3"/>
    <hyperlink ref="B6" r:id="rId2" location="#'Stock loss approach'!A1"/>
    <hyperlink ref="C7" r:id="rId3" location="#'What is the soil type   (enum)'!A3"/>
    <hyperlink ref="B17" r:id="rId4" location="#'Total stock approach'!A1"/>
    <hyperlink ref="C18" r:id="rId5" location="#'What is the soil typ 1 (enum)'!A3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8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337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60</v>
      </c>
      <c r="C5" s="5" t="s">
        <v>2</v>
      </c>
      <c r="D5" s="5"/>
      <c r="E5" s="5" t="s">
        <v>338</v>
      </c>
      <c r="F5" s="5" t="s">
        <v>14</v>
      </c>
      <c r="G5" s="5">
        <v>1</v>
      </c>
    </row>
    <row r="6" spans="1:7" x14ac:dyDescent="0.25">
      <c r="A6" s="5" t="s">
        <v>12</v>
      </c>
      <c r="B6" s="5" t="s">
        <v>60</v>
      </c>
      <c r="C6" s="5" t="s">
        <v>2</v>
      </c>
      <c r="D6" s="5"/>
      <c r="E6" s="5" t="s">
        <v>339</v>
      </c>
      <c r="F6" s="5" t="s">
        <v>14</v>
      </c>
      <c r="G6" s="5">
        <v>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340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341</v>
      </c>
      <c r="F8" s="5" t="s">
        <v>14</v>
      </c>
      <c r="G8" s="5">
        <v>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131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60</v>
      </c>
      <c r="C5" s="5" t="s">
        <v>2</v>
      </c>
      <c r="D5" s="5"/>
      <c r="E5" s="5" t="s">
        <v>132</v>
      </c>
      <c r="F5" s="5" t="s">
        <v>14</v>
      </c>
      <c r="G5" s="5">
        <v>1</v>
      </c>
    </row>
    <row r="6" spans="1:7" x14ac:dyDescent="0.25">
      <c r="A6" s="5" t="s">
        <v>12</v>
      </c>
      <c r="B6" s="5" t="s">
        <v>60</v>
      </c>
      <c r="C6" s="5" t="s">
        <v>2</v>
      </c>
      <c r="D6" s="5"/>
      <c r="E6" s="5" t="s">
        <v>133</v>
      </c>
      <c r="F6" s="5" t="s">
        <v>14</v>
      </c>
      <c r="G6" s="5">
        <v>1</v>
      </c>
    </row>
    <row r="7" spans="1:7" x14ac:dyDescent="0.25">
      <c r="A7" s="5" t="s">
        <v>12</v>
      </c>
      <c r="B7" s="5" t="s">
        <v>62</v>
      </c>
      <c r="C7" s="5" t="s">
        <v>2</v>
      </c>
      <c r="D7" s="5"/>
      <c r="E7" s="5" t="s">
        <v>134</v>
      </c>
      <c r="F7" s="5" t="s">
        <v>14</v>
      </c>
      <c r="G7" s="5" t="b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135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136</v>
      </c>
      <c r="F9" s="5" t="s">
        <v>14</v>
      </c>
      <c r="G9" s="5">
        <v>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15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138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60</v>
      </c>
      <c r="C5" s="5" t="s">
        <v>2</v>
      </c>
      <c r="D5" s="5"/>
      <c r="E5" s="5" t="s">
        <v>139</v>
      </c>
      <c r="F5" s="5" t="s">
        <v>14</v>
      </c>
      <c r="G5" s="5">
        <v>1</v>
      </c>
    </row>
    <row r="6" spans="1:7" x14ac:dyDescent="0.25">
      <c r="A6" s="5" t="s">
        <v>12</v>
      </c>
      <c r="B6" s="5" t="s">
        <v>60</v>
      </c>
      <c r="C6" s="5" t="s">
        <v>2</v>
      </c>
      <c r="D6" s="5"/>
      <c r="E6" s="5" t="s">
        <v>140</v>
      </c>
      <c r="F6" s="5" t="s">
        <v>14</v>
      </c>
      <c r="G6" s="5">
        <v>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141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142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143</v>
      </c>
      <c r="F9" s="5" t="s">
        <v>14</v>
      </c>
      <c r="G9" s="5">
        <v>1</v>
      </c>
    </row>
    <row r="10" spans="1:7" x14ac:dyDescent="0.25">
      <c r="A10" s="5" t="s">
        <v>12</v>
      </c>
      <c r="B10" s="5" t="s">
        <v>60</v>
      </c>
      <c r="C10" s="5" t="s">
        <v>2</v>
      </c>
      <c r="D10" s="5"/>
      <c r="E10" s="5" t="s">
        <v>144</v>
      </c>
      <c r="F10" s="5" t="s">
        <v>14</v>
      </c>
      <c r="G10" s="5">
        <v>1</v>
      </c>
    </row>
    <row r="11" spans="1:7" x14ac:dyDescent="0.25">
      <c r="A11" s="5" t="s">
        <v>12</v>
      </c>
      <c r="B11" s="5" t="s">
        <v>60</v>
      </c>
      <c r="C11" s="5" t="s">
        <v>2</v>
      </c>
      <c r="D11" s="5"/>
      <c r="E11" s="5" t="s">
        <v>145</v>
      </c>
      <c r="F11" s="5" t="s">
        <v>14</v>
      </c>
      <c r="G11" s="5">
        <v>1</v>
      </c>
    </row>
    <row r="12" spans="1:7" x14ac:dyDescent="0.25">
      <c r="A12" s="5" t="s">
        <v>12</v>
      </c>
      <c r="B12" s="5" t="s">
        <v>60</v>
      </c>
      <c r="C12" s="5" t="s">
        <v>2</v>
      </c>
      <c r="D12" s="5"/>
      <c r="E12" s="5" t="s">
        <v>135</v>
      </c>
      <c r="F12" s="5" t="s">
        <v>14</v>
      </c>
      <c r="G12" s="5">
        <v>1</v>
      </c>
    </row>
    <row r="13" spans="1:7" x14ac:dyDescent="0.25">
      <c r="A13" s="5" t="s">
        <v>12</v>
      </c>
      <c r="B13" s="6" t="s">
        <v>146</v>
      </c>
      <c r="C13" s="5" t="s">
        <v>2</v>
      </c>
      <c r="D13" s="5"/>
      <c r="E13" s="5" t="s">
        <v>147</v>
      </c>
      <c r="F13" s="5" t="s">
        <v>14</v>
      </c>
      <c r="G13" s="5" t="s">
        <v>2</v>
      </c>
    </row>
    <row r="14" spans="1:7" x14ac:dyDescent="0.25" outlineLevel="1" collapsed="1">
      <c r="A14" s="7" t="s">
        <v>12</v>
      </c>
      <c r="B14" s="7" t="s">
        <v>96</v>
      </c>
      <c r="C14" s="10" t="s">
        <v>148</v>
      </c>
      <c r="D14" s="7"/>
      <c r="E14" s="7" t="s">
        <v>149</v>
      </c>
      <c r="F14" s="7" t="s">
        <v>14</v>
      </c>
      <c r="G14" s="7" t="s">
        <v>150</v>
      </c>
    </row>
    <row r="15" spans="1:7" x14ac:dyDescent="0.25" outlineLevel="1" collapsed="1">
      <c r="A15" s="7" t="s">
        <v>12</v>
      </c>
      <c r="B15" s="7" t="s">
        <v>96</v>
      </c>
      <c r="C15" s="10" t="s">
        <v>151</v>
      </c>
      <c r="D15" s="7"/>
      <c r="E15" s="7" t="s">
        <v>152</v>
      </c>
      <c r="F15" s="7" t="s">
        <v>14</v>
      </c>
      <c r="G15" s="7" t="s">
        <v>153</v>
      </c>
    </row>
    <row r="16" spans="1:7" x14ac:dyDescent="0.25" outlineLevel="1" collapsed="1">
      <c r="A16" s="8" t="s">
        <v>14</v>
      </c>
      <c r="B16" s="9" t="s">
        <v>154</v>
      </c>
      <c r="C16" s="8" t="s">
        <v>2</v>
      </c>
      <c r="D16" s="8">
        <f>EXACT(G15,"Between two points of time")</f>
      </c>
      <c r="E16" s="8" t="s">
        <v>155</v>
      </c>
      <c r="F16" s="8" t="s">
        <v>14</v>
      </c>
      <c r="G16" s="8" t="s">
        <v>2</v>
      </c>
    </row>
    <row r="17" spans="1:7" x14ac:dyDescent="0.25" outlineLevel="2" collapsed="1">
      <c r="A17" s="7" t="s">
        <v>12</v>
      </c>
      <c r="B17" s="7" t="s">
        <v>96</v>
      </c>
      <c r="C17" s="10" t="s">
        <v>156</v>
      </c>
      <c r="D17" s="7"/>
      <c r="E17" s="7" t="s">
        <v>157</v>
      </c>
      <c r="F17" s="7" t="s">
        <v>14</v>
      </c>
      <c r="G17" s="7" t="s">
        <v>158</v>
      </c>
    </row>
    <row r="18" spans="1:7" x14ac:dyDescent="0.25" outlineLevel="2" collapsed="1">
      <c r="A18" s="8" t="s">
        <v>14</v>
      </c>
      <c r="B18" s="9" t="s">
        <v>159</v>
      </c>
      <c r="C18" s="8" t="s">
        <v>2</v>
      </c>
      <c r="D18" s="8">
        <f>EXACT(G17,"Estimation by proportionate crown cover")</f>
      </c>
      <c r="E18" s="8" t="s">
        <v>160</v>
      </c>
      <c r="F18" s="8" t="s">
        <v>14</v>
      </c>
      <c r="G18" s="8" t="s">
        <v>2</v>
      </c>
    </row>
    <row r="19" spans="1:7" x14ac:dyDescent="0.25" outlineLevel="3" collapsed="1">
      <c r="A19" s="8" t="s">
        <v>12</v>
      </c>
      <c r="B19" s="9" t="s">
        <v>161</v>
      </c>
      <c r="C19" s="8" t="s">
        <v>2</v>
      </c>
      <c r="D19" s="8"/>
      <c r="E19" s="8" t="s">
        <v>162</v>
      </c>
      <c r="F19" s="8" t="s">
        <v>12</v>
      </c>
      <c r="G19" s="8" t="s">
        <v>2</v>
      </c>
    </row>
    <row r="20" spans="1:7" x14ac:dyDescent="0.25" outlineLevel="4" collapsed="1">
      <c r="A20" s="7" t="s">
        <v>12</v>
      </c>
      <c r="B20" s="7" t="s">
        <v>60</v>
      </c>
      <c r="C20" s="7" t="s">
        <v>2</v>
      </c>
      <c r="D20" s="7"/>
      <c r="E20" s="7" t="s">
        <v>163</v>
      </c>
      <c r="F20" s="7" t="s">
        <v>14</v>
      </c>
      <c r="G20" s="7">
        <v>1</v>
      </c>
    </row>
    <row r="21" spans="1:7" x14ac:dyDescent="0.25" outlineLevel="4" collapsed="1">
      <c r="A21" s="7" t="s">
        <v>12</v>
      </c>
      <c r="B21" s="7" t="s">
        <v>60</v>
      </c>
      <c r="C21" s="7" t="s">
        <v>2</v>
      </c>
      <c r="D21" s="7"/>
      <c r="E21" s="7" t="s">
        <v>164</v>
      </c>
      <c r="F21" s="7" t="s">
        <v>14</v>
      </c>
      <c r="G21" s="7">
        <v>1</v>
      </c>
    </row>
    <row r="22" spans="1:7" x14ac:dyDescent="0.25" outlineLevel="4" collapsed="1">
      <c r="A22" s="7" t="s">
        <v>12</v>
      </c>
      <c r="B22" s="7" t="s">
        <v>60</v>
      </c>
      <c r="C22" s="7" t="s">
        <v>2</v>
      </c>
      <c r="D22" s="7"/>
      <c r="E22" s="7" t="s">
        <v>165</v>
      </c>
      <c r="F22" s="7" t="s">
        <v>14</v>
      </c>
      <c r="G22" s="7">
        <v>1</v>
      </c>
    </row>
    <row r="23" spans="1:7" x14ac:dyDescent="0.25" outlineLevel="4" collapsed="1">
      <c r="A23" s="7" t="s">
        <v>12</v>
      </c>
      <c r="B23" s="7" t="s">
        <v>60</v>
      </c>
      <c r="C23" s="7" t="s">
        <v>2</v>
      </c>
      <c r="D23" s="7"/>
      <c r="E23" s="7" t="s">
        <v>166</v>
      </c>
      <c r="F23" s="7" t="s">
        <v>14</v>
      </c>
      <c r="G23" s="7">
        <v>1</v>
      </c>
    </row>
    <row r="24" spans="1:7" x14ac:dyDescent="0.25" outlineLevel="4" collapsed="1">
      <c r="A24" s="7" t="s">
        <v>12</v>
      </c>
      <c r="B24" s="7" t="s">
        <v>60</v>
      </c>
      <c r="C24" s="7" t="s">
        <v>2</v>
      </c>
      <c r="D24" s="7"/>
      <c r="E24" s="7" t="s">
        <v>167</v>
      </c>
      <c r="F24" s="7" t="s">
        <v>14</v>
      </c>
      <c r="G24" s="7">
        <v>1</v>
      </c>
    </row>
    <row r="25" spans="1:7" x14ac:dyDescent="0.25" outlineLevel="4" collapsed="1">
      <c r="A25" s="7" t="s">
        <v>12</v>
      </c>
      <c r="B25" s="7" t="s">
        <v>60</v>
      </c>
      <c r="C25" s="7" t="s">
        <v>2</v>
      </c>
      <c r="D25" s="7"/>
      <c r="E25" s="7" t="s">
        <v>168</v>
      </c>
      <c r="F25" s="7" t="s">
        <v>14</v>
      </c>
      <c r="G25" s="7">
        <v>1</v>
      </c>
    </row>
    <row r="26" spans="1:7" x14ac:dyDescent="0.25" outlineLevel="2" collapsed="1">
      <c r="A26" s="8" t="s">
        <v>14</v>
      </c>
      <c r="B26" s="9" t="s">
        <v>169</v>
      </c>
      <c r="C26" s="8" t="s">
        <v>2</v>
      </c>
      <c r="D26" s="8">
        <f>EXACT(G17,"Direct estimation of change by re-measurement of sample plots")</f>
      </c>
      <c r="E26" s="8" t="s">
        <v>170</v>
      </c>
      <c r="F26" s="8" t="s">
        <v>14</v>
      </c>
      <c r="G26" s="8" t="s">
        <v>2</v>
      </c>
    </row>
    <row r="27" spans="1:7" x14ac:dyDescent="0.25" outlineLevel="3" collapsed="1">
      <c r="A27" s="7" t="s">
        <v>12</v>
      </c>
      <c r="B27" s="7" t="s">
        <v>60</v>
      </c>
      <c r="C27" s="7" t="s">
        <v>2</v>
      </c>
      <c r="D27" s="7"/>
      <c r="E27" s="7" t="s">
        <v>164</v>
      </c>
      <c r="F27" s="7" t="s">
        <v>14</v>
      </c>
      <c r="G27" s="7">
        <v>1</v>
      </c>
    </row>
    <row r="28" spans="1:7" x14ac:dyDescent="0.25" outlineLevel="3" collapsed="1">
      <c r="A28" s="7" t="s">
        <v>12</v>
      </c>
      <c r="B28" s="7" t="s">
        <v>60</v>
      </c>
      <c r="C28" s="7" t="s">
        <v>2</v>
      </c>
      <c r="D28" s="7"/>
      <c r="E28" s="7" t="s">
        <v>171</v>
      </c>
      <c r="F28" s="7" t="s">
        <v>14</v>
      </c>
      <c r="G28" s="7">
        <v>1</v>
      </c>
    </row>
    <row r="29" spans="1:7" x14ac:dyDescent="0.25" outlineLevel="3" collapsed="1">
      <c r="A29" s="7" t="s">
        <v>12</v>
      </c>
      <c r="B29" s="7" t="s">
        <v>60</v>
      </c>
      <c r="C29" s="7" t="s">
        <v>2</v>
      </c>
      <c r="D29" s="7"/>
      <c r="E29" s="7" t="s">
        <v>172</v>
      </c>
      <c r="F29" s="7" t="s">
        <v>14</v>
      </c>
      <c r="G29" s="7">
        <v>1</v>
      </c>
    </row>
    <row r="30" spans="1:7" x14ac:dyDescent="0.25" outlineLevel="3" collapsed="1">
      <c r="A30" s="7" t="s">
        <v>12</v>
      </c>
      <c r="B30" s="7" t="s">
        <v>60</v>
      </c>
      <c r="C30" s="7" t="s">
        <v>2</v>
      </c>
      <c r="D30" s="7"/>
      <c r="E30" s="7" t="s">
        <v>173</v>
      </c>
      <c r="F30" s="7" t="s">
        <v>14</v>
      </c>
      <c r="G30" s="7">
        <v>1</v>
      </c>
    </row>
    <row r="31" spans="1:7" x14ac:dyDescent="0.25" outlineLevel="3" collapsed="1">
      <c r="A31" s="7" t="s">
        <v>12</v>
      </c>
      <c r="B31" s="7" t="s">
        <v>60</v>
      </c>
      <c r="C31" s="7" t="s">
        <v>2</v>
      </c>
      <c r="D31" s="7"/>
      <c r="E31" s="7" t="s">
        <v>174</v>
      </c>
      <c r="F31" s="7" t="s">
        <v>14</v>
      </c>
      <c r="G31" s="7">
        <v>1</v>
      </c>
    </row>
    <row r="32" spans="1:7" x14ac:dyDescent="0.25" outlineLevel="3" collapsed="1">
      <c r="A32" s="7" t="s">
        <v>12</v>
      </c>
      <c r="B32" s="7" t="s">
        <v>60</v>
      </c>
      <c r="C32" s="7" t="s">
        <v>2</v>
      </c>
      <c r="D32" s="7"/>
      <c r="E32" s="7" t="s">
        <v>175</v>
      </c>
      <c r="F32" s="7" t="s">
        <v>14</v>
      </c>
      <c r="G32" s="7">
        <v>1</v>
      </c>
    </row>
    <row r="33" spans="1:7" x14ac:dyDescent="0.25" outlineLevel="3" collapsed="1">
      <c r="A33" s="8" t="s">
        <v>12</v>
      </c>
      <c r="B33" s="9" t="s">
        <v>176</v>
      </c>
      <c r="C33" s="8" t="s">
        <v>2</v>
      </c>
      <c r="D33" s="8"/>
      <c r="E33" s="8" t="s">
        <v>177</v>
      </c>
      <c r="F33" s="8" t="s">
        <v>12</v>
      </c>
      <c r="G33" s="8" t="s">
        <v>2</v>
      </c>
    </row>
    <row r="34" spans="1:7" x14ac:dyDescent="0.25" outlineLevel="4" collapsed="1">
      <c r="A34" s="7" t="s">
        <v>12</v>
      </c>
      <c r="B34" s="7" t="s">
        <v>60</v>
      </c>
      <c r="C34" s="7" t="s">
        <v>2</v>
      </c>
      <c r="D34" s="7"/>
      <c r="E34" s="7" t="s">
        <v>178</v>
      </c>
      <c r="F34" s="7" t="s">
        <v>14</v>
      </c>
      <c r="G34" s="7">
        <v>1</v>
      </c>
    </row>
    <row r="35" spans="1:7" x14ac:dyDescent="0.25" outlineLevel="4" collapsed="1">
      <c r="A35" s="7" t="s">
        <v>12</v>
      </c>
      <c r="B35" s="7" t="s">
        <v>60</v>
      </c>
      <c r="C35" s="7" t="s">
        <v>2</v>
      </c>
      <c r="D35" s="7"/>
      <c r="E35" s="7" t="s">
        <v>179</v>
      </c>
      <c r="F35" s="7" t="s">
        <v>12</v>
      </c>
      <c r="G35" s="7">
        <v>1</v>
      </c>
    </row>
    <row r="36" spans="1:7" x14ac:dyDescent="0.25" outlineLevel="4" collapsed="1">
      <c r="A36" s="7" t="s">
        <v>12</v>
      </c>
      <c r="B36" s="7" t="s">
        <v>60</v>
      </c>
      <c r="C36" s="7" t="s">
        <v>2</v>
      </c>
      <c r="D36" s="7"/>
      <c r="E36" s="7" t="s">
        <v>180</v>
      </c>
      <c r="F36" s="7" t="s">
        <v>14</v>
      </c>
      <c r="G36" s="7">
        <v>1</v>
      </c>
    </row>
    <row r="37" spans="1:7" x14ac:dyDescent="0.25" outlineLevel="4" collapsed="1">
      <c r="A37" s="7" t="s">
        <v>12</v>
      </c>
      <c r="B37" s="7" t="s">
        <v>60</v>
      </c>
      <c r="C37" s="7" t="s">
        <v>2</v>
      </c>
      <c r="D37" s="7"/>
      <c r="E37" s="7" t="s">
        <v>181</v>
      </c>
      <c r="F37" s="7" t="s">
        <v>14</v>
      </c>
      <c r="G37" s="7">
        <v>1</v>
      </c>
    </row>
    <row r="38" spans="1:7" x14ac:dyDescent="0.25" outlineLevel="2" collapsed="1">
      <c r="A38" s="8" t="s">
        <v>14</v>
      </c>
      <c r="B38" s="9" t="s">
        <v>182</v>
      </c>
      <c r="C38" s="8" t="s">
        <v>2</v>
      </c>
      <c r="D38" s="8">
        <f>EXACT(G17,"Difference of two independent stock estimations")</f>
      </c>
      <c r="E38" s="8" t="s">
        <v>158</v>
      </c>
      <c r="F38" s="8" t="s">
        <v>14</v>
      </c>
      <c r="G38" s="8" t="s">
        <v>2</v>
      </c>
    </row>
    <row r="39" spans="1:7" x14ac:dyDescent="0.25" outlineLevel="3" collapsed="1">
      <c r="A39" s="7" t="s">
        <v>12</v>
      </c>
      <c r="B39" s="7" t="s">
        <v>60</v>
      </c>
      <c r="C39" s="7" t="s">
        <v>2</v>
      </c>
      <c r="D39" s="7"/>
      <c r="E39" s="7" t="s">
        <v>183</v>
      </c>
      <c r="F39" s="7" t="s">
        <v>14</v>
      </c>
      <c r="G39" s="7">
        <v>1</v>
      </c>
    </row>
    <row r="40" spans="1:7" x14ac:dyDescent="0.25" outlineLevel="3" collapsed="1">
      <c r="A40" s="7" t="s">
        <v>12</v>
      </c>
      <c r="B40" s="7" t="s">
        <v>60</v>
      </c>
      <c r="C40" s="7" t="s">
        <v>2</v>
      </c>
      <c r="D40" s="7"/>
      <c r="E40" s="7" t="s">
        <v>184</v>
      </c>
      <c r="F40" s="7" t="s">
        <v>14</v>
      </c>
      <c r="G40" s="7">
        <v>1</v>
      </c>
    </row>
    <row r="41" spans="1:7" x14ac:dyDescent="0.25" outlineLevel="3" collapsed="1">
      <c r="A41" s="7" t="s">
        <v>12</v>
      </c>
      <c r="B41" s="7" t="s">
        <v>60</v>
      </c>
      <c r="C41" s="7" t="s">
        <v>2</v>
      </c>
      <c r="D41" s="7"/>
      <c r="E41" s="7" t="s">
        <v>185</v>
      </c>
      <c r="F41" s="7" t="s">
        <v>14</v>
      </c>
      <c r="G41" s="7">
        <v>1</v>
      </c>
    </row>
    <row r="42" spans="1:7" x14ac:dyDescent="0.25" outlineLevel="3" collapsed="1">
      <c r="A42" s="7" t="s">
        <v>12</v>
      </c>
      <c r="B42" s="7" t="s">
        <v>60</v>
      </c>
      <c r="C42" s="7" t="s">
        <v>2</v>
      </c>
      <c r="D42" s="7"/>
      <c r="E42" s="7" t="s">
        <v>186</v>
      </c>
      <c r="F42" s="7" t="s">
        <v>14</v>
      </c>
      <c r="G42" s="7">
        <v>1</v>
      </c>
    </row>
    <row r="43" spans="1:7" x14ac:dyDescent="0.25" outlineLevel="3" collapsed="1">
      <c r="A43" s="7" t="s">
        <v>12</v>
      </c>
      <c r="B43" s="7" t="s">
        <v>60</v>
      </c>
      <c r="C43" s="7" t="s">
        <v>2</v>
      </c>
      <c r="D43" s="7"/>
      <c r="E43" s="7" t="s">
        <v>187</v>
      </c>
      <c r="F43" s="7" t="s">
        <v>14</v>
      </c>
      <c r="G43" s="7">
        <v>1</v>
      </c>
    </row>
    <row r="44" spans="1:7" x14ac:dyDescent="0.25" outlineLevel="1" collapsed="1">
      <c r="A44" s="8" t="s">
        <v>14</v>
      </c>
      <c r="B44" s="9" t="s">
        <v>188</v>
      </c>
      <c r="C44" s="8" t="s">
        <v>2</v>
      </c>
      <c r="D44" s="8">
        <f>NOT(EXACT(G15,"Between two points of time"))</f>
      </c>
      <c r="E44" s="8" t="s">
        <v>189</v>
      </c>
      <c r="F44" s="8" t="s">
        <v>14</v>
      </c>
      <c r="G44" s="8" t="s">
        <v>2</v>
      </c>
    </row>
    <row r="45" spans="1:7" x14ac:dyDescent="0.25" outlineLevel="2" collapsed="1">
      <c r="A45" s="7" t="s">
        <v>12</v>
      </c>
      <c r="B45" s="7" t="s">
        <v>60</v>
      </c>
      <c r="C45" s="7" t="s">
        <v>2</v>
      </c>
      <c r="D45" s="7" t="s">
        <v>14</v>
      </c>
      <c r="E45" s="7" t="s">
        <v>190</v>
      </c>
      <c r="F45" s="7" t="s">
        <v>14</v>
      </c>
      <c r="G45" s="7">
        <v>1</v>
      </c>
    </row>
    <row r="46" spans="1:7" x14ac:dyDescent="0.25" outlineLevel="2" collapsed="1">
      <c r="A46" s="7" t="s">
        <v>12</v>
      </c>
      <c r="B46" s="7" t="s">
        <v>60</v>
      </c>
      <c r="C46" s="7" t="s">
        <v>2</v>
      </c>
      <c r="D46" s="7" t="s">
        <v>14</v>
      </c>
      <c r="E46" s="7" t="s">
        <v>191</v>
      </c>
      <c r="F46" s="7" t="s">
        <v>14</v>
      </c>
      <c r="G46" s="7">
        <v>1</v>
      </c>
    </row>
    <row r="47" spans="1:7" x14ac:dyDescent="0.25" outlineLevel="2" collapsed="1">
      <c r="A47" s="7" t="s">
        <v>12</v>
      </c>
      <c r="B47" s="7" t="s">
        <v>60</v>
      </c>
      <c r="C47" s="7" t="s">
        <v>2</v>
      </c>
      <c r="D47" s="7"/>
      <c r="E47" s="7" t="s">
        <v>192</v>
      </c>
      <c r="F47" s="7" t="s">
        <v>14</v>
      </c>
      <c r="G47" s="7">
        <v>1</v>
      </c>
    </row>
    <row r="48" spans="1:7" x14ac:dyDescent="0.25" outlineLevel="1" collapsed="1">
      <c r="A48" s="8" t="s">
        <v>12</v>
      </c>
      <c r="B48" s="9" t="s">
        <v>193</v>
      </c>
      <c r="C48" s="8" t="s">
        <v>2</v>
      </c>
      <c r="D48" s="8"/>
      <c r="E48" s="8" t="s">
        <v>194</v>
      </c>
      <c r="F48" s="8" t="s">
        <v>14</v>
      </c>
      <c r="G48" s="8" t="s">
        <v>2</v>
      </c>
    </row>
    <row r="49" spans="1:7" x14ac:dyDescent="0.25" outlineLevel="2" collapsed="1">
      <c r="A49" s="7" t="s">
        <v>12</v>
      </c>
      <c r="B49" s="7" t="s">
        <v>96</v>
      </c>
      <c r="C49" s="10" t="s">
        <v>195</v>
      </c>
      <c r="D49" s="7"/>
      <c r="E49" s="7" t="s">
        <v>196</v>
      </c>
      <c r="F49" s="7" t="s">
        <v>14</v>
      </c>
      <c r="G49" s="7" t="s">
        <v>197</v>
      </c>
    </row>
    <row r="50" spans="1:7" x14ac:dyDescent="0.25" outlineLevel="2" collapsed="1">
      <c r="A50" s="8" t="s">
        <v>14</v>
      </c>
      <c r="B50" s="9" t="s">
        <v>198</v>
      </c>
      <c r="C50" s="8" t="s">
        <v>2</v>
      </c>
      <c r="D50" s="8">
        <f>EXACT(G49,"Updating the previous stock by independent measurement of change")</f>
      </c>
      <c r="E50" s="8" t="s">
        <v>199</v>
      </c>
      <c r="F50" s="8" t="s">
        <v>14</v>
      </c>
      <c r="G50" s="8" t="s">
        <v>2</v>
      </c>
    </row>
    <row r="51" spans="1:7" x14ac:dyDescent="0.25" outlineLevel="3" collapsed="1">
      <c r="A51" s="7" t="s">
        <v>12</v>
      </c>
      <c r="B51" s="7" t="s">
        <v>60</v>
      </c>
      <c r="C51" s="7" t="s">
        <v>2</v>
      </c>
      <c r="D51" s="7"/>
      <c r="E51" s="7" t="s">
        <v>200</v>
      </c>
      <c r="F51" s="7" t="s">
        <v>14</v>
      </c>
      <c r="G51" s="7">
        <v>1</v>
      </c>
    </row>
    <row r="52" spans="1:7" x14ac:dyDescent="0.25" outlineLevel="3" collapsed="1">
      <c r="A52" s="7" t="s">
        <v>12</v>
      </c>
      <c r="B52" s="7" t="s">
        <v>60</v>
      </c>
      <c r="C52" s="7" t="s">
        <v>2</v>
      </c>
      <c r="D52" s="7"/>
      <c r="E52" s="7" t="s">
        <v>201</v>
      </c>
      <c r="F52" s="7" t="s">
        <v>14</v>
      </c>
      <c r="G52" s="7">
        <v>1</v>
      </c>
    </row>
    <row r="53" spans="1:7" x14ac:dyDescent="0.25" outlineLevel="3" collapsed="1">
      <c r="A53" s="7" t="s">
        <v>12</v>
      </c>
      <c r="B53" s="7" t="s">
        <v>60</v>
      </c>
      <c r="C53" s="7" t="s">
        <v>2</v>
      </c>
      <c r="D53" s="7"/>
      <c r="E53" s="7" t="s">
        <v>202</v>
      </c>
      <c r="F53" s="7" t="s">
        <v>14</v>
      </c>
      <c r="G53" s="7">
        <v>1</v>
      </c>
    </row>
    <row r="54" spans="1:7" x14ac:dyDescent="0.25" outlineLevel="3" collapsed="1">
      <c r="A54" s="7" t="s">
        <v>12</v>
      </c>
      <c r="B54" s="7" t="s">
        <v>60</v>
      </c>
      <c r="C54" s="7" t="s">
        <v>2</v>
      </c>
      <c r="D54" s="7"/>
      <c r="E54" s="7" t="s">
        <v>203</v>
      </c>
      <c r="F54" s="7" t="s">
        <v>14</v>
      </c>
      <c r="G54" s="7">
        <v>1</v>
      </c>
    </row>
    <row r="55" spans="1:7" x14ac:dyDescent="0.25" outlineLevel="3" collapsed="1">
      <c r="A55" s="7" t="s">
        <v>12</v>
      </c>
      <c r="B55" s="7" t="s">
        <v>60</v>
      </c>
      <c r="C55" s="7" t="s">
        <v>2</v>
      </c>
      <c r="D55" s="7"/>
      <c r="E55" s="7" t="s">
        <v>204</v>
      </c>
      <c r="F55" s="7" t="s">
        <v>14</v>
      </c>
      <c r="G55" s="7">
        <v>1</v>
      </c>
    </row>
    <row r="56" spans="1:7" x14ac:dyDescent="0.25" outlineLevel="2" collapsed="1">
      <c r="A56" s="8" t="s">
        <v>14</v>
      </c>
      <c r="B56" s="9" t="s">
        <v>205</v>
      </c>
      <c r="C56" s="8" t="s">
        <v>2</v>
      </c>
      <c r="D56" s="8">
        <f>EXACT(G49,"Proportionate crown cover")</f>
      </c>
      <c r="E56" s="8" t="s">
        <v>206</v>
      </c>
      <c r="F56" s="8" t="s">
        <v>14</v>
      </c>
      <c r="G56" s="8" t="s">
        <v>2</v>
      </c>
    </row>
    <row r="57" spans="1:7" x14ac:dyDescent="0.25" outlineLevel="3" collapsed="1">
      <c r="A57" s="8" t="s">
        <v>12</v>
      </c>
      <c r="B57" s="9" t="s">
        <v>207</v>
      </c>
      <c r="C57" s="8" t="s">
        <v>2</v>
      </c>
      <c r="D57" s="8"/>
      <c r="E57" s="8" t="s">
        <v>208</v>
      </c>
      <c r="F57" s="8" t="s">
        <v>12</v>
      </c>
      <c r="G57" s="8" t="s">
        <v>2</v>
      </c>
    </row>
    <row r="58" spans="1:7" x14ac:dyDescent="0.25" outlineLevel="4" collapsed="1">
      <c r="A58" s="7" t="s">
        <v>12</v>
      </c>
      <c r="B58" s="7" t="s">
        <v>60</v>
      </c>
      <c r="C58" s="7" t="s">
        <v>2</v>
      </c>
      <c r="D58" s="7"/>
      <c r="E58" s="7" t="s">
        <v>209</v>
      </c>
      <c r="F58" s="7" t="s">
        <v>14</v>
      </c>
      <c r="G58" s="7">
        <v>1</v>
      </c>
    </row>
    <row r="59" spans="1:7" x14ac:dyDescent="0.25" outlineLevel="4" collapsed="1">
      <c r="A59" s="7" t="s">
        <v>12</v>
      </c>
      <c r="B59" s="7" t="s">
        <v>60</v>
      </c>
      <c r="C59" s="7" t="s">
        <v>2</v>
      </c>
      <c r="D59" s="7"/>
      <c r="E59" s="7" t="s">
        <v>164</v>
      </c>
      <c r="F59" s="7" t="s">
        <v>14</v>
      </c>
      <c r="G59" s="7">
        <v>1</v>
      </c>
    </row>
    <row r="60" spans="1:7" x14ac:dyDescent="0.25" outlineLevel="4" collapsed="1">
      <c r="A60" s="7" t="s">
        <v>12</v>
      </c>
      <c r="B60" s="7" t="s">
        <v>60</v>
      </c>
      <c r="C60" s="7" t="s">
        <v>2</v>
      </c>
      <c r="D60" s="7"/>
      <c r="E60" s="7" t="s">
        <v>210</v>
      </c>
      <c r="F60" s="7" t="s">
        <v>14</v>
      </c>
      <c r="G60" s="7">
        <v>1</v>
      </c>
    </row>
    <row r="61" spans="1:7" x14ac:dyDescent="0.25" outlineLevel="4" collapsed="1">
      <c r="A61" s="7" t="s">
        <v>12</v>
      </c>
      <c r="B61" s="7" t="s">
        <v>60</v>
      </c>
      <c r="C61" s="7" t="s">
        <v>2</v>
      </c>
      <c r="D61" s="7"/>
      <c r="E61" s="7" t="s">
        <v>211</v>
      </c>
      <c r="F61" s="7" t="s">
        <v>14</v>
      </c>
      <c r="G61" s="7">
        <v>1</v>
      </c>
    </row>
    <row r="62" spans="1:7" x14ac:dyDescent="0.25" outlineLevel="4" collapsed="1">
      <c r="A62" s="7" t="s">
        <v>12</v>
      </c>
      <c r="B62" s="7" t="s">
        <v>60</v>
      </c>
      <c r="C62" s="7" t="s">
        <v>2</v>
      </c>
      <c r="D62" s="7"/>
      <c r="E62" s="7" t="s">
        <v>212</v>
      </c>
      <c r="F62" s="7" t="s">
        <v>14</v>
      </c>
      <c r="G62" s="7">
        <v>1</v>
      </c>
    </row>
    <row r="63" spans="1:7" x14ac:dyDescent="0.25" outlineLevel="4" collapsed="1">
      <c r="A63" s="7" t="s">
        <v>12</v>
      </c>
      <c r="B63" s="7" t="s">
        <v>60</v>
      </c>
      <c r="C63" s="7" t="s">
        <v>2</v>
      </c>
      <c r="D63" s="7"/>
      <c r="E63" s="7" t="s">
        <v>213</v>
      </c>
      <c r="F63" s="7" t="s">
        <v>14</v>
      </c>
      <c r="G63" s="7">
        <v>1</v>
      </c>
    </row>
    <row r="64" spans="1:7" x14ac:dyDescent="0.25" outlineLevel="2" collapsed="1">
      <c r="A64" s="8" t="s">
        <v>14</v>
      </c>
      <c r="B64" s="9" t="s">
        <v>214</v>
      </c>
      <c r="C64" s="8" t="s">
        <v>2</v>
      </c>
      <c r="D64" s="8">
        <f>EXACT(G49,"Measurement of sample plots")</f>
      </c>
      <c r="E64" s="8" t="s">
        <v>197</v>
      </c>
      <c r="F64" s="8" t="s">
        <v>14</v>
      </c>
      <c r="G64" s="8" t="s">
        <v>2</v>
      </c>
    </row>
    <row r="65" spans="1:7" x14ac:dyDescent="0.25" outlineLevel="3" collapsed="1">
      <c r="A65" s="7" t="s">
        <v>12</v>
      </c>
      <c r="B65" s="7" t="s">
        <v>96</v>
      </c>
      <c r="C65" s="10" t="s">
        <v>215</v>
      </c>
      <c r="D65" s="7"/>
      <c r="E65" s="7" t="s">
        <v>216</v>
      </c>
      <c r="F65" s="7" t="s">
        <v>14</v>
      </c>
      <c r="G65" s="7" t="s">
        <v>217</v>
      </c>
    </row>
    <row r="66" spans="1:7" x14ac:dyDescent="0.25" outlineLevel="3" collapsed="1">
      <c r="A66" s="8" t="s">
        <v>14</v>
      </c>
      <c r="B66" s="9" t="s">
        <v>218</v>
      </c>
      <c r="C66" s="8" t="s">
        <v>2</v>
      </c>
      <c r="D66" s="8">
        <f>EXACT(G65,"Stratified random sampling")</f>
      </c>
      <c r="E66" s="8" t="s">
        <v>217</v>
      </c>
      <c r="F66" s="8" t="s">
        <v>14</v>
      </c>
      <c r="G66" s="8" t="s">
        <v>2</v>
      </c>
    </row>
    <row r="67" spans="1:7" x14ac:dyDescent="0.25" outlineLevel="4" collapsed="1">
      <c r="A67" s="7" t="s">
        <v>12</v>
      </c>
      <c r="B67" s="7" t="s">
        <v>60</v>
      </c>
      <c r="C67" s="7" t="s">
        <v>2</v>
      </c>
      <c r="D67" s="7"/>
      <c r="E67" s="7" t="s">
        <v>164</v>
      </c>
      <c r="F67" s="7" t="s">
        <v>14</v>
      </c>
      <c r="G67" s="7">
        <v>1</v>
      </c>
    </row>
    <row r="68" spans="1:7" x14ac:dyDescent="0.25" outlineLevel="4" collapsed="1">
      <c r="A68" s="7" t="s">
        <v>12</v>
      </c>
      <c r="B68" s="7" t="s">
        <v>60</v>
      </c>
      <c r="C68" s="7" t="s">
        <v>2</v>
      </c>
      <c r="D68" s="7"/>
      <c r="E68" s="7" t="s">
        <v>219</v>
      </c>
      <c r="F68" s="7" t="s">
        <v>14</v>
      </c>
      <c r="G68" s="7">
        <v>1</v>
      </c>
    </row>
    <row r="69" spans="1:7" x14ac:dyDescent="0.25" outlineLevel="4" collapsed="1">
      <c r="A69" s="7" t="s">
        <v>12</v>
      </c>
      <c r="B69" s="7" t="s">
        <v>60</v>
      </c>
      <c r="C69" s="7" t="s">
        <v>2</v>
      </c>
      <c r="D69" s="7"/>
      <c r="E69" s="7" t="s">
        <v>220</v>
      </c>
      <c r="F69" s="7" t="s">
        <v>14</v>
      </c>
      <c r="G69" s="7">
        <v>1</v>
      </c>
    </row>
    <row r="70" spans="1:7" x14ac:dyDescent="0.25" outlineLevel="4" collapsed="1">
      <c r="A70" s="7" t="s">
        <v>12</v>
      </c>
      <c r="B70" s="7" t="s">
        <v>60</v>
      </c>
      <c r="C70" s="7" t="s">
        <v>2</v>
      </c>
      <c r="D70" s="7"/>
      <c r="E70" s="7" t="s">
        <v>221</v>
      </c>
      <c r="F70" s="7" t="s">
        <v>14</v>
      </c>
      <c r="G70" s="7">
        <v>1</v>
      </c>
    </row>
    <row r="71" spans="1:7" x14ac:dyDescent="0.25" outlineLevel="4" collapsed="1">
      <c r="A71" s="7" t="s">
        <v>12</v>
      </c>
      <c r="B71" s="7" t="s">
        <v>60</v>
      </c>
      <c r="C71" s="7" t="s">
        <v>2</v>
      </c>
      <c r="D71" s="7"/>
      <c r="E71" s="7" t="s">
        <v>222</v>
      </c>
      <c r="F71" s="7" t="s">
        <v>14</v>
      </c>
      <c r="G71" s="7">
        <v>1</v>
      </c>
    </row>
    <row r="72" spans="1:7" x14ac:dyDescent="0.25" outlineLevel="4" collapsed="1">
      <c r="A72" s="7" t="s">
        <v>12</v>
      </c>
      <c r="B72" s="7" t="s">
        <v>60</v>
      </c>
      <c r="C72" s="7" t="s">
        <v>2</v>
      </c>
      <c r="D72" s="7"/>
      <c r="E72" s="7" t="s">
        <v>223</v>
      </c>
      <c r="F72" s="7" t="s">
        <v>14</v>
      </c>
      <c r="G72" s="7">
        <v>1</v>
      </c>
    </row>
    <row r="73" spans="1:7" x14ac:dyDescent="0.25" outlineLevel="4" collapsed="1">
      <c r="A73" s="8" t="s">
        <v>12</v>
      </c>
      <c r="B73" s="9" t="s">
        <v>224</v>
      </c>
      <c r="C73" s="8" t="s">
        <v>2</v>
      </c>
      <c r="D73" s="8"/>
      <c r="E73" s="8" t="s">
        <v>225</v>
      </c>
      <c r="F73" s="8" t="s">
        <v>12</v>
      </c>
      <c r="G73" s="8" t="s">
        <v>2</v>
      </c>
    </row>
    <row r="74" spans="1:7" x14ac:dyDescent="0.25" outlineLevel="5" collapsed="1">
      <c r="A74" s="7" t="s">
        <v>12</v>
      </c>
      <c r="B74" s="7" t="s">
        <v>60</v>
      </c>
      <c r="C74" s="7" t="s">
        <v>2</v>
      </c>
      <c r="D74" s="7"/>
      <c r="E74" s="7" t="s">
        <v>483</v>
      </c>
      <c r="F74" s="7" t="s">
        <v>14</v>
      </c>
      <c r="G74" s="7">
        <v>1</v>
      </c>
    </row>
    <row r="75" spans="1:7" x14ac:dyDescent="0.25" outlineLevel="5" collapsed="1">
      <c r="A75" s="7" t="s">
        <v>12</v>
      </c>
      <c r="B75" s="7" t="s">
        <v>60</v>
      </c>
      <c r="C75" s="7" t="s">
        <v>2</v>
      </c>
      <c r="D75" s="7"/>
      <c r="E75" s="7" t="s">
        <v>484</v>
      </c>
      <c r="F75" s="7" t="s">
        <v>14</v>
      </c>
      <c r="G75" s="7">
        <v>1</v>
      </c>
    </row>
    <row r="76" spans="1:7" x14ac:dyDescent="0.25" outlineLevel="5" collapsed="1">
      <c r="A76" s="7" t="s">
        <v>12</v>
      </c>
      <c r="B76" s="7" t="s">
        <v>60</v>
      </c>
      <c r="C76" s="7" t="s">
        <v>2</v>
      </c>
      <c r="D76" s="7"/>
      <c r="E76" s="7" t="s">
        <v>485</v>
      </c>
      <c r="F76" s="7" t="s">
        <v>12</v>
      </c>
      <c r="G76" s="7">
        <v>1</v>
      </c>
    </row>
    <row r="77" spans="1:7" x14ac:dyDescent="0.25" outlineLevel="5" collapsed="1">
      <c r="A77" s="7" t="s">
        <v>12</v>
      </c>
      <c r="B77" s="7" t="s">
        <v>60</v>
      </c>
      <c r="C77" s="7" t="s">
        <v>2</v>
      </c>
      <c r="D77" s="7"/>
      <c r="E77" s="7" t="s">
        <v>486</v>
      </c>
      <c r="F77" s="7" t="s">
        <v>14</v>
      </c>
      <c r="G77" s="7">
        <v>1</v>
      </c>
    </row>
    <row r="78" spans="1:7" x14ac:dyDescent="0.25" outlineLevel="3" collapsed="1">
      <c r="A78" s="8" t="s">
        <v>14</v>
      </c>
      <c r="B78" s="9" t="s">
        <v>226</v>
      </c>
      <c r="C78" s="8" t="s">
        <v>2</v>
      </c>
      <c r="D78" s="8">
        <f>NOT(EXACT(G65,"Stratified random sampling"))</f>
      </c>
      <c r="E78" s="8" t="s">
        <v>227</v>
      </c>
      <c r="F78" s="8" t="s">
        <v>14</v>
      </c>
      <c r="G78" s="8" t="s">
        <v>2</v>
      </c>
    </row>
    <row r="79" spans="1:7" x14ac:dyDescent="0.25" outlineLevel="4" collapsed="1">
      <c r="A79" s="7" t="s">
        <v>12</v>
      </c>
      <c r="B79" s="7" t="s">
        <v>60</v>
      </c>
      <c r="C79" s="7" t="s">
        <v>2</v>
      </c>
      <c r="D79" s="7"/>
      <c r="E79" s="7" t="s">
        <v>164</v>
      </c>
      <c r="F79" s="7" t="s">
        <v>14</v>
      </c>
      <c r="G79" s="7">
        <v>1</v>
      </c>
    </row>
    <row r="80" spans="1:7" x14ac:dyDescent="0.25" outlineLevel="4" collapsed="1">
      <c r="A80" s="7" t="s">
        <v>12</v>
      </c>
      <c r="B80" s="7" t="s">
        <v>60</v>
      </c>
      <c r="C80" s="7" t="s">
        <v>2</v>
      </c>
      <c r="D80" s="7"/>
      <c r="E80" s="7" t="s">
        <v>219</v>
      </c>
      <c r="F80" s="7" t="s">
        <v>14</v>
      </c>
      <c r="G80" s="7">
        <v>1</v>
      </c>
    </row>
    <row r="81" spans="1:7" x14ac:dyDescent="0.25" outlineLevel="4" collapsed="1">
      <c r="A81" s="7" t="s">
        <v>12</v>
      </c>
      <c r="B81" s="7" t="s">
        <v>60</v>
      </c>
      <c r="C81" s="7" t="s">
        <v>2</v>
      </c>
      <c r="D81" s="7"/>
      <c r="E81" s="7" t="s">
        <v>220</v>
      </c>
      <c r="F81" s="7" t="s">
        <v>14</v>
      </c>
      <c r="G81" s="7">
        <v>1</v>
      </c>
    </row>
    <row r="82" spans="1:7" x14ac:dyDescent="0.25" outlineLevel="4" collapsed="1">
      <c r="A82" s="7" t="s">
        <v>12</v>
      </c>
      <c r="B82" s="7" t="s">
        <v>60</v>
      </c>
      <c r="C82" s="7" t="s">
        <v>2</v>
      </c>
      <c r="D82" s="7"/>
      <c r="E82" s="7" t="s">
        <v>221</v>
      </c>
      <c r="F82" s="7" t="s">
        <v>14</v>
      </c>
      <c r="G82" s="7">
        <v>1</v>
      </c>
    </row>
    <row r="83" spans="1:7" x14ac:dyDescent="0.25" outlineLevel="4" collapsed="1">
      <c r="A83" s="7" t="s">
        <v>12</v>
      </c>
      <c r="B83" s="7" t="s">
        <v>60</v>
      </c>
      <c r="C83" s="7" t="s">
        <v>2</v>
      </c>
      <c r="D83" s="7"/>
      <c r="E83" s="7" t="s">
        <v>222</v>
      </c>
      <c r="F83" s="7" t="s">
        <v>14</v>
      </c>
      <c r="G83" s="7">
        <v>1</v>
      </c>
    </row>
    <row r="84" spans="1:7" x14ac:dyDescent="0.25" outlineLevel="4" collapsed="1">
      <c r="A84" s="7" t="s">
        <v>12</v>
      </c>
      <c r="B84" s="7" t="s">
        <v>60</v>
      </c>
      <c r="C84" s="7" t="s">
        <v>2</v>
      </c>
      <c r="D84" s="7"/>
      <c r="E84" s="7" t="s">
        <v>223</v>
      </c>
      <c r="F84" s="7" t="s">
        <v>14</v>
      </c>
      <c r="G84" s="7">
        <v>1</v>
      </c>
    </row>
    <row r="85" spans="1:7" x14ac:dyDescent="0.25" outlineLevel="4" collapsed="1">
      <c r="A85" s="8" t="s">
        <v>12</v>
      </c>
      <c r="B85" s="9" t="s">
        <v>228</v>
      </c>
      <c r="C85" s="8" t="s">
        <v>2</v>
      </c>
      <c r="D85" s="8"/>
      <c r="E85" s="8" t="s">
        <v>225</v>
      </c>
      <c r="F85" s="8" t="s">
        <v>12</v>
      </c>
      <c r="G85" s="8" t="s">
        <v>2</v>
      </c>
    </row>
    <row r="86" spans="1:7" x14ac:dyDescent="0.25" outlineLevel="5" collapsed="1">
      <c r="A86" s="7" t="s">
        <v>12</v>
      </c>
      <c r="B86" s="7" t="s">
        <v>60</v>
      </c>
      <c r="C86" s="7" t="s">
        <v>2</v>
      </c>
      <c r="D86" s="7"/>
      <c r="E86" s="7" t="s">
        <v>483</v>
      </c>
      <c r="F86" s="7" t="s">
        <v>14</v>
      </c>
      <c r="G86" s="7">
        <v>1</v>
      </c>
    </row>
    <row r="87" spans="1:7" x14ac:dyDescent="0.25" outlineLevel="5" collapsed="1">
      <c r="A87" s="7" t="s">
        <v>12</v>
      </c>
      <c r="B87" s="7" t="s">
        <v>60</v>
      </c>
      <c r="C87" s="7" t="s">
        <v>2</v>
      </c>
      <c r="D87" s="7"/>
      <c r="E87" s="7" t="s">
        <v>485</v>
      </c>
      <c r="F87" s="7" t="s">
        <v>12</v>
      </c>
      <c r="G87" s="7">
        <v>1</v>
      </c>
    </row>
    <row r="88" spans="1:7" x14ac:dyDescent="0.25" outlineLevel="5" collapsed="1">
      <c r="A88" s="7" t="s">
        <v>12</v>
      </c>
      <c r="B88" s="7" t="s">
        <v>60</v>
      </c>
      <c r="C88" s="7" t="s">
        <v>2</v>
      </c>
      <c r="D88" s="7"/>
      <c r="E88" s="7" t="s">
        <v>487</v>
      </c>
      <c r="F88" s="7" t="s">
        <v>14</v>
      </c>
      <c r="G88" s="7">
        <v>1</v>
      </c>
    </row>
    <row r="89" spans="1:7" x14ac:dyDescent="0.25" outlineLevel="5" collapsed="1">
      <c r="A89" s="7" t="s">
        <v>12</v>
      </c>
      <c r="B89" s="7" t="s">
        <v>60</v>
      </c>
      <c r="C89" s="7" t="s">
        <v>2</v>
      </c>
      <c r="D89" s="7"/>
      <c r="E89" s="7" t="s">
        <v>488</v>
      </c>
      <c r="F89" s="7" t="s">
        <v>14</v>
      </c>
      <c r="G89" s="7">
        <v>1</v>
      </c>
    </row>
    <row r="90" spans="1:7" x14ac:dyDescent="0.25" outlineLevel="5" collapsed="1">
      <c r="A90" s="7" t="s">
        <v>12</v>
      </c>
      <c r="B90" s="7" t="s">
        <v>60</v>
      </c>
      <c r="C90" s="7" t="s">
        <v>2</v>
      </c>
      <c r="D90" s="7"/>
      <c r="E90" s="7" t="s">
        <v>489</v>
      </c>
      <c r="F90" s="7" t="s">
        <v>14</v>
      </c>
      <c r="G90" s="7">
        <v>1</v>
      </c>
    </row>
    <row r="91" spans="1:7" x14ac:dyDescent="0.25" outlineLevel="5" collapsed="1">
      <c r="A91" s="7" t="s">
        <v>12</v>
      </c>
      <c r="B91" s="7" t="s">
        <v>60</v>
      </c>
      <c r="C91" s="7" t="s">
        <v>2</v>
      </c>
      <c r="D91" s="7"/>
      <c r="E91" s="7" t="s">
        <v>490</v>
      </c>
      <c r="F91" s="7" t="s">
        <v>14</v>
      </c>
      <c r="G91" s="7">
        <v>1</v>
      </c>
    </row>
    <row r="92" spans="1:7" x14ac:dyDescent="0.25" outlineLevel="5" collapsed="1">
      <c r="A92" s="7" t="s">
        <v>12</v>
      </c>
      <c r="B92" s="7" t="s">
        <v>60</v>
      </c>
      <c r="C92" s="7" t="s">
        <v>2</v>
      </c>
      <c r="D92" s="7"/>
      <c r="E92" s="7" t="s">
        <v>491</v>
      </c>
      <c r="F92" s="7" t="s">
        <v>14</v>
      </c>
      <c r="G92" s="7">
        <v>1</v>
      </c>
    </row>
    <row r="93" spans="1:7" x14ac:dyDescent="0.25" outlineLevel="5" collapsed="1">
      <c r="A93" s="7" t="s">
        <v>12</v>
      </c>
      <c r="B93" s="7" t="s">
        <v>60</v>
      </c>
      <c r="C93" s="7" t="s">
        <v>2</v>
      </c>
      <c r="D93" s="7"/>
      <c r="E93" s="7" t="s">
        <v>492</v>
      </c>
      <c r="F93" s="7" t="s">
        <v>14</v>
      </c>
      <c r="G93" s="7">
        <v>1</v>
      </c>
    </row>
    <row r="94" spans="1:7" x14ac:dyDescent="0.25" outlineLevel="5" collapsed="1">
      <c r="A94" s="7" t="s">
        <v>12</v>
      </c>
      <c r="B94" s="7" t="s">
        <v>60</v>
      </c>
      <c r="C94" s="7" t="s">
        <v>2</v>
      </c>
      <c r="D94" s="7"/>
      <c r="E94" s="7" t="s">
        <v>484</v>
      </c>
      <c r="F94" s="7" t="s">
        <v>14</v>
      </c>
      <c r="G94" s="7">
        <v>1</v>
      </c>
    </row>
    <row r="95" spans="1:7" x14ac:dyDescent="0.25" outlineLevel="1" collapsed="1">
      <c r="A95" s="7" t="s">
        <v>12</v>
      </c>
      <c r="B95" s="7" t="s">
        <v>96</v>
      </c>
      <c r="C95" s="10" t="s">
        <v>229</v>
      </c>
      <c r="D95" s="7"/>
      <c r="E95" s="7" t="s">
        <v>230</v>
      </c>
      <c r="F95" s="7" t="s">
        <v>14</v>
      </c>
      <c r="G95" s="7" t="s">
        <v>153</v>
      </c>
    </row>
    <row r="96" spans="1:7" x14ac:dyDescent="0.25" outlineLevel="1" collapsed="1">
      <c r="A96" s="8" t="s">
        <v>14</v>
      </c>
      <c r="B96" s="9" t="s">
        <v>231</v>
      </c>
      <c r="C96" s="8" t="s">
        <v>2</v>
      </c>
      <c r="D96" s="8">
        <f>EXACT(G95,"Between two points of time")</f>
      </c>
      <c r="E96" s="8" t="s">
        <v>232</v>
      </c>
      <c r="F96" s="8" t="s">
        <v>14</v>
      </c>
      <c r="G96" s="8" t="s">
        <v>2</v>
      </c>
    </row>
    <row r="97" spans="1:7" x14ac:dyDescent="0.25" outlineLevel="2" collapsed="1">
      <c r="A97" s="7" t="s">
        <v>12</v>
      </c>
      <c r="B97" s="7" t="s">
        <v>60</v>
      </c>
      <c r="C97" s="7" t="s">
        <v>2</v>
      </c>
      <c r="D97" s="7"/>
      <c r="E97" s="7" t="s">
        <v>233</v>
      </c>
      <c r="F97" s="7" t="s">
        <v>14</v>
      </c>
      <c r="G97" s="7">
        <v>1</v>
      </c>
    </row>
    <row r="98" spans="1:7" x14ac:dyDescent="0.25" outlineLevel="2" collapsed="1">
      <c r="A98" s="7" t="s">
        <v>12</v>
      </c>
      <c r="B98" s="7" t="s">
        <v>60</v>
      </c>
      <c r="C98" s="7" t="s">
        <v>2</v>
      </c>
      <c r="D98" s="7"/>
      <c r="E98" s="7" t="s">
        <v>234</v>
      </c>
      <c r="F98" s="7" t="s">
        <v>14</v>
      </c>
      <c r="G98" s="7">
        <v>1</v>
      </c>
    </row>
    <row r="99" spans="1:7" x14ac:dyDescent="0.25" outlineLevel="1" collapsed="1">
      <c r="A99" s="8" t="s">
        <v>14</v>
      </c>
      <c r="B99" s="9" t="s">
        <v>235</v>
      </c>
      <c r="C99" s="8" t="s">
        <v>2</v>
      </c>
      <c r="D99" s="8">
        <f>NOT(EXACT(G95,"Between two points of time"))</f>
      </c>
      <c r="E99" s="8" t="s">
        <v>236</v>
      </c>
      <c r="F99" s="8" t="s">
        <v>14</v>
      </c>
      <c r="G99" s="8" t="s">
        <v>2</v>
      </c>
    </row>
    <row r="100" spans="1:7" x14ac:dyDescent="0.25" outlineLevel="2" collapsed="1">
      <c r="A100" s="7" t="s">
        <v>12</v>
      </c>
      <c r="B100" s="7" t="s">
        <v>60</v>
      </c>
      <c r="C100" s="7" t="s">
        <v>2</v>
      </c>
      <c r="D100" s="7"/>
      <c r="E100" s="7" t="s">
        <v>237</v>
      </c>
      <c r="F100" s="7" t="s">
        <v>14</v>
      </c>
      <c r="G100" s="7">
        <v>1</v>
      </c>
    </row>
    <row r="101" spans="1:7" x14ac:dyDescent="0.25" outlineLevel="2" collapsed="1">
      <c r="A101" s="7" t="s">
        <v>12</v>
      </c>
      <c r="B101" s="7" t="s">
        <v>60</v>
      </c>
      <c r="C101" s="7" t="s">
        <v>2</v>
      </c>
      <c r="D101" s="7"/>
      <c r="E101" s="7" t="s">
        <v>238</v>
      </c>
      <c r="F101" s="7" t="s">
        <v>14</v>
      </c>
      <c r="G101" s="7">
        <v>1</v>
      </c>
    </row>
    <row r="102" spans="1:7" x14ac:dyDescent="0.25" outlineLevel="2" collapsed="1">
      <c r="A102" s="7" t="s">
        <v>12</v>
      </c>
      <c r="B102" s="7" t="s">
        <v>60</v>
      </c>
      <c r="C102" s="7" t="s">
        <v>2</v>
      </c>
      <c r="D102" s="7"/>
      <c r="E102" s="7" t="s">
        <v>239</v>
      </c>
      <c r="F102" s="7" t="s">
        <v>14</v>
      </c>
      <c r="G102" s="7">
        <v>1</v>
      </c>
    </row>
    <row r="103" spans="1:7" x14ac:dyDescent="0.25" outlineLevel="1" collapsed="1">
      <c r="A103" s="8" t="s">
        <v>12</v>
      </c>
      <c r="B103" s="9" t="s">
        <v>240</v>
      </c>
      <c r="C103" s="8" t="s">
        <v>2</v>
      </c>
      <c r="D103" s="8"/>
      <c r="E103" s="8" t="s">
        <v>241</v>
      </c>
      <c r="F103" s="8" t="s">
        <v>14</v>
      </c>
      <c r="G103" s="8" t="s">
        <v>2</v>
      </c>
    </row>
    <row r="104" spans="1:7" x14ac:dyDescent="0.25" outlineLevel="2" collapsed="1">
      <c r="A104" s="7" t="s">
        <v>12</v>
      </c>
      <c r="B104" s="7" t="s">
        <v>60</v>
      </c>
      <c r="C104" s="7" t="s">
        <v>2</v>
      </c>
      <c r="D104" s="7"/>
      <c r="E104" s="7" t="s">
        <v>242</v>
      </c>
      <c r="F104" s="7" t="s">
        <v>14</v>
      </c>
      <c r="G104" s="7">
        <v>1</v>
      </c>
    </row>
    <row r="105" spans="1:7" x14ac:dyDescent="0.25" outlineLevel="2" collapsed="1">
      <c r="A105" s="7" t="s">
        <v>12</v>
      </c>
      <c r="B105" s="7" t="s">
        <v>60</v>
      </c>
      <c r="C105" s="7" t="s">
        <v>2</v>
      </c>
      <c r="D105" s="7"/>
      <c r="E105" s="7" t="s">
        <v>243</v>
      </c>
      <c r="F105" s="7" t="s">
        <v>14</v>
      </c>
      <c r="G105" s="7">
        <v>1</v>
      </c>
    </row>
    <row r="106" spans="1:7" x14ac:dyDescent="0.25" outlineLevel="2" collapsed="1">
      <c r="A106" s="8" t="s">
        <v>12</v>
      </c>
      <c r="B106" s="9" t="s">
        <v>244</v>
      </c>
      <c r="C106" s="8" t="s">
        <v>2</v>
      </c>
      <c r="D106" s="8"/>
      <c r="E106" s="8" t="s">
        <v>245</v>
      </c>
      <c r="F106" s="8" t="s">
        <v>12</v>
      </c>
      <c r="G106" s="8" t="s">
        <v>2</v>
      </c>
    </row>
    <row r="107" spans="1:7" x14ac:dyDescent="0.25" outlineLevel="3" collapsed="1">
      <c r="A107" s="7" t="s">
        <v>12</v>
      </c>
      <c r="B107" s="7" t="s">
        <v>60</v>
      </c>
      <c r="C107" s="7" t="s">
        <v>2</v>
      </c>
      <c r="D107" s="7"/>
      <c r="E107" s="7" t="s">
        <v>246</v>
      </c>
      <c r="F107" s="7" t="s">
        <v>14</v>
      </c>
      <c r="G107" s="7">
        <v>1</v>
      </c>
    </row>
    <row r="108" spans="1:7" x14ac:dyDescent="0.25" outlineLevel="3" collapsed="1">
      <c r="A108" s="7" t="s">
        <v>12</v>
      </c>
      <c r="B108" s="7" t="s">
        <v>60</v>
      </c>
      <c r="C108" s="7" t="s">
        <v>2</v>
      </c>
      <c r="D108" s="7"/>
      <c r="E108" s="7" t="s">
        <v>247</v>
      </c>
      <c r="F108" s="7" t="s">
        <v>14</v>
      </c>
      <c r="G108" s="7">
        <v>1</v>
      </c>
    </row>
    <row r="109" spans="1:7" x14ac:dyDescent="0.25" outlineLevel="3" collapsed="1">
      <c r="A109" s="7" t="s">
        <v>12</v>
      </c>
      <c r="B109" s="7" t="s">
        <v>60</v>
      </c>
      <c r="C109" s="7" t="s">
        <v>2</v>
      </c>
      <c r="D109" s="7"/>
      <c r="E109" s="7" t="s">
        <v>248</v>
      </c>
      <c r="F109" s="7" t="s">
        <v>14</v>
      </c>
      <c r="G109" s="7">
        <v>1</v>
      </c>
    </row>
    <row r="110" spans="1:7" x14ac:dyDescent="0.25" outlineLevel="3" collapsed="1">
      <c r="A110" s="7" t="s">
        <v>12</v>
      </c>
      <c r="B110" s="7" t="s">
        <v>60</v>
      </c>
      <c r="C110" s="7" t="s">
        <v>2</v>
      </c>
      <c r="D110" s="7"/>
      <c r="E110" s="7" t="s">
        <v>249</v>
      </c>
      <c r="F110" s="7" t="s">
        <v>14</v>
      </c>
      <c r="G110" s="7">
        <v>1</v>
      </c>
    </row>
    <row r="111" spans="1:7" x14ac:dyDescent="0.25" outlineLevel="3" collapsed="1">
      <c r="A111" s="7" t="s">
        <v>12</v>
      </c>
      <c r="B111" s="7" t="s">
        <v>60</v>
      </c>
      <c r="C111" s="7" t="s">
        <v>2</v>
      </c>
      <c r="D111" s="7"/>
      <c r="E111" s="7" t="s">
        <v>250</v>
      </c>
      <c r="F111" s="7" t="s">
        <v>14</v>
      </c>
      <c r="G111" s="7">
        <v>1</v>
      </c>
    </row>
    <row r="112" spans="1:7" x14ac:dyDescent="0.25" outlineLevel="1" collapsed="1">
      <c r="A112" s="7" t="s">
        <v>12</v>
      </c>
      <c r="B112" s="7" t="s">
        <v>60</v>
      </c>
      <c r="C112" s="7" t="s">
        <v>2</v>
      </c>
      <c r="D112" s="7"/>
      <c r="E112" s="7" t="s">
        <v>251</v>
      </c>
      <c r="F112" s="7" t="s">
        <v>14</v>
      </c>
      <c r="G112" s="7">
        <v>1</v>
      </c>
    </row>
    <row r="113" spans="1:7" x14ac:dyDescent="0.25" outlineLevel="1" collapsed="1">
      <c r="A113" s="7" t="s">
        <v>12</v>
      </c>
      <c r="B113" s="7" t="s">
        <v>60</v>
      </c>
      <c r="C113" s="7" t="s">
        <v>2</v>
      </c>
      <c r="D113" s="7"/>
      <c r="E113" s="7" t="s">
        <v>252</v>
      </c>
      <c r="F113" s="7" t="s">
        <v>14</v>
      </c>
      <c r="G113" s="7">
        <v>1</v>
      </c>
    </row>
    <row r="114" spans="1:7" x14ac:dyDescent="0.25" outlineLevel="1" collapsed="1">
      <c r="A114" s="7" t="s">
        <v>12</v>
      </c>
      <c r="B114" s="7" t="s">
        <v>60</v>
      </c>
      <c r="C114" s="7" t="s">
        <v>2</v>
      </c>
      <c r="D114" s="7"/>
      <c r="E114" s="7" t="s">
        <v>253</v>
      </c>
      <c r="F114" s="7" t="s">
        <v>14</v>
      </c>
      <c r="G114" s="7">
        <v>1</v>
      </c>
    </row>
    <row r="115" spans="1:7" x14ac:dyDescent="0.25" outlineLevel="1" collapsed="1">
      <c r="A115" s="7" t="s">
        <v>12</v>
      </c>
      <c r="B115" s="7" t="s">
        <v>60</v>
      </c>
      <c r="C115" s="7" t="s">
        <v>2</v>
      </c>
      <c r="D115" s="7"/>
      <c r="E115" s="7" t="s">
        <v>254</v>
      </c>
      <c r="F115" s="7" t="s">
        <v>14</v>
      </c>
      <c r="G115" s="7">
        <v>1</v>
      </c>
    </row>
  </sheetData>
  <mergeCells count="3">
    <mergeCell ref="A1:G1"/>
    <mergeCell ref="B2:G2"/>
    <mergeCell ref="B3:G3"/>
  </mergeCells>
  <dataValidations count="6">
    <dataValidation type="list" allowBlank="1" sqref="G14">
      <formula1>'It's a baseline scenari (enum)'!A3:A4</formula1>
    </dataValidation>
    <dataValidation type="list" allowBlank="1" sqref="G15">
      <formula1>'Which method did you us (enum)'!A3:A4</formula1>
    </dataValidation>
    <dataValidation type="list" allowBlank="1" sqref="G17">
      <formula1>'Which method did you 3 (enum)'!A3:A6</formula1>
    </dataValidation>
    <dataValidation type="list" allowBlank="1" sqref="G49">
      <formula1>'Which method did you 2 (enum)'!A3:A5</formula1>
    </dataValidation>
    <dataValidation type="list" allowBlank="1" sqref="G65">
      <formula1>'Which sampling design w (enum)'!A3:A4</formula1>
    </dataValidation>
    <dataValidation type="list" allowBlank="1" sqref="G95">
      <formula1>'Which method did you 1 (enum)'!A3:A4</formula1>
    </dataValidation>
  </dataValidations>
  <hyperlinks>
    <hyperlink ref="B13" r:id="rId1" location="#'AR Tool 14 (tool)'!A1"/>
    <hyperlink ref="C14" r:id="rId2" location="#'It's a baseline scenari (enum)'!A3"/>
    <hyperlink ref="C15" r:id="rId3" location="#'Which method did you us (enum)'!A3"/>
    <hyperlink ref="B16" r:id="rId4" location="#'AR Tool 14 Estimatin 4 (tool)'!A1"/>
    <hyperlink ref="C17" r:id="rId5" location="#'Which method did you 3 (enum)'!A3"/>
    <hyperlink ref="B18" r:id="rId6" location="#'AR Tool 14 Estimation b (tool)'!A1"/>
    <hyperlink ref="B19" r:id="rId7" location="#'Mean annual change in c (tool)'!A1"/>
    <hyperlink ref="B26" r:id="rId8" location="#'AR Tool 14 Direct estim (tool)'!A1"/>
    <hyperlink ref="B33" r:id="rId9" location="#'Mean change in tree bio (tool)'!A1"/>
    <hyperlink ref="B38" r:id="rId10" location="#'AR Tool 14 Difference o (tool)'!A1"/>
    <hyperlink ref="B44" r:id="rId11" location="#'AR Tool 14 Estimating c (tool)'!A1"/>
    <hyperlink ref="B48" r:id="rId12" location="#'AR Tool 14 Determinatio (tool)'!A1"/>
    <hyperlink ref="C49" r:id="rId13" location="#'Which method did you 2 (enum)'!A3"/>
    <hyperlink ref="B50" r:id="rId14" location="#'AR Tool 14 Updating pre (tool)'!A1"/>
    <hyperlink ref="B56" r:id="rId15" location="#'AR Tool 14 Estimating S (tool)'!A1"/>
    <hyperlink ref="B57" r:id="rId16" location="#'Crown Cover Proportion  (tool)'!A1"/>
    <hyperlink ref="B64" r:id="rId17" location="#'Sampling design selecti (tool)'!A1"/>
    <hyperlink ref="C65" r:id="rId18" location="#'Which sampling design w (enum)'!A3"/>
    <hyperlink ref="B66" r:id="rId19" location="#'AR Tool 14 Sample Plot  (tool)'!A1"/>
    <hyperlink ref="B73" r:id="rId20" location="#'Stratified random sampl (tool)'!A1"/>
    <hyperlink ref="B78" r:id="rId21" location="#'AR Tool 14 Double Sampl (tool)'!A1"/>
    <hyperlink ref="B85" r:id="rId22" location="#'Double Sampling Mean tr (tool)'!A1"/>
    <hyperlink ref="C95" r:id="rId23" location="#'Which method did you 1 (enum)'!A3"/>
    <hyperlink ref="B96" r:id="rId24" location="#'AR Tool 14 Estimatin 1 (tool)'!A1"/>
    <hyperlink ref="B99" r:id="rId25" location="#'AR Tool 14 Estimatin 2 (tool)'!A1"/>
    <hyperlink ref="B103" r:id="rId26" location="#'AR Tool 14 Estimatin 3 (tool)'!A1"/>
    <hyperlink ref="B106" r:id="rId27" location="#'Shrub biomass per hecta (tool)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8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495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60</v>
      </c>
      <c r="C5" s="5" t="s">
        <v>2</v>
      </c>
      <c r="D5" s="5"/>
      <c r="E5" s="5" t="s">
        <v>257</v>
      </c>
      <c r="F5" s="5" t="s">
        <v>14</v>
      </c>
      <c r="G5" s="5">
        <v>1</v>
      </c>
    </row>
    <row r="6" spans="1:7" x14ac:dyDescent="0.25">
      <c r="A6" s="5" t="s">
        <v>12</v>
      </c>
      <c r="B6" s="5" t="s">
        <v>60</v>
      </c>
      <c r="C6" s="5" t="s">
        <v>2</v>
      </c>
      <c r="D6" s="5"/>
      <c r="E6" s="5" t="s">
        <v>258</v>
      </c>
      <c r="F6" s="5" t="s">
        <v>14</v>
      </c>
      <c r="G6" s="5">
        <v>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259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260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261</v>
      </c>
      <c r="F9" s="5" t="s">
        <v>14</v>
      </c>
      <c r="G9" s="5">
        <v>1</v>
      </c>
    </row>
    <row r="10" spans="1:7" x14ac:dyDescent="0.25">
      <c r="A10" s="5" t="s">
        <v>12</v>
      </c>
      <c r="B10" s="5" t="s">
        <v>60</v>
      </c>
      <c r="C10" s="5" t="s">
        <v>2</v>
      </c>
      <c r="D10" s="5"/>
      <c r="E10" s="5" t="s">
        <v>262</v>
      </c>
      <c r="F10" s="5" t="s">
        <v>14</v>
      </c>
      <c r="G10" s="5">
        <v>1</v>
      </c>
    </row>
    <row r="11" spans="1:7" x14ac:dyDescent="0.25">
      <c r="A11" s="5" t="s">
        <v>12</v>
      </c>
      <c r="B11" s="6" t="s">
        <v>263</v>
      </c>
      <c r="C11" s="5" t="s">
        <v>2</v>
      </c>
      <c r="D11" s="5"/>
      <c r="E11" s="5" t="s">
        <v>264</v>
      </c>
      <c r="F11" s="5" t="s">
        <v>14</v>
      </c>
      <c r="G11" s="5" t="s">
        <v>2</v>
      </c>
    </row>
    <row r="12" spans="1:7" x14ac:dyDescent="0.25" outlineLevel="1" collapsed="1">
      <c r="A12" s="7" t="s">
        <v>12</v>
      </c>
      <c r="B12" s="7" t="s">
        <v>60</v>
      </c>
      <c r="C12" s="7" t="s">
        <v>2</v>
      </c>
      <c r="D12" s="7"/>
      <c r="E12" s="7" t="s">
        <v>120</v>
      </c>
      <c r="F12" s="7" t="s">
        <v>14</v>
      </c>
      <c r="G12" s="7">
        <v>1</v>
      </c>
    </row>
    <row r="13" spans="1:7" x14ac:dyDescent="0.25" outlineLevel="1" collapsed="1">
      <c r="A13" s="7" t="s">
        <v>12</v>
      </c>
      <c r="B13" s="7" t="s">
        <v>60</v>
      </c>
      <c r="C13" s="7" t="s">
        <v>2</v>
      </c>
      <c r="D13" s="7"/>
      <c r="E13" s="7" t="s">
        <v>265</v>
      </c>
      <c r="F13" s="7" t="s">
        <v>14</v>
      </c>
      <c r="G13" s="7">
        <v>1</v>
      </c>
    </row>
    <row r="14" spans="1:7" x14ac:dyDescent="0.25" outlineLevel="1" collapsed="1">
      <c r="A14" s="7" t="s">
        <v>12</v>
      </c>
      <c r="B14" s="7" t="s">
        <v>60</v>
      </c>
      <c r="C14" s="7" t="s">
        <v>2</v>
      </c>
      <c r="D14" s="7"/>
      <c r="E14" s="7" t="s">
        <v>266</v>
      </c>
      <c r="F14" s="7" t="s">
        <v>14</v>
      </c>
      <c r="G14" s="7">
        <v>1</v>
      </c>
    </row>
    <row r="15" spans="1:7" x14ac:dyDescent="0.25" outlineLevel="1" collapsed="1">
      <c r="A15" s="7" t="s">
        <v>12</v>
      </c>
      <c r="B15" s="7" t="s">
        <v>62</v>
      </c>
      <c r="C15" s="7" t="s">
        <v>2</v>
      </c>
      <c r="D15" s="7"/>
      <c r="E15" s="7" t="s">
        <v>267</v>
      </c>
      <c r="F15" s="7" t="s">
        <v>14</v>
      </c>
      <c r="G15" s="7" t="b">
        <v>1</v>
      </c>
    </row>
    <row r="16" spans="1:7" x14ac:dyDescent="0.25" outlineLevel="1" collapsed="1">
      <c r="A16" s="7" t="s">
        <v>12</v>
      </c>
      <c r="B16" s="7" t="s">
        <v>60</v>
      </c>
      <c r="C16" s="7" t="s">
        <v>2</v>
      </c>
      <c r="D16" s="7"/>
      <c r="E16" s="7" t="s">
        <v>105</v>
      </c>
      <c r="F16" s="7" t="s">
        <v>14</v>
      </c>
      <c r="G16" s="7">
        <v>1</v>
      </c>
    </row>
    <row r="17" spans="1:7" x14ac:dyDescent="0.25" outlineLevel="1" collapsed="1">
      <c r="A17" s="7" t="s">
        <v>12</v>
      </c>
      <c r="B17" s="7" t="s">
        <v>60</v>
      </c>
      <c r="C17" s="7" t="s">
        <v>2</v>
      </c>
      <c r="D17" s="7"/>
      <c r="E17" s="7" t="s">
        <v>268</v>
      </c>
      <c r="F17" s="7" t="s">
        <v>14</v>
      </c>
      <c r="G17" s="7">
        <v>1</v>
      </c>
    </row>
    <row r="18" spans="1:7" x14ac:dyDescent="0.25" outlineLevel="1" collapsed="1">
      <c r="A18" s="7" t="s">
        <v>12</v>
      </c>
      <c r="B18" s="7" t="s">
        <v>60</v>
      </c>
      <c r="C18" s="7" t="s">
        <v>2</v>
      </c>
      <c r="D18" s="7"/>
      <c r="E18" s="7" t="s">
        <v>269</v>
      </c>
      <c r="F18" s="7" t="s">
        <v>14</v>
      </c>
      <c r="G18" s="7">
        <v>1</v>
      </c>
    </row>
    <row r="19" spans="1:7" x14ac:dyDescent="0.25">
      <c r="A19" s="5" t="s">
        <v>12</v>
      </c>
      <c r="B19" s="5" t="s">
        <v>96</v>
      </c>
      <c r="C19" s="6" t="s">
        <v>270</v>
      </c>
      <c r="D19" s="5"/>
      <c r="E19" s="5" t="s">
        <v>271</v>
      </c>
      <c r="F19" s="5" t="s">
        <v>14</v>
      </c>
      <c r="G19" s="5" t="s">
        <v>272</v>
      </c>
    </row>
    <row r="20" spans="1:7" x14ac:dyDescent="0.25">
      <c r="A20" s="5" t="s">
        <v>14</v>
      </c>
      <c r="B20" s="5" t="s">
        <v>60</v>
      </c>
      <c r="C20" s="5" t="s">
        <v>2</v>
      </c>
      <c r="D20" s="5">
        <f>EXACT(G19,"Historical or chronosequence-derived data")</f>
      </c>
      <c r="E20" s="5" t="s">
        <v>105</v>
      </c>
      <c r="F20" s="5" t="s">
        <v>14</v>
      </c>
      <c r="G20" s="5">
        <v>1</v>
      </c>
    </row>
    <row r="21" spans="1:7" x14ac:dyDescent="0.25">
      <c r="A21" s="5" t="s">
        <v>14</v>
      </c>
      <c r="B21" s="5" t="s">
        <v>60</v>
      </c>
      <c r="C21" s="5" t="s">
        <v>2</v>
      </c>
      <c r="D21" s="5">
        <f>EXACT(G19,"Estimates of the initial amount of carbon that is exposed")</f>
      </c>
      <c r="E21" s="5" t="s">
        <v>273</v>
      </c>
      <c r="F21" s="5" t="s">
        <v>14</v>
      </c>
      <c r="G21" s="5">
        <v>1</v>
      </c>
    </row>
    <row r="22" spans="1:7" x14ac:dyDescent="0.25">
      <c r="A22" s="5" t="s">
        <v>14</v>
      </c>
      <c r="B22" s="5" t="s">
        <v>60</v>
      </c>
      <c r="C22" s="5" t="s">
        <v>2</v>
      </c>
      <c r="D22" s="5">
        <f>EXACT(G19,"Estimates of the initial amount of carbon that is exposed")</f>
      </c>
      <c r="E22" s="5" t="s">
        <v>274</v>
      </c>
      <c r="F22" s="5" t="s">
        <v>14</v>
      </c>
      <c r="G22" s="5">
        <v>1</v>
      </c>
    </row>
    <row r="23" spans="1:7" x14ac:dyDescent="0.25">
      <c r="A23" s="5" t="s">
        <v>14</v>
      </c>
      <c r="B23" s="5" t="s">
        <v>60</v>
      </c>
      <c r="C23" s="5" t="s">
        <v>2</v>
      </c>
      <c r="D23" s="5">
        <f>EXACT(G19,"Estimates of the initial amount of carbon that is exposed")</f>
      </c>
      <c r="E23" s="5" t="s">
        <v>275</v>
      </c>
      <c r="F23" s="5" t="s">
        <v>14</v>
      </c>
      <c r="G23" s="5">
        <v>1</v>
      </c>
    </row>
    <row r="24" spans="1:7" x14ac:dyDescent="0.25">
      <c r="A24" s="5" t="s">
        <v>14</v>
      </c>
      <c r="B24" s="5" t="s">
        <v>60</v>
      </c>
      <c r="C24" s="5" t="s">
        <v>2</v>
      </c>
      <c r="D24" s="5">
        <f>EXACT(G19,"Estimates of the initial amount of carbon that is exposed")</f>
      </c>
      <c r="E24" s="5" t="s">
        <v>276</v>
      </c>
      <c r="F24" s="5" t="s">
        <v>14</v>
      </c>
      <c r="G24" s="5">
        <v>1</v>
      </c>
    </row>
    <row r="25" spans="1:7" x14ac:dyDescent="0.25">
      <c r="A25" s="5" t="s">
        <v>14</v>
      </c>
      <c r="B25" s="5" t="s">
        <v>60</v>
      </c>
      <c r="C25" s="5" t="s">
        <v>2</v>
      </c>
      <c r="D25" s="5">
        <f>EXACT(G19,"Estimates of the initial amount of carbon that is exposed")</f>
      </c>
      <c r="E25" s="5" t="s">
        <v>277</v>
      </c>
      <c r="F25" s="5" t="s">
        <v>14</v>
      </c>
      <c r="G25" s="5">
        <v>1</v>
      </c>
    </row>
    <row r="26" spans="1:7" x14ac:dyDescent="0.25">
      <c r="A26" s="5" t="s">
        <v>12</v>
      </c>
      <c r="B26" s="5" t="s">
        <v>60</v>
      </c>
      <c r="C26" s="5" t="s">
        <v>2</v>
      </c>
      <c r="D26" s="5"/>
      <c r="E26" s="5" t="s">
        <v>278</v>
      </c>
      <c r="F26" s="5" t="s">
        <v>14</v>
      </c>
      <c r="G26" s="5">
        <v>1</v>
      </c>
    </row>
    <row r="27" spans="1:7" x14ac:dyDescent="0.25">
      <c r="A27" s="5" t="s">
        <v>12</v>
      </c>
      <c r="B27" s="5" t="s">
        <v>60</v>
      </c>
      <c r="C27" s="5" t="s">
        <v>2</v>
      </c>
      <c r="D27" s="5"/>
      <c r="E27" s="5" t="s">
        <v>279</v>
      </c>
      <c r="F27" s="5" t="s">
        <v>14</v>
      </c>
      <c r="G27" s="5">
        <v>1</v>
      </c>
    </row>
    <row r="28" spans="1:7" x14ac:dyDescent="0.25">
      <c r="A28" s="5" t="s">
        <v>12</v>
      </c>
      <c r="B28" s="5" t="s">
        <v>62</v>
      </c>
      <c r="C28" s="5" t="s">
        <v>2</v>
      </c>
      <c r="D28" s="5"/>
      <c r="E28" s="5" t="s">
        <v>280</v>
      </c>
      <c r="F28" s="5" t="s">
        <v>14</v>
      </c>
      <c r="G28" s="5" t="b">
        <v>1</v>
      </c>
    </row>
    <row r="29" spans="1:7" x14ac:dyDescent="0.25">
      <c r="A29" s="5" t="s">
        <v>12</v>
      </c>
      <c r="B29" s="5" t="s">
        <v>96</v>
      </c>
      <c r="C29" s="6" t="s">
        <v>281</v>
      </c>
      <c r="D29" s="5"/>
      <c r="E29" s="5" t="s">
        <v>282</v>
      </c>
      <c r="F29" s="5" t="s">
        <v>14</v>
      </c>
      <c r="G29" s="5" t="s">
        <v>283</v>
      </c>
    </row>
    <row r="30" spans="1:7" x14ac:dyDescent="0.25">
      <c r="A30" s="5" t="s">
        <v>14</v>
      </c>
      <c r="B30" s="5" t="s">
        <v>60</v>
      </c>
      <c r="C30" s="5" t="s">
        <v>2</v>
      </c>
      <c r="D30" s="5">
        <f>EXACT(G29,"Field-collected data")</f>
      </c>
      <c r="E30" s="5" t="s">
        <v>284</v>
      </c>
      <c r="F30" s="5" t="s">
        <v>14</v>
      </c>
      <c r="G30" s="5">
        <v>1</v>
      </c>
    </row>
    <row r="31" spans="1:7" x14ac:dyDescent="0.25">
      <c r="A31" s="5" t="s">
        <v>14</v>
      </c>
      <c r="B31" s="5" t="s">
        <v>60</v>
      </c>
      <c r="C31" s="5" t="s">
        <v>2</v>
      </c>
      <c r="D31" s="5">
        <f>EXACT(G29,"Field-collected data")</f>
      </c>
      <c r="E31" s="5" t="s">
        <v>285</v>
      </c>
      <c r="F31" s="5" t="s">
        <v>14</v>
      </c>
      <c r="G31" s="5">
        <v>1</v>
      </c>
    </row>
    <row r="32" spans="1:7" x14ac:dyDescent="0.25">
      <c r="A32" s="5" t="s">
        <v>14</v>
      </c>
      <c r="B32" s="5" t="s">
        <v>60</v>
      </c>
      <c r="C32" s="5" t="s">
        <v>2</v>
      </c>
      <c r="D32" s="5">
        <f>EXACT(G29,"Modeling")</f>
      </c>
      <c r="E32" s="5" t="s">
        <v>286</v>
      </c>
      <c r="F32" s="5" t="s">
        <v>14</v>
      </c>
      <c r="G32" s="5">
        <v>1</v>
      </c>
    </row>
    <row r="33" spans="1:7" x14ac:dyDescent="0.25">
      <c r="A33" s="5" t="s">
        <v>14</v>
      </c>
      <c r="B33" s="5" t="s">
        <v>60</v>
      </c>
      <c r="C33" s="5" t="s">
        <v>2</v>
      </c>
      <c r="D33" s="5">
        <f>EXACT(G29,"Published values")</f>
      </c>
      <c r="E33" s="5" t="s">
        <v>287</v>
      </c>
      <c r="F33" s="5" t="s">
        <v>14</v>
      </c>
      <c r="G33" s="5">
        <v>1</v>
      </c>
    </row>
    <row r="34" spans="1:7" x14ac:dyDescent="0.25">
      <c r="A34" s="5" t="s">
        <v>12</v>
      </c>
      <c r="B34" s="5" t="s">
        <v>96</v>
      </c>
      <c r="C34" s="6" t="s">
        <v>288</v>
      </c>
      <c r="D34" s="5"/>
      <c r="E34" s="5" t="s">
        <v>289</v>
      </c>
      <c r="F34" s="5" t="s">
        <v>14</v>
      </c>
      <c r="G34" s="5" t="s">
        <v>290</v>
      </c>
    </row>
    <row r="35" spans="1:7" x14ac:dyDescent="0.25">
      <c r="A35" s="5" t="s">
        <v>14</v>
      </c>
      <c r="B35" s="6" t="s">
        <v>291</v>
      </c>
      <c r="C35" s="5" t="s">
        <v>2</v>
      </c>
      <c r="D35" s="5">
        <f>EXACT(G34,"Default factors")</f>
      </c>
      <c r="E35" s="5" t="s">
        <v>292</v>
      </c>
      <c r="F35" s="5" t="s">
        <v>14</v>
      </c>
      <c r="G35" s="5" t="s">
        <v>2</v>
      </c>
    </row>
    <row r="36" spans="1:7" x14ac:dyDescent="0.25" outlineLevel="1" collapsed="1">
      <c r="A36" s="7" t="s">
        <v>12</v>
      </c>
      <c r="B36" s="7" t="s">
        <v>62</v>
      </c>
      <c r="C36" s="7" t="s">
        <v>2</v>
      </c>
      <c r="D36" s="7"/>
      <c r="E36" s="7" t="s">
        <v>293</v>
      </c>
      <c r="F36" s="7" t="s">
        <v>14</v>
      </c>
      <c r="G36" s="7" t="b">
        <v>1</v>
      </c>
    </row>
    <row r="37" spans="1:7" x14ac:dyDescent="0.25" outlineLevel="1" collapsed="1">
      <c r="A37" s="7" t="s">
        <v>14</v>
      </c>
      <c r="B37" s="7" t="s">
        <v>96</v>
      </c>
      <c r="C37" s="10" t="s">
        <v>294</v>
      </c>
      <c r="D37" s="7">
        <f>EXACT(G36,true)</f>
      </c>
      <c r="E37" s="7" t="s">
        <v>295</v>
      </c>
      <c r="F37" s="7" t="s">
        <v>14</v>
      </c>
      <c r="G37" s="7" t="s">
        <v>296</v>
      </c>
    </row>
    <row r="38" spans="1:7" x14ac:dyDescent="0.25" outlineLevel="1" collapsed="1">
      <c r="A38" s="7" t="s">
        <v>12</v>
      </c>
      <c r="B38" s="7" t="s">
        <v>60</v>
      </c>
      <c r="C38" s="7" t="s">
        <v>2</v>
      </c>
      <c r="D38" s="7"/>
      <c r="E38" s="7" t="s">
        <v>297</v>
      </c>
      <c r="F38" s="7" t="s">
        <v>14</v>
      </c>
      <c r="G38" s="7">
        <v>1</v>
      </c>
    </row>
    <row r="39" spans="1:7" x14ac:dyDescent="0.25" outlineLevel="1" collapsed="1">
      <c r="A39" s="7" t="s">
        <v>12</v>
      </c>
      <c r="B39" s="7" t="s">
        <v>60</v>
      </c>
      <c r="C39" s="7" t="s">
        <v>2</v>
      </c>
      <c r="D39" s="7"/>
      <c r="E39" s="7" t="s">
        <v>298</v>
      </c>
      <c r="F39" s="7" t="s">
        <v>14</v>
      </c>
      <c r="G39" s="7">
        <v>1</v>
      </c>
    </row>
    <row r="40" spans="1:7" x14ac:dyDescent="0.25" outlineLevel="1" collapsed="1">
      <c r="A40" s="7" t="s">
        <v>12</v>
      </c>
      <c r="B40" s="7" t="s">
        <v>60</v>
      </c>
      <c r="C40" s="7" t="s">
        <v>2</v>
      </c>
      <c r="D40" s="7"/>
      <c r="E40" s="7" t="s">
        <v>299</v>
      </c>
      <c r="F40" s="7" t="s">
        <v>14</v>
      </c>
      <c r="G40" s="7">
        <v>1</v>
      </c>
    </row>
    <row r="41" spans="1:7" x14ac:dyDescent="0.25" outlineLevel="1" collapsed="1">
      <c r="A41" s="7" t="s">
        <v>12</v>
      </c>
      <c r="B41" s="7" t="s">
        <v>60</v>
      </c>
      <c r="C41" s="7" t="s">
        <v>2</v>
      </c>
      <c r="D41" s="7"/>
      <c r="E41" s="7" t="s">
        <v>300</v>
      </c>
      <c r="F41" s="7" t="s">
        <v>14</v>
      </c>
      <c r="G41" s="7">
        <v>1</v>
      </c>
    </row>
    <row r="42" spans="1:7" x14ac:dyDescent="0.25" outlineLevel="1" collapsed="1">
      <c r="A42" s="7" t="s">
        <v>12</v>
      </c>
      <c r="B42" s="7" t="s">
        <v>60</v>
      </c>
      <c r="C42" s="7" t="s">
        <v>2</v>
      </c>
      <c r="D42" s="7"/>
      <c r="E42" s="7" t="s">
        <v>277</v>
      </c>
      <c r="F42" s="7" t="s">
        <v>14</v>
      </c>
      <c r="G42" s="7">
        <v>1</v>
      </c>
    </row>
    <row r="43" spans="1:7" x14ac:dyDescent="0.25">
      <c r="A43" s="5" t="s">
        <v>14</v>
      </c>
      <c r="B43" s="5" t="s">
        <v>60</v>
      </c>
      <c r="C43" s="5" t="s">
        <v>2</v>
      </c>
      <c r="D43" s="5">
        <f>EXACT(G34,"Proxies")</f>
      </c>
      <c r="E43" s="5" t="s">
        <v>301</v>
      </c>
      <c r="F43" s="5" t="s">
        <v>14</v>
      </c>
      <c r="G43" s="5">
        <v>1</v>
      </c>
    </row>
    <row r="44" spans="1:7" x14ac:dyDescent="0.25">
      <c r="A44" s="5" t="s">
        <v>14</v>
      </c>
      <c r="B44" s="5" t="s">
        <v>60</v>
      </c>
      <c r="C44" s="5" t="s">
        <v>2</v>
      </c>
      <c r="D44" s="5">
        <f>EXACT(G34,"Estimates of the amount of carbon that is eroded")</f>
      </c>
      <c r="E44" s="5" t="s">
        <v>297</v>
      </c>
      <c r="F44" s="5" t="s">
        <v>14</v>
      </c>
      <c r="G44" s="5">
        <v>1</v>
      </c>
    </row>
    <row r="45" spans="1:7" x14ac:dyDescent="0.25">
      <c r="A45" s="5" t="s">
        <v>14</v>
      </c>
      <c r="B45" s="5" t="s">
        <v>60</v>
      </c>
      <c r="C45" s="5" t="s">
        <v>2</v>
      </c>
      <c r="D45" s="5">
        <f>EXACT(G34,"Estimates of the amount of carbon that is eroded")</f>
      </c>
      <c r="E45" s="5" t="s">
        <v>298</v>
      </c>
      <c r="F45" s="5" t="s">
        <v>14</v>
      </c>
      <c r="G45" s="5">
        <v>1</v>
      </c>
    </row>
    <row r="46" spans="1:7" x14ac:dyDescent="0.25">
      <c r="A46" s="5" t="s">
        <v>14</v>
      </c>
      <c r="B46" s="5" t="s">
        <v>60</v>
      </c>
      <c r="C46" s="5" t="s">
        <v>2</v>
      </c>
      <c r="D46" s="5">
        <f>EXACT(G34,"Estimates of the amount of carbon that is eroded")</f>
      </c>
      <c r="E46" s="5" t="s">
        <v>299</v>
      </c>
      <c r="F46" s="5" t="s">
        <v>14</v>
      </c>
      <c r="G46" s="5">
        <v>1</v>
      </c>
    </row>
    <row r="47" spans="1:7" x14ac:dyDescent="0.25">
      <c r="A47" s="5" t="s">
        <v>14</v>
      </c>
      <c r="B47" s="5" t="s">
        <v>60</v>
      </c>
      <c r="C47" s="5" t="s">
        <v>2</v>
      </c>
      <c r="D47" s="5">
        <f>EXACT(G34,"Estimates of the amount of carbon that is eroded")</f>
      </c>
      <c r="E47" s="5" t="s">
        <v>300</v>
      </c>
      <c r="F47" s="5" t="s">
        <v>14</v>
      </c>
      <c r="G47" s="5">
        <v>1</v>
      </c>
    </row>
    <row r="48" spans="1:7" x14ac:dyDescent="0.25">
      <c r="A48" s="5" t="s">
        <v>14</v>
      </c>
      <c r="B48" s="5" t="s">
        <v>60</v>
      </c>
      <c r="C48" s="5" t="s">
        <v>2</v>
      </c>
      <c r="D48" s="5">
        <f>EXACT(G34,"Estimates of the amount of carbon that is eroded")</f>
      </c>
      <c r="E48" s="5" t="s">
        <v>277</v>
      </c>
      <c r="F48" s="5" t="s">
        <v>14</v>
      </c>
      <c r="G48" s="5">
        <v>1</v>
      </c>
    </row>
    <row r="49" spans="1:7" x14ac:dyDescent="0.25">
      <c r="A49" s="5" t="s">
        <v>12</v>
      </c>
      <c r="B49" s="5" t="s">
        <v>60</v>
      </c>
      <c r="C49" s="5" t="s">
        <v>2</v>
      </c>
      <c r="D49" s="5"/>
      <c r="E49" s="5" t="s">
        <v>302</v>
      </c>
      <c r="F49" s="5" t="s">
        <v>14</v>
      </c>
      <c r="G49" s="5">
        <v>1</v>
      </c>
    </row>
    <row r="50" spans="1:7" x14ac:dyDescent="0.25">
      <c r="A50" s="5" t="s">
        <v>12</v>
      </c>
      <c r="B50" s="5" t="s">
        <v>96</v>
      </c>
      <c r="C50" s="6" t="s">
        <v>303</v>
      </c>
      <c r="D50" s="5"/>
      <c r="E50" s="5" t="s">
        <v>304</v>
      </c>
      <c r="F50" s="5" t="s">
        <v>14</v>
      </c>
      <c r="G50" s="5" t="s">
        <v>272</v>
      </c>
    </row>
    <row r="51" spans="1:7" x14ac:dyDescent="0.25">
      <c r="A51" s="5" t="s">
        <v>14</v>
      </c>
      <c r="B51" s="5" t="s">
        <v>60</v>
      </c>
      <c r="C51" s="5" t="s">
        <v>2</v>
      </c>
      <c r="D51" s="5">
        <f>EXACT(G50,"Proxies")</f>
      </c>
      <c r="E51" s="5" t="s">
        <v>305</v>
      </c>
      <c r="F51" s="5" t="s">
        <v>14</v>
      </c>
      <c r="G51" s="5">
        <v>1</v>
      </c>
    </row>
    <row r="52" spans="1:7" x14ac:dyDescent="0.25">
      <c r="A52" s="5" t="s">
        <v>14</v>
      </c>
      <c r="B52" s="5" t="s">
        <v>60</v>
      </c>
      <c r="C52" s="5" t="s">
        <v>2</v>
      </c>
      <c r="D52" s="5">
        <f>EXACT(G50,"Estimates of the initial amount of carbon that is exposed")</f>
      </c>
      <c r="E52" s="5" t="s">
        <v>306</v>
      </c>
      <c r="F52" s="5" t="s">
        <v>14</v>
      </c>
      <c r="G52" s="5">
        <v>1</v>
      </c>
    </row>
    <row r="53" spans="1:7" x14ac:dyDescent="0.25">
      <c r="A53" s="5" t="s">
        <v>14</v>
      </c>
      <c r="B53" s="5" t="s">
        <v>60</v>
      </c>
      <c r="C53" s="5" t="s">
        <v>2</v>
      </c>
      <c r="D53" s="5">
        <f>EXACT(G50,"Estimates of the initial amount of carbon that is exposed")</f>
      </c>
      <c r="E53" s="5" t="s">
        <v>307</v>
      </c>
      <c r="F53" s="5" t="s">
        <v>14</v>
      </c>
      <c r="G53" s="5">
        <v>1</v>
      </c>
    </row>
    <row r="54" spans="1:7" x14ac:dyDescent="0.25">
      <c r="A54" s="5" t="s">
        <v>14</v>
      </c>
      <c r="B54" s="5" t="s">
        <v>60</v>
      </c>
      <c r="C54" s="5" t="s">
        <v>2</v>
      </c>
      <c r="D54" s="5">
        <f>EXACT(G50,"Estimates of the initial amount of carbon that is exposed")</f>
      </c>
      <c r="E54" s="5" t="s">
        <v>308</v>
      </c>
      <c r="F54" s="5" t="s">
        <v>14</v>
      </c>
      <c r="G54" s="5">
        <v>1</v>
      </c>
    </row>
    <row r="55" spans="1:7" x14ac:dyDescent="0.25">
      <c r="A55" s="5" t="s">
        <v>14</v>
      </c>
      <c r="B55" s="5" t="s">
        <v>60</v>
      </c>
      <c r="C55" s="5" t="s">
        <v>2</v>
      </c>
      <c r="D55" s="5">
        <f>EXACT(G50,"Estimates of the initial amount of carbon that is exposed")</f>
      </c>
      <c r="E55" s="5" t="s">
        <v>309</v>
      </c>
      <c r="F55" s="5" t="s">
        <v>14</v>
      </c>
      <c r="G55" s="5">
        <v>1</v>
      </c>
    </row>
    <row r="56" spans="1:7" x14ac:dyDescent="0.25">
      <c r="A56" s="5" t="s">
        <v>14</v>
      </c>
      <c r="B56" s="5" t="s">
        <v>60</v>
      </c>
      <c r="C56" s="5" t="s">
        <v>2</v>
      </c>
      <c r="D56" s="5">
        <f>EXACT(G50,"Estimates of the initial amount of carbon that is exposed")</f>
      </c>
      <c r="E56" s="5" t="s">
        <v>277</v>
      </c>
      <c r="F56" s="5" t="s">
        <v>14</v>
      </c>
      <c r="G56" s="5">
        <v>1</v>
      </c>
    </row>
    <row r="57" spans="1:7" x14ac:dyDescent="0.25">
      <c r="A57" s="5" t="s">
        <v>12</v>
      </c>
      <c r="B57" s="5" t="s">
        <v>60</v>
      </c>
      <c r="C57" s="5" t="s">
        <v>2</v>
      </c>
      <c r="D57" s="5"/>
      <c r="E57" s="5" t="s">
        <v>310</v>
      </c>
      <c r="F57" s="5" t="s">
        <v>14</v>
      </c>
      <c r="G57" s="5">
        <v>1</v>
      </c>
    </row>
    <row r="58" spans="1:7" x14ac:dyDescent="0.25">
      <c r="A58" s="5" t="s">
        <v>12</v>
      </c>
      <c r="B58" s="5" t="s">
        <v>62</v>
      </c>
      <c r="C58" s="5" t="s">
        <v>2</v>
      </c>
      <c r="D58" s="5"/>
      <c r="E58" s="5" t="s">
        <v>311</v>
      </c>
      <c r="F58" s="5" t="s">
        <v>14</v>
      </c>
      <c r="G58" s="5" t="b">
        <v>1</v>
      </c>
    </row>
    <row r="59" spans="1:7" x14ac:dyDescent="0.25">
      <c r="A59" s="5" t="s">
        <v>14</v>
      </c>
      <c r="B59" s="6" t="s">
        <v>312</v>
      </c>
      <c r="C59" s="5" t="s">
        <v>2</v>
      </c>
      <c r="D59" s="5">
        <f>EXACT(G58,true)</f>
      </c>
      <c r="E59" s="5" t="s">
        <v>312</v>
      </c>
      <c r="F59" s="5" t="s">
        <v>14</v>
      </c>
      <c r="G59" s="5" t="s">
        <v>2</v>
      </c>
    </row>
    <row r="60" spans="1:7" x14ac:dyDescent="0.25" outlineLevel="1" collapsed="1">
      <c r="A60" s="7" t="s">
        <v>12</v>
      </c>
      <c r="B60" s="7" t="s">
        <v>96</v>
      </c>
      <c r="C60" s="10" t="s">
        <v>313</v>
      </c>
      <c r="D60" s="7"/>
      <c r="E60" s="7" t="s">
        <v>314</v>
      </c>
      <c r="F60" s="7" t="s">
        <v>14</v>
      </c>
      <c r="G60" s="7" t="s">
        <v>315</v>
      </c>
    </row>
    <row r="61" spans="1:7" x14ac:dyDescent="0.25" outlineLevel="1" collapsed="1">
      <c r="A61" s="7" t="s">
        <v>14</v>
      </c>
      <c r="B61" s="7" t="s">
        <v>60</v>
      </c>
      <c r="C61" s="7" t="s">
        <v>2</v>
      </c>
      <c r="D61" s="7">
        <f>EXACT(G60,"Proxies")</f>
      </c>
      <c r="E61" s="7" t="s">
        <v>316</v>
      </c>
      <c r="F61" s="7" t="s">
        <v>14</v>
      </c>
      <c r="G61" s="7">
        <v>1</v>
      </c>
    </row>
    <row r="62" spans="1:7" x14ac:dyDescent="0.25" outlineLevel="1" collapsed="1">
      <c r="A62" s="7" t="s">
        <v>14</v>
      </c>
      <c r="B62" s="7" t="s">
        <v>60</v>
      </c>
      <c r="C62" s="7" t="s">
        <v>2</v>
      </c>
      <c r="D62" s="7">
        <f>EXACT(G60,"Proxies")</f>
      </c>
      <c r="E62" s="7" t="s">
        <v>317</v>
      </c>
      <c r="F62" s="7" t="s">
        <v>14</v>
      </c>
      <c r="G62" s="7">
        <v>1</v>
      </c>
    </row>
    <row r="63" spans="1:7" x14ac:dyDescent="0.25" outlineLevel="1" collapsed="1">
      <c r="A63" s="7" t="s">
        <v>14</v>
      </c>
      <c r="B63" s="7" t="s">
        <v>60</v>
      </c>
      <c r="C63" s="7" t="s">
        <v>2</v>
      </c>
      <c r="D63" s="7">
        <f>NOT(EXACT(G60,"Proxies"))</f>
      </c>
      <c r="E63" s="7" t="s">
        <v>318</v>
      </c>
      <c r="F63" s="7" t="s">
        <v>14</v>
      </c>
      <c r="G63" s="7">
        <v>1</v>
      </c>
    </row>
    <row r="64" spans="1:7" x14ac:dyDescent="0.25" outlineLevel="1" collapsed="1">
      <c r="A64" s="7" t="s">
        <v>14</v>
      </c>
      <c r="B64" s="7" t="s">
        <v>60</v>
      </c>
      <c r="C64" s="7" t="s">
        <v>2</v>
      </c>
      <c r="D64" s="7">
        <f>NOT(EXACT(G60,"Proxies"))</f>
      </c>
      <c r="E64" s="7" t="s">
        <v>317</v>
      </c>
      <c r="F64" s="7" t="s">
        <v>14</v>
      </c>
      <c r="G64" s="7">
        <v>1</v>
      </c>
    </row>
    <row r="65" spans="1:7" x14ac:dyDescent="0.25">
      <c r="A65" s="5" t="s">
        <v>12</v>
      </c>
      <c r="B65" s="5" t="s">
        <v>62</v>
      </c>
      <c r="C65" s="5" t="s">
        <v>2</v>
      </c>
      <c r="D65" s="5"/>
      <c r="E65" s="5" t="s">
        <v>319</v>
      </c>
      <c r="F65" s="5" t="s">
        <v>14</v>
      </c>
      <c r="G65" s="5" t="b">
        <v>1</v>
      </c>
    </row>
    <row r="66" spans="1:7" x14ac:dyDescent="0.25">
      <c r="A66" s="5" t="s">
        <v>14</v>
      </c>
      <c r="B66" s="6" t="s">
        <v>320</v>
      </c>
      <c r="C66" s="5" t="s">
        <v>2</v>
      </c>
      <c r="D66" s="5">
        <f>EXACT(G65,true)</f>
      </c>
      <c r="E66" s="5" t="s">
        <v>321</v>
      </c>
      <c r="F66" s="5" t="s">
        <v>14</v>
      </c>
      <c r="G66" s="5" t="s">
        <v>2</v>
      </c>
    </row>
    <row r="67" spans="1:7" x14ac:dyDescent="0.25" outlineLevel="1" collapsed="1">
      <c r="A67" s="7" t="s">
        <v>12</v>
      </c>
      <c r="B67" s="7" t="s">
        <v>96</v>
      </c>
      <c r="C67" s="10" t="s">
        <v>322</v>
      </c>
      <c r="D67" s="7"/>
      <c r="E67" s="7" t="s">
        <v>323</v>
      </c>
      <c r="F67" s="7" t="s">
        <v>14</v>
      </c>
      <c r="G67" s="7" t="s">
        <v>315</v>
      </c>
    </row>
    <row r="68" spans="1:7" x14ac:dyDescent="0.25" outlineLevel="1" collapsed="1">
      <c r="A68" s="7" t="s">
        <v>14</v>
      </c>
      <c r="B68" s="7" t="s">
        <v>60</v>
      </c>
      <c r="C68" s="7" t="s">
        <v>2</v>
      </c>
      <c r="D68" s="7">
        <f>EXACT(G67,"Proxies")</f>
      </c>
      <c r="E68" s="7" t="s">
        <v>324</v>
      </c>
      <c r="F68" s="7" t="s">
        <v>14</v>
      </c>
      <c r="G68" s="7">
        <v>1</v>
      </c>
    </row>
    <row r="69" spans="1:7" x14ac:dyDescent="0.25" outlineLevel="1" collapsed="1">
      <c r="A69" s="7" t="s">
        <v>14</v>
      </c>
      <c r="B69" s="7" t="s">
        <v>60</v>
      </c>
      <c r="C69" s="7" t="s">
        <v>2</v>
      </c>
      <c r="D69" s="7">
        <f>EXACT(G67,"Proxies")</f>
      </c>
      <c r="E69" s="7" t="s">
        <v>325</v>
      </c>
      <c r="F69" s="7" t="s">
        <v>14</v>
      </c>
      <c r="G69" s="7">
        <v>1</v>
      </c>
    </row>
    <row r="70" spans="1:7" x14ac:dyDescent="0.25" outlineLevel="1" collapsed="1">
      <c r="A70" s="8" t="s">
        <v>14</v>
      </c>
      <c r="B70" s="9" t="s">
        <v>326</v>
      </c>
      <c r="C70" s="8" t="s">
        <v>2</v>
      </c>
      <c r="D70" s="8">
        <f>NOT(EXACT(G67,"Proxies"))</f>
      </c>
      <c r="E70" s="8" t="s">
        <v>327</v>
      </c>
      <c r="F70" s="8" t="s">
        <v>14</v>
      </c>
      <c r="G70" s="8" t="s">
        <v>2</v>
      </c>
    </row>
    <row r="71" spans="1:7" x14ac:dyDescent="0.25" outlineLevel="2" collapsed="1">
      <c r="A71" s="7" t="s">
        <v>12</v>
      </c>
      <c r="B71" s="7" t="s">
        <v>96</v>
      </c>
      <c r="C71" s="10" t="s">
        <v>328</v>
      </c>
      <c r="D71" s="7"/>
      <c r="E71" s="7" t="s">
        <v>329</v>
      </c>
      <c r="F71" s="7" t="s">
        <v>14</v>
      </c>
      <c r="G71" s="7" t="s">
        <v>330</v>
      </c>
    </row>
    <row r="72" spans="1:7" x14ac:dyDescent="0.25" outlineLevel="2" collapsed="1">
      <c r="A72" s="8" t="s">
        <v>14</v>
      </c>
      <c r="B72" s="9" t="s">
        <v>331</v>
      </c>
      <c r="C72" s="8" t="s">
        <v>2</v>
      </c>
      <c r="D72" s="8">
        <f>EXACT(G71,"Open water systems")</f>
      </c>
      <c r="E72" s="8" t="s">
        <v>332</v>
      </c>
      <c r="F72" s="8" t="s">
        <v>14</v>
      </c>
      <c r="G72" s="8" t="s">
        <v>2</v>
      </c>
    </row>
    <row r="73" spans="1:7" x14ac:dyDescent="0.25" outlineLevel="3" collapsed="1">
      <c r="A73" s="7" t="s">
        <v>12</v>
      </c>
      <c r="B73" s="7" t="s">
        <v>62</v>
      </c>
      <c r="C73" s="7" t="s">
        <v>2</v>
      </c>
      <c r="D73" s="7"/>
      <c r="E73" s="7" t="s">
        <v>333</v>
      </c>
      <c r="F73" s="7" t="s">
        <v>14</v>
      </c>
      <c r="G73" s="7" t="b">
        <v>1</v>
      </c>
    </row>
    <row r="74" spans="1:7" x14ac:dyDescent="0.25" outlineLevel="3" collapsed="1">
      <c r="A74" s="7" t="s">
        <v>14</v>
      </c>
      <c r="B74" s="7" t="s">
        <v>60</v>
      </c>
      <c r="C74" s="7" t="s">
        <v>2</v>
      </c>
      <c r="D74" s="7">
        <f>EXACT(G73,true)</f>
      </c>
      <c r="E74" s="7" t="s">
        <v>334</v>
      </c>
      <c r="F74" s="7" t="s">
        <v>14</v>
      </c>
      <c r="G74" s="7">
        <v>1</v>
      </c>
    </row>
    <row r="75" spans="1:7" x14ac:dyDescent="0.25" outlineLevel="2" collapsed="1">
      <c r="A75" s="8" t="s">
        <v>14</v>
      </c>
      <c r="B75" s="9" t="s">
        <v>331</v>
      </c>
      <c r="C75" s="8" t="s">
        <v>2</v>
      </c>
      <c r="D75" s="8">
        <f>NOT(EXACT(G71,"Open water systems"))</f>
      </c>
      <c r="E75" s="8" t="s">
        <v>335</v>
      </c>
      <c r="F75" s="8" t="s">
        <v>14</v>
      </c>
      <c r="G75" s="8" t="s">
        <v>2</v>
      </c>
    </row>
    <row r="76" spans="1:7" x14ac:dyDescent="0.25" outlineLevel="3" collapsed="1">
      <c r="A76" s="7" t="s">
        <v>12</v>
      </c>
      <c r="B76" s="7" t="s">
        <v>62</v>
      </c>
      <c r="C76" s="7" t="s">
        <v>2</v>
      </c>
      <c r="D76" s="7"/>
      <c r="E76" s="7" t="s">
        <v>333</v>
      </c>
      <c r="F76" s="7" t="s">
        <v>14</v>
      </c>
      <c r="G76" s="7" t="b">
        <v>1</v>
      </c>
    </row>
    <row r="77" spans="1:7" x14ac:dyDescent="0.25" outlineLevel="3" collapsed="1">
      <c r="A77" s="7" t="s">
        <v>14</v>
      </c>
      <c r="B77" s="7" t="s">
        <v>60</v>
      </c>
      <c r="C77" s="7" t="s">
        <v>2</v>
      </c>
      <c r="D77" s="7">
        <f>EXACT(G76,true)</f>
      </c>
      <c r="E77" s="7" t="s">
        <v>334</v>
      </c>
      <c r="F77" s="7" t="s">
        <v>14</v>
      </c>
      <c r="G77" s="7">
        <v>1</v>
      </c>
    </row>
    <row r="78" spans="1:7" x14ac:dyDescent="0.25" outlineLevel="1" collapsed="1">
      <c r="A78" s="7" t="s">
        <v>14</v>
      </c>
      <c r="B78" s="7" t="s">
        <v>60</v>
      </c>
      <c r="C78" s="7" t="s">
        <v>2</v>
      </c>
      <c r="D78" s="7">
        <f>NOT(EXACT(G67,"Proxies"))</f>
      </c>
      <c r="E78" s="7" t="s">
        <v>325</v>
      </c>
      <c r="F78" s="7" t="s">
        <v>14</v>
      </c>
      <c r="G78" s="7">
        <v>1</v>
      </c>
    </row>
  </sheetData>
  <mergeCells count="3">
    <mergeCell ref="A1:G1"/>
    <mergeCell ref="B2:G2"/>
    <mergeCell ref="B3:G3"/>
  </mergeCells>
  <dataValidations count="8">
    <dataValidation type="list" allowBlank="1" sqref="G19">
      <formula1>'Which approach using in (enum)'!A3:A5</formula1>
    </dataValidation>
    <dataValidation type="list" allowBlank="1" sqref="G29">
      <formula1>'Which method are you 1 (enum)'!A3:A5</formula1>
    </dataValidation>
    <dataValidation type="list" allowBlank="1" sqref="G34">
      <formula1>'Which approach using 1 (enum)'!A3:A5</formula1>
    </dataValidation>
    <dataValidation type="list" allowBlank="1" sqref="G37">
      <formula1>'What is the carbon pres (enum)'!A3:A7</formula1>
    </dataValidation>
    <dataValidation type="list" allowBlank="1" sqref="G50">
      <formula1>'Which approach using 2 (enum)'!A3:A4</formula1>
    </dataValidation>
    <dataValidation type="list" allowBlank="1" sqref="G60">
      <formula1>'Which approach using 3 (enum)'!A3:A4</formula1>
    </dataValidation>
    <dataValidation type="list" allowBlank="1" sqref="G67">
      <formula1>'Which approach using 4 (enum)'!A3:A4</formula1>
    </dataValidation>
    <dataValidation type="list" allowBlank="1" sqref="G71">
      <formula1>'Which system applies to (enum)'!A3:A4</formula1>
    </dataValidation>
  </dataValidations>
  <hyperlinks>
    <hyperlink ref="B11" r:id="rId1" location="#'Peat depletion time (PDT) &amp; So'!A1"/>
    <hyperlink ref="C19" r:id="rId2" location="#'Which approach using in (enum)'!A3"/>
    <hyperlink ref="C29" r:id="rId3" location="#'Which method are you 1 (enum)'!A3"/>
    <hyperlink ref="C34" r:id="rId4" location="#'Which approach using 1 (enum)'!A3"/>
    <hyperlink ref="B35" r:id="rId5" location="#'Default factors approach for C'!A1"/>
    <hyperlink ref="C37" r:id="rId6" location="#'What is the carbon pres (enum)'!A3"/>
    <hyperlink ref="C50" r:id="rId7" location="#'Which approach using 2 (enum)'!A3"/>
    <hyperlink ref="B59" r:id="rId8" location="#'CH4 emissions from soil'!A1"/>
    <hyperlink ref="C60" r:id="rId9" location="#'Which approach using 3 (enum)'!A3"/>
    <hyperlink ref="B66" r:id="rId10" location="#'N2O emissions from soil '!A1"/>
    <hyperlink ref="C67" r:id="rId11" location="#'Which approach using 4 (enum)'!A3"/>
    <hyperlink ref="B70" r:id="rId12" location="#'Default factors for N2O emissi'!A1"/>
    <hyperlink ref="C71" r:id="rId13" location="#'Which system applies to (enum)'!A3"/>
    <hyperlink ref="B72" r:id="rId14" location="#'Average salinity for N2O emiss'!A1"/>
    <hyperlink ref="B75" r:id="rId15" location="#'Average salinity for N2O emiss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1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496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62</v>
      </c>
      <c r="C5" s="5" t="s">
        <v>2</v>
      </c>
      <c r="D5" s="5"/>
      <c r="E5" s="5" t="s">
        <v>293</v>
      </c>
      <c r="F5" s="5" t="s">
        <v>14</v>
      </c>
      <c r="G5" s="5" t="b">
        <v>1</v>
      </c>
    </row>
    <row r="6" spans="1:7" x14ac:dyDescent="0.25">
      <c r="A6" s="5" t="s">
        <v>14</v>
      </c>
      <c r="B6" s="5" t="s">
        <v>96</v>
      </c>
      <c r="C6" s="6" t="s">
        <v>294</v>
      </c>
      <c r="D6" s="5">
        <f>EXACT(G5,true)</f>
      </c>
      <c r="E6" s="5" t="s">
        <v>295</v>
      </c>
      <c r="F6" s="5" t="s">
        <v>14</v>
      </c>
      <c r="G6" s="5" t="s">
        <v>296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297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298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299</v>
      </c>
      <c r="F9" s="5" t="s">
        <v>14</v>
      </c>
      <c r="G9" s="5">
        <v>1</v>
      </c>
    </row>
    <row r="10" spans="1:7" x14ac:dyDescent="0.25">
      <c r="A10" s="5" t="s">
        <v>12</v>
      </c>
      <c r="B10" s="5" t="s">
        <v>60</v>
      </c>
      <c r="C10" s="5" t="s">
        <v>2</v>
      </c>
      <c r="D10" s="5"/>
      <c r="E10" s="5" t="s">
        <v>300</v>
      </c>
      <c r="F10" s="5" t="s">
        <v>14</v>
      </c>
      <c r="G10" s="5">
        <v>1</v>
      </c>
    </row>
    <row r="11" spans="1:7" x14ac:dyDescent="0.25">
      <c r="A11" s="5" t="s">
        <v>12</v>
      </c>
      <c r="B11" s="5" t="s">
        <v>60</v>
      </c>
      <c r="C11" s="5" t="s">
        <v>2</v>
      </c>
      <c r="D11" s="5"/>
      <c r="E11" s="5" t="s">
        <v>277</v>
      </c>
      <c r="F11" s="5" t="s">
        <v>14</v>
      </c>
      <c r="G11" s="5">
        <v>1</v>
      </c>
    </row>
  </sheetData>
  <mergeCells count="3">
    <mergeCell ref="A1:G1"/>
    <mergeCell ref="B2:G2"/>
    <mergeCell ref="B3:G3"/>
  </mergeCells>
  <dataValidations count="1">
    <dataValidation type="list" allowBlank="1" sqref="G6">
      <formula1>'What is the carbon pres (enum)'!A3:A7</formula1>
    </dataValidation>
  </dataValidations>
  <hyperlinks>
    <hyperlink ref="C6" r:id="rId1" location="#'What is the carbon pres (enum)'!A3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312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96</v>
      </c>
      <c r="C5" s="6" t="s">
        <v>313</v>
      </c>
      <c r="D5" s="5"/>
      <c r="E5" s="5" t="s">
        <v>314</v>
      </c>
      <c r="F5" s="5" t="s">
        <v>14</v>
      </c>
      <c r="G5" s="5" t="s">
        <v>315</v>
      </c>
    </row>
    <row r="6" spans="1:7" x14ac:dyDescent="0.25">
      <c r="A6" s="5" t="s">
        <v>14</v>
      </c>
      <c r="B6" s="5" t="s">
        <v>60</v>
      </c>
      <c r="C6" s="5" t="s">
        <v>2</v>
      </c>
      <c r="D6" s="5">
        <f>EXACT(G5,"Proxies")</f>
      </c>
      <c r="E6" s="5" t="s">
        <v>316</v>
      </c>
      <c r="F6" s="5" t="s">
        <v>14</v>
      </c>
      <c r="G6" s="5">
        <v>1</v>
      </c>
    </row>
    <row r="7" spans="1:7" x14ac:dyDescent="0.25">
      <c r="A7" s="5" t="s">
        <v>14</v>
      </c>
      <c r="B7" s="5" t="s">
        <v>60</v>
      </c>
      <c r="C7" s="5" t="s">
        <v>2</v>
      </c>
      <c r="D7" s="5">
        <f>EXACT(G5,"Proxies")</f>
      </c>
      <c r="E7" s="5" t="s">
        <v>317</v>
      </c>
      <c r="F7" s="5" t="s">
        <v>14</v>
      </c>
      <c r="G7" s="5">
        <v>1</v>
      </c>
    </row>
    <row r="8" spans="1:7" x14ac:dyDescent="0.25">
      <c r="A8" s="5" t="s">
        <v>14</v>
      </c>
      <c r="B8" s="5" t="s">
        <v>60</v>
      </c>
      <c r="C8" s="5" t="s">
        <v>2</v>
      </c>
      <c r="D8" s="5">
        <f>NOT(EXACT(G5,"Proxies"))</f>
      </c>
      <c r="E8" s="5" t="s">
        <v>318</v>
      </c>
      <c r="F8" s="5" t="s">
        <v>14</v>
      </c>
      <c r="G8" s="5">
        <v>1</v>
      </c>
    </row>
    <row r="9" spans="1:7" x14ac:dyDescent="0.25">
      <c r="A9" s="5" t="s">
        <v>14</v>
      </c>
      <c r="B9" s="5" t="s">
        <v>60</v>
      </c>
      <c r="C9" s="5" t="s">
        <v>2</v>
      </c>
      <c r="D9" s="5">
        <f>NOT(EXACT(G5,"Proxies"))</f>
      </c>
      <c r="E9" s="5" t="s">
        <v>317</v>
      </c>
      <c r="F9" s="5" t="s">
        <v>14</v>
      </c>
      <c r="G9" s="5">
        <v>1</v>
      </c>
    </row>
  </sheetData>
  <mergeCells count="3">
    <mergeCell ref="A1:G1"/>
    <mergeCell ref="B2:G2"/>
    <mergeCell ref="B3:G3"/>
  </mergeCells>
  <dataValidations count="1">
    <dataValidation type="list" allowBlank="1" sqref="G5">
      <formula1>'Which approach using 3 (enum)'!A3:A4</formula1>
    </dataValidation>
  </dataValidations>
  <hyperlinks>
    <hyperlink ref="C5" r:id="rId1" location="#'Which approach using 3 (enum)'!A3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506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479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6" t="s">
        <v>56</v>
      </c>
      <c r="C5" s="5" t="s">
        <v>2</v>
      </c>
      <c r="D5" s="5"/>
      <c r="E5" s="5" t="s">
        <v>57</v>
      </c>
      <c r="F5" s="5" t="s">
        <v>14</v>
      </c>
      <c r="G5" s="5" t="s">
        <v>2</v>
      </c>
    </row>
    <row r="6" spans="1:7" x14ac:dyDescent="0.25" outlineLevel="1" collapsed="1">
      <c r="A6" s="7" t="s">
        <v>12</v>
      </c>
      <c r="B6" s="7" t="s">
        <v>15</v>
      </c>
      <c r="C6" s="7" t="s">
        <v>2</v>
      </c>
      <c r="D6" s="7"/>
      <c r="E6" s="7" t="s">
        <v>58</v>
      </c>
      <c r="F6" s="7" t="s">
        <v>14</v>
      </c>
      <c r="G6" s="7" t="s">
        <v>17</v>
      </c>
    </row>
    <row r="7" spans="1:7" x14ac:dyDescent="0.25" outlineLevel="1" collapsed="1">
      <c r="A7" s="7" t="s">
        <v>12</v>
      </c>
      <c r="B7" s="7" t="s">
        <v>15</v>
      </c>
      <c r="C7" s="7" t="s">
        <v>2</v>
      </c>
      <c r="D7" s="7"/>
      <c r="E7" s="7" t="s">
        <v>59</v>
      </c>
      <c r="F7" s="7" t="s">
        <v>14</v>
      </c>
      <c r="G7" s="7" t="s">
        <v>17</v>
      </c>
    </row>
    <row r="8" spans="1:7" x14ac:dyDescent="0.25" outlineLevel="1" collapsed="1">
      <c r="A8" s="7" t="s">
        <v>12</v>
      </c>
      <c r="B8" s="7" t="s">
        <v>60</v>
      </c>
      <c r="C8" s="7" t="s">
        <v>2</v>
      </c>
      <c r="D8" s="7"/>
      <c r="E8" s="7" t="s">
        <v>61</v>
      </c>
      <c r="F8" s="7" t="s">
        <v>14</v>
      </c>
      <c r="G8" s="7">
        <v>1</v>
      </c>
    </row>
    <row r="9" spans="1:7" x14ac:dyDescent="0.25" outlineLevel="1" collapsed="1">
      <c r="A9" s="7" t="s">
        <v>12</v>
      </c>
      <c r="B9" s="7" t="s">
        <v>62</v>
      </c>
      <c r="C9" s="7" t="s">
        <v>2</v>
      </c>
      <c r="D9" s="7"/>
      <c r="E9" s="7" t="s">
        <v>63</v>
      </c>
      <c r="F9" s="7" t="s">
        <v>14</v>
      </c>
      <c r="G9" s="7" t="b">
        <v>1</v>
      </c>
    </row>
    <row r="10" spans="1:7" x14ac:dyDescent="0.25" outlineLevel="1" collapsed="1">
      <c r="A10" s="7" t="s">
        <v>14</v>
      </c>
      <c r="B10" s="7" t="s">
        <v>24</v>
      </c>
      <c r="C10" s="7" t="s">
        <v>2</v>
      </c>
      <c r="D10" s="7">
        <f>EXACT(G9,true)</f>
      </c>
      <c r="E10" s="7" t="s">
        <v>64</v>
      </c>
      <c r="F10" s="7" t="s">
        <v>14</v>
      </c>
      <c r="G10" s="7" t="s">
        <v>2</v>
      </c>
    </row>
    <row r="11" spans="1:7" x14ac:dyDescent="0.25" outlineLevel="1" collapsed="1">
      <c r="A11" s="7" t="s">
        <v>12</v>
      </c>
      <c r="B11" s="7" t="s">
        <v>62</v>
      </c>
      <c r="C11" s="7" t="s">
        <v>2</v>
      </c>
      <c r="D11" s="7"/>
      <c r="E11" s="7" t="s">
        <v>65</v>
      </c>
      <c r="F11" s="7" t="s">
        <v>14</v>
      </c>
      <c r="G11" s="7" t="b">
        <v>1</v>
      </c>
    </row>
    <row r="12" spans="1:7" x14ac:dyDescent="0.25" outlineLevel="1" collapsed="1">
      <c r="A12" s="7" t="s">
        <v>12</v>
      </c>
      <c r="B12" s="7" t="s">
        <v>15</v>
      </c>
      <c r="C12" s="7" t="s">
        <v>2</v>
      </c>
      <c r="D12" s="7"/>
      <c r="E12" s="7" t="s">
        <v>66</v>
      </c>
      <c r="F12" s="7" t="s">
        <v>14</v>
      </c>
      <c r="G12" s="7" t="s">
        <v>17</v>
      </c>
    </row>
    <row r="13" spans="1:7" x14ac:dyDescent="0.25" outlineLevel="1" collapsed="1">
      <c r="A13" s="7" t="s">
        <v>12</v>
      </c>
      <c r="B13" s="7" t="s">
        <v>15</v>
      </c>
      <c r="C13" s="7" t="s">
        <v>2</v>
      </c>
      <c r="D13" s="7"/>
      <c r="E13" s="7" t="s">
        <v>67</v>
      </c>
      <c r="F13" s="7" t="s">
        <v>14</v>
      </c>
      <c r="G13" s="7" t="s">
        <v>17</v>
      </c>
    </row>
    <row r="14" spans="1:7" x14ac:dyDescent="0.25" outlineLevel="1" collapsed="1">
      <c r="A14" s="7" t="s">
        <v>12</v>
      </c>
      <c r="B14" s="7" t="s">
        <v>60</v>
      </c>
      <c r="C14" s="7" t="s">
        <v>2</v>
      </c>
      <c r="D14" s="7"/>
      <c r="E14" s="7" t="s">
        <v>68</v>
      </c>
      <c r="F14" s="7" t="s">
        <v>14</v>
      </c>
      <c r="G14" s="7">
        <v>1</v>
      </c>
    </row>
    <row r="15" spans="1:7" x14ac:dyDescent="0.25" outlineLevel="1" collapsed="1">
      <c r="A15" s="7" t="s">
        <v>12</v>
      </c>
      <c r="B15" s="7" t="s">
        <v>62</v>
      </c>
      <c r="C15" s="7" t="s">
        <v>2</v>
      </c>
      <c r="D15" s="7"/>
      <c r="E15" s="7" t="s">
        <v>69</v>
      </c>
      <c r="F15" s="7" t="s">
        <v>14</v>
      </c>
      <c r="G15" s="7" t="b">
        <v>1</v>
      </c>
    </row>
    <row r="16" spans="1:7" x14ac:dyDescent="0.25" outlineLevel="1" collapsed="1">
      <c r="A16" s="7" t="s">
        <v>12</v>
      </c>
      <c r="B16" s="7" t="s">
        <v>60</v>
      </c>
      <c r="C16" s="7" t="s">
        <v>2</v>
      </c>
      <c r="D16" s="7"/>
      <c r="E16" s="7" t="s">
        <v>70</v>
      </c>
      <c r="F16" s="7" t="s">
        <v>14</v>
      </c>
      <c r="G16" s="7">
        <v>1</v>
      </c>
    </row>
    <row r="17" spans="1:7" x14ac:dyDescent="0.25" outlineLevel="1" collapsed="1">
      <c r="A17" s="7" t="s">
        <v>12</v>
      </c>
      <c r="B17" s="7" t="s">
        <v>15</v>
      </c>
      <c r="C17" s="7" t="s">
        <v>2</v>
      </c>
      <c r="D17" s="7"/>
      <c r="E17" s="7" t="s">
        <v>71</v>
      </c>
      <c r="F17" s="7" t="s">
        <v>14</v>
      </c>
      <c r="G17" s="7" t="s">
        <v>17</v>
      </c>
    </row>
    <row r="18" spans="1:7" x14ac:dyDescent="0.25" outlineLevel="1" collapsed="1">
      <c r="A18" s="7" t="s">
        <v>12</v>
      </c>
      <c r="B18" s="7" t="s">
        <v>60</v>
      </c>
      <c r="C18" s="7" t="s">
        <v>2</v>
      </c>
      <c r="D18" s="7"/>
      <c r="E18" s="7" t="s">
        <v>72</v>
      </c>
      <c r="F18" s="7" t="s">
        <v>14</v>
      </c>
      <c r="G18" s="7">
        <v>1</v>
      </c>
    </row>
    <row r="19" spans="1:7" x14ac:dyDescent="0.25" outlineLevel="1" collapsed="1">
      <c r="A19" s="7" t="s">
        <v>12</v>
      </c>
      <c r="B19" s="7" t="s">
        <v>62</v>
      </c>
      <c r="C19" s="7" t="s">
        <v>2</v>
      </c>
      <c r="D19" s="7"/>
      <c r="E19" s="7" t="s">
        <v>73</v>
      </c>
      <c r="F19" s="7" t="s">
        <v>14</v>
      </c>
      <c r="G19" s="7" t="b">
        <v>1</v>
      </c>
    </row>
    <row r="20" spans="1:7" x14ac:dyDescent="0.25" outlineLevel="1" collapsed="1">
      <c r="A20" s="7" t="s">
        <v>12</v>
      </c>
      <c r="B20" s="7" t="s">
        <v>62</v>
      </c>
      <c r="C20" s="7" t="s">
        <v>2</v>
      </c>
      <c r="D20" s="7"/>
      <c r="E20" s="7" t="s">
        <v>74</v>
      </c>
      <c r="F20" s="7" t="s">
        <v>14</v>
      </c>
      <c r="G20" s="7" t="b">
        <v>1</v>
      </c>
    </row>
    <row r="21" spans="1:7" x14ac:dyDescent="0.25" outlineLevel="1" collapsed="1">
      <c r="A21" s="7" t="s">
        <v>12</v>
      </c>
      <c r="B21" s="7" t="s">
        <v>15</v>
      </c>
      <c r="C21" s="7" t="s">
        <v>2</v>
      </c>
      <c r="D21" s="7"/>
      <c r="E21" s="7" t="s">
        <v>75</v>
      </c>
      <c r="F21" s="7" t="s">
        <v>14</v>
      </c>
      <c r="G21" s="7" t="s">
        <v>17</v>
      </c>
    </row>
    <row r="22" spans="1:7" x14ac:dyDescent="0.25" outlineLevel="1" collapsed="1">
      <c r="A22" s="7" t="s">
        <v>12</v>
      </c>
      <c r="B22" s="7" t="s">
        <v>62</v>
      </c>
      <c r="C22" s="7" t="s">
        <v>2</v>
      </c>
      <c r="D22" s="7"/>
      <c r="E22" s="7" t="s">
        <v>76</v>
      </c>
      <c r="F22" s="7" t="s">
        <v>14</v>
      </c>
      <c r="G22" s="7" t="b">
        <v>1</v>
      </c>
    </row>
    <row r="23" spans="1:7" x14ac:dyDescent="0.25" outlineLevel="1" collapsed="1">
      <c r="A23" s="7" t="s">
        <v>12</v>
      </c>
      <c r="B23" s="7" t="s">
        <v>62</v>
      </c>
      <c r="C23" s="7" t="s">
        <v>2</v>
      </c>
      <c r="D23" s="7"/>
      <c r="E23" s="7" t="s">
        <v>77</v>
      </c>
      <c r="F23" s="7" t="s">
        <v>14</v>
      </c>
      <c r="G23" s="7" t="b">
        <v>1</v>
      </c>
    </row>
    <row r="24" spans="1:7" x14ac:dyDescent="0.25" outlineLevel="1" collapsed="1">
      <c r="A24" s="7" t="s">
        <v>12</v>
      </c>
      <c r="B24" s="7" t="s">
        <v>62</v>
      </c>
      <c r="C24" s="7" t="s">
        <v>2</v>
      </c>
      <c r="D24" s="7"/>
      <c r="E24" s="7" t="s">
        <v>78</v>
      </c>
      <c r="F24" s="7" t="s">
        <v>14</v>
      </c>
      <c r="G24" s="7" t="b">
        <v>1</v>
      </c>
    </row>
    <row r="25" spans="1:7" x14ac:dyDescent="0.25" outlineLevel="1" collapsed="1">
      <c r="A25" s="7" t="s">
        <v>12</v>
      </c>
      <c r="B25" s="7" t="s">
        <v>60</v>
      </c>
      <c r="C25" s="7" t="s">
        <v>2</v>
      </c>
      <c r="D25" s="7"/>
      <c r="E25" s="7" t="s">
        <v>79</v>
      </c>
      <c r="F25" s="7" t="s">
        <v>14</v>
      </c>
      <c r="G25" s="7">
        <v>1</v>
      </c>
    </row>
    <row r="26" spans="1:7" x14ac:dyDescent="0.25" outlineLevel="1" collapsed="1">
      <c r="A26" s="7" t="s">
        <v>12</v>
      </c>
      <c r="B26" s="7" t="s">
        <v>62</v>
      </c>
      <c r="C26" s="7" t="s">
        <v>2</v>
      </c>
      <c r="D26" s="7"/>
      <c r="E26" s="7" t="s">
        <v>80</v>
      </c>
      <c r="F26" s="7" t="s">
        <v>14</v>
      </c>
      <c r="G26" s="7" t="b">
        <v>1</v>
      </c>
    </row>
    <row r="27" spans="1:7" x14ac:dyDescent="0.25" outlineLevel="1" collapsed="1">
      <c r="A27" s="7" t="s">
        <v>12</v>
      </c>
      <c r="B27" s="7" t="s">
        <v>15</v>
      </c>
      <c r="C27" s="7" t="s">
        <v>2</v>
      </c>
      <c r="D27" s="7"/>
      <c r="E27" s="7" t="s">
        <v>81</v>
      </c>
      <c r="F27" s="7" t="s">
        <v>12</v>
      </c>
      <c r="G27" s="7" t="s">
        <v>17</v>
      </c>
    </row>
    <row r="28" spans="1:7" x14ac:dyDescent="0.25" outlineLevel="1" collapsed="1">
      <c r="A28" s="7" t="s">
        <v>12</v>
      </c>
      <c r="B28" s="7" t="s">
        <v>15</v>
      </c>
      <c r="C28" s="7" t="s">
        <v>2</v>
      </c>
      <c r="D28" s="7"/>
      <c r="E28" s="7" t="s">
        <v>82</v>
      </c>
      <c r="F28" s="7" t="s">
        <v>14</v>
      </c>
      <c r="G28" s="7" t="s">
        <v>17</v>
      </c>
    </row>
    <row r="29" spans="1:7" x14ac:dyDescent="0.25" outlineLevel="1" collapsed="1">
      <c r="A29" s="7" t="s">
        <v>12</v>
      </c>
      <c r="B29" s="7" t="s">
        <v>60</v>
      </c>
      <c r="C29" s="7" t="s">
        <v>2</v>
      </c>
      <c r="D29" s="7"/>
      <c r="E29" s="7" t="s">
        <v>83</v>
      </c>
      <c r="F29" s="7" t="s">
        <v>14</v>
      </c>
      <c r="G29" s="7">
        <v>1</v>
      </c>
    </row>
    <row r="30" spans="1:7" x14ac:dyDescent="0.25" outlineLevel="1" collapsed="1">
      <c r="A30" s="7" t="s">
        <v>12</v>
      </c>
      <c r="B30" s="7" t="s">
        <v>62</v>
      </c>
      <c r="C30" s="7" t="s">
        <v>2</v>
      </c>
      <c r="D30" s="7"/>
      <c r="E30" s="7" t="s">
        <v>84</v>
      </c>
      <c r="F30" s="7" t="s">
        <v>14</v>
      </c>
      <c r="G30" s="7" t="b">
        <v>1</v>
      </c>
    </row>
    <row r="31" spans="1:7" x14ac:dyDescent="0.25">
      <c r="A31" s="5" t="s">
        <v>12</v>
      </c>
      <c r="B31" s="6" t="s">
        <v>85</v>
      </c>
      <c r="C31" s="5" t="s">
        <v>2</v>
      </c>
      <c r="D31" s="5"/>
      <c r="E31" s="5" t="s">
        <v>86</v>
      </c>
      <c r="F31" s="5" t="s">
        <v>14</v>
      </c>
      <c r="G31" s="5" t="s">
        <v>2</v>
      </c>
    </row>
    <row r="32" spans="1:7" x14ac:dyDescent="0.25" outlineLevel="1" collapsed="1">
      <c r="A32" s="7" t="s">
        <v>12</v>
      </c>
      <c r="B32" s="7" t="s">
        <v>15</v>
      </c>
      <c r="C32" s="7" t="s">
        <v>2</v>
      </c>
      <c r="D32" s="7"/>
      <c r="E32" s="7" t="s">
        <v>87</v>
      </c>
      <c r="F32" s="7" t="s">
        <v>14</v>
      </c>
      <c r="G32" s="7" t="s">
        <v>17</v>
      </c>
    </row>
    <row r="33" spans="1:7" x14ac:dyDescent="0.25" outlineLevel="1" collapsed="1">
      <c r="A33" s="7" t="s">
        <v>12</v>
      </c>
      <c r="B33" s="7" t="s">
        <v>62</v>
      </c>
      <c r="C33" s="7" t="s">
        <v>2</v>
      </c>
      <c r="D33" s="7"/>
      <c r="E33" s="7" t="s">
        <v>88</v>
      </c>
      <c r="F33" s="7" t="s">
        <v>14</v>
      </c>
      <c r="G33" s="7" t="b">
        <v>1</v>
      </c>
    </row>
    <row r="34" spans="1:7" x14ac:dyDescent="0.25" outlineLevel="1" collapsed="1">
      <c r="A34" s="7" t="s">
        <v>12</v>
      </c>
      <c r="B34" s="7" t="s">
        <v>15</v>
      </c>
      <c r="C34" s="7" t="s">
        <v>2</v>
      </c>
      <c r="D34" s="7"/>
      <c r="E34" s="7" t="s">
        <v>89</v>
      </c>
      <c r="F34" s="7" t="s">
        <v>14</v>
      </c>
      <c r="G34" s="7" t="s">
        <v>17</v>
      </c>
    </row>
    <row r="35" spans="1:7" x14ac:dyDescent="0.25" outlineLevel="1" collapsed="1">
      <c r="A35" s="7" t="s">
        <v>12</v>
      </c>
      <c r="B35" s="7" t="s">
        <v>15</v>
      </c>
      <c r="C35" s="7" t="s">
        <v>2</v>
      </c>
      <c r="D35" s="7"/>
      <c r="E35" s="7" t="s">
        <v>90</v>
      </c>
      <c r="F35" s="7" t="s">
        <v>14</v>
      </c>
      <c r="G35" s="7" t="s">
        <v>17</v>
      </c>
    </row>
    <row r="36" spans="1:7" x14ac:dyDescent="0.25" outlineLevel="1" collapsed="1">
      <c r="A36" s="7" t="s">
        <v>12</v>
      </c>
      <c r="B36" s="7" t="s">
        <v>15</v>
      </c>
      <c r="C36" s="7" t="s">
        <v>2</v>
      </c>
      <c r="D36" s="7"/>
      <c r="E36" s="7" t="s">
        <v>91</v>
      </c>
      <c r="F36" s="7" t="s">
        <v>14</v>
      </c>
      <c r="G36" s="7" t="s">
        <v>17</v>
      </c>
    </row>
    <row r="37" spans="1:7" x14ac:dyDescent="0.25" outlineLevel="1" collapsed="1">
      <c r="A37" s="7" t="s">
        <v>12</v>
      </c>
      <c r="B37" s="7" t="s">
        <v>15</v>
      </c>
      <c r="C37" s="7" t="s">
        <v>2</v>
      </c>
      <c r="D37" s="7"/>
      <c r="E37" s="7" t="s">
        <v>92</v>
      </c>
      <c r="F37" s="7" t="s">
        <v>14</v>
      </c>
      <c r="G37" s="7" t="s">
        <v>17</v>
      </c>
    </row>
    <row r="38" spans="1:7" x14ac:dyDescent="0.25" outlineLevel="1" collapsed="1">
      <c r="A38" s="7" t="s">
        <v>12</v>
      </c>
      <c r="B38" s="7" t="s">
        <v>15</v>
      </c>
      <c r="C38" s="7" t="s">
        <v>2</v>
      </c>
      <c r="D38" s="7"/>
      <c r="E38" s="7" t="s">
        <v>93</v>
      </c>
      <c r="F38" s="7" t="s">
        <v>14</v>
      </c>
      <c r="G38" s="7" t="s">
        <v>17</v>
      </c>
    </row>
    <row r="39" spans="1:7" x14ac:dyDescent="0.25">
      <c r="A39" s="5" t="s">
        <v>12</v>
      </c>
      <c r="B39" s="6" t="s">
        <v>94</v>
      </c>
      <c r="C39" s="5" t="s">
        <v>2</v>
      </c>
      <c r="D39" s="5"/>
      <c r="E39" s="5" t="s">
        <v>95</v>
      </c>
      <c r="F39" s="5" t="s">
        <v>14</v>
      </c>
      <c r="G39" s="5" t="s">
        <v>2</v>
      </c>
    </row>
    <row r="40" spans="1:7" x14ac:dyDescent="0.25" outlineLevel="1" collapsed="1">
      <c r="A40" s="7" t="s">
        <v>12</v>
      </c>
      <c r="B40" s="7" t="s">
        <v>96</v>
      </c>
      <c r="C40" s="10" t="s">
        <v>97</v>
      </c>
      <c r="D40" s="7"/>
      <c r="E40" s="7" t="s">
        <v>98</v>
      </c>
      <c r="F40" s="7" t="s">
        <v>14</v>
      </c>
      <c r="G40" s="7" t="s">
        <v>99</v>
      </c>
    </row>
    <row r="41" spans="1:7" x14ac:dyDescent="0.25" outlineLevel="1" collapsed="1">
      <c r="A41" s="8" t="s">
        <v>14</v>
      </c>
      <c r="B41" s="9" t="s">
        <v>100</v>
      </c>
      <c r="C41" s="8" t="s">
        <v>2</v>
      </c>
      <c r="D41" s="8">
        <f>EXACT(G40,"Stock loss approach")</f>
      </c>
      <c r="E41" s="8" t="s">
        <v>101</v>
      </c>
      <c r="F41" s="8" t="s">
        <v>12</v>
      </c>
      <c r="G41" s="8" t="s">
        <v>2</v>
      </c>
    </row>
    <row r="42" spans="1:7" x14ac:dyDescent="0.25" outlineLevel="2" collapsed="1">
      <c r="A42" s="7" t="s">
        <v>12</v>
      </c>
      <c r="B42" s="7" t="s">
        <v>96</v>
      </c>
      <c r="C42" s="10" t="s">
        <v>102</v>
      </c>
      <c r="D42" s="7"/>
      <c r="E42" s="7" t="s">
        <v>103</v>
      </c>
      <c r="F42" s="7" t="s">
        <v>14</v>
      </c>
      <c r="G42" s="7" t="s">
        <v>104</v>
      </c>
    </row>
    <row r="43" spans="1:7" x14ac:dyDescent="0.25" outlineLevel="2" collapsed="1">
      <c r="A43" s="7" t="s">
        <v>14</v>
      </c>
      <c r="B43" s="7" t="s">
        <v>60</v>
      </c>
      <c r="C43" s="7" t="s">
        <v>2</v>
      </c>
      <c r="D43" s="7">
        <f>EXACT(G42,"mineral soil")</f>
      </c>
      <c r="E43" s="7" t="s">
        <v>105</v>
      </c>
      <c r="F43" s="7" t="s">
        <v>12</v>
      </c>
      <c r="G43" s="7">
        <v>1</v>
      </c>
    </row>
    <row r="44" spans="1:7" x14ac:dyDescent="0.25" outlineLevel="2" collapsed="1">
      <c r="A44" s="7" t="s">
        <v>14</v>
      </c>
      <c r="B44" s="7" t="s">
        <v>60</v>
      </c>
      <c r="C44" s="7" t="s">
        <v>2</v>
      </c>
      <c r="D44" s="7">
        <f>EXACT(G42,"mineral soil")</f>
      </c>
      <c r="E44" s="7" t="s">
        <v>106</v>
      </c>
      <c r="F44" s="7" t="s">
        <v>12</v>
      </c>
      <c r="G44" s="7">
        <v>1</v>
      </c>
    </row>
    <row r="45" spans="1:7" x14ac:dyDescent="0.25" outlineLevel="2" collapsed="1">
      <c r="A45" s="7" t="s">
        <v>14</v>
      </c>
      <c r="B45" s="7" t="s">
        <v>60</v>
      </c>
      <c r="C45" s="7" t="s">
        <v>2</v>
      </c>
      <c r="D45" s="7">
        <f>NOT(EXACT(G42,"mineral soil"))</f>
      </c>
      <c r="E45" s="7" t="s">
        <v>107</v>
      </c>
      <c r="F45" s="7" t="s">
        <v>12</v>
      </c>
      <c r="G45" s="7">
        <v>1</v>
      </c>
    </row>
    <row r="46" spans="1:7" x14ac:dyDescent="0.25" outlineLevel="2" collapsed="1">
      <c r="A46" s="7" t="s">
        <v>14</v>
      </c>
      <c r="B46" s="7" t="s">
        <v>60</v>
      </c>
      <c r="C46" s="7" t="s">
        <v>2</v>
      </c>
      <c r="D46" s="7">
        <f>NOT(EXACT(G42,"mineral soil"))</f>
      </c>
      <c r="E46" s="7" t="s">
        <v>108</v>
      </c>
      <c r="F46" s="7" t="s">
        <v>12</v>
      </c>
      <c r="G46" s="7">
        <v>1</v>
      </c>
    </row>
    <row r="47" spans="1:7" x14ac:dyDescent="0.25" outlineLevel="2" collapsed="1">
      <c r="A47" s="7" t="s">
        <v>12</v>
      </c>
      <c r="B47" s="7" t="s">
        <v>60</v>
      </c>
      <c r="C47" s="7" t="s">
        <v>2</v>
      </c>
      <c r="D47" s="7"/>
      <c r="E47" s="7" t="s">
        <v>109</v>
      </c>
      <c r="F47" s="7" t="s">
        <v>14</v>
      </c>
      <c r="G47" s="7">
        <v>1</v>
      </c>
    </row>
    <row r="48" spans="1:7" x14ac:dyDescent="0.25" outlineLevel="2" collapsed="1">
      <c r="A48" s="7" t="s">
        <v>12</v>
      </c>
      <c r="B48" s="7" t="s">
        <v>60</v>
      </c>
      <c r="C48" s="7" t="s">
        <v>2</v>
      </c>
      <c r="D48" s="7"/>
      <c r="E48" s="7" t="s">
        <v>110</v>
      </c>
      <c r="F48" s="7" t="s">
        <v>14</v>
      </c>
      <c r="G48" s="7">
        <v>1</v>
      </c>
    </row>
    <row r="49" spans="1:7" x14ac:dyDescent="0.25" outlineLevel="2" collapsed="1">
      <c r="A49" s="7" t="s">
        <v>12</v>
      </c>
      <c r="B49" s="7" t="s">
        <v>60</v>
      </c>
      <c r="C49" s="7" t="s">
        <v>2</v>
      </c>
      <c r="D49" s="7"/>
      <c r="E49" s="7" t="s">
        <v>111</v>
      </c>
      <c r="F49" s="7" t="s">
        <v>14</v>
      </c>
      <c r="G49" s="7">
        <v>1</v>
      </c>
    </row>
    <row r="50" spans="1:7" x14ac:dyDescent="0.25" outlineLevel="2" collapsed="1">
      <c r="A50" s="7" t="s">
        <v>12</v>
      </c>
      <c r="B50" s="7" t="s">
        <v>60</v>
      </c>
      <c r="C50" s="7" t="s">
        <v>2</v>
      </c>
      <c r="D50" s="7"/>
      <c r="E50" s="7" t="s">
        <v>112</v>
      </c>
      <c r="F50" s="7" t="s">
        <v>14</v>
      </c>
      <c r="G50" s="7">
        <v>1</v>
      </c>
    </row>
    <row r="51" spans="1:7" x14ac:dyDescent="0.25" outlineLevel="2" collapsed="1">
      <c r="A51" s="7" t="s">
        <v>12</v>
      </c>
      <c r="B51" s="7" t="s">
        <v>60</v>
      </c>
      <c r="C51" s="7" t="s">
        <v>2</v>
      </c>
      <c r="D51" s="7"/>
      <c r="E51" s="7" t="s">
        <v>113</v>
      </c>
      <c r="F51" s="7" t="s">
        <v>14</v>
      </c>
      <c r="G51" s="7">
        <v>1</v>
      </c>
    </row>
    <row r="52" spans="1:7" x14ac:dyDescent="0.25" outlineLevel="1" collapsed="1">
      <c r="A52" s="8" t="s">
        <v>14</v>
      </c>
      <c r="B52" s="9" t="s">
        <v>99</v>
      </c>
      <c r="C52" s="8" t="s">
        <v>2</v>
      </c>
      <c r="D52" s="8">
        <f>NOT(EXACT(G40,"Stock loss approach"))</f>
      </c>
      <c r="E52" s="8" t="s">
        <v>114</v>
      </c>
      <c r="F52" s="8" t="s">
        <v>12</v>
      </c>
      <c r="G52" s="8" t="s">
        <v>2</v>
      </c>
    </row>
    <row r="53" spans="1:7" x14ac:dyDescent="0.25" outlineLevel="2" collapsed="1">
      <c r="A53" s="7" t="s">
        <v>12</v>
      </c>
      <c r="B53" s="7" t="s">
        <v>96</v>
      </c>
      <c r="C53" s="10" t="s">
        <v>115</v>
      </c>
      <c r="D53" s="7"/>
      <c r="E53" s="7" t="s">
        <v>103</v>
      </c>
      <c r="F53" s="7" t="s">
        <v>14</v>
      </c>
      <c r="G53" s="7" t="s">
        <v>104</v>
      </c>
    </row>
    <row r="54" spans="1:7" x14ac:dyDescent="0.25" outlineLevel="2" collapsed="1">
      <c r="A54" s="7" t="s">
        <v>14</v>
      </c>
      <c r="B54" s="7" t="s">
        <v>60</v>
      </c>
      <c r="C54" s="7" t="s">
        <v>2</v>
      </c>
      <c r="D54" s="7">
        <f>EXACT(G53,"mineral soil")</f>
      </c>
      <c r="E54" s="7" t="s">
        <v>116</v>
      </c>
      <c r="F54" s="7" t="s">
        <v>14</v>
      </c>
      <c r="G54" s="7">
        <v>1</v>
      </c>
    </row>
    <row r="55" spans="1:7" x14ac:dyDescent="0.25" outlineLevel="2" collapsed="1">
      <c r="A55" s="7" t="s">
        <v>14</v>
      </c>
      <c r="B55" s="7" t="s">
        <v>60</v>
      </c>
      <c r="C55" s="7" t="s">
        <v>2</v>
      </c>
      <c r="D55" s="7">
        <f>EXACT(G53,"mineral soil")</f>
      </c>
      <c r="E55" s="7" t="s">
        <v>117</v>
      </c>
      <c r="F55" s="7" t="s">
        <v>14</v>
      </c>
      <c r="G55" s="7">
        <v>1</v>
      </c>
    </row>
    <row r="56" spans="1:7" x14ac:dyDescent="0.25" outlineLevel="2" collapsed="1">
      <c r="A56" s="7" t="s">
        <v>14</v>
      </c>
      <c r="B56" s="7" t="s">
        <v>60</v>
      </c>
      <c r="C56" s="7" t="s">
        <v>2</v>
      </c>
      <c r="D56" s="7">
        <f>EXACT(G53,"mineral soil")</f>
      </c>
      <c r="E56" s="7" t="s">
        <v>105</v>
      </c>
      <c r="F56" s="7" t="s">
        <v>12</v>
      </c>
      <c r="G56" s="7">
        <v>1</v>
      </c>
    </row>
    <row r="57" spans="1:7" x14ac:dyDescent="0.25" outlineLevel="2" collapsed="1">
      <c r="A57" s="7" t="s">
        <v>14</v>
      </c>
      <c r="B57" s="7" t="s">
        <v>60</v>
      </c>
      <c r="C57" s="7" t="s">
        <v>2</v>
      </c>
      <c r="D57" s="7">
        <f>EXACT(G53,"mineral soil")</f>
      </c>
      <c r="E57" s="7" t="s">
        <v>106</v>
      </c>
      <c r="F57" s="7" t="s">
        <v>12</v>
      </c>
      <c r="G57" s="7">
        <v>1</v>
      </c>
    </row>
    <row r="58" spans="1:7" x14ac:dyDescent="0.25" outlineLevel="2" collapsed="1">
      <c r="A58" s="7" t="s">
        <v>14</v>
      </c>
      <c r="B58" s="7" t="s">
        <v>60</v>
      </c>
      <c r="C58" s="7" t="s">
        <v>2</v>
      </c>
      <c r="D58" s="7">
        <f>NOT(EXACT(G53,"mineral soil"))</f>
      </c>
      <c r="E58" s="7" t="s">
        <v>118</v>
      </c>
      <c r="F58" s="7" t="s">
        <v>14</v>
      </c>
      <c r="G58" s="7">
        <v>1</v>
      </c>
    </row>
    <row r="59" spans="1:7" x14ac:dyDescent="0.25" outlineLevel="2" collapsed="1">
      <c r="A59" s="7" t="s">
        <v>14</v>
      </c>
      <c r="B59" s="7" t="s">
        <v>60</v>
      </c>
      <c r="C59" s="7" t="s">
        <v>2</v>
      </c>
      <c r="D59" s="7">
        <f>NOT(EXACT(G53,"mineral soil"))</f>
      </c>
      <c r="E59" s="7" t="s">
        <v>119</v>
      </c>
      <c r="F59" s="7" t="s">
        <v>14</v>
      </c>
      <c r="G59" s="7">
        <v>1</v>
      </c>
    </row>
    <row r="60" spans="1:7" x14ac:dyDescent="0.25" outlineLevel="2" collapsed="1">
      <c r="A60" s="7" t="s">
        <v>14</v>
      </c>
      <c r="B60" s="7" t="s">
        <v>60</v>
      </c>
      <c r="C60" s="7" t="s">
        <v>2</v>
      </c>
      <c r="D60" s="7">
        <f>NOT(EXACT(G53,"mineral soil"))</f>
      </c>
      <c r="E60" s="7" t="s">
        <v>120</v>
      </c>
      <c r="F60" s="7" t="s">
        <v>14</v>
      </c>
      <c r="G60" s="7">
        <v>1</v>
      </c>
    </row>
    <row r="61" spans="1:7" x14ac:dyDescent="0.25" outlineLevel="2" collapsed="1">
      <c r="A61" s="7" t="s">
        <v>14</v>
      </c>
      <c r="B61" s="7" t="s">
        <v>60</v>
      </c>
      <c r="C61" s="7" t="s">
        <v>2</v>
      </c>
      <c r="D61" s="7">
        <f>NOT(EXACT(G53,"mineral soil"))</f>
      </c>
      <c r="E61" s="7" t="s">
        <v>121</v>
      </c>
      <c r="F61" s="7" t="s">
        <v>12</v>
      </c>
      <c r="G61" s="7">
        <v>1</v>
      </c>
    </row>
    <row r="62" spans="1:7" x14ac:dyDescent="0.25" outlineLevel="2" collapsed="1">
      <c r="A62" s="7" t="s">
        <v>14</v>
      </c>
      <c r="B62" s="7" t="s">
        <v>60</v>
      </c>
      <c r="C62" s="7" t="s">
        <v>2</v>
      </c>
      <c r="D62" s="7">
        <f>NOT(EXACT(G53,"mineral soil"))</f>
      </c>
      <c r="E62" s="7" t="s">
        <v>122</v>
      </c>
      <c r="F62" s="7" t="s">
        <v>12</v>
      </c>
      <c r="G62" s="7">
        <v>1</v>
      </c>
    </row>
    <row r="63" spans="1:7" x14ac:dyDescent="0.25" outlineLevel="2" collapsed="1">
      <c r="A63" s="7" t="s">
        <v>12</v>
      </c>
      <c r="B63" s="7" t="s">
        <v>60</v>
      </c>
      <c r="C63" s="7" t="s">
        <v>2</v>
      </c>
      <c r="D63" s="7"/>
      <c r="E63" s="7" t="s">
        <v>123</v>
      </c>
      <c r="F63" s="7" t="s">
        <v>14</v>
      </c>
      <c r="G63" s="7">
        <v>1</v>
      </c>
    </row>
    <row r="64" spans="1:7" x14ac:dyDescent="0.25" outlineLevel="2" collapsed="1">
      <c r="A64" s="7" t="s">
        <v>12</v>
      </c>
      <c r="B64" s="7" t="s">
        <v>60</v>
      </c>
      <c r="C64" s="7" t="s">
        <v>2</v>
      </c>
      <c r="D64" s="7"/>
      <c r="E64" s="7" t="s">
        <v>124</v>
      </c>
      <c r="F64" s="7" t="s">
        <v>14</v>
      </c>
      <c r="G64" s="7">
        <v>1</v>
      </c>
    </row>
    <row r="65" spans="1:7" x14ac:dyDescent="0.25" outlineLevel="2" collapsed="1">
      <c r="A65" s="7" t="s">
        <v>12</v>
      </c>
      <c r="B65" s="7" t="s">
        <v>60</v>
      </c>
      <c r="C65" s="7" t="s">
        <v>2</v>
      </c>
      <c r="D65" s="7"/>
      <c r="E65" s="7" t="s">
        <v>111</v>
      </c>
      <c r="F65" s="7" t="s">
        <v>14</v>
      </c>
      <c r="G65" s="7">
        <v>1</v>
      </c>
    </row>
    <row r="66" spans="1:7" x14ac:dyDescent="0.25" outlineLevel="2" collapsed="1">
      <c r="A66" s="7" t="s">
        <v>12</v>
      </c>
      <c r="B66" s="7" t="s">
        <v>60</v>
      </c>
      <c r="C66" s="7" t="s">
        <v>2</v>
      </c>
      <c r="D66" s="7"/>
      <c r="E66" s="7" t="s">
        <v>112</v>
      </c>
      <c r="F66" s="7" t="s">
        <v>14</v>
      </c>
      <c r="G66" s="7">
        <v>1</v>
      </c>
    </row>
    <row r="67" spans="1:7" x14ac:dyDescent="0.25" outlineLevel="2" collapsed="1">
      <c r="A67" s="7" t="s">
        <v>12</v>
      </c>
      <c r="B67" s="7" t="s">
        <v>60</v>
      </c>
      <c r="C67" s="7" t="s">
        <v>2</v>
      </c>
      <c r="D67" s="7"/>
      <c r="E67" s="7" t="s">
        <v>113</v>
      </c>
      <c r="F67" s="7" t="s">
        <v>14</v>
      </c>
      <c r="G67" s="7">
        <v>1</v>
      </c>
    </row>
    <row r="68" spans="1:7" x14ac:dyDescent="0.25" outlineLevel="1" collapsed="1">
      <c r="A68" s="7" t="s">
        <v>12</v>
      </c>
      <c r="B68" s="7" t="s">
        <v>60</v>
      </c>
      <c r="C68" s="7" t="s">
        <v>2</v>
      </c>
      <c r="D68" s="7"/>
      <c r="E68" s="7" t="s">
        <v>125</v>
      </c>
      <c r="F68" s="7" t="s">
        <v>14</v>
      </c>
      <c r="G68" s="7">
        <v>1</v>
      </c>
    </row>
    <row r="69" spans="1:7" x14ac:dyDescent="0.25">
      <c r="A69" s="5" t="s">
        <v>12</v>
      </c>
      <c r="B69" s="6" t="s">
        <v>126</v>
      </c>
      <c r="C69" s="5" t="s">
        <v>2</v>
      </c>
      <c r="D69" s="5"/>
      <c r="E69" s="5" t="s">
        <v>127</v>
      </c>
      <c r="F69" s="5" t="s">
        <v>14</v>
      </c>
      <c r="G69" s="5" t="s">
        <v>2</v>
      </c>
    </row>
    <row r="70" spans="1:7" x14ac:dyDescent="0.25" outlineLevel="1" collapsed="1">
      <c r="A70" s="8" t="s">
        <v>12</v>
      </c>
      <c r="B70" s="9" t="s">
        <v>128</v>
      </c>
      <c r="C70" s="8" t="s">
        <v>2</v>
      </c>
      <c r="D70" s="8"/>
      <c r="E70" s="8" t="s">
        <v>129</v>
      </c>
      <c r="F70" s="8" t="s">
        <v>12</v>
      </c>
      <c r="G70" s="8" t="s">
        <v>2</v>
      </c>
    </row>
    <row r="71" spans="1:7" x14ac:dyDescent="0.25" outlineLevel="2" collapsed="1">
      <c r="A71" s="8" t="s">
        <v>12</v>
      </c>
      <c r="B71" s="9" t="s">
        <v>130</v>
      </c>
      <c r="C71" s="8" t="s">
        <v>2</v>
      </c>
      <c r="D71" s="8"/>
      <c r="E71" s="8" t="s">
        <v>131</v>
      </c>
      <c r="F71" s="8" t="s">
        <v>12</v>
      </c>
      <c r="G71" s="8" t="s">
        <v>2</v>
      </c>
    </row>
    <row r="72" spans="1:7" x14ac:dyDescent="0.25" outlineLevel="3" collapsed="1">
      <c r="A72" s="7" t="s">
        <v>12</v>
      </c>
      <c r="B72" s="7" t="s">
        <v>60</v>
      </c>
      <c r="C72" s="7" t="s">
        <v>2</v>
      </c>
      <c r="D72" s="7"/>
      <c r="E72" s="7" t="s">
        <v>132</v>
      </c>
      <c r="F72" s="7" t="s">
        <v>14</v>
      </c>
      <c r="G72" s="7">
        <v>1</v>
      </c>
    </row>
    <row r="73" spans="1:7" x14ac:dyDescent="0.25" outlineLevel="3" collapsed="1">
      <c r="A73" s="7" t="s">
        <v>12</v>
      </c>
      <c r="B73" s="7" t="s">
        <v>60</v>
      </c>
      <c r="C73" s="7" t="s">
        <v>2</v>
      </c>
      <c r="D73" s="7"/>
      <c r="E73" s="7" t="s">
        <v>133</v>
      </c>
      <c r="F73" s="7" t="s">
        <v>14</v>
      </c>
      <c r="G73" s="7">
        <v>1</v>
      </c>
    </row>
    <row r="74" spans="1:7" x14ac:dyDescent="0.25" outlineLevel="3" collapsed="1">
      <c r="A74" s="7" t="s">
        <v>12</v>
      </c>
      <c r="B74" s="7" t="s">
        <v>62</v>
      </c>
      <c r="C74" s="7" t="s">
        <v>2</v>
      </c>
      <c r="D74" s="7"/>
      <c r="E74" s="7" t="s">
        <v>134</v>
      </c>
      <c r="F74" s="7" t="s">
        <v>14</v>
      </c>
      <c r="G74" s="7" t="b">
        <v>1</v>
      </c>
    </row>
    <row r="75" spans="1:7" x14ac:dyDescent="0.25" outlineLevel="3" collapsed="1">
      <c r="A75" s="7" t="s">
        <v>12</v>
      </c>
      <c r="B75" s="7" t="s">
        <v>60</v>
      </c>
      <c r="C75" s="7" t="s">
        <v>2</v>
      </c>
      <c r="D75" s="7"/>
      <c r="E75" s="7" t="s">
        <v>135</v>
      </c>
      <c r="F75" s="7" t="s">
        <v>14</v>
      </c>
      <c r="G75" s="7">
        <v>1</v>
      </c>
    </row>
    <row r="76" spans="1:7" x14ac:dyDescent="0.25" outlineLevel="3" collapsed="1">
      <c r="A76" s="7" t="s">
        <v>12</v>
      </c>
      <c r="B76" s="7" t="s">
        <v>60</v>
      </c>
      <c r="C76" s="7" t="s">
        <v>2</v>
      </c>
      <c r="D76" s="7"/>
      <c r="E76" s="7" t="s">
        <v>136</v>
      </c>
      <c r="F76" s="7" t="s">
        <v>14</v>
      </c>
      <c r="G76" s="7">
        <v>1</v>
      </c>
    </row>
    <row r="77" spans="1:7" x14ac:dyDescent="0.25" outlineLevel="2" collapsed="1">
      <c r="A77" s="8" t="s">
        <v>12</v>
      </c>
      <c r="B77" s="9" t="s">
        <v>137</v>
      </c>
      <c r="C77" s="8" t="s">
        <v>2</v>
      </c>
      <c r="D77" s="8"/>
      <c r="E77" s="8" t="s">
        <v>138</v>
      </c>
      <c r="F77" s="8" t="s">
        <v>12</v>
      </c>
      <c r="G77" s="8" t="s">
        <v>2</v>
      </c>
    </row>
    <row r="78" spans="1:7" x14ac:dyDescent="0.25" outlineLevel="3" collapsed="1">
      <c r="A78" s="7" t="s">
        <v>12</v>
      </c>
      <c r="B78" s="7" t="s">
        <v>60</v>
      </c>
      <c r="C78" s="7" t="s">
        <v>2</v>
      </c>
      <c r="D78" s="7"/>
      <c r="E78" s="7" t="s">
        <v>139</v>
      </c>
      <c r="F78" s="7" t="s">
        <v>14</v>
      </c>
      <c r="G78" s="7">
        <v>1</v>
      </c>
    </row>
    <row r="79" spans="1:7" x14ac:dyDescent="0.25" outlineLevel="3" collapsed="1">
      <c r="A79" s="7" t="s">
        <v>12</v>
      </c>
      <c r="B79" s="7" t="s">
        <v>60</v>
      </c>
      <c r="C79" s="7" t="s">
        <v>2</v>
      </c>
      <c r="D79" s="7"/>
      <c r="E79" s="7" t="s">
        <v>140</v>
      </c>
      <c r="F79" s="7" t="s">
        <v>14</v>
      </c>
      <c r="G79" s="7">
        <v>1</v>
      </c>
    </row>
    <row r="80" spans="1:7" x14ac:dyDescent="0.25" outlineLevel="3" collapsed="1">
      <c r="A80" s="7" t="s">
        <v>12</v>
      </c>
      <c r="B80" s="7" t="s">
        <v>60</v>
      </c>
      <c r="C80" s="7" t="s">
        <v>2</v>
      </c>
      <c r="D80" s="7"/>
      <c r="E80" s="7" t="s">
        <v>141</v>
      </c>
      <c r="F80" s="7" t="s">
        <v>14</v>
      </c>
      <c r="G80" s="7">
        <v>1</v>
      </c>
    </row>
    <row r="81" spans="1:7" x14ac:dyDescent="0.25" outlineLevel="3" collapsed="1">
      <c r="A81" s="7" t="s">
        <v>12</v>
      </c>
      <c r="B81" s="7" t="s">
        <v>60</v>
      </c>
      <c r="C81" s="7" t="s">
        <v>2</v>
      </c>
      <c r="D81" s="7"/>
      <c r="E81" s="7" t="s">
        <v>142</v>
      </c>
      <c r="F81" s="7" t="s">
        <v>14</v>
      </c>
      <c r="G81" s="7">
        <v>1</v>
      </c>
    </row>
    <row r="82" spans="1:7" x14ac:dyDescent="0.25" outlineLevel="3" collapsed="1">
      <c r="A82" s="7" t="s">
        <v>12</v>
      </c>
      <c r="B82" s="7" t="s">
        <v>60</v>
      </c>
      <c r="C82" s="7" t="s">
        <v>2</v>
      </c>
      <c r="D82" s="7"/>
      <c r="E82" s="7" t="s">
        <v>143</v>
      </c>
      <c r="F82" s="7" t="s">
        <v>14</v>
      </c>
      <c r="G82" s="7">
        <v>1</v>
      </c>
    </row>
    <row r="83" spans="1:7" x14ac:dyDescent="0.25" outlineLevel="3" collapsed="1">
      <c r="A83" s="7" t="s">
        <v>12</v>
      </c>
      <c r="B83" s="7" t="s">
        <v>60</v>
      </c>
      <c r="C83" s="7" t="s">
        <v>2</v>
      </c>
      <c r="D83" s="7"/>
      <c r="E83" s="7" t="s">
        <v>144</v>
      </c>
      <c r="F83" s="7" t="s">
        <v>14</v>
      </c>
      <c r="G83" s="7">
        <v>1</v>
      </c>
    </row>
    <row r="84" spans="1:7" x14ac:dyDescent="0.25" outlineLevel="3" collapsed="1">
      <c r="A84" s="7" t="s">
        <v>12</v>
      </c>
      <c r="B84" s="7" t="s">
        <v>60</v>
      </c>
      <c r="C84" s="7" t="s">
        <v>2</v>
      </c>
      <c r="D84" s="7"/>
      <c r="E84" s="7" t="s">
        <v>145</v>
      </c>
      <c r="F84" s="7" t="s">
        <v>14</v>
      </c>
      <c r="G84" s="7">
        <v>1</v>
      </c>
    </row>
    <row r="85" spans="1:7" x14ac:dyDescent="0.25" outlineLevel="3" collapsed="1">
      <c r="A85" s="7" t="s">
        <v>12</v>
      </c>
      <c r="B85" s="7" t="s">
        <v>60</v>
      </c>
      <c r="C85" s="7" t="s">
        <v>2</v>
      </c>
      <c r="D85" s="7"/>
      <c r="E85" s="7" t="s">
        <v>135</v>
      </c>
      <c r="F85" s="7" t="s">
        <v>14</v>
      </c>
      <c r="G85" s="7">
        <v>1</v>
      </c>
    </row>
    <row r="86" spans="1:7" x14ac:dyDescent="0.25" outlineLevel="3" collapsed="1">
      <c r="A86" s="8" t="s">
        <v>12</v>
      </c>
      <c r="B86" s="9" t="s">
        <v>146</v>
      </c>
      <c r="C86" s="8" t="s">
        <v>2</v>
      </c>
      <c r="D86" s="8"/>
      <c r="E86" s="8" t="s">
        <v>147</v>
      </c>
      <c r="F86" s="8" t="s">
        <v>14</v>
      </c>
      <c r="G86" s="8" t="s">
        <v>2</v>
      </c>
    </row>
    <row r="87" spans="1:7" x14ac:dyDescent="0.25" outlineLevel="4" collapsed="1">
      <c r="A87" s="7" t="s">
        <v>12</v>
      </c>
      <c r="B87" s="7" t="s">
        <v>96</v>
      </c>
      <c r="C87" s="10" t="s">
        <v>148</v>
      </c>
      <c r="D87" s="7"/>
      <c r="E87" s="7" t="s">
        <v>149</v>
      </c>
      <c r="F87" s="7" t="s">
        <v>14</v>
      </c>
      <c r="G87" s="7" t="s">
        <v>150</v>
      </c>
    </row>
    <row r="88" spans="1:7" x14ac:dyDescent="0.25" outlineLevel="4" collapsed="1">
      <c r="A88" s="7" t="s">
        <v>12</v>
      </c>
      <c r="B88" s="7" t="s">
        <v>96</v>
      </c>
      <c r="C88" s="10" t="s">
        <v>151</v>
      </c>
      <c r="D88" s="7"/>
      <c r="E88" s="7" t="s">
        <v>152</v>
      </c>
      <c r="F88" s="7" t="s">
        <v>14</v>
      </c>
      <c r="G88" s="7" t="s">
        <v>153</v>
      </c>
    </row>
    <row r="89" spans="1:7" x14ac:dyDescent="0.25" outlineLevel="4" collapsed="1">
      <c r="A89" s="8" t="s">
        <v>14</v>
      </c>
      <c r="B89" s="9" t="s">
        <v>154</v>
      </c>
      <c r="C89" s="8" t="s">
        <v>2</v>
      </c>
      <c r="D89" s="8">
        <f>EXACT(G88,"Between two points of time")</f>
      </c>
      <c r="E89" s="8" t="s">
        <v>155</v>
      </c>
      <c r="F89" s="8" t="s">
        <v>14</v>
      </c>
      <c r="G89" s="8" t="s">
        <v>2</v>
      </c>
    </row>
    <row r="90" spans="1:7" x14ac:dyDescent="0.25" outlineLevel="5" collapsed="1">
      <c r="A90" s="7" t="s">
        <v>12</v>
      </c>
      <c r="B90" s="7" t="s">
        <v>96</v>
      </c>
      <c r="C90" s="10" t="s">
        <v>156</v>
      </c>
      <c r="D90" s="7"/>
      <c r="E90" s="7" t="s">
        <v>157</v>
      </c>
      <c r="F90" s="7" t="s">
        <v>14</v>
      </c>
      <c r="G90" s="7" t="s">
        <v>158</v>
      </c>
    </row>
    <row r="91" spans="1:7" x14ac:dyDescent="0.25" outlineLevel="5" collapsed="1">
      <c r="A91" s="8" t="s">
        <v>14</v>
      </c>
      <c r="B91" s="9" t="s">
        <v>159</v>
      </c>
      <c r="C91" s="8" t="s">
        <v>2</v>
      </c>
      <c r="D91" s="8">
        <f>EXACT(G90,"Estimation by proportionate crown cover")</f>
      </c>
      <c r="E91" s="8" t="s">
        <v>160</v>
      </c>
      <c r="F91" s="8" t="s">
        <v>14</v>
      </c>
      <c r="G91" s="8" t="s">
        <v>2</v>
      </c>
    </row>
    <row r="92" spans="1:7" x14ac:dyDescent="0.25" outlineLevel="6" collapsed="1">
      <c r="A92" s="8" t="s">
        <v>12</v>
      </c>
      <c r="B92" s="9" t="s">
        <v>161</v>
      </c>
      <c r="C92" s="8" t="s">
        <v>2</v>
      </c>
      <c r="D92" s="8"/>
      <c r="E92" s="8" t="s">
        <v>162</v>
      </c>
      <c r="F92" s="8" t="s">
        <v>12</v>
      </c>
      <c r="G92" s="8" t="s">
        <v>2</v>
      </c>
    </row>
    <row r="93" spans="1:7" x14ac:dyDescent="0.25" outlineLevel="7" collapsed="1">
      <c r="A93" s="7" t="s">
        <v>12</v>
      </c>
      <c r="B93" s="7" t="s">
        <v>60</v>
      </c>
      <c r="C93" s="7" t="s">
        <v>2</v>
      </c>
      <c r="D93" s="7"/>
      <c r="E93" s="7" t="s">
        <v>163</v>
      </c>
      <c r="F93" s="7" t="s">
        <v>14</v>
      </c>
      <c r="G93" s="7">
        <v>1</v>
      </c>
    </row>
    <row r="94" spans="1:7" x14ac:dyDescent="0.25" outlineLevel="7" collapsed="1">
      <c r="A94" s="7" t="s">
        <v>12</v>
      </c>
      <c r="B94" s="7" t="s">
        <v>60</v>
      </c>
      <c r="C94" s="7" t="s">
        <v>2</v>
      </c>
      <c r="D94" s="7"/>
      <c r="E94" s="7" t="s">
        <v>164</v>
      </c>
      <c r="F94" s="7" t="s">
        <v>14</v>
      </c>
      <c r="G94" s="7">
        <v>1</v>
      </c>
    </row>
    <row r="95" spans="1:7" x14ac:dyDescent="0.25" outlineLevel="7" collapsed="1">
      <c r="A95" s="7" t="s">
        <v>12</v>
      </c>
      <c r="B95" s="7" t="s">
        <v>60</v>
      </c>
      <c r="C95" s="7" t="s">
        <v>2</v>
      </c>
      <c r="D95" s="7"/>
      <c r="E95" s="7" t="s">
        <v>165</v>
      </c>
      <c r="F95" s="7" t="s">
        <v>14</v>
      </c>
      <c r="G95" s="7">
        <v>1</v>
      </c>
    </row>
    <row r="96" spans="1:7" x14ac:dyDescent="0.25" outlineLevel="7" collapsed="1">
      <c r="A96" s="7" t="s">
        <v>12</v>
      </c>
      <c r="B96" s="7" t="s">
        <v>60</v>
      </c>
      <c r="C96" s="7" t="s">
        <v>2</v>
      </c>
      <c r="D96" s="7"/>
      <c r="E96" s="7" t="s">
        <v>166</v>
      </c>
      <c r="F96" s="7" t="s">
        <v>14</v>
      </c>
      <c r="G96" s="7">
        <v>1</v>
      </c>
    </row>
    <row r="97" spans="1:7" x14ac:dyDescent="0.25" outlineLevel="7" collapsed="1">
      <c r="A97" s="7" t="s">
        <v>12</v>
      </c>
      <c r="B97" s="7" t="s">
        <v>60</v>
      </c>
      <c r="C97" s="7" t="s">
        <v>2</v>
      </c>
      <c r="D97" s="7"/>
      <c r="E97" s="7" t="s">
        <v>167</v>
      </c>
      <c r="F97" s="7" t="s">
        <v>14</v>
      </c>
      <c r="G97" s="7">
        <v>1</v>
      </c>
    </row>
    <row r="98" spans="1:7" x14ac:dyDescent="0.25" outlineLevel="7" collapsed="1">
      <c r="A98" s="7" t="s">
        <v>12</v>
      </c>
      <c r="B98" s="7" t="s">
        <v>60</v>
      </c>
      <c r="C98" s="7" t="s">
        <v>2</v>
      </c>
      <c r="D98" s="7"/>
      <c r="E98" s="7" t="s">
        <v>168</v>
      </c>
      <c r="F98" s="7" t="s">
        <v>14</v>
      </c>
      <c r="G98" s="7">
        <v>1</v>
      </c>
    </row>
    <row r="99" spans="1:7" x14ac:dyDescent="0.25" outlineLevel="5" collapsed="1">
      <c r="A99" s="8" t="s">
        <v>14</v>
      </c>
      <c r="B99" s="9" t="s">
        <v>169</v>
      </c>
      <c r="C99" s="8" t="s">
        <v>2</v>
      </c>
      <c r="D99" s="8">
        <f>EXACT(G90,"Direct estimation of change by re-measurement of sample plots")</f>
      </c>
      <c r="E99" s="8" t="s">
        <v>170</v>
      </c>
      <c r="F99" s="8" t="s">
        <v>14</v>
      </c>
      <c r="G99" s="8" t="s">
        <v>2</v>
      </c>
    </row>
    <row r="100" spans="1:7" x14ac:dyDescent="0.25" outlineLevel="6" collapsed="1">
      <c r="A100" s="7" t="s">
        <v>12</v>
      </c>
      <c r="B100" s="7" t="s">
        <v>60</v>
      </c>
      <c r="C100" s="7" t="s">
        <v>2</v>
      </c>
      <c r="D100" s="7"/>
      <c r="E100" s="7" t="s">
        <v>164</v>
      </c>
      <c r="F100" s="7" t="s">
        <v>14</v>
      </c>
      <c r="G100" s="7">
        <v>1</v>
      </c>
    </row>
    <row r="101" spans="1:7" x14ac:dyDescent="0.25" outlineLevel="6" collapsed="1">
      <c r="A101" s="7" t="s">
        <v>12</v>
      </c>
      <c r="B101" s="7" t="s">
        <v>60</v>
      </c>
      <c r="C101" s="7" t="s">
        <v>2</v>
      </c>
      <c r="D101" s="7"/>
      <c r="E101" s="7" t="s">
        <v>171</v>
      </c>
      <c r="F101" s="7" t="s">
        <v>14</v>
      </c>
      <c r="G101" s="7">
        <v>1</v>
      </c>
    </row>
    <row r="102" spans="1:7" x14ac:dyDescent="0.25" outlineLevel="6" collapsed="1">
      <c r="A102" s="7" t="s">
        <v>12</v>
      </c>
      <c r="B102" s="7" t="s">
        <v>60</v>
      </c>
      <c r="C102" s="7" t="s">
        <v>2</v>
      </c>
      <c r="D102" s="7"/>
      <c r="E102" s="7" t="s">
        <v>172</v>
      </c>
      <c r="F102" s="7" t="s">
        <v>14</v>
      </c>
      <c r="G102" s="7">
        <v>1</v>
      </c>
    </row>
    <row r="103" spans="1:7" x14ac:dyDescent="0.25" outlineLevel="6" collapsed="1">
      <c r="A103" s="7" t="s">
        <v>12</v>
      </c>
      <c r="B103" s="7" t="s">
        <v>60</v>
      </c>
      <c r="C103" s="7" t="s">
        <v>2</v>
      </c>
      <c r="D103" s="7"/>
      <c r="E103" s="7" t="s">
        <v>173</v>
      </c>
      <c r="F103" s="7" t="s">
        <v>14</v>
      </c>
      <c r="G103" s="7">
        <v>1</v>
      </c>
    </row>
    <row r="104" spans="1:7" x14ac:dyDescent="0.25" outlineLevel="6" collapsed="1">
      <c r="A104" s="7" t="s">
        <v>12</v>
      </c>
      <c r="B104" s="7" t="s">
        <v>60</v>
      </c>
      <c r="C104" s="7" t="s">
        <v>2</v>
      </c>
      <c r="D104" s="7"/>
      <c r="E104" s="7" t="s">
        <v>174</v>
      </c>
      <c r="F104" s="7" t="s">
        <v>14</v>
      </c>
      <c r="G104" s="7">
        <v>1</v>
      </c>
    </row>
    <row r="105" spans="1:7" x14ac:dyDescent="0.25" outlineLevel="6" collapsed="1">
      <c r="A105" s="7" t="s">
        <v>12</v>
      </c>
      <c r="B105" s="7" t="s">
        <v>60</v>
      </c>
      <c r="C105" s="7" t="s">
        <v>2</v>
      </c>
      <c r="D105" s="7"/>
      <c r="E105" s="7" t="s">
        <v>175</v>
      </c>
      <c r="F105" s="7" t="s">
        <v>14</v>
      </c>
      <c r="G105" s="7">
        <v>1</v>
      </c>
    </row>
    <row r="106" spans="1:7" x14ac:dyDescent="0.25" outlineLevel="6" collapsed="1">
      <c r="A106" s="8" t="s">
        <v>12</v>
      </c>
      <c r="B106" s="9" t="s">
        <v>176</v>
      </c>
      <c r="C106" s="8" t="s">
        <v>2</v>
      </c>
      <c r="D106" s="8"/>
      <c r="E106" s="8" t="s">
        <v>177</v>
      </c>
      <c r="F106" s="8" t="s">
        <v>12</v>
      </c>
      <c r="G106" s="8" t="s">
        <v>2</v>
      </c>
    </row>
    <row r="107" spans="1:7" x14ac:dyDescent="0.25" outlineLevel="7" collapsed="1">
      <c r="A107" s="7" t="s">
        <v>12</v>
      </c>
      <c r="B107" s="7" t="s">
        <v>60</v>
      </c>
      <c r="C107" s="7" t="s">
        <v>2</v>
      </c>
      <c r="D107" s="7"/>
      <c r="E107" s="7" t="s">
        <v>178</v>
      </c>
      <c r="F107" s="7" t="s">
        <v>14</v>
      </c>
      <c r="G107" s="7">
        <v>1</v>
      </c>
    </row>
    <row r="108" spans="1:7" x14ac:dyDescent="0.25" outlineLevel="7" collapsed="1">
      <c r="A108" s="7" t="s">
        <v>12</v>
      </c>
      <c r="B108" s="7" t="s">
        <v>60</v>
      </c>
      <c r="C108" s="7" t="s">
        <v>2</v>
      </c>
      <c r="D108" s="7"/>
      <c r="E108" s="7" t="s">
        <v>179</v>
      </c>
      <c r="F108" s="7" t="s">
        <v>12</v>
      </c>
      <c r="G108" s="7">
        <v>1</v>
      </c>
    </row>
    <row r="109" spans="1:7" x14ac:dyDescent="0.25" outlineLevel="7" collapsed="1">
      <c r="A109" s="7" t="s">
        <v>12</v>
      </c>
      <c r="B109" s="7" t="s">
        <v>60</v>
      </c>
      <c r="C109" s="7" t="s">
        <v>2</v>
      </c>
      <c r="D109" s="7"/>
      <c r="E109" s="7" t="s">
        <v>180</v>
      </c>
      <c r="F109" s="7" t="s">
        <v>14</v>
      </c>
      <c r="G109" s="7">
        <v>1</v>
      </c>
    </row>
    <row r="110" spans="1:7" x14ac:dyDescent="0.25" outlineLevel="7" collapsed="1">
      <c r="A110" s="7" t="s">
        <v>12</v>
      </c>
      <c r="B110" s="7" t="s">
        <v>60</v>
      </c>
      <c r="C110" s="7" t="s">
        <v>2</v>
      </c>
      <c r="D110" s="7"/>
      <c r="E110" s="7" t="s">
        <v>181</v>
      </c>
      <c r="F110" s="7" t="s">
        <v>14</v>
      </c>
      <c r="G110" s="7">
        <v>1</v>
      </c>
    </row>
    <row r="111" spans="1:7" x14ac:dyDescent="0.25" outlineLevel="5" collapsed="1">
      <c r="A111" s="8" t="s">
        <v>14</v>
      </c>
      <c r="B111" s="9" t="s">
        <v>182</v>
      </c>
      <c r="C111" s="8" t="s">
        <v>2</v>
      </c>
      <c r="D111" s="8">
        <f>EXACT(G90,"Difference of two independent stock estimations")</f>
      </c>
      <c r="E111" s="8" t="s">
        <v>158</v>
      </c>
      <c r="F111" s="8" t="s">
        <v>14</v>
      </c>
      <c r="G111" s="8" t="s">
        <v>2</v>
      </c>
    </row>
    <row r="112" spans="1:7" x14ac:dyDescent="0.25" outlineLevel="6" collapsed="1">
      <c r="A112" s="7" t="s">
        <v>12</v>
      </c>
      <c r="B112" s="7" t="s">
        <v>60</v>
      </c>
      <c r="C112" s="7" t="s">
        <v>2</v>
      </c>
      <c r="D112" s="7"/>
      <c r="E112" s="7" t="s">
        <v>183</v>
      </c>
      <c r="F112" s="7" t="s">
        <v>14</v>
      </c>
      <c r="G112" s="7">
        <v>1</v>
      </c>
    </row>
    <row r="113" spans="1:7" x14ac:dyDescent="0.25" outlineLevel="6" collapsed="1">
      <c r="A113" s="7" t="s">
        <v>12</v>
      </c>
      <c r="B113" s="7" t="s">
        <v>60</v>
      </c>
      <c r="C113" s="7" t="s">
        <v>2</v>
      </c>
      <c r="D113" s="7"/>
      <c r="E113" s="7" t="s">
        <v>184</v>
      </c>
      <c r="F113" s="7" t="s">
        <v>14</v>
      </c>
      <c r="G113" s="7">
        <v>1</v>
      </c>
    </row>
    <row r="114" spans="1:7" x14ac:dyDescent="0.25" outlineLevel="6" collapsed="1">
      <c r="A114" s="7" t="s">
        <v>12</v>
      </c>
      <c r="B114" s="7" t="s">
        <v>60</v>
      </c>
      <c r="C114" s="7" t="s">
        <v>2</v>
      </c>
      <c r="D114" s="7"/>
      <c r="E114" s="7" t="s">
        <v>185</v>
      </c>
      <c r="F114" s="7" t="s">
        <v>14</v>
      </c>
      <c r="G114" s="7">
        <v>1</v>
      </c>
    </row>
    <row r="115" spans="1:7" x14ac:dyDescent="0.25" outlineLevel="6" collapsed="1">
      <c r="A115" s="7" t="s">
        <v>12</v>
      </c>
      <c r="B115" s="7" t="s">
        <v>60</v>
      </c>
      <c r="C115" s="7" t="s">
        <v>2</v>
      </c>
      <c r="D115" s="7"/>
      <c r="E115" s="7" t="s">
        <v>186</v>
      </c>
      <c r="F115" s="7" t="s">
        <v>14</v>
      </c>
      <c r="G115" s="7">
        <v>1</v>
      </c>
    </row>
    <row r="116" spans="1:7" x14ac:dyDescent="0.25" outlineLevel="6" collapsed="1">
      <c r="A116" s="7" t="s">
        <v>12</v>
      </c>
      <c r="B116" s="7" t="s">
        <v>60</v>
      </c>
      <c r="C116" s="7" t="s">
        <v>2</v>
      </c>
      <c r="D116" s="7"/>
      <c r="E116" s="7" t="s">
        <v>187</v>
      </c>
      <c r="F116" s="7" t="s">
        <v>14</v>
      </c>
      <c r="G116" s="7">
        <v>1</v>
      </c>
    </row>
    <row r="117" spans="1:7" x14ac:dyDescent="0.25" outlineLevel="4" collapsed="1">
      <c r="A117" s="8" t="s">
        <v>14</v>
      </c>
      <c r="B117" s="9" t="s">
        <v>188</v>
      </c>
      <c r="C117" s="8" t="s">
        <v>2</v>
      </c>
      <c r="D117" s="8">
        <f>NOT(EXACT(G88,"Between two points of time"))</f>
      </c>
      <c r="E117" s="8" t="s">
        <v>189</v>
      </c>
      <c r="F117" s="8" t="s">
        <v>14</v>
      </c>
      <c r="G117" s="8" t="s">
        <v>2</v>
      </c>
    </row>
    <row r="118" spans="1:7" x14ac:dyDescent="0.25" outlineLevel="5" collapsed="1">
      <c r="A118" s="7" t="s">
        <v>12</v>
      </c>
      <c r="B118" s="7" t="s">
        <v>60</v>
      </c>
      <c r="C118" s="7" t="s">
        <v>2</v>
      </c>
      <c r="D118" s="7" t="s">
        <v>14</v>
      </c>
      <c r="E118" s="7" t="s">
        <v>190</v>
      </c>
      <c r="F118" s="7" t="s">
        <v>14</v>
      </c>
      <c r="G118" s="7">
        <v>1</v>
      </c>
    </row>
    <row r="119" spans="1:7" x14ac:dyDescent="0.25" outlineLevel="5" collapsed="1">
      <c r="A119" s="7" t="s">
        <v>12</v>
      </c>
      <c r="B119" s="7" t="s">
        <v>60</v>
      </c>
      <c r="C119" s="7" t="s">
        <v>2</v>
      </c>
      <c r="D119" s="7" t="s">
        <v>14</v>
      </c>
      <c r="E119" s="7" t="s">
        <v>191</v>
      </c>
      <c r="F119" s="7" t="s">
        <v>14</v>
      </c>
      <c r="G119" s="7">
        <v>1</v>
      </c>
    </row>
    <row r="120" spans="1:7" x14ac:dyDescent="0.25" outlineLevel="5" collapsed="1">
      <c r="A120" s="7" t="s">
        <v>12</v>
      </c>
      <c r="B120" s="7" t="s">
        <v>60</v>
      </c>
      <c r="C120" s="7" t="s">
        <v>2</v>
      </c>
      <c r="D120" s="7"/>
      <c r="E120" s="7" t="s">
        <v>192</v>
      </c>
      <c r="F120" s="7" t="s">
        <v>14</v>
      </c>
      <c r="G120" s="7">
        <v>1</v>
      </c>
    </row>
    <row r="121" spans="1:7" x14ac:dyDescent="0.25" outlineLevel="4" collapsed="1">
      <c r="A121" s="8" t="s">
        <v>12</v>
      </c>
      <c r="B121" s="9" t="s">
        <v>193</v>
      </c>
      <c r="C121" s="8" t="s">
        <v>2</v>
      </c>
      <c r="D121" s="8"/>
      <c r="E121" s="8" t="s">
        <v>194</v>
      </c>
      <c r="F121" s="8" t="s">
        <v>14</v>
      </c>
      <c r="G121" s="8" t="s">
        <v>2</v>
      </c>
    </row>
    <row r="122" spans="1:7" x14ac:dyDescent="0.25" outlineLevel="5" collapsed="1">
      <c r="A122" s="7" t="s">
        <v>12</v>
      </c>
      <c r="B122" s="7" t="s">
        <v>96</v>
      </c>
      <c r="C122" s="10" t="s">
        <v>195</v>
      </c>
      <c r="D122" s="7"/>
      <c r="E122" s="7" t="s">
        <v>196</v>
      </c>
      <c r="F122" s="7" t="s">
        <v>14</v>
      </c>
      <c r="G122" s="7" t="s">
        <v>197</v>
      </c>
    </row>
    <row r="123" spans="1:7" x14ac:dyDescent="0.25" outlineLevel="5" collapsed="1">
      <c r="A123" s="8" t="s">
        <v>14</v>
      </c>
      <c r="B123" s="9" t="s">
        <v>198</v>
      </c>
      <c r="C123" s="8" t="s">
        <v>2</v>
      </c>
      <c r="D123" s="8">
        <f>EXACT(G122,"Updating the previous stock by independent measurement of change")</f>
      </c>
      <c r="E123" s="8" t="s">
        <v>199</v>
      </c>
      <c r="F123" s="8" t="s">
        <v>14</v>
      </c>
      <c r="G123" s="8" t="s">
        <v>2</v>
      </c>
    </row>
    <row r="124" spans="1:7" x14ac:dyDescent="0.25" outlineLevel="6" collapsed="1">
      <c r="A124" s="7" t="s">
        <v>12</v>
      </c>
      <c r="B124" s="7" t="s">
        <v>60</v>
      </c>
      <c r="C124" s="7" t="s">
        <v>2</v>
      </c>
      <c r="D124" s="7"/>
      <c r="E124" s="7" t="s">
        <v>200</v>
      </c>
      <c r="F124" s="7" t="s">
        <v>14</v>
      </c>
      <c r="G124" s="7">
        <v>1</v>
      </c>
    </row>
    <row r="125" spans="1:7" x14ac:dyDescent="0.25" outlineLevel="6" collapsed="1">
      <c r="A125" s="7" t="s">
        <v>12</v>
      </c>
      <c r="B125" s="7" t="s">
        <v>60</v>
      </c>
      <c r="C125" s="7" t="s">
        <v>2</v>
      </c>
      <c r="D125" s="7"/>
      <c r="E125" s="7" t="s">
        <v>201</v>
      </c>
      <c r="F125" s="7" t="s">
        <v>14</v>
      </c>
      <c r="G125" s="7">
        <v>1</v>
      </c>
    </row>
    <row r="126" spans="1:7" x14ac:dyDescent="0.25" outlineLevel="6" collapsed="1">
      <c r="A126" s="7" t="s">
        <v>12</v>
      </c>
      <c r="B126" s="7" t="s">
        <v>60</v>
      </c>
      <c r="C126" s="7" t="s">
        <v>2</v>
      </c>
      <c r="D126" s="7"/>
      <c r="E126" s="7" t="s">
        <v>202</v>
      </c>
      <c r="F126" s="7" t="s">
        <v>14</v>
      </c>
      <c r="G126" s="7">
        <v>1</v>
      </c>
    </row>
    <row r="127" spans="1:7" x14ac:dyDescent="0.25" outlineLevel="6" collapsed="1">
      <c r="A127" s="7" t="s">
        <v>12</v>
      </c>
      <c r="B127" s="7" t="s">
        <v>60</v>
      </c>
      <c r="C127" s="7" t="s">
        <v>2</v>
      </c>
      <c r="D127" s="7"/>
      <c r="E127" s="7" t="s">
        <v>203</v>
      </c>
      <c r="F127" s="7" t="s">
        <v>14</v>
      </c>
      <c r="G127" s="7">
        <v>1</v>
      </c>
    </row>
    <row r="128" spans="1:7" x14ac:dyDescent="0.25" outlineLevel="6" collapsed="1">
      <c r="A128" s="7" t="s">
        <v>12</v>
      </c>
      <c r="B128" s="7" t="s">
        <v>60</v>
      </c>
      <c r="C128" s="7" t="s">
        <v>2</v>
      </c>
      <c r="D128" s="7"/>
      <c r="E128" s="7" t="s">
        <v>204</v>
      </c>
      <c r="F128" s="7" t="s">
        <v>14</v>
      </c>
      <c r="G128" s="7">
        <v>1</v>
      </c>
    </row>
    <row r="129" spans="1:7" x14ac:dyDescent="0.25" outlineLevel="5" collapsed="1">
      <c r="A129" s="8" t="s">
        <v>14</v>
      </c>
      <c r="B129" s="9" t="s">
        <v>205</v>
      </c>
      <c r="C129" s="8" t="s">
        <v>2</v>
      </c>
      <c r="D129" s="8">
        <f>EXACT(G122,"Proportionate crown cover")</f>
      </c>
      <c r="E129" s="8" t="s">
        <v>206</v>
      </c>
      <c r="F129" s="8" t="s">
        <v>14</v>
      </c>
      <c r="G129" s="8" t="s">
        <v>2</v>
      </c>
    </row>
    <row r="130" spans="1:7" x14ac:dyDescent="0.25" outlineLevel="6" collapsed="1">
      <c r="A130" s="8" t="s">
        <v>12</v>
      </c>
      <c r="B130" s="9" t="s">
        <v>207</v>
      </c>
      <c r="C130" s="8" t="s">
        <v>2</v>
      </c>
      <c r="D130" s="8"/>
      <c r="E130" s="8" t="s">
        <v>208</v>
      </c>
      <c r="F130" s="8" t="s">
        <v>12</v>
      </c>
      <c r="G130" s="8" t="s">
        <v>2</v>
      </c>
    </row>
    <row r="131" spans="1:7" x14ac:dyDescent="0.25" outlineLevel="7" collapsed="1">
      <c r="A131" s="7" t="s">
        <v>12</v>
      </c>
      <c r="B131" s="7" t="s">
        <v>60</v>
      </c>
      <c r="C131" s="7" t="s">
        <v>2</v>
      </c>
      <c r="D131" s="7"/>
      <c r="E131" s="7" t="s">
        <v>209</v>
      </c>
      <c r="F131" s="7" t="s">
        <v>14</v>
      </c>
      <c r="G131" s="7">
        <v>1</v>
      </c>
    </row>
    <row r="132" spans="1:7" x14ac:dyDescent="0.25" outlineLevel="7" collapsed="1">
      <c r="A132" s="7" t="s">
        <v>12</v>
      </c>
      <c r="B132" s="7" t="s">
        <v>60</v>
      </c>
      <c r="C132" s="7" t="s">
        <v>2</v>
      </c>
      <c r="D132" s="7"/>
      <c r="E132" s="7" t="s">
        <v>164</v>
      </c>
      <c r="F132" s="7" t="s">
        <v>14</v>
      </c>
      <c r="G132" s="7">
        <v>1</v>
      </c>
    </row>
    <row r="133" spans="1:7" x14ac:dyDescent="0.25" outlineLevel="7" collapsed="1">
      <c r="A133" s="7" t="s">
        <v>12</v>
      </c>
      <c r="B133" s="7" t="s">
        <v>60</v>
      </c>
      <c r="C133" s="7" t="s">
        <v>2</v>
      </c>
      <c r="D133" s="7"/>
      <c r="E133" s="7" t="s">
        <v>210</v>
      </c>
      <c r="F133" s="7" t="s">
        <v>14</v>
      </c>
      <c r="G133" s="7">
        <v>1</v>
      </c>
    </row>
    <row r="134" spans="1:7" x14ac:dyDescent="0.25" outlineLevel="7" collapsed="1">
      <c r="A134" s="7" t="s">
        <v>12</v>
      </c>
      <c r="B134" s="7" t="s">
        <v>60</v>
      </c>
      <c r="C134" s="7" t="s">
        <v>2</v>
      </c>
      <c r="D134" s="7"/>
      <c r="E134" s="7" t="s">
        <v>211</v>
      </c>
      <c r="F134" s="7" t="s">
        <v>14</v>
      </c>
      <c r="G134" s="7">
        <v>1</v>
      </c>
    </row>
    <row r="135" spans="1:7" x14ac:dyDescent="0.25" outlineLevel="7" collapsed="1">
      <c r="A135" s="7" t="s">
        <v>12</v>
      </c>
      <c r="B135" s="7" t="s">
        <v>60</v>
      </c>
      <c r="C135" s="7" t="s">
        <v>2</v>
      </c>
      <c r="D135" s="7"/>
      <c r="E135" s="7" t="s">
        <v>212</v>
      </c>
      <c r="F135" s="7" t="s">
        <v>14</v>
      </c>
      <c r="G135" s="7">
        <v>1</v>
      </c>
    </row>
    <row r="136" spans="1:7" x14ac:dyDescent="0.25" outlineLevel="7" collapsed="1">
      <c r="A136" s="7" t="s">
        <v>12</v>
      </c>
      <c r="B136" s="7" t="s">
        <v>60</v>
      </c>
      <c r="C136" s="7" t="s">
        <v>2</v>
      </c>
      <c r="D136" s="7"/>
      <c r="E136" s="7" t="s">
        <v>213</v>
      </c>
      <c r="F136" s="7" t="s">
        <v>14</v>
      </c>
      <c r="G136" s="7">
        <v>1</v>
      </c>
    </row>
    <row r="137" spans="1:7" x14ac:dyDescent="0.25" outlineLevel="5" collapsed="1">
      <c r="A137" s="8" t="s">
        <v>14</v>
      </c>
      <c r="B137" s="9" t="s">
        <v>214</v>
      </c>
      <c r="C137" s="8" t="s">
        <v>2</v>
      </c>
      <c r="D137" s="8">
        <f>EXACT(G122,"Measurement of sample plots")</f>
      </c>
      <c r="E137" s="8" t="s">
        <v>197</v>
      </c>
      <c r="F137" s="8" t="s">
        <v>14</v>
      </c>
      <c r="G137" s="8" t="s">
        <v>2</v>
      </c>
    </row>
    <row r="138" spans="1:7" x14ac:dyDescent="0.25" outlineLevel="6" collapsed="1">
      <c r="A138" s="7" t="s">
        <v>12</v>
      </c>
      <c r="B138" s="7" t="s">
        <v>96</v>
      </c>
      <c r="C138" s="10" t="s">
        <v>215</v>
      </c>
      <c r="D138" s="7"/>
      <c r="E138" s="7" t="s">
        <v>216</v>
      </c>
      <c r="F138" s="7" t="s">
        <v>14</v>
      </c>
      <c r="G138" s="7" t="s">
        <v>217</v>
      </c>
    </row>
    <row r="139" spans="1:7" x14ac:dyDescent="0.25" outlineLevel="6" collapsed="1">
      <c r="A139" s="8" t="s">
        <v>14</v>
      </c>
      <c r="B139" s="9" t="s">
        <v>218</v>
      </c>
      <c r="C139" s="8" t="s">
        <v>2</v>
      </c>
      <c r="D139" s="8">
        <f>EXACT(G138,"Stratified random sampling")</f>
      </c>
      <c r="E139" s="8" t="s">
        <v>217</v>
      </c>
      <c r="F139" s="8" t="s">
        <v>14</v>
      </c>
      <c r="G139" s="8" t="s">
        <v>2</v>
      </c>
    </row>
    <row r="140" spans="1:7" x14ac:dyDescent="0.25" outlineLevel="7" collapsed="1">
      <c r="A140" s="7" t="s">
        <v>12</v>
      </c>
      <c r="B140" s="7" t="s">
        <v>60</v>
      </c>
      <c r="C140" s="7" t="s">
        <v>2</v>
      </c>
      <c r="D140" s="7"/>
      <c r="E140" s="7" t="s">
        <v>164</v>
      </c>
      <c r="F140" s="7" t="s">
        <v>14</v>
      </c>
      <c r="G140" s="7">
        <v>1</v>
      </c>
    </row>
    <row r="141" spans="1:7" x14ac:dyDescent="0.25" outlineLevel="7" collapsed="1">
      <c r="A141" s="7" t="s">
        <v>12</v>
      </c>
      <c r="B141" s="7" t="s">
        <v>60</v>
      </c>
      <c r="C141" s="7" t="s">
        <v>2</v>
      </c>
      <c r="D141" s="7"/>
      <c r="E141" s="7" t="s">
        <v>219</v>
      </c>
      <c r="F141" s="7" t="s">
        <v>14</v>
      </c>
      <c r="G141" s="7">
        <v>1</v>
      </c>
    </row>
    <row r="142" spans="1:7" x14ac:dyDescent="0.25" outlineLevel="7" collapsed="1">
      <c r="A142" s="7" t="s">
        <v>12</v>
      </c>
      <c r="B142" s="7" t="s">
        <v>60</v>
      </c>
      <c r="C142" s="7" t="s">
        <v>2</v>
      </c>
      <c r="D142" s="7"/>
      <c r="E142" s="7" t="s">
        <v>220</v>
      </c>
      <c r="F142" s="7" t="s">
        <v>14</v>
      </c>
      <c r="G142" s="7">
        <v>1</v>
      </c>
    </row>
    <row r="143" spans="1:7" x14ac:dyDescent="0.25" outlineLevel="7" collapsed="1">
      <c r="A143" s="7" t="s">
        <v>12</v>
      </c>
      <c r="B143" s="7" t="s">
        <v>60</v>
      </c>
      <c r="C143" s="7" t="s">
        <v>2</v>
      </c>
      <c r="D143" s="7"/>
      <c r="E143" s="7" t="s">
        <v>221</v>
      </c>
      <c r="F143" s="7" t="s">
        <v>14</v>
      </c>
      <c r="G143" s="7">
        <v>1</v>
      </c>
    </row>
    <row r="144" spans="1:7" x14ac:dyDescent="0.25" outlineLevel="7" collapsed="1">
      <c r="A144" s="7" t="s">
        <v>12</v>
      </c>
      <c r="B144" s="7" t="s">
        <v>60</v>
      </c>
      <c r="C144" s="7" t="s">
        <v>2</v>
      </c>
      <c r="D144" s="7"/>
      <c r="E144" s="7" t="s">
        <v>222</v>
      </c>
      <c r="F144" s="7" t="s">
        <v>14</v>
      </c>
      <c r="G144" s="7">
        <v>1</v>
      </c>
    </row>
    <row r="145" spans="1:7" x14ac:dyDescent="0.25" outlineLevel="7" collapsed="1">
      <c r="A145" s="7" t="s">
        <v>12</v>
      </c>
      <c r="B145" s="7" t="s">
        <v>60</v>
      </c>
      <c r="C145" s="7" t="s">
        <v>2</v>
      </c>
      <c r="D145" s="7"/>
      <c r="E145" s="7" t="s">
        <v>223</v>
      </c>
      <c r="F145" s="7" t="s">
        <v>14</v>
      </c>
      <c r="G145" s="7">
        <v>1</v>
      </c>
    </row>
    <row r="146" spans="1:7" x14ac:dyDescent="0.25" outlineLevel="7" collapsed="1">
      <c r="A146" s="7" t="s">
        <v>12</v>
      </c>
      <c r="B146" s="10" t="s">
        <v>224</v>
      </c>
      <c r="C146" s="7" t="s">
        <v>2</v>
      </c>
      <c r="D146" s="7"/>
      <c r="E146" s="7" t="s">
        <v>225</v>
      </c>
      <c r="F146" s="7" t="s">
        <v>12</v>
      </c>
      <c r="G146" s="7" t="s">
        <v>2</v>
      </c>
    </row>
    <row r="147" spans="1:7" x14ac:dyDescent="0.25" outlineLevel="6" collapsed="1">
      <c r="A147" s="8" t="s">
        <v>14</v>
      </c>
      <c r="B147" s="9" t="s">
        <v>226</v>
      </c>
      <c r="C147" s="8" t="s">
        <v>2</v>
      </c>
      <c r="D147" s="8">
        <f>NOT(EXACT(G138,"Stratified random sampling"))</f>
      </c>
      <c r="E147" s="8" t="s">
        <v>227</v>
      </c>
      <c r="F147" s="8" t="s">
        <v>14</v>
      </c>
      <c r="G147" s="8" t="s">
        <v>2</v>
      </c>
    </row>
    <row r="148" spans="1:7" x14ac:dyDescent="0.25" outlineLevel="7" collapsed="1">
      <c r="A148" s="7" t="s">
        <v>12</v>
      </c>
      <c r="B148" s="7" t="s">
        <v>60</v>
      </c>
      <c r="C148" s="7" t="s">
        <v>2</v>
      </c>
      <c r="D148" s="7"/>
      <c r="E148" s="7" t="s">
        <v>164</v>
      </c>
      <c r="F148" s="7" t="s">
        <v>14</v>
      </c>
      <c r="G148" s="7">
        <v>1</v>
      </c>
    </row>
    <row r="149" spans="1:7" x14ac:dyDescent="0.25" outlineLevel="7" collapsed="1">
      <c r="A149" s="7" t="s">
        <v>12</v>
      </c>
      <c r="B149" s="7" t="s">
        <v>60</v>
      </c>
      <c r="C149" s="7" t="s">
        <v>2</v>
      </c>
      <c r="D149" s="7"/>
      <c r="E149" s="7" t="s">
        <v>219</v>
      </c>
      <c r="F149" s="7" t="s">
        <v>14</v>
      </c>
      <c r="G149" s="7">
        <v>1</v>
      </c>
    </row>
    <row r="150" spans="1:7" x14ac:dyDescent="0.25" outlineLevel="7" collapsed="1">
      <c r="A150" s="7" t="s">
        <v>12</v>
      </c>
      <c r="B150" s="7" t="s">
        <v>60</v>
      </c>
      <c r="C150" s="7" t="s">
        <v>2</v>
      </c>
      <c r="D150" s="7"/>
      <c r="E150" s="7" t="s">
        <v>220</v>
      </c>
      <c r="F150" s="7" t="s">
        <v>14</v>
      </c>
      <c r="G150" s="7">
        <v>1</v>
      </c>
    </row>
    <row r="151" spans="1:7" x14ac:dyDescent="0.25" outlineLevel="7" collapsed="1">
      <c r="A151" s="7" t="s">
        <v>12</v>
      </c>
      <c r="B151" s="7" t="s">
        <v>60</v>
      </c>
      <c r="C151" s="7" t="s">
        <v>2</v>
      </c>
      <c r="D151" s="7"/>
      <c r="E151" s="7" t="s">
        <v>221</v>
      </c>
      <c r="F151" s="7" t="s">
        <v>14</v>
      </c>
      <c r="G151" s="7">
        <v>1</v>
      </c>
    </row>
    <row r="152" spans="1:7" x14ac:dyDescent="0.25" outlineLevel="7" collapsed="1">
      <c r="A152" s="7" t="s">
        <v>12</v>
      </c>
      <c r="B152" s="7" t="s">
        <v>60</v>
      </c>
      <c r="C152" s="7" t="s">
        <v>2</v>
      </c>
      <c r="D152" s="7"/>
      <c r="E152" s="7" t="s">
        <v>222</v>
      </c>
      <c r="F152" s="7" t="s">
        <v>14</v>
      </c>
      <c r="G152" s="7">
        <v>1</v>
      </c>
    </row>
    <row r="153" spans="1:7" x14ac:dyDescent="0.25" outlineLevel="7" collapsed="1">
      <c r="A153" s="7" t="s">
        <v>12</v>
      </c>
      <c r="B153" s="7" t="s">
        <v>60</v>
      </c>
      <c r="C153" s="7" t="s">
        <v>2</v>
      </c>
      <c r="D153" s="7"/>
      <c r="E153" s="7" t="s">
        <v>223</v>
      </c>
      <c r="F153" s="7" t="s">
        <v>14</v>
      </c>
      <c r="G153" s="7">
        <v>1</v>
      </c>
    </row>
    <row r="154" spans="1:7" x14ac:dyDescent="0.25" outlineLevel="7" collapsed="1">
      <c r="A154" s="7" t="s">
        <v>12</v>
      </c>
      <c r="B154" s="10" t="s">
        <v>228</v>
      </c>
      <c r="C154" s="7" t="s">
        <v>2</v>
      </c>
      <c r="D154" s="7"/>
      <c r="E154" s="7" t="s">
        <v>225</v>
      </c>
      <c r="F154" s="7" t="s">
        <v>12</v>
      </c>
      <c r="G154" s="7" t="s">
        <v>2</v>
      </c>
    </row>
    <row r="155" spans="1:7" x14ac:dyDescent="0.25" outlineLevel="4" collapsed="1">
      <c r="A155" s="7" t="s">
        <v>12</v>
      </c>
      <c r="B155" s="7" t="s">
        <v>96</v>
      </c>
      <c r="C155" s="10" t="s">
        <v>229</v>
      </c>
      <c r="D155" s="7"/>
      <c r="E155" s="7" t="s">
        <v>230</v>
      </c>
      <c r="F155" s="7" t="s">
        <v>14</v>
      </c>
      <c r="G155" s="7" t="s">
        <v>153</v>
      </c>
    </row>
    <row r="156" spans="1:7" x14ac:dyDescent="0.25" outlineLevel="4" collapsed="1">
      <c r="A156" s="8" t="s">
        <v>14</v>
      </c>
      <c r="B156" s="9" t="s">
        <v>231</v>
      </c>
      <c r="C156" s="8" t="s">
        <v>2</v>
      </c>
      <c r="D156" s="8">
        <f>EXACT(G155,"Between two points of time")</f>
      </c>
      <c r="E156" s="8" t="s">
        <v>232</v>
      </c>
      <c r="F156" s="8" t="s">
        <v>14</v>
      </c>
      <c r="G156" s="8" t="s">
        <v>2</v>
      </c>
    </row>
    <row r="157" spans="1:7" x14ac:dyDescent="0.25" outlineLevel="5" collapsed="1">
      <c r="A157" s="7" t="s">
        <v>12</v>
      </c>
      <c r="B157" s="7" t="s">
        <v>60</v>
      </c>
      <c r="C157" s="7" t="s">
        <v>2</v>
      </c>
      <c r="D157" s="7"/>
      <c r="E157" s="7" t="s">
        <v>233</v>
      </c>
      <c r="F157" s="7" t="s">
        <v>14</v>
      </c>
      <c r="G157" s="7">
        <v>1</v>
      </c>
    </row>
    <row r="158" spans="1:7" x14ac:dyDescent="0.25" outlineLevel="5" collapsed="1">
      <c r="A158" s="7" t="s">
        <v>12</v>
      </c>
      <c r="B158" s="7" t="s">
        <v>60</v>
      </c>
      <c r="C158" s="7" t="s">
        <v>2</v>
      </c>
      <c r="D158" s="7"/>
      <c r="E158" s="7" t="s">
        <v>234</v>
      </c>
      <c r="F158" s="7" t="s">
        <v>14</v>
      </c>
      <c r="G158" s="7">
        <v>1</v>
      </c>
    </row>
    <row r="159" spans="1:7" x14ac:dyDescent="0.25" outlineLevel="4" collapsed="1">
      <c r="A159" s="8" t="s">
        <v>14</v>
      </c>
      <c r="B159" s="9" t="s">
        <v>235</v>
      </c>
      <c r="C159" s="8" t="s">
        <v>2</v>
      </c>
      <c r="D159" s="8">
        <f>NOT(EXACT(G155,"Between two points of time"))</f>
      </c>
      <c r="E159" s="8" t="s">
        <v>236</v>
      </c>
      <c r="F159" s="8" t="s">
        <v>14</v>
      </c>
      <c r="G159" s="8" t="s">
        <v>2</v>
      </c>
    </row>
    <row r="160" spans="1:7" x14ac:dyDescent="0.25" outlineLevel="5" collapsed="1">
      <c r="A160" s="7" t="s">
        <v>12</v>
      </c>
      <c r="B160" s="7" t="s">
        <v>60</v>
      </c>
      <c r="C160" s="7" t="s">
        <v>2</v>
      </c>
      <c r="D160" s="7"/>
      <c r="E160" s="7" t="s">
        <v>237</v>
      </c>
      <c r="F160" s="7" t="s">
        <v>14</v>
      </c>
      <c r="G160" s="7">
        <v>1</v>
      </c>
    </row>
    <row r="161" spans="1:7" x14ac:dyDescent="0.25" outlineLevel="5" collapsed="1">
      <c r="A161" s="7" t="s">
        <v>12</v>
      </c>
      <c r="B161" s="7" t="s">
        <v>60</v>
      </c>
      <c r="C161" s="7" t="s">
        <v>2</v>
      </c>
      <c r="D161" s="7"/>
      <c r="E161" s="7" t="s">
        <v>238</v>
      </c>
      <c r="F161" s="7" t="s">
        <v>14</v>
      </c>
      <c r="G161" s="7">
        <v>1</v>
      </c>
    </row>
    <row r="162" spans="1:7" x14ac:dyDescent="0.25" outlineLevel="5" collapsed="1">
      <c r="A162" s="7" t="s">
        <v>12</v>
      </c>
      <c r="B162" s="7" t="s">
        <v>60</v>
      </c>
      <c r="C162" s="7" t="s">
        <v>2</v>
      </c>
      <c r="D162" s="7"/>
      <c r="E162" s="7" t="s">
        <v>239</v>
      </c>
      <c r="F162" s="7" t="s">
        <v>14</v>
      </c>
      <c r="G162" s="7">
        <v>1</v>
      </c>
    </row>
    <row r="163" spans="1:7" x14ac:dyDescent="0.25" outlineLevel="4" collapsed="1">
      <c r="A163" s="8" t="s">
        <v>12</v>
      </c>
      <c r="B163" s="9" t="s">
        <v>240</v>
      </c>
      <c r="C163" s="8" t="s">
        <v>2</v>
      </c>
      <c r="D163" s="8"/>
      <c r="E163" s="8" t="s">
        <v>241</v>
      </c>
      <c r="F163" s="8" t="s">
        <v>14</v>
      </c>
      <c r="G163" s="8" t="s">
        <v>2</v>
      </c>
    </row>
    <row r="164" spans="1:7" x14ac:dyDescent="0.25" outlineLevel="5" collapsed="1">
      <c r="A164" s="7" t="s">
        <v>12</v>
      </c>
      <c r="B164" s="7" t="s">
        <v>60</v>
      </c>
      <c r="C164" s="7" t="s">
        <v>2</v>
      </c>
      <c r="D164" s="7"/>
      <c r="E164" s="7" t="s">
        <v>242</v>
      </c>
      <c r="F164" s="7" t="s">
        <v>14</v>
      </c>
      <c r="G164" s="7">
        <v>1</v>
      </c>
    </row>
    <row r="165" spans="1:7" x14ac:dyDescent="0.25" outlineLevel="5" collapsed="1">
      <c r="A165" s="7" t="s">
        <v>12</v>
      </c>
      <c r="B165" s="7" t="s">
        <v>60</v>
      </c>
      <c r="C165" s="7" t="s">
        <v>2</v>
      </c>
      <c r="D165" s="7"/>
      <c r="E165" s="7" t="s">
        <v>243</v>
      </c>
      <c r="F165" s="7" t="s">
        <v>14</v>
      </c>
      <c r="G165" s="7">
        <v>1</v>
      </c>
    </row>
    <row r="166" spans="1:7" x14ac:dyDescent="0.25" outlineLevel="5" collapsed="1">
      <c r="A166" s="8" t="s">
        <v>12</v>
      </c>
      <c r="B166" s="9" t="s">
        <v>244</v>
      </c>
      <c r="C166" s="8" t="s">
        <v>2</v>
      </c>
      <c r="D166" s="8"/>
      <c r="E166" s="8" t="s">
        <v>245</v>
      </c>
      <c r="F166" s="8" t="s">
        <v>12</v>
      </c>
      <c r="G166" s="8" t="s">
        <v>2</v>
      </c>
    </row>
    <row r="167" spans="1:7" x14ac:dyDescent="0.25" outlineLevel="6" collapsed="1">
      <c r="A167" s="7" t="s">
        <v>12</v>
      </c>
      <c r="B167" s="7" t="s">
        <v>60</v>
      </c>
      <c r="C167" s="7" t="s">
        <v>2</v>
      </c>
      <c r="D167" s="7"/>
      <c r="E167" s="7" t="s">
        <v>246</v>
      </c>
      <c r="F167" s="7" t="s">
        <v>14</v>
      </c>
      <c r="G167" s="7">
        <v>1</v>
      </c>
    </row>
    <row r="168" spans="1:7" x14ac:dyDescent="0.25" outlineLevel="6" collapsed="1">
      <c r="A168" s="7" t="s">
        <v>12</v>
      </c>
      <c r="B168" s="7" t="s">
        <v>60</v>
      </c>
      <c r="C168" s="7" t="s">
        <v>2</v>
      </c>
      <c r="D168" s="7"/>
      <c r="E168" s="7" t="s">
        <v>247</v>
      </c>
      <c r="F168" s="7" t="s">
        <v>14</v>
      </c>
      <c r="G168" s="7">
        <v>1</v>
      </c>
    </row>
    <row r="169" spans="1:7" x14ac:dyDescent="0.25" outlineLevel="6" collapsed="1">
      <c r="A169" s="7" t="s">
        <v>12</v>
      </c>
      <c r="B169" s="7" t="s">
        <v>60</v>
      </c>
      <c r="C169" s="7" t="s">
        <v>2</v>
      </c>
      <c r="D169" s="7"/>
      <c r="E169" s="7" t="s">
        <v>248</v>
      </c>
      <c r="F169" s="7" t="s">
        <v>14</v>
      </c>
      <c r="G169" s="7">
        <v>1</v>
      </c>
    </row>
    <row r="170" spans="1:7" x14ac:dyDescent="0.25" outlineLevel="6" collapsed="1">
      <c r="A170" s="7" t="s">
        <v>12</v>
      </c>
      <c r="B170" s="7" t="s">
        <v>60</v>
      </c>
      <c r="C170" s="7" t="s">
        <v>2</v>
      </c>
      <c r="D170" s="7"/>
      <c r="E170" s="7" t="s">
        <v>249</v>
      </c>
      <c r="F170" s="7" t="s">
        <v>14</v>
      </c>
      <c r="G170" s="7">
        <v>1</v>
      </c>
    </row>
    <row r="171" spans="1:7" x14ac:dyDescent="0.25" outlineLevel="6" collapsed="1">
      <c r="A171" s="7" t="s">
        <v>12</v>
      </c>
      <c r="B171" s="7" t="s">
        <v>60</v>
      </c>
      <c r="C171" s="7" t="s">
        <v>2</v>
      </c>
      <c r="D171" s="7"/>
      <c r="E171" s="7" t="s">
        <v>250</v>
      </c>
      <c r="F171" s="7" t="s">
        <v>14</v>
      </c>
      <c r="G171" s="7">
        <v>1</v>
      </c>
    </row>
    <row r="172" spans="1:7" x14ac:dyDescent="0.25" outlineLevel="4" collapsed="1">
      <c r="A172" s="7" t="s">
        <v>12</v>
      </c>
      <c r="B172" s="7" t="s">
        <v>60</v>
      </c>
      <c r="C172" s="7" t="s">
        <v>2</v>
      </c>
      <c r="D172" s="7"/>
      <c r="E172" s="7" t="s">
        <v>251</v>
      </c>
      <c r="F172" s="7" t="s">
        <v>14</v>
      </c>
      <c r="G172" s="7">
        <v>1</v>
      </c>
    </row>
    <row r="173" spans="1:7" x14ac:dyDescent="0.25" outlineLevel="4" collapsed="1">
      <c r="A173" s="7" t="s">
        <v>12</v>
      </c>
      <c r="B173" s="7" t="s">
        <v>60</v>
      </c>
      <c r="C173" s="7" t="s">
        <v>2</v>
      </c>
      <c r="D173" s="7"/>
      <c r="E173" s="7" t="s">
        <v>252</v>
      </c>
      <c r="F173" s="7" t="s">
        <v>14</v>
      </c>
      <c r="G173" s="7">
        <v>1</v>
      </c>
    </row>
    <row r="174" spans="1:7" x14ac:dyDescent="0.25" outlineLevel="4" collapsed="1">
      <c r="A174" s="7" t="s">
        <v>12</v>
      </c>
      <c r="B174" s="7" t="s">
        <v>60</v>
      </c>
      <c r="C174" s="7" t="s">
        <v>2</v>
      </c>
      <c r="D174" s="7"/>
      <c r="E174" s="7" t="s">
        <v>253</v>
      </c>
      <c r="F174" s="7" t="s">
        <v>14</v>
      </c>
      <c r="G174" s="7">
        <v>1</v>
      </c>
    </row>
    <row r="175" spans="1:7" x14ac:dyDescent="0.25" outlineLevel="4" collapsed="1">
      <c r="A175" s="7" t="s">
        <v>12</v>
      </c>
      <c r="B175" s="7" t="s">
        <v>60</v>
      </c>
      <c r="C175" s="7" t="s">
        <v>2</v>
      </c>
      <c r="D175" s="7"/>
      <c r="E175" s="7" t="s">
        <v>254</v>
      </c>
      <c r="F175" s="7" t="s">
        <v>14</v>
      </c>
      <c r="G175" s="7">
        <v>1</v>
      </c>
    </row>
    <row r="176" spans="1:7" x14ac:dyDescent="0.25" outlineLevel="2" collapsed="1">
      <c r="A176" s="8" t="s">
        <v>12</v>
      </c>
      <c r="B176" s="9" t="s">
        <v>255</v>
      </c>
      <c r="C176" s="8" t="s">
        <v>2</v>
      </c>
      <c r="D176" s="8"/>
      <c r="E176" s="8" t="s">
        <v>256</v>
      </c>
      <c r="F176" s="8" t="s">
        <v>12</v>
      </c>
      <c r="G176" s="8" t="s">
        <v>2</v>
      </c>
    </row>
    <row r="177" spans="1:7" x14ac:dyDescent="0.25" outlineLevel="3" collapsed="1">
      <c r="A177" s="7" t="s">
        <v>12</v>
      </c>
      <c r="B177" s="7" t="s">
        <v>60</v>
      </c>
      <c r="C177" s="7" t="s">
        <v>2</v>
      </c>
      <c r="D177" s="7"/>
      <c r="E177" s="7" t="s">
        <v>257</v>
      </c>
      <c r="F177" s="7" t="s">
        <v>14</v>
      </c>
      <c r="G177" s="7">
        <v>1</v>
      </c>
    </row>
    <row r="178" spans="1:7" x14ac:dyDescent="0.25" outlineLevel="3" collapsed="1">
      <c r="A178" s="7" t="s">
        <v>12</v>
      </c>
      <c r="B178" s="7" t="s">
        <v>60</v>
      </c>
      <c r="C178" s="7" t="s">
        <v>2</v>
      </c>
      <c r="D178" s="7"/>
      <c r="E178" s="7" t="s">
        <v>258</v>
      </c>
      <c r="F178" s="7" t="s">
        <v>14</v>
      </c>
      <c r="G178" s="7">
        <v>1</v>
      </c>
    </row>
    <row r="179" spans="1:7" x14ac:dyDescent="0.25" outlineLevel="3" collapsed="1">
      <c r="A179" s="7" t="s">
        <v>12</v>
      </c>
      <c r="B179" s="7" t="s">
        <v>60</v>
      </c>
      <c r="C179" s="7" t="s">
        <v>2</v>
      </c>
      <c r="D179" s="7"/>
      <c r="E179" s="7" t="s">
        <v>259</v>
      </c>
      <c r="F179" s="7" t="s">
        <v>14</v>
      </c>
      <c r="G179" s="7">
        <v>1</v>
      </c>
    </row>
    <row r="180" spans="1:7" x14ac:dyDescent="0.25" outlineLevel="3" collapsed="1">
      <c r="A180" s="7" t="s">
        <v>12</v>
      </c>
      <c r="B180" s="7" t="s">
        <v>60</v>
      </c>
      <c r="C180" s="7" t="s">
        <v>2</v>
      </c>
      <c r="D180" s="7"/>
      <c r="E180" s="7" t="s">
        <v>260</v>
      </c>
      <c r="F180" s="7" t="s">
        <v>14</v>
      </c>
      <c r="G180" s="7">
        <v>1</v>
      </c>
    </row>
    <row r="181" spans="1:7" x14ac:dyDescent="0.25" outlineLevel="3" collapsed="1">
      <c r="A181" s="7" t="s">
        <v>12</v>
      </c>
      <c r="B181" s="7" t="s">
        <v>60</v>
      </c>
      <c r="C181" s="7" t="s">
        <v>2</v>
      </c>
      <c r="D181" s="7"/>
      <c r="E181" s="7" t="s">
        <v>261</v>
      </c>
      <c r="F181" s="7" t="s">
        <v>14</v>
      </c>
      <c r="G181" s="7">
        <v>1</v>
      </c>
    </row>
    <row r="182" spans="1:7" x14ac:dyDescent="0.25" outlineLevel="3" collapsed="1">
      <c r="A182" s="7" t="s">
        <v>12</v>
      </c>
      <c r="B182" s="7" t="s">
        <v>60</v>
      </c>
      <c r="C182" s="7" t="s">
        <v>2</v>
      </c>
      <c r="D182" s="7"/>
      <c r="E182" s="7" t="s">
        <v>262</v>
      </c>
      <c r="F182" s="7" t="s">
        <v>14</v>
      </c>
      <c r="G182" s="7">
        <v>1</v>
      </c>
    </row>
    <row r="183" spans="1:7" x14ac:dyDescent="0.25" outlineLevel="3" collapsed="1">
      <c r="A183" s="8" t="s">
        <v>12</v>
      </c>
      <c r="B183" s="9" t="s">
        <v>263</v>
      </c>
      <c r="C183" s="8" t="s">
        <v>2</v>
      </c>
      <c r="D183" s="8"/>
      <c r="E183" s="8" t="s">
        <v>264</v>
      </c>
      <c r="F183" s="8" t="s">
        <v>14</v>
      </c>
      <c r="G183" s="8" t="s">
        <v>2</v>
      </c>
    </row>
    <row r="184" spans="1:7" x14ac:dyDescent="0.25" outlineLevel="4" collapsed="1">
      <c r="A184" s="7" t="s">
        <v>12</v>
      </c>
      <c r="B184" s="7" t="s">
        <v>60</v>
      </c>
      <c r="C184" s="7" t="s">
        <v>2</v>
      </c>
      <c r="D184" s="7"/>
      <c r="E184" s="7" t="s">
        <v>120</v>
      </c>
      <c r="F184" s="7" t="s">
        <v>14</v>
      </c>
      <c r="G184" s="7">
        <v>1</v>
      </c>
    </row>
    <row r="185" spans="1:7" x14ac:dyDescent="0.25" outlineLevel="4" collapsed="1">
      <c r="A185" s="7" t="s">
        <v>12</v>
      </c>
      <c r="B185" s="7" t="s">
        <v>60</v>
      </c>
      <c r="C185" s="7" t="s">
        <v>2</v>
      </c>
      <c r="D185" s="7"/>
      <c r="E185" s="7" t="s">
        <v>265</v>
      </c>
      <c r="F185" s="7" t="s">
        <v>14</v>
      </c>
      <c r="G185" s="7">
        <v>1</v>
      </c>
    </row>
    <row r="186" spans="1:7" x14ac:dyDescent="0.25" outlineLevel="4" collapsed="1">
      <c r="A186" s="7" t="s">
        <v>12</v>
      </c>
      <c r="B186" s="7" t="s">
        <v>60</v>
      </c>
      <c r="C186" s="7" t="s">
        <v>2</v>
      </c>
      <c r="D186" s="7"/>
      <c r="E186" s="7" t="s">
        <v>266</v>
      </c>
      <c r="F186" s="7" t="s">
        <v>14</v>
      </c>
      <c r="G186" s="7">
        <v>1</v>
      </c>
    </row>
    <row r="187" spans="1:7" x14ac:dyDescent="0.25" outlineLevel="4" collapsed="1">
      <c r="A187" s="7" t="s">
        <v>12</v>
      </c>
      <c r="B187" s="7" t="s">
        <v>62</v>
      </c>
      <c r="C187" s="7" t="s">
        <v>2</v>
      </c>
      <c r="D187" s="7"/>
      <c r="E187" s="7" t="s">
        <v>267</v>
      </c>
      <c r="F187" s="7" t="s">
        <v>14</v>
      </c>
      <c r="G187" s="7" t="b">
        <v>1</v>
      </c>
    </row>
    <row r="188" spans="1:7" x14ac:dyDescent="0.25" outlineLevel="4" collapsed="1">
      <c r="A188" s="7" t="s">
        <v>12</v>
      </c>
      <c r="B188" s="7" t="s">
        <v>60</v>
      </c>
      <c r="C188" s="7" t="s">
        <v>2</v>
      </c>
      <c r="D188" s="7"/>
      <c r="E188" s="7" t="s">
        <v>105</v>
      </c>
      <c r="F188" s="7" t="s">
        <v>14</v>
      </c>
      <c r="G188" s="7">
        <v>1</v>
      </c>
    </row>
    <row r="189" spans="1:7" x14ac:dyDescent="0.25" outlineLevel="4" collapsed="1">
      <c r="A189" s="7" t="s">
        <v>12</v>
      </c>
      <c r="B189" s="7" t="s">
        <v>60</v>
      </c>
      <c r="C189" s="7" t="s">
        <v>2</v>
      </c>
      <c r="D189" s="7"/>
      <c r="E189" s="7" t="s">
        <v>268</v>
      </c>
      <c r="F189" s="7" t="s">
        <v>14</v>
      </c>
      <c r="G189" s="7">
        <v>1</v>
      </c>
    </row>
    <row r="190" spans="1:7" x14ac:dyDescent="0.25" outlineLevel="4" collapsed="1">
      <c r="A190" s="7" t="s">
        <v>12</v>
      </c>
      <c r="B190" s="7" t="s">
        <v>60</v>
      </c>
      <c r="C190" s="7" t="s">
        <v>2</v>
      </c>
      <c r="D190" s="7"/>
      <c r="E190" s="7" t="s">
        <v>269</v>
      </c>
      <c r="F190" s="7" t="s">
        <v>14</v>
      </c>
      <c r="G190" s="7">
        <v>1</v>
      </c>
    </row>
    <row r="191" spans="1:7" x14ac:dyDescent="0.25" outlineLevel="3" collapsed="1">
      <c r="A191" s="7" t="s">
        <v>12</v>
      </c>
      <c r="B191" s="7" t="s">
        <v>96</v>
      </c>
      <c r="C191" s="10" t="s">
        <v>270</v>
      </c>
      <c r="D191" s="7"/>
      <c r="E191" s="7" t="s">
        <v>271</v>
      </c>
      <c r="F191" s="7" t="s">
        <v>14</v>
      </c>
      <c r="G191" s="7" t="s">
        <v>272</v>
      </c>
    </row>
    <row r="192" spans="1:7" x14ac:dyDescent="0.25" outlineLevel="3" collapsed="1">
      <c r="A192" s="7" t="s">
        <v>14</v>
      </c>
      <c r="B192" s="7" t="s">
        <v>60</v>
      </c>
      <c r="C192" s="7" t="s">
        <v>2</v>
      </c>
      <c r="D192" s="7">
        <f>EXACT(G191,"Historical or chronosequence-derived data")</f>
      </c>
      <c r="E192" s="7" t="s">
        <v>105</v>
      </c>
      <c r="F192" s="7" t="s">
        <v>14</v>
      </c>
      <c r="G192" s="7">
        <v>1</v>
      </c>
    </row>
    <row r="193" spans="1:7" x14ac:dyDescent="0.25" outlineLevel="3" collapsed="1">
      <c r="A193" s="7" t="s">
        <v>14</v>
      </c>
      <c r="B193" s="7" t="s">
        <v>60</v>
      </c>
      <c r="C193" s="7" t="s">
        <v>2</v>
      </c>
      <c r="D193" s="7">
        <f>EXACT(G191,"Estimates of the initial amount of carbon that is exposed")</f>
      </c>
      <c r="E193" s="7" t="s">
        <v>273</v>
      </c>
      <c r="F193" s="7" t="s">
        <v>14</v>
      </c>
      <c r="G193" s="7">
        <v>1</v>
      </c>
    </row>
    <row r="194" spans="1:7" x14ac:dyDescent="0.25" outlineLevel="3" collapsed="1">
      <c r="A194" s="7" t="s">
        <v>14</v>
      </c>
      <c r="B194" s="7" t="s">
        <v>60</v>
      </c>
      <c r="C194" s="7" t="s">
        <v>2</v>
      </c>
      <c r="D194" s="7">
        <f>EXACT(G191,"Estimates of the initial amount of carbon that is exposed")</f>
      </c>
      <c r="E194" s="7" t="s">
        <v>274</v>
      </c>
      <c r="F194" s="7" t="s">
        <v>14</v>
      </c>
      <c r="G194" s="7">
        <v>1</v>
      </c>
    </row>
    <row r="195" spans="1:7" x14ac:dyDescent="0.25" outlineLevel="3" collapsed="1">
      <c r="A195" s="7" t="s">
        <v>14</v>
      </c>
      <c r="B195" s="7" t="s">
        <v>60</v>
      </c>
      <c r="C195" s="7" t="s">
        <v>2</v>
      </c>
      <c r="D195" s="7">
        <f>EXACT(G191,"Estimates of the initial amount of carbon that is exposed")</f>
      </c>
      <c r="E195" s="7" t="s">
        <v>275</v>
      </c>
      <c r="F195" s="7" t="s">
        <v>14</v>
      </c>
      <c r="G195" s="7">
        <v>1</v>
      </c>
    </row>
    <row r="196" spans="1:7" x14ac:dyDescent="0.25" outlineLevel="3" collapsed="1">
      <c r="A196" s="7" t="s">
        <v>14</v>
      </c>
      <c r="B196" s="7" t="s">
        <v>60</v>
      </c>
      <c r="C196" s="7" t="s">
        <v>2</v>
      </c>
      <c r="D196" s="7">
        <f>EXACT(G191,"Estimates of the initial amount of carbon that is exposed")</f>
      </c>
      <c r="E196" s="7" t="s">
        <v>276</v>
      </c>
      <c r="F196" s="7" t="s">
        <v>14</v>
      </c>
      <c r="G196" s="7">
        <v>1</v>
      </c>
    </row>
    <row r="197" spans="1:7" x14ac:dyDescent="0.25" outlineLevel="3" collapsed="1">
      <c r="A197" s="7" t="s">
        <v>14</v>
      </c>
      <c r="B197" s="7" t="s">
        <v>60</v>
      </c>
      <c r="C197" s="7" t="s">
        <v>2</v>
      </c>
      <c r="D197" s="7">
        <f>EXACT(G191,"Estimates of the initial amount of carbon that is exposed")</f>
      </c>
      <c r="E197" s="7" t="s">
        <v>277</v>
      </c>
      <c r="F197" s="7" t="s">
        <v>14</v>
      </c>
      <c r="G197" s="7">
        <v>1</v>
      </c>
    </row>
    <row r="198" spans="1:7" x14ac:dyDescent="0.25" outlineLevel="3" collapsed="1">
      <c r="A198" s="7" t="s">
        <v>12</v>
      </c>
      <c r="B198" s="7" t="s">
        <v>60</v>
      </c>
      <c r="C198" s="7" t="s">
        <v>2</v>
      </c>
      <c r="D198" s="7"/>
      <c r="E198" s="7" t="s">
        <v>278</v>
      </c>
      <c r="F198" s="7" t="s">
        <v>14</v>
      </c>
      <c r="G198" s="7">
        <v>1</v>
      </c>
    </row>
    <row r="199" spans="1:7" x14ac:dyDescent="0.25" outlineLevel="3" collapsed="1">
      <c r="A199" s="7" t="s">
        <v>12</v>
      </c>
      <c r="B199" s="7" t="s">
        <v>60</v>
      </c>
      <c r="C199" s="7" t="s">
        <v>2</v>
      </c>
      <c r="D199" s="7"/>
      <c r="E199" s="7" t="s">
        <v>279</v>
      </c>
      <c r="F199" s="7" t="s">
        <v>14</v>
      </c>
      <c r="G199" s="7">
        <v>1</v>
      </c>
    </row>
    <row r="200" spans="1:7" x14ac:dyDescent="0.25" outlineLevel="3" collapsed="1">
      <c r="A200" s="7" t="s">
        <v>12</v>
      </c>
      <c r="B200" s="7" t="s">
        <v>62</v>
      </c>
      <c r="C200" s="7" t="s">
        <v>2</v>
      </c>
      <c r="D200" s="7"/>
      <c r="E200" s="7" t="s">
        <v>280</v>
      </c>
      <c r="F200" s="7" t="s">
        <v>14</v>
      </c>
      <c r="G200" s="7" t="b">
        <v>1</v>
      </c>
    </row>
    <row r="201" spans="1:7" x14ac:dyDescent="0.25" outlineLevel="3" collapsed="1">
      <c r="A201" s="7" t="s">
        <v>12</v>
      </c>
      <c r="B201" s="7" t="s">
        <v>96</v>
      </c>
      <c r="C201" s="10" t="s">
        <v>281</v>
      </c>
      <c r="D201" s="7"/>
      <c r="E201" s="7" t="s">
        <v>282</v>
      </c>
      <c r="F201" s="7" t="s">
        <v>14</v>
      </c>
      <c r="G201" s="7" t="s">
        <v>283</v>
      </c>
    </row>
    <row r="202" spans="1:7" x14ac:dyDescent="0.25" outlineLevel="3" collapsed="1">
      <c r="A202" s="7" t="s">
        <v>14</v>
      </c>
      <c r="B202" s="7" t="s">
        <v>60</v>
      </c>
      <c r="C202" s="7" t="s">
        <v>2</v>
      </c>
      <c r="D202" s="7">
        <f>EXACT(G201,"Field-collected data")</f>
      </c>
      <c r="E202" s="7" t="s">
        <v>284</v>
      </c>
      <c r="F202" s="7" t="s">
        <v>14</v>
      </c>
      <c r="G202" s="7">
        <v>1</v>
      </c>
    </row>
    <row r="203" spans="1:7" x14ac:dyDescent="0.25" outlineLevel="3" collapsed="1">
      <c r="A203" s="7" t="s">
        <v>14</v>
      </c>
      <c r="B203" s="7" t="s">
        <v>60</v>
      </c>
      <c r="C203" s="7" t="s">
        <v>2</v>
      </c>
      <c r="D203" s="7">
        <f>EXACT(G201,"Field-collected data")</f>
      </c>
      <c r="E203" s="7" t="s">
        <v>285</v>
      </c>
      <c r="F203" s="7" t="s">
        <v>14</v>
      </c>
      <c r="G203" s="7">
        <v>1</v>
      </c>
    </row>
    <row r="204" spans="1:7" x14ac:dyDescent="0.25" outlineLevel="3" collapsed="1">
      <c r="A204" s="7" t="s">
        <v>14</v>
      </c>
      <c r="B204" s="7" t="s">
        <v>60</v>
      </c>
      <c r="C204" s="7" t="s">
        <v>2</v>
      </c>
      <c r="D204" s="7">
        <f>EXACT(G201,"Modeling")</f>
      </c>
      <c r="E204" s="7" t="s">
        <v>286</v>
      </c>
      <c r="F204" s="7" t="s">
        <v>14</v>
      </c>
      <c r="G204" s="7">
        <v>1</v>
      </c>
    </row>
    <row r="205" spans="1:7" x14ac:dyDescent="0.25" outlineLevel="3" collapsed="1">
      <c r="A205" s="7" t="s">
        <v>14</v>
      </c>
      <c r="B205" s="7" t="s">
        <v>60</v>
      </c>
      <c r="C205" s="7" t="s">
        <v>2</v>
      </c>
      <c r="D205" s="7">
        <f>EXACT(G201,"Published values")</f>
      </c>
      <c r="E205" s="7" t="s">
        <v>287</v>
      </c>
      <c r="F205" s="7" t="s">
        <v>14</v>
      </c>
      <c r="G205" s="7">
        <v>1</v>
      </c>
    </row>
    <row r="206" spans="1:7" x14ac:dyDescent="0.25" outlineLevel="3" collapsed="1">
      <c r="A206" s="7" t="s">
        <v>12</v>
      </c>
      <c r="B206" s="7" t="s">
        <v>96</v>
      </c>
      <c r="C206" s="10" t="s">
        <v>288</v>
      </c>
      <c r="D206" s="7"/>
      <c r="E206" s="7" t="s">
        <v>289</v>
      </c>
      <c r="F206" s="7" t="s">
        <v>14</v>
      </c>
      <c r="G206" s="7" t="s">
        <v>290</v>
      </c>
    </row>
    <row r="207" spans="1:7" x14ac:dyDescent="0.25" outlineLevel="3" collapsed="1">
      <c r="A207" s="8" t="s">
        <v>14</v>
      </c>
      <c r="B207" s="9" t="s">
        <v>291</v>
      </c>
      <c r="C207" s="8" t="s">
        <v>2</v>
      </c>
      <c r="D207" s="8">
        <f>EXACT(G206,"Default factors")</f>
      </c>
      <c r="E207" s="8" t="s">
        <v>292</v>
      </c>
      <c r="F207" s="8" t="s">
        <v>14</v>
      </c>
      <c r="G207" s="8" t="s">
        <v>2</v>
      </c>
    </row>
    <row r="208" spans="1:7" x14ac:dyDescent="0.25" outlineLevel="4" collapsed="1">
      <c r="A208" s="7" t="s">
        <v>12</v>
      </c>
      <c r="B208" s="7" t="s">
        <v>62</v>
      </c>
      <c r="C208" s="7" t="s">
        <v>2</v>
      </c>
      <c r="D208" s="7"/>
      <c r="E208" s="7" t="s">
        <v>293</v>
      </c>
      <c r="F208" s="7" t="s">
        <v>14</v>
      </c>
      <c r="G208" s="7" t="b">
        <v>1</v>
      </c>
    </row>
    <row r="209" spans="1:7" x14ac:dyDescent="0.25" outlineLevel="4" collapsed="1">
      <c r="A209" s="7" t="s">
        <v>14</v>
      </c>
      <c r="B209" s="7" t="s">
        <v>96</v>
      </c>
      <c r="C209" s="10" t="s">
        <v>294</v>
      </c>
      <c r="D209" s="7">
        <f>EXACT(G208,true)</f>
      </c>
      <c r="E209" s="7" t="s">
        <v>295</v>
      </c>
      <c r="F209" s="7" t="s">
        <v>14</v>
      </c>
      <c r="G209" s="7" t="s">
        <v>296</v>
      </c>
    </row>
    <row r="210" spans="1:7" x14ac:dyDescent="0.25" outlineLevel="4" collapsed="1">
      <c r="A210" s="7" t="s">
        <v>12</v>
      </c>
      <c r="B210" s="7" t="s">
        <v>60</v>
      </c>
      <c r="C210" s="7" t="s">
        <v>2</v>
      </c>
      <c r="D210" s="7"/>
      <c r="E210" s="7" t="s">
        <v>297</v>
      </c>
      <c r="F210" s="7" t="s">
        <v>14</v>
      </c>
      <c r="G210" s="7">
        <v>1</v>
      </c>
    </row>
    <row r="211" spans="1:7" x14ac:dyDescent="0.25" outlineLevel="4" collapsed="1">
      <c r="A211" s="7" t="s">
        <v>12</v>
      </c>
      <c r="B211" s="7" t="s">
        <v>60</v>
      </c>
      <c r="C211" s="7" t="s">
        <v>2</v>
      </c>
      <c r="D211" s="7"/>
      <c r="E211" s="7" t="s">
        <v>298</v>
      </c>
      <c r="F211" s="7" t="s">
        <v>14</v>
      </c>
      <c r="G211" s="7">
        <v>1</v>
      </c>
    </row>
    <row r="212" spans="1:7" x14ac:dyDescent="0.25" outlineLevel="4" collapsed="1">
      <c r="A212" s="7" t="s">
        <v>12</v>
      </c>
      <c r="B212" s="7" t="s">
        <v>60</v>
      </c>
      <c r="C212" s="7" t="s">
        <v>2</v>
      </c>
      <c r="D212" s="7"/>
      <c r="E212" s="7" t="s">
        <v>299</v>
      </c>
      <c r="F212" s="7" t="s">
        <v>14</v>
      </c>
      <c r="G212" s="7">
        <v>1</v>
      </c>
    </row>
    <row r="213" spans="1:7" x14ac:dyDescent="0.25" outlineLevel="4" collapsed="1">
      <c r="A213" s="7" t="s">
        <v>12</v>
      </c>
      <c r="B213" s="7" t="s">
        <v>60</v>
      </c>
      <c r="C213" s="7" t="s">
        <v>2</v>
      </c>
      <c r="D213" s="7"/>
      <c r="E213" s="7" t="s">
        <v>300</v>
      </c>
      <c r="F213" s="7" t="s">
        <v>14</v>
      </c>
      <c r="G213" s="7">
        <v>1</v>
      </c>
    </row>
    <row r="214" spans="1:7" x14ac:dyDescent="0.25" outlineLevel="4" collapsed="1">
      <c r="A214" s="7" t="s">
        <v>12</v>
      </c>
      <c r="B214" s="7" t="s">
        <v>60</v>
      </c>
      <c r="C214" s="7" t="s">
        <v>2</v>
      </c>
      <c r="D214" s="7"/>
      <c r="E214" s="7" t="s">
        <v>277</v>
      </c>
      <c r="F214" s="7" t="s">
        <v>14</v>
      </c>
      <c r="G214" s="7">
        <v>1</v>
      </c>
    </row>
    <row r="215" spans="1:7" x14ac:dyDescent="0.25" outlineLevel="3" collapsed="1">
      <c r="A215" s="7" t="s">
        <v>14</v>
      </c>
      <c r="B215" s="7" t="s">
        <v>60</v>
      </c>
      <c r="C215" s="7" t="s">
        <v>2</v>
      </c>
      <c r="D215" s="7">
        <f>EXACT(G206,"Proxies")</f>
      </c>
      <c r="E215" s="7" t="s">
        <v>301</v>
      </c>
      <c r="F215" s="7" t="s">
        <v>14</v>
      </c>
      <c r="G215" s="7">
        <v>1</v>
      </c>
    </row>
    <row r="216" spans="1:7" x14ac:dyDescent="0.25" outlineLevel="3" collapsed="1">
      <c r="A216" s="7" t="s">
        <v>14</v>
      </c>
      <c r="B216" s="7" t="s">
        <v>60</v>
      </c>
      <c r="C216" s="7" t="s">
        <v>2</v>
      </c>
      <c r="D216" s="7">
        <f>EXACT(G206,"Estimates of the amount of carbon that is eroded")</f>
      </c>
      <c r="E216" s="7" t="s">
        <v>297</v>
      </c>
      <c r="F216" s="7" t="s">
        <v>14</v>
      </c>
      <c r="G216" s="7">
        <v>1</v>
      </c>
    </row>
    <row r="217" spans="1:7" x14ac:dyDescent="0.25" outlineLevel="3" collapsed="1">
      <c r="A217" s="7" t="s">
        <v>14</v>
      </c>
      <c r="B217" s="7" t="s">
        <v>60</v>
      </c>
      <c r="C217" s="7" t="s">
        <v>2</v>
      </c>
      <c r="D217" s="7">
        <f>EXACT(G206,"Estimates of the amount of carbon that is eroded")</f>
      </c>
      <c r="E217" s="7" t="s">
        <v>298</v>
      </c>
      <c r="F217" s="7" t="s">
        <v>14</v>
      </c>
      <c r="G217" s="7">
        <v>1</v>
      </c>
    </row>
    <row r="218" spans="1:7" x14ac:dyDescent="0.25" outlineLevel="3" collapsed="1">
      <c r="A218" s="7" t="s">
        <v>14</v>
      </c>
      <c r="B218" s="7" t="s">
        <v>60</v>
      </c>
      <c r="C218" s="7" t="s">
        <v>2</v>
      </c>
      <c r="D218" s="7">
        <f>EXACT(G206,"Estimates of the amount of carbon that is eroded")</f>
      </c>
      <c r="E218" s="7" t="s">
        <v>299</v>
      </c>
      <c r="F218" s="7" t="s">
        <v>14</v>
      </c>
      <c r="G218" s="7">
        <v>1</v>
      </c>
    </row>
    <row r="219" spans="1:7" x14ac:dyDescent="0.25" outlineLevel="3" collapsed="1">
      <c r="A219" s="7" t="s">
        <v>14</v>
      </c>
      <c r="B219" s="7" t="s">
        <v>60</v>
      </c>
      <c r="C219" s="7" t="s">
        <v>2</v>
      </c>
      <c r="D219" s="7">
        <f>EXACT(G206,"Estimates of the amount of carbon that is eroded")</f>
      </c>
      <c r="E219" s="7" t="s">
        <v>300</v>
      </c>
      <c r="F219" s="7" t="s">
        <v>14</v>
      </c>
      <c r="G219" s="7">
        <v>1</v>
      </c>
    </row>
    <row r="220" spans="1:7" x14ac:dyDescent="0.25" outlineLevel="3" collapsed="1">
      <c r="A220" s="7" t="s">
        <v>14</v>
      </c>
      <c r="B220" s="7" t="s">
        <v>60</v>
      </c>
      <c r="C220" s="7" t="s">
        <v>2</v>
      </c>
      <c r="D220" s="7">
        <f>EXACT(G206,"Estimates of the amount of carbon that is eroded")</f>
      </c>
      <c r="E220" s="7" t="s">
        <v>277</v>
      </c>
      <c r="F220" s="7" t="s">
        <v>14</v>
      </c>
      <c r="G220" s="7">
        <v>1</v>
      </c>
    </row>
    <row r="221" spans="1:7" x14ac:dyDescent="0.25" outlineLevel="3" collapsed="1">
      <c r="A221" s="7" t="s">
        <v>12</v>
      </c>
      <c r="B221" s="7" t="s">
        <v>60</v>
      </c>
      <c r="C221" s="7" t="s">
        <v>2</v>
      </c>
      <c r="D221" s="7"/>
      <c r="E221" s="7" t="s">
        <v>302</v>
      </c>
      <c r="F221" s="7" t="s">
        <v>14</v>
      </c>
      <c r="G221" s="7">
        <v>1</v>
      </c>
    </row>
    <row r="222" spans="1:7" x14ac:dyDescent="0.25" outlineLevel="3" collapsed="1">
      <c r="A222" s="7" t="s">
        <v>12</v>
      </c>
      <c r="B222" s="7" t="s">
        <v>96</v>
      </c>
      <c r="C222" s="10" t="s">
        <v>303</v>
      </c>
      <c r="D222" s="7"/>
      <c r="E222" s="7" t="s">
        <v>304</v>
      </c>
      <c r="F222" s="7" t="s">
        <v>14</v>
      </c>
      <c r="G222" s="7" t="s">
        <v>272</v>
      </c>
    </row>
    <row r="223" spans="1:7" x14ac:dyDescent="0.25" outlineLevel="3" collapsed="1">
      <c r="A223" s="7" t="s">
        <v>14</v>
      </c>
      <c r="B223" s="7" t="s">
        <v>60</v>
      </c>
      <c r="C223" s="7" t="s">
        <v>2</v>
      </c>
      <c r="D223" s="7">
        <f>EXACT(G222,"Proxies")</f>
      </c>
      <c r="E223" s="7" t="s">
        <v>305</v>
      </c>
      <c r="F223" s="7" t="s">
        <v>14</v>
      </c>
      <c r="G223" s="7">
        <v>1</v>
      </c>
    </row>
    <row r="224" spans="1:7" x14ac:dyDescent="0.25" outlineLevel="3" collapsed="1">
      <c r="A224" s="7" t="s">
        <v>14</v>
      </c>
      <c r="B224" s="7" t="s">
        <v>60</v>
      </c>
      <c r="C224" s="7" t="s">
        <v>2</v>
      </c>
      <c r="D224" s="7">
        <f>EXACT(G222,"Estimates of the initial amount of carbon that is exposed")</f>
      </c>
      <c r="E224" s="7" t="s">
        <v>306</v>
      </c>
      <c r="F224" s="7" t="s">
        <v>14</v>
      </c>
      <c r="G224" s="7">
        <v>1</v>
      </c>
    </row>
    <row r="225" spans="1:7" x14ac:dyDescent="0.25" outlineLevel="3" collapsed="1">
      <c r="A225" s="7" t="s">
        <v>14</v>
      </c>
      <c r="B225" s="7" t="s">
        <v>60</v>
      </c>
      <c r="C225" s="7" t="s">
        <v>2</v>
      </c>
      <c r="D225" s="7">
        <f>EXACT(G222,"Estimates of the initial amount of carbon that is exposed")</f>
      </c>
      <c r="E225" s="7" t="s">
        <v>307</v>
      </c>
      <c r="F225" s="7" t="s">
        <v>14</v>
      </c>
      <c r="G225" s="7">
        <v>1</v>
      </c>
    </row>
    <row r="226" spans="1:7" x14ac:dyDescent="0.25" outlineLevel="3" collapsed="1">
      <c r="A226" s="7" t="s">
        <v>14</v>
      </c>
      <c r="B226" s="7" t="s">
        <v>60</v>
      </c>
      <c r="C226" s="7" t="s">
        <v>2</v>
      </c>
      <c r="D226" s="7">
        <f>EXACT(G222,"Estimates of the initial amount of carbon that is exposed")</f>
      </c>
      <c r="E226" s="7" t="s">
        <v>308</v>
      </c>
      <c r="F226" s="7" t="s">
        <v>14</v>
      </c>
      <c r="G226" s="7">
        <v>1</v>
      </c>
    </row>
    <row r="227" spans="1:7" x14ac:dyDescent="0.25" outlineLevel="3" collapsed="1">
      <c r="A227" s="7" t="s">
        <v>14</v>
      </c>
      <c r="B227" s="7" t="s">
        <v>60</v>
      </c>
      <c r="C227" s="7" t="s">
        <v>2</v>
      </c>
      <c r="D227" s="7">
        <f>EXACT(G222,"Estimates of the initial amount of carbon that is exposed")</f>
      </c>
      <c r="E227" s="7" t="s">
        <v>309</v>
      </c>
      <c r="F227" s="7" t="s">
        <v>14</v>
      </c>
      <c r="G227" s="7">
        <v>1</v>
      </c>
    </row>
    <row r="228" spans="1:7" x14ac:dyDescent="0.25" outlineLevel="3" collapsed="1">
      <c r="A228" s="7" t="s">
        <v>14</v>
      </c>
      <c r="B228" s="7" t="s">
        <v>60</v>
      </c>
      <c r="C228" s="7" t="s">
        <v>2</v>
      </c>
      <c r="D228" s="7">
        <f>EXACT(G222,"Estimates of the initial amount of carbon that is exposed")</f>
      </c>
      <c r="E228" s="7" t="s">
        <v>277</v>
      </c>
      <c r="F228" s="7" t="s">
        <v>14</v>
      </c>
      <c r="G228" s="7">
        <v>1</v>
      </c>
    </row>
    <row r="229" spans="1:7" x14ac:dyDescent="0.25" outlineLevel="3" collapsed="1">
      <c r="A229" s="7" t="s">
        <v>12</v>
      </c>
      <c r="B229" s="7" t="s">
        <v>60</v>
      </c>
      <c r="C229" s="7" t="s">
        <v>2</v>
      </c>
      <c r="D229" s="7"/>
      <c r="E229" s="7" t="s">
        <v>310</v>
      </c>
      <c r="F229" s="7" t="s">
        <v>14</v>
      </c>
      <c r="G229" s="7">
        <v>1</v>
      </c>
    </row>
    <row r="230" spans="1:7" x14ac:dyDescent="0.25" outlineLevel="3" collapsed="1">
      <c r="A230" s="7" t="s">
        <v>12</v>
      </c>
      <c r="B230" s="7" t="s">
        <v>62</v>
      </c>
      <c r="C230" s="7" t="s">
        <v>2</v>
      </c>
      <c r="D230" s="7"/>
      <c r="E230" s="7" t="s">
        <v>311</v>
      </c>
      <c r="F230" s="7" t="s">
        <v>14</v>
      </c>
      <c r="G230" s="7" t="b">
        <v>1</v>
      </c>
    </row>
    <row r="231" spans="1:7" x14ac:dyDescent="0.25" outlineLevel="3" collapsed="1">
      <c r="A231" s="8" t="s">
        <v>14</v>
      </c>
      <c r="B231" s="9" t="s">
        <v>312</v>
      </c>
      <c r="C231" s="8" t="s">
        <v>2</v>
      </c>
      <c r="D231" s="8">
        <f>EXACT(G230,true)</f>
      </c>
      <c r="E231" s="8" t="s">
        <v>312</v>
      </c>
      <c r="F231" s="8" t="s">
        <v>14</v>
      </c>
      <c r="G231" s="8" t="s">
        <v>2</v>
      </c>
    </row>
    <row r="232" spans="1:7" x14ac:dyDescent="0.25" outlineLevel="4" collapsed="1">
      <c r="A232" s="7" t="s">
        <v>12</v>
      </c>
      <c r="B232" s="7" t="s">
        <v>96</v>
      </c>
      <c r="C232" s="10" t="s">
        <v>313</v>
      </c>
      <c r="D232" s="7"/>
      <c r="E232" s="7" t="s">
        <v>314</v>
      </c>
      <c r="F232" s="7" t="s">
        <v>14</v>
      </c>
      <c r="G232" s="7" t="s">
        <v>315</v>
      </c>
    </row>
    <row r="233" spans="1:7" x14ac:dyDescent="0.25" outlineLevel="4" collapsed="1">
      <c r="A233" s="7" t="s">
        <v>14</v>
      </c>
      <c r="B233" s="7" t="s">
        <v>60</v>
      </c>
      <c r="C233" s="7" t="s">
        <v>2</v>
      </c>
      <c r="D233" s="7">
        <f>EXACT(G232,"Proxies")</f>
      </c>
      <c r="E233" s="7" t="s">
        <v>316</v>
      </c>
      <c r="F233" s="7" t="s">
        <v>14</v>
      </c>
      <c r="G233" s="7">
        <v>1</v>
      </c>
    </row>
    <row r="234" spans="1:7" x14ac:dyDescent="0.25" outlineLevel="4" collapsed="1">
      <c r="A234" s="7" t="s">
        <v>14</v>
      </c>
      <c r="B234" s="7" t="s">
        <v>60</v>
      </c>
      <c r="C234" s="7" t="s">
        <v>2</v>
      </c>
      <c r="D234" s="7">
        <f>EXACT(G232,"Proxies")</f>
      </c>
      <c r="E234" s="7" t="s">
        <v>317</v>
      </c>
      <c r="F234" s="7" t="s">
        <v>14</v>
      </c>
      <c r="G234" s="7">
        <v>1</v>
      </c>
    </row>
    <row r="235" spans="1:7" x14ac:dyDescent="0.25" outlineLevel="4" collapsed="1">
      <c r="A235" s="7" t="s">
        <v>14</v>
      </c>
      <c r="B235" s="7" t="s">
        <v>60</v>
      </c>
      <c r="C235" s="7" t="s">
        <v>2</v>
      </c>
      <c r="D235" s="7">
        <f>NOT(EXACT(G232,"Proxies"))</f>
      </c>
      <c r="E235" s="7" t="s">
        <v>318</v>
      </c>
      <c r="F235" s="7" t="s">
        <v>14</v>
      </c>
      <c r="G235" s="7">
        <v>1</v>
      </c>
    </row>
    <row r="236" spans="1:7" x14ac:dyDescent="0.25" outlineLevel="4" collapsed="1">
      <c r="A236" s="7" t="s">
        <v>14</v>
      </c>
      <c r="B236" s="7" t="s">
        <v>60</v>
      </c>
      <c r="C236" s="7" t="s">
        <v>2</v>
      </c>
      <c r="D236" s="7">
        <f>NOT(EXACT(G232,"Proxies"))</f>
      </c>
      <c r="E236" s="7" t="s">
        <v>317</v>
      </c>
      <c r="F236" s="7" t="s">
        <v>14</v>
      </c>
      <c r="G236" s="7">
        <v>1</v>
      </c>
    </row>
    <row r="237" spans="1:7" x14ac:dyDescent="0.25" outlineLevel="3" collapsed="1">
      <c r="A237" s="7" t="s">
        <v>12</v>
      </c>
      <c r="B237" s="7" t="s">
        <v>62</v>
      </c>
      <c r="C237" s="7" t="s">
        <v>2</v>
      </c>
      <c r="D237" s="7"/>
      <c r="E237" s="7" t="s">
        <v>319</v>
      </c>
      <c r="F237" s="7" t="s">
        <v>14</v>
      </c>
      <c r="G237" s="7" t="b">
        <v>1</v>
      </c>
    </row>
    <row r="238" spans="1:7" x14ac:dyDescent="0.25" outlineLevel="3" collapsed="1">
      <c r="A238" s="8" t="s">
        <v>14</v>
      </c>
      <c r="B238" s="9" t="s">
        <v>320</v>
      </c>
      <c r="C238" s="8" t="s">
        <v>2</v>
      </c>
      <c r="D238" s="8">
        <f>EXACT(G237,true)</f>
      </c>
      <c r="E238" s="8" t="s">
        <v>321</v>
      </c>
      <c r="F238" s="8" t="s">
        <v>14</v>
      </c>
      <c r="G238" s="8" t="s">
        <v>2</v>
      </c>
    </row>
    <row r="239" spans="1:7" x14ac:dyDescent="0.25" outlineLevel="4" collapsed="1">
      <c r="A239" s="7" t="s">
        <v>12</v>
      </c>
      <c r="B239" s="7" t="s">
        <v>96</v>
      </c>
      <c r="C239" s="10" t="s">
        <v>322</v>
      </c>
      <c r="D239" s="7"/>
      <c r="E239" s="7" t="s">
        <v>323</v>
      </c>
      <c r="F239" s="7" t="s">
        <v>14</v>
      </c>
      <c r="G239" s="7" t="s">
        <v>315</v>
      </c>
    </row>
    <row r="240" spans="1:7" x14ac:dyDescent="0.25" outlineLevel="4" collapsed="1">
      <c r="A240" s="7" t="s">
        <v>14</v>
      </c>
      <c r="B240" s="7" t="s">
        <v>60</v>
      </c>
      <c r="C240" s="7" t="s">
        <v>2</v>
      </c>
      <c r="D240" s="7">
        <f>EXACT(G239,"Proxies")</f>
      </c>
      <c r="E240" s="7" t="s">
        <v>324</v>
      </c>
      <c r="F240" s="7" t="s">
        <v>14</v>
      </c>
      <c r="G240" s="7">
        <v>1</v>
      </c>
    </row>
    <row r="241" spans="1:7" x14ac:dyDescent="0.25" outlineLevel="4" collapsed="1">
      <c r="A241" s="7" t="s">
        <v>14</v>
      </c>
      <c r="B241" s="7" t="s">
        <v>60</v>
      </c>
      <c r="C241" s="7" t="s">
        <v>2</v>
      </c>
      <c r="D241" s="7">
        <f>EXACT(G239,"Proxies")</f>
      </c>
      <c r="E241" s="7" t="s">
        <v>325</v>
      </c>
      <c r="F241" s="7" t="s">
        <v>14</v>
      </c>
      <c r="G241" s="7">
        <v>1</v>
      </c>
    </row>
    <row r="242" spans="1:7" x14ac:dyDescent="0.25" outlineLevel="4" collapsed="1">
      <c r="A242" s="8" t="s">
        <v>14</v>
      </c>
      <c r="B242" s="9" t="s">
        <v>326</v>
      </c>
      <c r="C242" s="8" t="s">
        <v>2</v>
      </c>
      <c r="D242" s="8">
        <f>NOT(EXACT(G239,"Proxies"))</f>
      </c>
      <c r="E242" s="8" t="s">
        <v>327</v>
      </c>
      <c r="F242" s="8" t="s">
        <v>14</v>
      </c>
      <c r="G242" s="8" t="s">
        <v>2</v>
      </c>
    </row>
    <row r="243" spans="1:7" x14ac:dyDescent="0.25" outlineLevel="5" collapsed="1">
      <c r="A243" s="7" t="s">
        <v>12</v>
      </c>
      <c r="B243" s="7" t="s">
        <v>96</v>
      </c>
      <c r="C243" s="10" t="s">
        <v>328</v>
      </c>
      <c r="D243" s="7"/>
      <c r="E243" s="7" t="s">
        <v>329</v>
      </c>
      <c r="F243" s="7" t="s">
        <v>14</v>
      </c>
      <c r="G243" s="7" t="s">
        <v>330</v>
      </c>
    </row>
    <row r="244" spans="1:7" x14ac:dyDescent="0.25" outlineLevel="5" collapsed="1">
      <c r="A244" s="8" t="s">
        <v>14</v>
      </c>
      <c r="B244" s="9" t="s">
        <v>331</v>
      </c>
      <c r="C244" s="8" t="s">
        <v>2</v>
      </c>
      <c r="D244" s="8">
        <f>EXACT(G243,"Open water systems")</f>
      </c>
      <c r="E244" s="8" t="s">
        <v>332</v>
      </c>
      <c r="F244" s="8" t="s">
        <v>14</v>
      </c>
      <c r="G244" s="8" t="s">
        <v>2</v>
      </c>
    </row>
    <row r="245" spans="1:7" x14ac:dyDescent="0.25" outlineLevel="6" collapsed="1">
      <c r="A245" s="7" t="s">
        <v>12</v>
      </c>
      <c r="B245" s="7" t="s">
        <v>62</v>
      </c>
      <c r="C245" s="7" t="s">
        <v>2</v>
      </c>
      <c r="D245" s="7"/>
      <c r="E245" s="7" t="s">
        <v>333</v>
      </c>
      <c r="F245" s="7" t="s">
        <v>14</v>
      </c>
      <c r="G245" s="7" t="b">
        <v>1</v>
      </c>
    </row>
    <row r="246" spans="1:7" x14ac:dyDescent="0.25" outlineLevel="6" collapsed="1">
      <c r="A246" s="7" t="s">
        <v>14</v>
      </c>
      <c r="B246" s="7" t="s">
        <v>60</v>
      </c>
      <c r="C246" s="7" t="s">
        <v>2</v>
      </c>
      <c r="D246" s="7">
        <f>EXACT(G245,true)</f>
      </c>
      <c r="E246" s="7" t="s">
        <v>334</v>
      </c>
      <c r="F246" s="7" t="s">
        <v>14</v>
      </c>
      <c r="G246" s="7">
        <v>1</v>
      </c>
    </row>
    <row r="247" spans="1:7" x14ac:dyDescent="0.25" outlineLevel="5" collapsed="1">
      <c r="A247" s="8" t="s">
        <v>14</v>
      </c>
      <c r="B247" s="9" t="s">
        <v>331</v>
      </c>
      <c r="C247" s="8" t="s">
        <v>2</v>
      </c>
      <c r="D247" s="8">
        <f>NOT(EXACT(G243,"Open water systems"))</f>
      </c>
      <c r="E247" s="8" t="s">
        <v>335</v>
      </c>
      <c r="F247" s="8" t="s">
        <v>14</v>
      </c>
      <c r="G247" s="8" t="s">
        <v>2</v>
      </c>
    </row>
    <row r="248" spans="1:7" x14ac:dyDescent="0.25" outlineLevel="6" collapsed="1">
      <c r="A248" s="7" t="s">
        <v>12</v>
      </c>
      <c r="B248" s="7" t="s">
        <v>62</v>
      </c>
      <c r="C248" s="7" t="s">
        <v>2</v>
      </c>
      <c r="D248" s="7"/>
      <c r="E248" s="7" t="s">
        <v>333</v>
      </c>
      <c r="F248" s="7" t="s">
        <v>14</v>
      </c>
      <c r="G248" s="7" t="b">
        <v>1</v>
      </c>
    </row>
    <row r="249" spans="1:7" x14ac:dyDescent="0.25" outlineLevel="6" collapsed="1">
      <c r="A249" s="7" t="s">
        <v>14</v>
      </c>
      <c r="B249" s="7" t="s">
        <v>60</v>
      </c>
      <c r="C249" s="7" t="s">
        <v>2</v>
      </c>
      <c r="D249" s="7">
        <f>EXACT(G248,true)</f>
      </c>
      <c r="E249" s="7" t="s">
        <v>334</v>
      </c>
      <c r="F249" s="7" t="s">
        <v>14</v>
      </c>
      <c r="G249" s="7">
        <v>1</v>
      </c>
    </row>
    <row r="250" spans="1:7" x14ac:dyDescent="0.25" outlineLevel="4" collapsed="1">
      <c r="A250" s="7" t="s">
        <v>14</v>
      </c>
      <c r="B250" s="7" t="s">
        <v>60</v>
      </c>
      <c r="C250" s="7" t="s">
        <v>2</v>
      </c>
      <c r="D250" s="7">
        <f>NOT(EXACT(G239,"Proxies"))</f>
      </c>
      <c r="E250" s="7" t="s">
        <v>325</v>
      </c>
      <c r="F250" s="7" t="s">
        <v>14</v>
      </c>
      <c r="G250" s="7">
        <v>1</v>
      </c>
    </row>
    <row r="251" spans="1:7" x14ac:dyDescent="0.25" outlineLevel="1" collapsed="1">
      <c r="A251" s="8" t="s">
        <v>12</v>
      </c>
      <c r="B251" s="9" t="s">
        <v>336</v>
      </c>
      <c r="C251" s="8" t="s">
        <v>2</v>
      </c>
      <c r="D251" s="8"/>
      <c r="E251" s="8" t="s">
        <v>337</v>
      </c>
      <c r="F251" s="8" t="s">
        <v>14</v>
      </c>
      <c r="G251" s="8" t="s">
        <v>2</v>
      </c>
    </row>
    <row r="252" spans="1:7" x14ac:dyDescent="0.25" outlineLevel="2" collapsed="1">
      <c r="A252" s="7" t="s">
        <v>12</v>
      </c>
      <c r="B252" s="7" t="s">
        <v>60</v>
      </c>
      <c r="C252" s="7" t="s">
        <v>2</v>
      </c>
      <c r="D252" s="7"/>
      <c r="E252" s="7" t="s">
        <v>338</v>
      </c>
      <c r="F252" s="7" t="s">
        <v>14</v>
      </c>
      <c r="G252" s="7">
        <v>1</v>
      </c>
    </row>
    <row r="253" spans="1:7" x14ac:dyDescent="0.25" outlineLevel="2" collapsed="1">
      <c r="A253" s="7" t="s">
        <v>12</v>
      </c>
      <c r="B253" s="7" t="s">
        <v>60</v>
      </c>
      <c r="C253" s="7" t="s">
        <v>2</v>
      </c>
      <c r="D253" s="7"/>
      <c r="E253" s="7" t="s">
        <v>339</v>
      </c>
      <c r="F253" s="7" t="s">
        <v>14</v>
      </c>
      <c r="G253" s="7">
        <v>1</v>
      </c>
    </row>
    <row r="254" spans="1:7" x14ac:dyDescent="0.25" outlineLevel="2" collapsed="1">
      <c r="A254" s="7" t="s">
        <v>12</v>
      </c>
      <c r="B254" s="7" t="s">
        <v>60</v>
      </c>
      <c r="C254" s="7" t="s">
        <v>2</v>
      </c>
      <c r="D254" s="7"/>
      <c r="E254" s="7" t="s">
        <v>340</v>
      </c>
      <c r="F254" s="7" t="s">
        <v>14</v>
      </c>
      <c r="G254" s="7">
        <v>1</v>
      </c>
    </row>
    <row r="255" spans="1:7" x14ac:dyDescent="0.25" outlineLevel="2" collapsed="1">
      <c r="A255" s="7" t="s">
        <v>12</v>
      </c>
      <c r="B255" s="7" t="s">
        <v>60</v>
      </c>
      <c r="C255" s="7" t="s">
        <v>2</v>
      </c>
      <c r="D255" s="7"/>
      <c r="E255" s="7" t="s">
        <v>341</v>
      </c>
      <c r="F255" s="7" t="s">
        <v>14</v>
      </c>
      <c r="G255" s="7">
        <v>1</v>
      </c>
    </row>
    <row r="256" spans="1:7" x14ac:dyDescent="0.25">
      <c r="A256" s="5" t="s">
        <v>12</v>
      </c>
      <c r="B256" s="6" t="s">
        <v>342</v>
      </c>
      <c r="C256" s="5" t="s">
        <v>2</v>
      </c>
      <c r="D256" s="5"/>
      <c r="E256" s="5" t="s">
        <v>343</v>
      </c>
      <c r="F256" s="5" t="s">
        <v>14</v>
      </c>
      <c r="G256" s="5" t="s">
        <v>2</v>
      </c>
    </row>
    <row r="257" spans="1:7" x14ac:dyDescent="0.25" outlineLevel="1" collapsed="1">
      <c r="A257" s="8" t="s">
        <v>12</v>
      </c>
      <c r="B257" s="9" t="s">
        <v>344</v>
      </c>
      <c r="C257" s="8" t="s">
        <v>2</v>
      </c>
      <c r="D257" s="8"/>
      <c r="E257" s="8" t="s">
        <v>345</v>
      </c>
      <c r="F257" s="8" t="s">
        <v>12</v>
      </c>
      <c r="G257" s="8" t="s">
        <v>2</v>
      </c>
    </row>
    <row r="258" spans="1:7" x14ac:dyDescent="0.25" outlineLevel="2" collapsed="1">
      <c r="A258" s="8" t="s">
        <v>12</v>
      </c>
      <c r="B258" s="9" t="s">
        <v>346</v>
      </c>
      <c r="C258" s="8" t="s">
        <v>2</v>
      </c>
      <c r="D258" s="8"/>
      <c r="E258" s="8" t="s">
        <v>347</v>
      </c>
      <c r="F258" s="8" t="s">
        <v>12</v>
      </c>
      <c r="G258" s="8" t="s">
        <v>2</v>
      </c>
    </row>
    <row r="259" spans="1:7" x14ac:dyDescent="0.25" outlineLevel="3" collapsed="1">
      <c r="A259" s="7" t="s">
        <v>12</v>
      </c>
      <c r="B259" s="7" t="s">
        <v>60</v>
      </c>
      <c r="C259" s="7" t="s">
        <v>2</v>
      </c>
      <c r="D259" s="7"/>
      <c r="E259" s="7" t="s">
        <v>348</v>
      </c>
      <c r="F259" s="7" t="s">
        <v>14</v>
      </c>
      <c r="G259" s="7">
        <v>1</v>
      </c>
    </row>
    <row r="260" spans="1:7" x14ac:dyDescent="0.25" outlineLevel="3" collapsed="1">
      <c r="A260" s="7" t="s">
        <v>12</v>
      </c>
      <c r="B260" s="7" t="s">
        <v>60</v>
      </c>
      <c r="C260" s="7" t="s">
        <v>2</v>
      </c>
      <c r="D260" s="7"/>
      <c r="E260" s="7" t="s">
        <v>349</v>
      </c>
      <c r="F260" s="7" t="s">
        <v>14</v>
      </c>
      <c r="G260" s="7">
        <v>1</v>
      </c>
    </row>
    <row r="261" spans="1:7" x14ac:dyDescent="0.25" outlineLevel="3" collapsed="1">
      <c r="A261" s="7" t="s">
        <v>12</v>
      </c>
      <c r="B261" s="7" t="s">
        <v>60</v>
      </c>
      <c r="C261" s="7" t="s">
        <v>2</v>
      </c>
      <c r="D261" s="7"/>
      <c r="E261" s="7" t="s">
        <v>350</v>
      </c>
      <c r="F261" s="7" t="s">
        <v>14</v>
      </c>
      <c r="G261" s="7">
        <v>1</v>
      </c>
    </row>
    <row r="262" spans="1:7" x14ac:dyDescent="0.25" outlineLevel="3" collapsed="1">
      <c r="A262" s="7" t="s">
        <v>12</v>
      </c>
      <c r="B262" s="7" t="s">
        <v>60</v>
      </c>
      <c r="C262" s="7" t="s">
        <v>2</v>
      </c>
      <c r="D262" s="7"/>
      <c r="E262" s="7" t="s">
        <v>351</v>
      </c>
      <c r="F262" s="7" t="s">
        <v>14</v>
      </c>
      <c r="G262" s="7">
        <v>1</v>
      </c>
    </row>
    <row r="263" spans="1:7" x14ac:dyDescent="0.25" outlineLevel="3" collapsed="1">
      <c r="A263" s="7" t="s">
        <v>12</v>
      </c>
      <c r="B263" s="7" t="s">
        <v>60</v>
      </c>
      <c r="C263" s="7" t="s">
        <v>2</v>
      </c>
      <c r="D263" s="7"/>
      <c r="E263" s="7" t="s">
        <v>352</v>
      </c>
      <c r="F263" s="7" t="s">
        <v>14</v>
      </c>
      <c r="G263" s="7">
        <v>1</v>
      </c>
    </row>
    <row r="264" spans="1:7" x14ac:dyDescent="0.25" outlineLevel="3" collapsed="1">
      <c r="A264" s="7" t="s">
        <v>12</v>
      </c>
      <c r="B264" s="7" t="s">
        <v>60</v>
      </c>
      <c r="C264" s="7" t="s">
        <v>2</v>
      </c>
      <c r="D264" s="7"/>
      <c r="E264" s="7" t="s">
        <v>353</v>
      </c>
      <c r="F264" s="7" t="s">
        <v>14</v>
      </c>
      <c r="G264" s="7">
        <v>1</v>
      </c>
    </row>
    <row r="265" spans="1:7" x14ac:dyDescent="0.25" outlineLevel="3" collapsed="1">
      <c r="A265" s="7" t="s">
        <v>12</v>
      </c>
      <c r="B265" s="7" t="s">
        <v>60</v>
      </c>
      <c r="C265" s="7" t="s">
        <v>2</v>
      </c>
      <c r="D265" s="7"/>
      <c r="E265" s="7" t="s">
        <v>354</v>
      </c>
      <c r="F265" s="7" t="s">
        <v>14</v>
      </c>
      <c r="G265" s="7">
        <v>1</v>
      </c>
    </row>
    <row r="266" spans="1:7" x14ac:dyDescent="0.25" outlineLevel="3" collapsed="1">
      <c r="A266" s="7" t="s">
        <v>12</v>
      </c>
      <c r="B266" s="7" t="s">
        <v>60</v>
      </c>
      <c r="C266" s="7" t="s">
        <v>2</v>
      </c>
      <c r="D266" s="7"/>
      <c r="E266" s="7" t="s">
        <v>135</v>
      </c>
      <c r="F266" s="7" t="s">
        <v>14</v>
      </c>
      <c r="G266" s="7">
        <v>1</v>
      </c>
    </row>
    <row r="267" spans="1:7" x14ac:dyDescent="0.25" outlineLevel="3" collapsed="1">
      <c r="A267" s="8" t="s">
        <v>12</v>
      </c>
      <c r="B267" s="9" t="s">
        <v>146</v>
      </c>
      <c r="C267" s="8" t="s">
        <v>2</v>
      </c>
      <c r="D267" s="8"/>
      <c r="E267" s="8" t="s">
        <v>147</v>
      </c>
      <c r="F267" s="8" t="s">
        <v>14</v>
      </c>
      <c r="G267" s="8" t="s">
        <v>2</v>
      </c>
    </row>
    <row r="268" spans="1:7" x14ac:dyDescent="0.25" outlineLevel="4" collapsed="1">
      <c r="A268" s="7" t="s">
        <v>12</v>
      </c>
      <c r="B268" s="7" t="s">
        <v>96</v>
      </c>
      <c r="C268" s="10" t="s">
        <v>148</v>
      </c>
      <c r="D268" s="7"/>
      <c r="E268" s="7" t="s">
        <v>149</v>
      </c>
      <c r="F268" s="7" t="s">
        <v>14</v>
      </c>
      <c r="G268" s="7" t="s">
        <v>150</v>
      </c>
    </row>
    <row r="269" spans="1:7" x14ac:dyDescent="0.25" outlineLevel="4" collapsed="1">
      <c r="A269" s="7" t="s">
        <v>12</v>
      </c>
      <c r="B269" s="7" t="s">
        <v>96</v>
      </c>
      <c r="C269" s="10" t="s">
        <v>151</v>
      </c>
      <c r="D269" s="7"/>
      <c r="E269" s="7" t="s">
        <v>152</v>
      </c>
      <c r="F269" s="7" t="s">
        <v>14</v>
      </c>
      <c r="G269" s="7" t="s">
        <v>153</v>
      </c>
    </row>
    <row r="270" spans="1:7" x14ac:dyDescent="0.25" outlineLevel="4" collapsed="1">
      <c r="A270" s="8" t="s">
        <v>14</v>
      </c>
      <c r="B270" s="9" t="s">
        <v>154</v>
      </c>
      <c r="C270" s="8" t="s">
        <v>2</v>
      </c>
      <c r="D270" s="8">
        <f>EXACT(G269,"Between two points of time")</f>
      </c>
      <c r="E270" s="8" t="s">
        <v>155</v>
      </c>
      <c r="F270" s="8" t="s">
        <v>14</v>
      </c>
      <c r="G270" s="8" t="s">
        <v>2</v>
      </c>
    </row>
    <row r="271" spans="1:7" x14ac:dyDescent="0.25" outlineLevel="5" collapsed="1">
      <c r="A271" s="7" t="s">
        <v>12</v>
      </c>
      <c r="B271" s="7" t="s">
        <v>96</v>
      </c>
      <c r="C271" s="10" t="s">
        <v>156</v>
      </c>
      <c r="D271" s="7"/>
      <c r="E271" s="7" t="s">
        <v>157</v>
      </c>
      <c r="F271" s="7" t="s">
        <v>14</v>
      </c>
      <c r="G271" s="7" t="s">
        <v>158</v>
      </c>
    </row>
    <row r="272" spans="1:7" x14ac:dyDescent="0.25" outlineLevel="5" collapsed="1">
      <c r="A272" s="8" t="s">
        <v>14</v>
      </c>
      <c r="B272" s="9" t="s">
        <v>159</v>
      </c>
      <c r="C272" s="8" t="s">
        <v>2</v>
      </c>
      <c r="D272" s="8">
        <f>EXACT(G271,"Estimation by proportionate crown cover")</f>
      </c>
      <c r="E272" s="8" t="s">
        <v>160</v>
      </c>
      <c r="F272" s="8" t="s">
        <v>14</v>
      </c>
      <c r="G272" s="8" t="s">
        <v>2</v>
      </c>
    </row>
    <row r="273" spans="1:7" x14ac:dyDescent="0.25" outlineLevel="6" collapsed="1">
      <c r="A273" s="8" t="s">
        <v>12</v>
      </c>
      <c r="B273" s="9" t="s">
        <v>161</v>
      </c>
      <c r="C273" s="8" t="s">
        <v>2</v>
      </c>
      <c r="D273" s="8"/>
      <c r="E273" s="8" t="s">
        <v>162</v>
      </c>
      <c r="F273" s="8" t="s">
        <v>12</v>
      </c>
      <c r="G273" s="8" t="s">
        <v>2</v>
      </c>
    </row>
    <row r="274" spans="1:7" x14ac:dyDescent="0.25" outlineLevel="7" collapsed="1">
      <c r="A274" s="7" t="s">
        <v>12</v>
      </c>
      <c r="B274" s="7" t="s">
        <v>60</v>
      </c>
      <c r="C274" s="7" t="s">
        <v>2</v>
      </c>
      <c r="D274" s="7"/>
      <c r="E274" s="7" t="s">
        <v>163</v>
      </c>
      <c r="F274" s="7" t="s">
        <v>14</v>
      </c>
      <c r="G274" s="7">
        <v>1</v>
      </c>
    </row>
    <row r="275" spans="1:7" x14ac:dyDescent="0.25" outlineLevel="7" collapsed="1">
      <c r="A275" s="7" t="s">
        <v>12</v>
      </c>
      <c r="B275" s="7" t="s">
        <v>60</v>
      </c>
      <c r="C275" s="7" t="s">
        <v>2</v>
      </c>
      <c r="D275" s="7"/>
      <c r="E275" s="7" t="s">
        <v>164</v>
      </c>
      <c r="F275" s="7" t="s">
        <v>14</v>
      </c>
      <c r="G275" s="7">
        <v>1</v>
      </c>
    </row>
    <row r="276" spans="1:7" x14ac:dyDescent="0.25" outlineLevel="7" collapsed="1">
      <c r="A276" s="7" t="s">
        <v>12</v>
      </c>
      <c r="B276" s="7" t="s">
        <v>60</v>
      </c>
      <c r="C276" s="7" t="s">
        <v>2</v>
      </c>
      <c r="D276" s="7"/>
      <c r="E276" s="7" t="s">
        <v>165</v>
      </c>
      <c r="F276" s="7" t="s">
        <v>14</v>
      </c>
      <c r="G276" s="7">
        <v>1</v>
      </c>
    </row>
    <row r="277" spans="1:7" x14ac:dyDescent="0.25" outlineLevel="7" collapsed="1">
      <c r="A277" s="7" t="s">
        <v>12</v>
      </c>
      <c r="B277" s="7" t="s">
        <v>60</v>
      </c>
      <c r="C277" s="7" t="s">
        <v>2</v>
      </c>
      <c r="D277" s="7"/>
      <c r="E277" s="7" t="s">
        <v>166</v>
      </c>
      <c r="F277" s="7" t="s">
        <v>14</v>
      </c>
      <c r="G277" s="7">
        <v>1</v>
      </c>
    </row>
    <row r="278" spans="1:7" x14ac:dyDescent="0.25" outlineLevel="7" collapsed="1">
      <c r="A278" s="7" t="s">
        <v>12</v>
      </c>
      <c r="B278" s="7" t="s">
        <v>60</v>
      </c>
      <c r="C278" s="7" t="s">
        <v>2</v>
      </c>
      <c r="D278" s="7"/>
      <c r="E278" s="7" t="s">
        <v>167</v>
      </c>
      <c r="F278" s="7" t="s">
        <v>14</v>
      </c>
      <c r="G278" s="7">
        <v>1</v>
      </c>
    </row>
    <row r="279" spans="1:7" x14ac:dyDescent="0.25" outlineLevel="7" collapsed="1">
      <c r="A279" s="7" t="s">
        <v>12</v>
      </c>
      <c r="B279" s="7" t="s">
        <v>60</v>
      </c>
      <c r="C279" s="7" t="s">
        <v>2</v>
      </c>
      <c r="D279" s="7"/>
      <c r="E279" s="7" t="s">
        <v>168</v>
      </c>
      <c r="F279" s="7" t="s">
        <v>14</v>
      </c>
      <c r="G279" s="7">
        <v>1</v>
      </c>
    </row>
    <row r="280" spans="1:7" x14ac:dyDescent="0.25" outlineLevel="5" collapsed="1">
      <c r="A280" s="8" t="s">
        <v>14</v>
      </c>
      <c r="B280" s="9" t="s">
        <v>169</v>
      </c>
      <c r="C280" s="8" t="s">
        <v>2</v>
      </c>
      <c r="D280" s="8">
        <f>EXACT(G271,"Direct estimation of change by re-measurement of sample plots")</f>
      </c>
      <c r="E280" s="8" t="s">
        <v>170</v>
      </c>
      <c r="F280" s="8" t="s">
        <v>14</v>
      </c>
      <c r="G280" s="8" t="s">
        <v>2</v>
      </c>
    </row>
    <row r="281" spans="1:7" x14ac:dyDescent="0.25" outlineLevel="6" collapsed="1">
      <c r="A281" s="7" t="s">
        <v>12</v>
      </c>
      <c r="B281" s="7" t="s">
        <v>60</v>
      </c>
      <c r="C281" s="7" t="s">
        <v>2</v>
      </c>
      <c r="D281" s="7"/>
      <c r="E281" s="7" t="s">
        <v>164</v>
      </c>
      <c r="F281" s="7" t="s">
        <v>14</v>
      </c>
      <c r="G281" s="7">
        <v>1</v>
      </c>
    </row>
    <row r="282" spans="1:7" x14ac:dyDescent="0.25" outlineLevel="6" collapsed="1">
      <c r="A282" s="7" t="s">
        <v>12</v>
      </c>
      <c r="B282" s="7" t="s">
        <v>60</v>
      </c>
      <c r="C282" s="7" t="s">
        <v>2</v>
      </c>
      <c r="D282" s="7"/>
      <c r="E282" s="7" t="s">
        <v>171</v>
      </c>
      <c r="F282" s="7" t="s">
        <v>14</v>
      </c>
      <c r="G282" s="7">
        <v>1</v>
      </c>
    </row>
    <row r="283" spans="1:7" x14ac:dyDescent="0.25" outlineLevel="6" collapsed="1">
      <c r="A283" s="7" t="s">
        <v>12</v>
      </c>
      <c r="B283" s="7" t="s">
        <v>60</v>
      </c>
      <c r="C283" s="7" t="s">
        <v>2</v>
      </c>
      <c r="D283" s="7"/>
      <c r="E283" s="7" t="s">
        <v>172</v>
      </c>
      <c r="F283" s="7" t="s">
        <v>14</v>
      </c>
      <c r="G283" s="7">
        <v>1</v>
      </c>
    </row>
    <row r="284" spans="1:7" x14ac:dyDescent="0.25" outlineLevel="6" collapsed="1">
      <c r="A284" s="7" t="s">
        <v>12</v>
      </c>
      <c r="B284" s="7" t="s">
        <v>60</v>
      </c>
      <c r="C284" s="7" t="s">
        <v>2</v>
      </c>
      <c r="D284" s="7"/>
      <c r="E284" s="7" t="s">
        <v>173</v>
      </c>
      <c r="F284" s="7" t="s">
        <v>14</v>
      </c>
      <c r="G284" s="7">
        <v>1</v>
      </c>
    </row>
    <row r="285" spans="1:7" x14ac:dyDescent="0.25" outlineLevel="6" collapsed="1">
      <c r="A285" s="7" t="s">
        <v>12</v>
      </c>
      <c r="B285" s="7" t="s">
        <v>60</v>
      </c>
      <c r="C285" s="7" t="s">
        <v>2</v>
      </c>
      <c r="D285" s="7"/>
      <c r="E285" s="7" t="s">
        <v>174</v>
      </c>
      <c r="F285" s="7" t="s">
        <v>14</v>
      </c>
      <c r="G285" s="7">
        <v>1</v>
      </c>
    </row>
    <row r="286" spans="1:7" x14ac:dyDescent="0.25" outlineLevel="6" collapsed="1">
      <c r="A286" s="7" t="s">
        <v>12</v>
      </c>
      <c r="B286" s="7" t="s">
        <v>60</v>
      </c>
      <c r="C286" s="7" t="s">
        <v>2</v>
      </c>
      <c r="D286" s="7"/>
      <c r="E286" s="7" t="s">
        <v>175</v>
      </c>
      <c r="F286" s="7" t="s">
        <v>14</v>
      </c>
      <c r="G286" s="7">
        <v>1</v>
      </c>
    </row>
    <row r="287" spans="1:7" x14ac:dyDescent="0.25" outlineLevel="6" collapsed="1">
      <c r="A287" s="8" t="s">
        <v>12</v>
      </c>
      <c r="B287" s="9" t="s">
        <v>176</v>
      </c>
      <c r="C287" s="8" t="s">
        <v>2</v>
      </c>
      <c r="D287" s="8"/>
      <c r="E287" s="8" t="s">
        <v>177</v>
      </c>
      <c r="F287" s="8" t="s">
        <v>12</v>
      </c>
      <c r="G287" s="8" t="s">
        <v>2</v>
      </c>
    </row>
    <row r="288" spans="1:7" x14ac:dyDescent="0.25" outlineLevel="7" collapsed="1">
      <c r="A288" s="7" t="s">
        <v>12</v>
      </c>
      <c r="B288" s="7" t="s">
        <v>60</v>
      </c>
      <c r="C288" s="7" t="s">
        <v>2</v>
      </c>
      <c r="D288" s="7"/>
      <c r="E288" s="7" t="s">
        <v>178</v>
      </c>
      <c r="F288" s="7" t="s">
        <v>14</v>
      </c>
      <c r="G288" s="7">
        <v>1</v>
      </c>
    </row>
    <row r="289" spans="1:7" x14ac:dyDescent="0.25" outlineLevel="7" collapsed="1">
      <c r="A289" s="7" t="s">
        <v>12</v>
      </c>
      <c r="B289" s="7" t="s">
        <v>60</v>
      </c>
      <c r="C289" s="7" t="s">
        <v>2</v>
      </c>
      <c r="D289" s="7"/>
      <c r="E289" s="7" t="s">
        <v>179</v>
      </c>
      <c r="F289" s="7" t="s">
        <v>12</v>
      </c>
      <c r="G289" s="7">
        <v>1</v>
      </c>
    </row>
    <row r="290" spans="1:7" x14ac:dyDescent="0.25" outlineLevel="7" collapsed="1">
      <c r="A290" s="7" t="s">
        <v>12</v>
      </c>
      <c r="B290" s="7" t="s">
        <v>60</v>
      </c>
      <c r="C290" s="7" t="s">
        <v>2</v>
      </c>
      <c r="D290" s="7"/>
      <c r="E290" s="7" t="s">
        <v>180</v>
      </c>
      <c r="F290" s="7" t="s">
        <v>14</v>
      </c>
      <c r="G290" s="7">
        <v>1</v>
      </c>
    </row>
    <row r="291" spans="1:7" x14ac:dyDescent="0.25" outlineLevel="7" collapsed="1">
      <c r="A291" s="7" t="s">
        <v>12</v>
      </c>
      <c r="B291" s="7" t="s">
        <v>60</v>
      </c>
      <c r="C291" s="7" t="s">
        <v>2</v>
      </c>
      <c r="D291" s="7"/>
      <c r="E291" s="7" t="s">
        <v>181</v>
      </c>
      <c r="F291" s="7" t="s">
        <v>14</v>
      </c>
      <c r="G291" s="7">
        <v>1</v>
      </c>
    </row>
    <row r="292" spans="1:7" x14ac:dyDescent="0.25" outlineLevel="5" collapsed="1">
      <c r="A292" s="8" t="s">
        <v>14</v>
      </c>
      <c r="B292" s="9" t="s">
        <v>182</v>
      </c>
      <c r="C292" s="8" t="s">
        <v>2</v>
      </c>
      <c r="D292" s="8">
        <f>EXACT(G271,"Difference of two independent stock estimations")</f>
      </c>
      <c r="E292" s="8" t="s">
        <v>158</v>
      </c>
      <c r="F292" s="8" t="s">
        <v>14</v>
      </c>
      <c r="G292" s="8" t="s">
        <v>2</v>
      </c>
    </row>
    <row r="293" spans="1:7" x14ac:dyDescent="0.25" outlineLevel="6" collapsed="1">
      <c r="A293" s="7" t="s">
        <v>12</v>
      </c>
      <c r="B293" s="7" t="s">
        <v>60</v>
      </c>
      <c r="C293" s="7" t="s">
        <v>2</v>
      </c>
      <c r="D293" s="7"/>
      <c r="E293" s="7" t="s">
        <v>183</v>
      </c>
      <c r="F293" s="7" t="s">
        <v>14</v>
      </c>
      <c r="G293" s="7">
        <v>1</v>
      </c>
    </row>
    <row r="294" spans="1:7" x14ac:dyDescent="0.25" outlineLevel="6" collapsed="1">
      <c r="A294" s="7" t="s">
        <v>12</v>
      </c>
      <c r="B294" s="7" t="s">
        <v>60</v>
      </c>
      <c r="C294" s="7" t="s">
        <v>2</v>
      </c>
      <c r="D294" s="7"/>
      <c r="E294" s="7" t="s">
        <v>184</v>
      </c>
      <c r="F294" s="7" t="s">
        <v>14</v>
      </c>
      <c r="G294" s="7">
        <v>1</v>
      </c>
    </row>
    <row r="295" spans="1:7" x14ac:dyDescent="0.25" outlineLevel="6" collapsed="1">
      <c r="A295" s="7" t="s">
        <v>12</v>
      </c>
      <c r="B295" s="7" t="s">
        <v>60</v>
      </c>
      <c r="C295" s="7" t="s">
        <v>2</v>
      </c>
      <c r="D295" s="7"/>
      <c r="E295" s="7" t="s">
        <v>185</v>
      </c>
      <c r="F295" s="7" t="s">
        <v>14</v>
      </c>
      <c r="G295" s="7">
        <v>1</v>
      </c>
    </row>
    <row r="296" spans="1:7" x14ac:dyDescent="0.25" outlineLevel="6" collapsed="1">
      <c r="A296" s="7" t="s">
        <v>12</v>
      </c>
      <c r="B296" s="7" t="s">
        <v>60</v>
      </c>
      <c r="C296" s="7" t="s">
        <v>2</v>
      </c>
      <c r="D296" s="7"/>
      <c r="E296" s="7" t="s">
        <v>186</v>
      </c>
      <c r="F296" s="7" t="s">
        <v>14</v>
      </c>
      <c r="G296" s="7">
        <v>1</v>
      </c>
    </row>
    <row r="297" spans="1:7" x14ac:dyDescent="0.25" outlineLevel="6" collapsed="1">
      <c r="A297" s="7" t="s">
        <v>12</v>
      </c>
      <c r="B297" s="7" t="s">
        <v>60</v>
      </c>
      <c r="C297" s="7" t="s">
        <v>2</v>
      </c>
      <c r="D297" s="7"/>
      <c r="E297" s="7" t="s">
        <v>187</v>
      </c>
      <c r="F297" s="7" t="s">
        <v>14</v>
      </c>
      <c r="G297" s="7">
        <v>1</v>
      </c>
    </row>
    <row r="298" spans="1:7" x14ac:dyDescent="0.25" outlineLevel="4" collapsed="1">
      <c r="A298" s="8" t="s">
        <v>14</v>
      </c>
      <c r="B298" s="9" t="s">
        <v>188</v>
      </c>
      <c r="C298" s="8" t="s">
        <v>2</v>
      </c>
      <c r="D298" s="8">
        <f>NOT(EXACT(G269,"Between two points of time"))</f>
      </c>
      <c r="E298" s="8" t="s">
        <v>189</v>
      </c>
      <c r="F298" s="8" t="s">
        <v>14</v>
      </c>
      <c r="G298" s="8" t="s">
        <v>2</v>
      </c>
    </row>
    <row r="299" spans="1:7" x14ac:dyDescent="0.25" outlineLevel="5" collapsed="1">
      <c r="A299" s="7" t="s">
        <v>12</v>
      </c>
      <c r="B299" s="7" t="s">
        <v>60</v>
      </c>
      <c r="C299" s="7" t="s">
        <v>2</v>
      </c>
      <c r="D299" s="7" t="s">
        <v>14</v>
      </c>
      <c r="E299" s="7" t="s">
        <v>190</v>
      </c>
      <c r="F299" s="7" t="s">
        <v>14</v>
      </c>
      <c r="G299" s="7">
        <v>1</v>
      </c>
    </row>
    <row r="300" spans="1:7" x14ac:dyDescent="0.25" outlineLevel="5" collapsed="1">
      <c r="A300" s="7" t="s">
        <v>12</v>
      </c>
      <c r="B300" s="7" t="s">
        <v>60</v>
      </c>
      <c r="C300" s="7" t="s">
        <v>2</v>
      </c>
      <c r="D300" s="7" t="s">
        <v>14</v>
      </c>
      <c r="E300" s="7" t="s">
        <v>191</v>
      </c>
      <c r="F300" s="7" t="s">
        <v>14</v>
      </c>
      <c r="G300" s="7">
        <v>1</v>
      </c>
    </row>
    <row r="301" spans="1:7" x14ac:dyDescent="0.25" outlineLevel="5" collapsed="1">
      <c r="A301" s="7" t="s">
        <v>12</v>
      </c>
      <c r="B301" s="7" t="s">
        <v>60</v>
      </c>
      <c r="C301" s="7" t="s">
        <v>2</v>
      </c>
      <c r="D301" s="7"/>
      <c r="E301" s="7" t="s">
        <v>192</v>
      </c>
      <c r="F301" s="7" t="s">
        <v>14</v>
      </c>
      <c r="G301" s="7">
        <v>1</v>
      </c>
    </row>
    <row r="302" spans="1:7" x14ac:dyDescent="0.25" outlineLevel="4" collapsed="1">
      <c r="A302" s="8" t="s">
        <v>12</v>
      </c>
      <c r="B302" s="9" t="s">
        <v>193</v>
      </c>
      <c r="C302" s="8" t="s">
        <v>2</v>
      </c>
      <c r="D302" s="8"/>
      <c r="E302" s="8" t="s">
        <v>194</v>
      </c>
      <c r="F302" s="8" t="s">
        <v>14</v>
      </c>
      <c r="G302" s="8" t="s">
        <v>2</v>
      </c>
    </row>
    <row r="303" spans="1:7" x14ac:dyDescent="0.25" outlineLevel="5" collapsed="1">
      <c r="A303" s="7" t="s">
        <v>12</v>
      </c>
      <c r="B303" s="7" t="s">
        <v>96</v>
      </c>
      <c r="C303" s="10" t="s">
        <v>195</v>
      </c>
      <c r="D303" s="7"/>
      <c r="E303" s="7" t="s">
        <v>196</v>
      </c>
      <c r="F303" s="7" t="s">
        <v>14</v>
      </c>
      <c r="G303" s="7" t="s">
        <v>197</v>
      </c>
    </row>
    <row r="304" spans="1:7" x14ac:dyDescent="0.25" outlineLevel="5" collapsed="1">
      <c r="A304" s="8" t="s">
        <v>14</v>
      </c>
      <c r="B304" s="9" t="s">
        <v>198</v>
      </c>
      <c r="C304" s="8" t="s">
        <v>2</v>
      </c>
      <c r="D304" s="8">
        <f>EXACT(G303,"Updating the previous stock by independent measurement of change")</f>
      </c>
      <c r="E304" s="8" t="s">
        <v>199</v>
      </c>
      <c r="F304" s="8" t="s">
        <v>14</v>
      </c>
      <c r="G304" s="8" t="s">
        <v>2</v>
      </c>
    </row>
    <row r="305" spans="1:7" x14ac:dyDescent="0.25" outlineLevel="6" collapsed="1">
      <c r="A305" s="7" t="s">
        <v>12</v>
      </c>
      <c r="B305" s="7" t="s">
        <v>60</v>
      </c>
      <c r="C305" s="7" t="s">
        <v>2</v>
      </c>
      <c r="D305" s="7"/>
      <c r="E305" s="7" t="s">
        <v>200</v>
      </c>
      <c r="F305" s="7" t="s">
        <v>14</v>
      </c>
      <c r="G305" s="7">
        <v>1</v>
      </c>
    </row>
    <row r="306" spans="1:7" x14ac:dyDescent="0.25" outlineLevel="6" collapsed="1">
      <c r="A306" s="7" t="s">
        <v>12</v>
      </c>
      <c r="B306" s="7" t="s">
        <v>60</v>
      </c>
      <c r="C306" s="7" t="s">
        <v>2</v>
      </c>
      <c r="D306" s="7"/>
      <c r="E306" s="7" t="s">
        <v>201</v>
      </c>
      <c r="F306" s="7" t="s">
        <v>14</v>
      </c>
      <c r="G306" s="7">
        <v>1</v>
      </c>
    </row>
    <row r="307" spans="1:7" x14ac:dyDescent="0.25" outlineLevel="6" collapsed="1">
      <c r="A307" s="7" t="s">
        <v>12</v>
      </c>
      <c r="B307" s="7" t="s">
        <v>60</v>
      </c>
      <c r="C307" s="7" t="s">
        <v>2</v>
      </c>
      <c r="D307" s="7"/>
      <c r="E307" s="7" t="s">
        <v>202</v>
      </c>
      <c r="F307" s="7" t="s">
        <v>14</v>
      </c>
      <c r="G307" s="7">
        <v>1</v>
      </c>
    </row>
    <row r="308" spans="1:7" x14ac:dyDescent="0.25" outlineLevel="6" collapsed="1">
      <c r="A308" s="7" t="s">
        <v>12</v>
      </c>
      <c r="B308" s="7" t="s">
        <v>60</v>
      </c>
      <c r="C308" s="7" t="s">
        <v>2</v>
      </c>
      <c r="D308" s="7"/>
      <c r="E308" s="7" t="s">
        <v>203</v>
      </c>
      <c r="F308" s="7" t="s">
        <v>14</v>
      </c>
      <c r="G308" s="7">
        <v>1</v>
      </c>
    </row>
    <row r="309" spans="1:7" x14ac:dyDescent="0.25" outlineLevel="6" collapsed="1">
      <c r="A309" s="7" t="s">
        <v>12</v>
      </c>
      <c r="B309" s="7" t="s">
        <v>60</v>
      </c>
      <c r="C309" s="7" t="s">
        <v>2</v>
      </c>
      <c r="D309" s="7"/>
      <c r="E309" s="7" t="s">
        <v>204</v>
      </c>
      <c r="F309" s="7" t="s">
        <v>14</v>
      </c>
      <c r="G309" s="7">
        <v>1</v>
      </c>
    </row>
    <row r="310" spans="1:7" x14ac:dyDescent="0.25" outlineLevel="5" collapsed="1">
      <c r="A310" s="8" t="s">
        <v>14</v>
      </c>
      <c r="B310" s="9" t="s">
        <v>205</v>
      </c>
      <c r="C310" s="8" t="s">
        <v>2</v>
      </c>
      <c r="D310" s="8">
        <f>EXACT(G303,"Proportionate crown cover")</f>
      </c>
      <c r="E310" s="8" t="s">
        <v>206</v>
      </c>
      <c r="F310" s="8" t="s">
        <v>14</v>
      </c>
      <c r="G310" s="8" t="s">
        <v>2</v>
      </c>
    </row>
    <row r="311" spans="1:7" x14ac:dyDescent="0.25" outlineLevel="6" collapsed="1">
      <c r="A311" s="8" t="s">
        <v>12</v>
      </c>
      <c r="B311" s="9" t="s">
        <v>207</v>
      </c>
      <c r="C311" s="8" t="s">
        <v>2</v>
      </c>
      <c r="D311" s="8"/>
      <c r="E311" s="8" t="s">
        <v>208</v>
      </c>
      <c r="F311" s="8" t="s">
        <v>12</v>
      </c>
      <c r="G311" s="8" t="s">
        <v>2</v>
      </c>
    </row>
    <row r="312" spans="1:7" x14ac:dyDescent="0.25" outlineLevel="7" collapsed="1">
      <c r="A312" s="7" t="s">
        <v>12</v>
      </c>
      <c r="B312" s="7" t="s">
        <v>60</v>
      </c>
      <c r="C312" s="7" t="s">
        <v>2</v>
      </c>
      <c r="D312" s="7"/>
      <c r="E312" s="7" t="s">
        <v>209</v>
      </c>
      <c r="F312" s="7" t="s">
        <v>14</v>
      </c>
      <c r="G312" s="7">
        <v>1</v>
      </c>
    </row>
    <row r="313" spans="1:7" x14ac:dyDescent="0.25" outlineLevel="7" collapsed="1">
      <c r="A313" s="7" t="s">
        <v>12</v>
      </c>
      <c r="B313" s="7" t="s">
        <v>60</v>
      </c>
      <c r="C313" s="7" t="s">
        <v>2</v>
      </c>
      <c r="D313" s="7"/>
      <c r="E313" s="7" t="s">
        <v>164</v>
      </c>
      <c r="F313" s="7" t="s">
        <v>14</v>
      </c>
      <c r="G313" s="7">
        <v>1</v>
      </c>
    </row>
    <row r="314" spans="1:7" x14ac:dyDescent="0.25" outlineLevel="7" collapsed="1">
      <c r="A314" s="7" t="s">
        <v>12</v>
      </c>
      <c r="B314" s="7" t="s">
        <v>60</v>
      </c>
      <c r="C314" s="7" t="s">
        <v>2</v>
      </c>
      <c r="D314" s="7"/>
      <c r="E314" s="7" t="s">
        <v>210</v>
      </c>
      <c r="F314" s="7" t="s">
        <v>14</v>
      </c>
      <c r="G314" s="7">
        <v>1</v>
      </c>
    </row>
    <row r="315" spans="1:7" x14ac:dyDescent="0.25" outlineLevel="7" collapsed="1">
      <c r="A315" s="7" t="s">
        <v>12</v>
      </c>
      <c r="B315" s="7" t="s">
        <v>60</v>
      </c>
      <c r="C315" s="7" t="s">
        <v>2</v>
      </c>
      <c r="D315" s="7"/>
      <c r="E315" s="7" t="s">
        <v>211</v>
      </c>
      <c r="F315" s="7" t="s">
        <v>14</v>
      </c>
      <c r="G315" s="7">
        <v>1</v>
      </c>
    </row>
    <row r="316" spans="1:7" x14ac:dyDescent="0.25" outlineLevel="7" collapsed="1">
      <c r="A316" s="7" t="s">
        <v>12</v>
      </c>
      <c r="B316" s="7" t="s">
        <v>60</v>
      </c>
      <c r="C316" s="7" t="s">
        <v>2</v>
      </c>
      <c r="D316" s="7"/>
      <c r="E316" s="7" t="s">
        <v>212</v>
      </c>
      <c r="F316" s="7" t="s">
        <v>14</v>
      </c>
      <c r="G316" s="7">
        <v>1</v>
      </c>
    </row>
    <row r="317" spans="1:7" x14ac:dyDescent="0.25" outlineLevel="7" collapsed="1">
      <c r="A317" s="7" t="s">
        <v>12</v>
      </c>
      <c r="B317" s="7" t="s">
        <v>60</v>
      </c>
      <c r="C317" s="7" t="s">
        <v>2</v>
      </c>
      <c r="D317" s="7"/>
      <c r="E317" s="7" t="s">
        <v>213</v>
      </c>
      <c r="F317" s="7" t="s">
        <v>14</v>
      </c>
      <c r="G317" s="7">
        <v>1</v>
      </c>
    </row>
    <row r="318" spans="1:7" x14ac:dyDescent="0.25" outlineLevel="5" collapsed="1">
      <c r="A318" s="8" t="s">
        <v>14</v>
      </c>
      <c r="B318" s="9" t="s">
        <v>214</v>
      </c>
      <c r="C318" s="8" t="s">
        <v>2</v>
      </c>
      <c r="D318" s="8">
        <f>EXACT(G303,"Measurement of sample plots")</f>
      </c>
      <c r="E318" s="8" t="s">
        <v>197</v>
      </c>
      <c r="F318" s="8" t="s">
        <v>14</v>
      </c>
      <c r="G318" s="8" t="s">
        <v>2</v>
      </c>
    </row>
    <row r="319" spans="1:7" x14ac:dyDescent="0.25" outlineLevel="6" collapsed="1">
      <c r="A319" s="7" t="s">
        <v>12</v>
      </c>
      <c r="B319" s="7" t="s">
        <v>96</v>
      </c>
      <c r="C319" s="10" t="s">
        <v>215</v>
      </c>
      <c r="D319" s="7"/>
      <c r="E319" s="7" t="s">
        <v>216</v>
      </c>
      <c r="F319" s="7" t="s">
        <v>14</v>
      </c>
      <c r="G319" s="7" t="s">
        <v>217</v>
      </c>
    </row>
    <row r="320" spans="1:7" x14ac:dyDescent="0.25" outlineLevel="6" collapsed="1">
      <c r="A320" s="8" t="s">
        <v>14</v>
      </c>
      <c r="B320" s="9" t="s">
        <v>218</v>
      </c>
      <c r="C320" s="8" t="s">
        <v>2</v>
      </c>
      <c r="D320" s="8">
        <f>EXACT(G319,"Stratified random sampling")</f>
      </c>
      <c r="E320" s="8" t="s">
        <v>217</v>
      </c>
      <c r="F320" s="8" t="s">
        <v>14</v>
      </c>
      <c r="G320" s="8" t="s">
        <v>2</v>
      </c>
    </row>
    <row r="321" spans="1:7" x14ac:dyDescent="0.25" outlineLevel="7" collapsed="1">
      <c r="A321" s="7" t="s">
        <v>12</v>
      </c>
      <c r="B321" s="7" t="s">
        <v>60</v>
      </c>
      <c r="C321" s="7" t="s">
        <v>2</v>
      </c>
      <c r="D321" s="7"/>
      <c r="E321" s="7" t="s">
        <v>164</v>
      </c>
      <c r="F321" s="7" t="s">
        <v>14</v>
      </c>
      <c r="G321" s="7">
        <v>1</v>
      </c>
    </row>
    <row r="322" spans="1:7" x14ac:dyDescent="0.25" outlineLevel="7" collapsed="1">
      <c r="A322" s="7" t="s">
        <v>12</v>
      </c>
      <c r="B322" s="7" t="s">
        <v>60</v>
      </c>
      <c r="C322" s="7" t="s">
        <v>2</v>
      </c>
      <c r="D322" s="7"/>
      <c r="E322" s="7" t="s">
        <v>219</v>
      </c>
      <c r="F322" s="7" t="s">
        <v>14</v>
      </c>
      <c r="G322" s="7">
        <v>1</v>
      </c>
    </row>
    <row r="323" spans="1:7" x14ac:dyDescent="0.25" outlineLevel="7" collapsed="1">
      <c r="A323" s="7" t="s">
        <v>12</v>
      </c>
      <c r="B323" s="7" t="s">
        <v>60</v>
      </c>
      <c r="C323" s="7" t="s">
        <v>2</v>
      </c>
      <c r="D323" s="7"/>
      <c r="E323" s="7" t="s">
        <v>220</v>
      </c>
      <c r="F323" s="7" t="s">
        <v>14</v>
      </c>
      <c r="G323" s="7">
        <v>1</v>
      </c>
    </row>
    <row r="324" spans="1:7" x14ac:dyDescent="0.25" outlineLevel="7" collapsed="1">
      <c r="A324" s="7" t="s">
        <v>12</v>
      </c>
      <c r="B324" s="7" t="s">
        <v>60</v>
      </c>
      <c r="C324" s="7" t="s">
        <v>2</v>
      </c>
      <c r="D324" s="7"/>
      <c r="E324" s="7" t="s">
        <v>221</v>
      </c>
      <c r="F324" s="7" t="s">
        <v>14</v>
      </c>
      <c r="G324" s="7">
        <v>1</v>
      </c>
    </row>
    <row r="325" spans="1:7" x14ac:dyDescent="0.25" outlineLevel="7" collapsed="1">
      <c r="A325" s="7" t="s">
        <v>12</v>
      </c>
      <c r="B325" s="7" t="s">
        <v>60</v>
      </c>
      <c r="C325" s="7" t="s">
        <v>2</v>
      </c>
      <c r="D325" s="7"/>
      <c r="E325" s="7" t="s">
        <v>222</v>
      </c>
      <c r="F325" s="7" t="s">
        <v>14</v>
      </c>
      <c r="G325" s="7">
        <v>1</v>
      </c>
    </row>
    <row r="326" spans="1:7" x14ac:dyDescent="0.25" outlineLevel="7" collapsed="1">
      <c r="A326" s="7" t="s">
        <v>12</v>
      </c>
      <c r="B326" s="7" t="s">
        <v>60</v>
      </c>
      <c r="C326" s="7" t="s">
        <v>2</v>
      </c>
      <c r="D326" s="7"/>
      <c r="E326" s="7" t="s">
        <v>223</v>
      </c>
      <c r="F326" s="7" t="s">
        <v>14</v>
      </c>
      <c r="G326" s="7">
        <v>1</v>
      </c>
    </row>
    <row r="327" spans="1:7" x14ac:dyDescent="0.25" outlineLevel="7" collapsed="1">
      <c r="A327" s="7" t="s">
        <v>12</v>
      </c>
      <c r="B327" s="10" t="s">
        <v>224</v>
      </c>
      <c r="C327" s="7" t="s">
        <v>2</v>
      </c>
      <c r="D327" s="7"/>
      <c r="E327" s="7" t="s">
        <v>225</v>
      </c>
      <c r="F327" s="7" t="s">
        <v>12</v>
      </c>
      <c r="G327" s="7" t="s">
        <v>2</v>
      </c>
    </row>
    <row r="328" spans="1:7" x14ac:dyDescent="0.25" outlineLevel="6" collapsed="1">
      <c r="A328" s="8" t="s">
        <v>14</v>
      </c>
      <c r="B328" s="9" t="s">
        <v>226</v>
      </c>
      <c r="C328" s="8" t="s">
        <v>2</v>
      </c>
      <c r="D328" s="8">
        <f>NOT(EXACT(G319,"Stratified random sampling"))</f>
      </c>
      <c r="E328" s="8" t="s">
        <v>227</v>
      </c>
      <c r="F328" s="8" t="s">
        <v>14</v>
      </c>
      <c r="G328" s="8" t="s">
        <v>2</v>
      </c>
    </row>
    <row r="329" spans="1:7" x14ac:dyDescent="0.25" outlineLevel="7" collapsed="1">
      <c r="A329" s="7" t="s">
        <v>12</v>
      </c>
      <c r="B329" s="7" t="s">
        <v>60</v>
      </c>
      <c r="C329" s="7" t="s">
        <v>2</v>
      </c>
      <c r="D329" s="7"/>
      <c r="E329" s="7" t="s">
        <v>164</v>
      </c>
      <c r="F329" s="7" t="s">
        <v>14</v>
      </c>
      <c r="G329" s="7">
        <v>1</v>
      </c>
    </row>
    <row r="330" spans="1:7" x14ac:dyDescent="0.25" outlineLevel="7" collapsed="1">
      <c r="A330" s="7" t="s">
        <v>12</v>
      </c>
      <c r="B330" s="7" t="s">
        <v>60</v>
      </c>
      <c r="C330" s="7" t="s">
        <v>2</v>
      </c>
      <c r="D330" s="7"/>
      <c r="E330" s="7" t="s">
        <v>219</v>
      </c>
      <c r="F330" s="7" t="s">
        <v>14</v>
      </c>
      <c r="G330" s="7">
        <v>1</v>
      </c>
    </row>
    <row r="331" spans="1:7" x14ac:dyDescent="0.25" outlineLevel="7" collapsed="1">
      <c r="A331" s="7" t="s">
        <v>12</v>
      </c>
      <c r="B331" s="7" t="s">
        <v>60</v>
      </c>
      <c r="C331" s="7" t="s">
        <v>2</v>
      </c>
      <c r="D331" s="7"/>
      <c r="E331" s="7" t="s">
        <v>220</v>
      </c>
      <c r="F331" s="7" t="s">
        <v>14</v>
      </c>
      <c r="G331" s="7">
        <v>1</v>
      </c>
    </row>
    <row r="332" spans="1:7" x14ac:dyDescent="0.25" outlineLevel="7" collapsed="1">
      <c r="A332" s="7" t="s">
        <v>12</v>
      </c>
      <c r="B332" s="7" t="s">
        <v>60</v>
      </c>
      <c r="C332" s="7" t="s">
        <v>2</v>
      </c>
      <c r="D332" s="7"/>
      <c r="E332" s="7" t="s">
        <v>221</v>
      </c>
      <c r="F332" s="7" t="s">
        <v>14</v>
      </c>
      <c r="G332" s="7">
        <v>1</v>
      </c>
    </row>
    <row r="333" spans="1:7" x14ac:dyDescent="0.25" outlineLevel="7" collapsed="1">
      <c r="A333" s="7" t="s">
        <v>12</v>
      </c>
      <c r="B333" s="7" t="s">
        <v>60</v>
      </c>
      <c r="C333" s="7" t="s">
        <v>2</v>
      </c>
      <c r="D333" s="7"/>
      <c r="E333" s="7" t="s">
        <v>222</v>
      </c>
      <c r="F333" s="7" t="s">
        <v>14</v>
      </c>
      <c r="G333" s="7">
        <v>1</v>
      </c>
    </row>
    <row r="334" spans="1:7" x14ac:dyDescent="0.25" outlineLevel="7" collapsed="1">
      <c r="A334" s="7" t="s">
        <v>12</v>
      </c>
      <c r="B334" s="7" t="s">
        <v>60</v>
      </c>
      <c r="C334" s="7" t="s">
        <v>2</v>
      </c>
      <c r="D334" s="7"/>
      <c r="E334" s="7" t="s">
        <v>223</v>
      </c>
      <c r="F334" s="7" t="s">
        <v>14</v>
      </c>
      <c r="G334" s="7">
        <v>1</v>
      </c>
    </row>
    <row r="335" spans="1:7" x14ac:dyDescent="0.25" outlineLevel="7" collapsed="1">
      <c r="A335" s="7" t="s">
        <v>12</v>
      </c>
      <c r="B335" s="10" t="s">
        <v>228</v>
      </c>
      <c r="C335" s="7" t="s">
        <v>2</v>
      </c>
      <c r="D335" s="7"/>
      <c r="E335" s="7" t="s">
        <v>225</v>
      </c>
      <c r="F335" s="7" t="s">
        <v>12</v>
      </c>
      <c r="G335" s="7" t="s">
        <v>2</v>
      </c>
    </row>
    <row r="336" spans="1:7" x14ac:dyDescent="0.25" outlineLevel="4" collapsed="1">
      <c r="A336" s="7" t="s">
        <v>12</v>
      </c>
      <c r="B336" s="7" t="s">
        <v>96</v>
      </c>
      <c r="C336" s="10" t="s">
        <v>229</v>
      </c>
      <c r="D336" s="7"/>
      <c r="E336" s="7" t="s">
        <v>230</v>
      </c>
      <c r="F336" s="7" t="s">
        <v>14</v>
      </c>
      <c r="G336" s="7" t="s">
        <v>153</v>
      </c>
    </row>
    <row r="337" spans="1:7" x14ac:dyDescent="0.25" outlineLevel="4" collapsed="1">
      <c r="A337" s="8" t="s">
        <v>14</v>
      </c>
      <c r="B337" s="9" t="s">
        <v>231</v>
      </c>
      <c r="C337" s="8" t="s">
        <v>2</v>
      </c>
      <c r="D337" s="8">
        <f>EXACT(G336,"Between two points of time")</f>
      </c>
      <c r="E337" s="8" t="s">
        <v>232</v>
      </c>
      <c r="F337" s="8" t="s">
        <v>14</v>
      </c>
      <c r="G337" s="8" t="s">
        <v>2</v>
      </c>
    </row>
    <row r="338" spans="1:7" x14ac:dyDescent="0.25" outlineLevel="5" collapsed="1">
      <c r="A338" s="7" t="s">
        <v>12</v>
      </c>
      <c r="B338" s="7" t="s">
        <v>60</v>
      </c>
      <c r="C338" s="7" t="s">
        <v>2</v>
      </c>
      <c r="D338" s="7"/>
      <c r="E338" s="7" t="s">
        <v>233</v>
      </c>
      <c r="F338" s="7" t="s">
        <v>14</v>
      </c>
      <c r="G338" s="7">
        <v>1</v>
      </c>
    </row>
    <row r="339" spans="1:7" x14ac:dyDescent="0.25" outlineLevel="5" collapsed="1">
      <c r="A339" s="7" t="s">
        <v>12</v>
      </c>
      <c r="B339" s="7" t="s">
        <v>60</v>
      </c>
      <c r="C339" s="7" t="s">
        <v>2</v>
      </c>
      <c r="D339" s="7"/>
      <c r="E339" s="7" t="s">
        <v>234</v>
      </c>
      <c r="F339" s="7" t="s">
        <v>14</v>
      </c>
      <c r="G339" s="7">
        <v>1</v>
      </c>
    </row>
    <row r="340" spans="1:7" x14ac:dyDescent="0.25" outlineLevel="4" collapsed="1">
      <c r="A340" s="8" t="s">
        <v>14</v>
      </c>
      <c r="B340" s="9" t="s">
        <v>235</v>
      </c>
      <c r="C340" s="8" t="s">
        <v>2</v>
      </c>
      <c r="D340" s="8">
        <f>NOT(EXACT(G336,"Between two points of time"))</f>
      </c>
      <c r="E340" s="8" t="s">
        <v>236</v>
      </c>
      <c r="F340" s="8" t="s">
        <v>14</v>
      </c>
      <c r="G340" s="8" t="s">
        <v>2</v>
      </c>
    </row>
    <row r="341" spans="1:7" x14ac:dyDescent="0.25" outlineLevel="5" collapsed="1">
      <c r="A341" s="7" t="s">
        <v>12</v>
      </c>
      <c r="B341" s="7" t="s">
        <v>60</v>
      </c>
      <c r="C341" s="7" t="s">
        <v>2</v>
      </c>
      <c r="D341" s="7"/>
      <c r="E341" s="7" t="s">
        <v>237</v>
      </c>
      <c r="F341" s="7" t="s">
        <v>14</v>
      </c>
      <c r="G341" s="7">
        <v>1</v>
      </c>
    </row>
    <row r="342" spans="1:7" x14ac:dyDescent="0.25" outlineLevel="5" collapsed="1">
      <c r="A342" s="7" t="s">
        <v>12</v>
      </c>
      <c r="B342" s="7" t="s">
        <v>60</v>
      </c>
      <c r="C342" s="7" t="s">
        <v>2</v>
      </c>
      <c r="D342" s="7"/>
      <c r="E342" s="7" t="s">
        <v>238</v>
      </c>
      <c r="F342" s="7" t="s">
        <v>14</v>
      </c>
      <c r="G342" s="7">
        <v>1</v>
      </c>
    </row>
    <row r="343" spans="1:7" x14ac:dyDescent="0.25" outlineLevel="5" collapsed="1">
      <c r="A343" s="7" t="s">
        <v>12</v>
      </c>
      <c r="B343" s="7" t="s">
        <v>60</v>
      </c>
      <c r="C343" s="7" t="s">
        <v>2</v>
      </c>
      <c r="D343" s="7"/>
      <c r="E343" s="7" t="s">
        <v>239</v>
      </c>
      <c r="F343" s="7" t="s">
        <v>14</v>
      </c>
      <c r="G343" s="7">
        <v>1</v>
      </c>
    </row>
    <row r="344" spans="1:7" x14ac:dyDescent="0.25" outlineLevel="4" collapsed="1">
      <c r="A344" s="8" t="s">
        <v>12</v>
      </c>
      <c r="B344" s="9" t="s">
        <v>240</v>
      </c>
      <c r="C344" s="8" t="s">
        <v>2</v>
      </c>
      <c r="D344" s="8"/>
      <c r="E344" s="8" t="s">
        <v>241</v>
      </c>
      <c r="F344" s="8" t="s">
        <v>14</v>
      </c>
      <c r="G344" s="8" t="s">
        <v>2</v>
      </c>
    </row>
    <row r="345" spans="1:7" x14ac:dyDescent="0.25" outlineLevel="5" collapsed="1">
      <c r="A345" s="7" t="s">
        <v>12</v>
      </c>
      <c r="B345" s="7" t="s">
        <v>60</v>
      </c>
      <c r="C345" s="7" t="s">
        <v>2</v>
      </c>
      <c r="D345" s="7"/>
      <c r="E345" s="7" t="s">
        <v>242</v>
      </c>
      <c r="F345" s="7" t="s">
        <v>14</v>
      </c>
      <c r="G345" s="7">
        <v>1</v>
      </c>
    </row>
    <row r="346" spans="1:7" x14ac:dyDescent="0.25" outlineLevel="5" collapsed="1">
      <c r="A346" s="7" t="s">
        <v>12</v>
      </c>
      <c r="B346" s="7" t="s">
        <v>60</v>
      </c>
      <c r="C346" s="7" t="s">
        <v>2</v>
      </c>
      <c r="D346" s="7"/>
      <c r="E346" s="7" t="s">
        <v>243</v>
      </c>
      <c r="F346" s="7" t="s">
        <v>14</v>
      </c>
      <c r="G346" s="7">
        <v>1</v>
      </c>
    </row>
    <row r="347" spans="1:7" x14ac:dyDescent="0.25" outlineLevel="5" collapsed="1">
      <c r="A347" s="8" t="s">
        <v>12</v>
      </c>
      <c r="B347" s="9" t="s">
        <v>244</v>
      </c>
      <c r="C347" s="8" t="s">
        <v>2</v>
      </c>
      <c r="D347" s="8"/>
      <c r="E347" s="8" t="s">
        <v>245</v>
      </c>
      <c r="F347" s="8" t="s">
        <v>12</v>
      </c>
      <c r="G347" s="8" t="s">
        <v>2</v>
      </c>
    </row>
    <row r="348" spans="1:7" x14ac:dyDescent="0.25" outlineLevel="6" collapsed="1">
      <c r="A348" s="7" t="s">
        <v>12</v>
      </c>
      <c r="B348" s="7" t="s">
        <v>60</v>
      </c>
      <c r="C348" s="7" t="s">
        <v>2</v>
      </c>
      <c r="D348" s="7"/>
      <c r="E348" s="7" t="s">
        <v>246</v>
      </c>
      <c r="F348" s="7" t="s">
        <v>14</v>
      </c>
      <c r="G348" s="7">
        <v>1</v>
      </c>
    </row>
    <row r="349" spans="1:7" x14ac:dyDescent="0.25" outlineLevel="6" collapsed="1">
      <c r="A349" s="7" t="s">
        <v>12</v>
      </c>
      <c r="B349" s="7" t="s">
        <v>60</v>
      </c>
      <c r="C349" s="7" t="s">
        <v>2</v>
      </c>
      <c r="D349" s="7"/>
      <c r="E349" s="7" t="s">
        <v>247</v>
      </c>
      <c r="F349" s="7" t="s">
        <v>14</v>
      </c>
      <c r="G349" s="7">
        <v>1</v>
      </c>
    </row>
    <row r="350" spans="1:7" x14ac:dyDescent="0.25" outlineLevel="6" collapsed="1">
      <c r="A350" s="7" t="s">
        <v>12</v>
      </c>
      <c r="B350" s="7" t="s">
        <v>60</v>
      </c>
      <c r="C350" s="7" t="s">
        <v>2</v>
      </c>
      <c r="D350" s="7"/>
      <c r="E350" s="7" t="s">
        <v>248</v>
      </c>
      <c r="F350" s="7" t="s">
        <v>14</v>
      </c>
      <c r="G350" s="7">
        <v>1</v>
      </c>
    </row>
    <row r="351" spans="1:7" x14ac:dyDescent="0.25" outlineLevel="6" collapsed="1">
      <c r="A351" s="7" t="s">
        <v>12</v>
      </c>
      <c r="B351" s="7" t="s">
        <v>60</v>
      </c>
      <c r="C351" s="7" t="s">
        <v>2</v>
      </c>
      <c r="D351" s="7"/>
      <c r="E351" s="7" t="s">
        <v>249</v>
      </c>
      <c r="F351" s="7" t="s">
        <v>14</v>
      </c>
      <c r="G351" s="7">
        <v>1</v>
      </c>
    </row>
    <row r="352" spans="1:7" x14ac:dyDescent="0.25" outlineLevel="6" collapsed="1">
      <c r="A352" s="7" t="s">
        <v>12</v>
      </c>
      <c r="B352" s="7" t="s">
        <v>60</v>
      </c>
      <c r="C352" s="7" t="s">
        <v>2</v>
      </c>
      <c r="D352" s="7"/>
      <c r="E352" s="7" t="s">
        <v>250</v>
      </c>
      <c r="F352" s="7" t="s">
        <v>14</v>
      </c>
      <c r="G352" s="7">
        <v>1</v>
      </c>
    </row>
    <row r="353" spans="1:7" x14ac:dyDescent="0.25" outlineLevel="4" collapsed="1">
      <c r="A353" s="7" t="s">
        <v>12</v>
      </c>
      <c r="B353" s="7" t="s">
        <v>60</v>
      </c>
      <c r="C353" s="7" t="s">
        <v>2</v>
      </c>
      <c r="D353" s="7"/>
      <c r="E353" s="7" t="s">
        <v>251</v>
      </c>
      <c r="F353" s="7" t="s">
        <v>14</v>
      </c>
      <c r="G353" s="7">
        <v>1</v>
      </c>
    </row>
    <row r="354" spans="1:7" x14ac:dyDescent="0.25" outlineLevel="4" collapsed="1">
      <c r="A354" s="7" t="s">
        <v>12</v>
      </c>
      <c r="B354" s="7" t="s">
        <v>60</v>
      </c>
      <c r="C354" s="7" t="s">
        <v>2</v>
      </c>
      <c r="D354" s="7"/>
      <c r="E354" s="7" t="s">
        <v>252</v>
      </c>
      <c r="F354" s="7" t="s">
        <v>14</v>
      </c>
      <c r="G354" s="7">
        <v>1</v>
      </c>
    </row>
    <row r="355" spans="1:7" x14ac:dyDescent="0.25" outlineLevel="4" collapsed="1">
      <c r="A355" s="7" t="s">
        <v>12</v>
      </c>
      <c r="B355" s="7" t="s">
        <v>60</v>
      </c>
      <c r="C355" s="7" t="s">
        <v>2</v>
      </c>
      <c r="D355" s="7"/>
      <c r="E355" s="7" t="s">
        <v>253</v>
      </c>
      <c r="F355" s="7" t="s">
        <v>14</v>
      </c>
      <c r="G355" s="7">
        <v>1</v>
      </c>
    </row>
    <row r="356" spans="1:7" x14ac:dyDescent="0.25" outlineLevel="4" collapsed="1">
      <c r="A356" s="7" t="s">
        <v>12</v>
      </c>
      <c r="B356" s="7" t="s">
        <v>60</v>
      </c>
      <c r="C356" s="7" t="s">
        <v>2</v>
      </c>
      <c r="D356" s="7"/>
      <c r="E356" s="7" t="s">
        <v>254</v>
      </c>
      <c r="F356" s="7" t="s">
        <v>14</v>
      </c>
      <c r="G356" s="7">
        <v>1</v>
      </c>
    </row>
    <row r="357" spans="1:7" x14ac:dyDescent="0.25" outlineLevel="2" collapsed="1">
      <c r="A357" s="8" t="s">
        <v>12</v>
      </c>
      <c r="B357" s="9" t="s">
        <v>355</v>
      </c>
      <c r="C357" s="8" t="s">
        <v>2</v>
      </c>
      <c r="D357" s="8"/>
      <c r="E357" s="8" t="s">
        <v>356</v>
      </c>
      <c r="F357" s="8" t="s">
        <v>12</v>
      </c>
      <c r="G357" s="8" t="s">
        <v>2</v>
      </c>
    </row>
    <row r="358" spans="1:7" x14ac:dyDescent="0.25" outlineLevel="3" collapsed="1">
      <c r="A358" s="7" t="s">
        <v>12</v>
      </c>
      <c r="B358" s="7" t="s">
        <v>60</v>
      </c>
      <c r="C358" s="7" t="s">
        <v>2</v>
      </c>
      <c r="D358" s="7"/>
      <c r="E358" s="7" t="s">
        <v>357</v>
      </c>
      <c r="F358" s="7" t="s">
        <v>14</v>
      </c>
      <c r="G358" s="7">
        <v>1</v>
      </c>
    </row>
    <row r="359" spans="1:7" x14ac:dyDescent="0.25" outlineLevel="3" collapsed="1">
      <c r="A359" s="7" t="s">
        <v>12</v>
      </c>
      <c r="B359" s="7" t="s">
        <v>60</v>
      </c>
      <c r="C359" s="7" t="s">
        <v>2</v>
      </c>
      <c r="D359" s="7"/>
      <c r="E359" s="7" t="s">
        <v>358</v>
      </c>
      <c r="F359" s="7" t="s">
        <v>14</v>
      </c>
      <c r="G359" s="7">
        <v>1</v>
      </c>
    </row>
    <row r="360" spans="1:7" x14ac:dyDescent="0.25" outlineLevel="3" collapsed="1">
      <c r="A360" s="7" t="s">
        <v>12</v>
      </c>
      <c r="B360" s="7" t="s">
        <v>60</v>
      </c>
      <c r="C360" s="7" t="s">
        <v>2</v>
      </c>
      <c r="D360" s="7"/>
      <c r="E360" s="7" t="s">
        <v>359</v>
      </c>
      <c r="F360" s="7" t="s">
        <v>14</v>
      </c>
      <c r="G360" s="7">
        <v>1</v>
      </c>
    </row>
    <row r="361" spans="1:7" x14ac:dyDescent="0.25" outlineLevel="3" collapsed="1">
      <c r="A361" s="7" t="s">
        <v>12</v>
      </c>
      <c r="B361" s="7" t="s">
        <v>60</v>
      </c>
      <c r="C361" s="7" t="s">
        <v>2</v>
      </c>
      <c r="D361" s="7"/>
      <c r="E361" s="7" t="s">
        <v>360</v>
      </c>
      <c r="F361" s="7" t="s">
        <v>14</v>
      </c>
      <c r="G361" s="7">
        <v>1</v>
      </c>
    </row>
    <row r="362" spans="1:7" x14ac:dyDescent="0.25" outlineLevel="3" collapsed="1">
      <c r="A362" s="7" t="s">
        <v>12</v>
      </c>
      <c r="B362" s="7" t="s">
        <v>60</v>
      </c>
      <c r="C362" s="7" t="s">
        <v>2</v>
      </c>
      <c r="D362" s="7"/>
      <c r="E362" s="7" t="s">
        <v>259</v>
      </c>
      <c r="F362" s="7" t="s">
        <v>14</v>
      </c>
      <c r="G362" s="7">
        <v>1</v>
      </c>
    </row>
    <row r="363" spans="1:7" x14ac:dyDescent="0.25" outlineLevel="3" collapsed="1">
      <c r="A363" s="7" t="s">
        <v>12</v>
      </c>
      <c r="B363" s="7" t="s">
        <v>60</v>
      </c>
      <c r="C363" s="7" t="s">
        <v>2</v>
      </c>
      <c r="D363" s="7"/>
      <c r="E363" s="7" t="s">
        <v>262</v>
      </c>
      <c r="F363" s="7" t="s">
        <v>14</v>
      </c>
      <c r="G363" s="7">
        <v>1</v>
      </c>
    </row>
    <row r="364" spans="1:7" x14ac:dyDescent="0.25" outlineLevel="3" collapsed="1">
      <c r="A364" s="7" t="s">
        <v>12</v>
      </c>
      <c r="B364" s="7" t="s">
        <v>96</v>
      </c>
      <c r="C364" s="10" t="s">
        <v>361</v>
      </c>
      <c r="D364" s="7"/>
      <c r="E364" s="7" t="s">
        <v>362</v>
      </c>
      <c r="F364" s="7" t="s">
        <v>14</v>
      </c>
      <c r="G364" s="7" t="s">
        <v>272</v>
      </c>
    </row>
    <row r="365" spans="1:7" x14ac:dyDescent="0.25" outlineLevel="3" collapsed="1">
      <c r="A365" s="7" t="s">
        <v>14</v>
      </c>
      <c r="B365" s="7" t="s">
        <v>60</v>
      </c>
      <c r="C365" s="7" t="s">
        <v>2</v>
      </c>
      <c r="D365" s="7">
        <f>EXACT(G364,"Historical or chronosequence-derived data")</f>
      </c>
      <c r="E365" s="7" t="s">
        <v>106</v>
      </c>
      <c r="F365" s="7" t="s">
        <v>14</v>
      </c>
      <c r="G365" s="7">
        <v>1</v>
      </c>
    </row>
    <row r="366" spans="1:7" x14ac:dyDescent="0.25" outlineLevel="3" collapsed="1">
      <c r="A366" s="7" t="s">
        <v>14</v>
      </c>
      <c r="B366" s="7" t="s">
        <v>60</v>
      </c>
      <c r="C366" s="7" t="s">
        <v>2</v>
      </c>
      <c r="D366" s="7">
        <f>EXACT(G364,"Field-collected data")</f>
      </c>
      <c r="E366" s="7" t="s">
        <v>363</v>
      </c>
      <c r="F366" s="7" t="s">
        <v>14</v>
      </c>
      <c r="G366" s="7">
        <v>1</v>
      </c>
    </row>
    <row r="367" spans="1:7" x14ac:dyDescent="0.25" outlineLevel="3" collapsed="1">
      <c r="A367" s="7" t="s">
        <v>14</v>
      </c>
      <c r="B367" s="7" t="s">
        <v>60</v>
      </c>
      <c r="C367" s="7" t="s">
        <v>2</v>
      </c>
      <c r="D367" s="7">
        <f>EXACT(G364,"Field-collected data")</f>
      </c>
      <c r="E367" s="7" t="s">
        <v>364</v>
      </c>
      <c r="F367" s="7" t="s">
        <v>14</v>
      </c>
      <c r="G367" s="7">
        <v>1</v>
      </c>
    </row>
    <row r="368" spans="1:7" x14ac:dyDescent="0.25" outlineLevel="3" collapsed="1">
      <c r="A368" s="7" t="s">
        <v>14</v>
      </c>
      <c r="B368" s="7" t="s">
        <v>60</v>
      </c>
      <c r="C368" s="7" t="s">
        <v>2</v>
      </c>
      <c r="D368" s="7">
        <f>EXACT(G364,"Field-collected data")</f>
      </c>
      <c r="E368" s="7" t="s">
        <v>135</v>
      </c>
      <c r="F368" s="7" t="s">
        <v>14</v>
      </c>
      <c r="G368" s="7">
        <v>1</v>
      </c>
    </row>
    <row r="369" spans="1:7" x14ac:dyDescent="0.25" outlineLevel="3" collapsed="1">
      <c r="A369" s="8" t="s">
        <v>14</v>
      </c>
      <c r="B369" s="9" t="s">
        <v>365</v>
      </c>
      <c r="C369" s="8" t="s">
        <v>2</v>
      </c>
      <c r="D369" s="8">
        <f>EXACT(G364,"Proxies")</f>
      </c>
      <c r="E369" s="8" t="s">
        <v>366</v>
      </c>
      <c r="F369" s="8" t="s">
        <v>14</v>
      </c>
      <c r="G369" s="8" t="s">
        <v>2</v>
      </c>
    </row>
    <row r="370" spans="1:7" x14ac:dyDescent="0.25" outlineLevel="4" collapsed="1">
      <c r="A370" s="7" t="s">
        <v>12</v>
      </c>
      <c r="B370" s="7" t="s">
        <v>96</v>
      </c>
      <c r="C370" s="10" t="s">
        <v>367</v>
      </c>
      <c r="D370" s="7"/>
      <c r="E370" s="7" t="s">
        <v>368</v>
      </c>
      <c r="F370" s="7" t="s">
        <v>14</v>
      </c>
      <c r="G370" s="7" t="s">
        <v>369</v>
      </c>
    </row>
    <row r="371" spans="1:7" x14ac:dyDescent="0.25" outlineLevel="4" collapsed="1">
      <c r="A371" s="7" t="s">
        <v>14</v>
      </c>
      <c r="B371" s="7" t="s">
        <v>60</v>
      </c>
      <c r="C371" s="7" t="s">
        <v>2</v>
      </c>
      <c r="D371" s="7">
        <f>EXACT(G370,"Water table depth")</f>
      </c>
      <c r="E371" s="7" t="s">
        <v>370</v>
      </c>
      <c r="F371" s="7" t="s">
        <v>14</v>
      </c>
      <c r="G371" s="7">
        <v>1</v>
      </c>
    </row>
    <row r="372" spans="1:7" x14ac:dyDescent="0.25" outlineLevel="4" collapsed="1">
      <c r="A372" s="7" t="s">
        <v>14</v>
      </c>
      <c r="B372" s="7" t="s">
        <v>60</v>
      </c>
      <c r="C372" s="7" t="s">
        <v>2</v>
      </c>
      <c r="D372" s="7">
        <f>NOT(EXACT(G370,"Water table depth"))</f>
      </c>
      <c r="E372" s="7" t="s">
        <v>371</v>
      </c>
      <c r="F372" s="7" t="s">
        <v>14</v>
      </c>
      <c r="G372" s="7">
        <v>1</v>
      </c>
    </row>
    <row r="373" spans="1:7" x14ac:dyDescent="0.25" outlineLevel="4" collapsed="1">
      <c r="A373" s="7" t="s">
        <v>14</v>
      </c>
      <c r="B373" s="7" t="s">
        <v>60</v>
      </c>
      <c r="C373" s="7" t="s">
        <v>2</v>
      </c>
      <c r="D373" s="7">
        <f>NOT(EXACT(G370,"Water table depth"))</f>
      </c>
      <c r="E373" s="7" t="s">
        <v>372</v>
      </c>
      <c r="F373" s="7" t="s">
        <v>14</v>
      </c>
      <c r="G373" s="7">
        <v>1</v>
      </c>
    </row>
    <row r="374" spans="1:7" x14ac:dyDescent="0.25" outlineLevel="4" collapsed="1">
      <c r="A374" s="7" t="s">
        <v>14</v>
      </c>
      <c r="B374" s="7" t="s">
        <v>60</v>
      </c>
      <c r="C374" s="7" t="s">
        <v>2</v>
      </c>
      <c r="D374" s="7">
        <f>NOT(EXACT(G370,"Water table depth"))</f>
      </c>
      <c r="E374" s="7" t="s">
        <v>373</v>
      </c>
      <c r="F374" s="7" t="s">
        <v>14</v>
      </c>
      <c r="G374" s="7">
        <v>1</v>
      </c>
    </row>
    <row r="375" spans="1:7" x14ac:dyDescent="0.25" outlineLevel="3" collapsed="1">
      <c r="A375" s="7" t="s">
        <v>14</v>
      </c>
      <c r="B375" s="7" t="s">
        <v>60</v>
      </c>
      <c r="C375" s="7" t="s">
        <v>2</v>
      </c>
      <c r="D375" s="7">
        <f>EXACT(G364,"Estimates of the initial amount of carbon that is exposed")</f>
      </c>
      <c r="E375" s="7" t="s">
        <v>363</v>
      </c>
      <c r="F375" s="7" t="s">
        <v>14</v>
      </c>
      <c r="G375" s="7">
        <v>1</v>
      </c>
    </row>
    <row r="376" spans="1:7" x14ac:dyDescent="0.25" outlineLevel="3" collapsed="1">
      <c r="A376" s="7" t="s">
        <v>14</v>
      </c>
      <c r="B376" s="7" t="s">
        <v>60</v>
      </c>
      <c r="C376" s="7" t="s">
        <v>2</v>
      </c>
      <c r="D376" s="7">
        <f>EXACT(G364,"Estimates of the initial amount of carbon that is exposed")</f>
      </c>
      <c r="E376" s="7" t="s">
        <v>374</v>
      </c>
      <c r="F376" s="7" t="s">
        <v>14</v>
      </c>
      <c r="G376" s="7">
        <v>1</v>
      </c>
    </row>
    <row r="377" spans="1:7" x14ac:dyDescent="0.25" outlineLevel="3" collapsed="1">
      <c r="A377" s="7" t="s">
        <v>14</v>
      </c>
      <c r="B377" s="7" t="s">
        <v>60</v>
      </c>
      <c r="C377" s="7" t="s">
        <v>2</v>
      </c>
      <c r="D377" s="7">
        <f>EXACT(G364,"Estimates of the initial amount of carbon that is exposed")</f>
      </c>
      <c r="E377" s="7" t="s">
        <v>375</v>
      </c>
      <c r="F377" s="7" t="s">
        <v>14</v>
      </c>
      <c r="G377" s="7">
        <v>1</v>
      </c>
    </row>
    <row r="378" spans="1:7" x14ac:dyDescent="0.25" outlineLevel="3" collapsed="1">
      <c r="A378" s="7" t="s">
        <v>14</v>
      </c>
      <c r="B378" s="7" t="s">
        <v>60</v>
      </c>
      <c r="C378" s="7" t="s">
        <v>2</v>
      </c>
      <c r="D378" s="7">
        <f>EXACT(G364,"Estimates of the initial amount of carbon that is exposed")</f>
      </c>
      <c r="E378" s="7" t="s">
        <v>376</v>
      </c>
      <c r="F378" s="7" t="s">
        <v>14</v>
      </c>
      <c r="G378" s="7">
        <v>1</v>
      </c>
    </row>
    <row r="379" spans="1:7" x14ac:dyDescent="0.25" outlineLevel="3" collapsed="1">
      <c r="A379" s="7" t="s">
        <v>14</v>
      </c>
      <c r="B379" s="7" t="s">
        <v>60</v>
      </c>
      <c r="C379" s="7" t="s">
        <v>2</v>
      </c>
      <c r="D379" s="7">
        <f>EXACT(G364,"Estimates of the initial amount of carbon that is exposed")</f>
      </c>
      <c r="E379" s="7" t="s">
        <v>277</v>
      </c>
      <c r="F379" s="7" t="s">
        <v>14</v>
      </c>
      <c r="G379" s="7">
        <v>1</v>
      </c>
    </row>
    <row r="380" spans="1:7" x14ac:dyDescent="0.25" outlineLevel="3" collapsed="1">
      <c r="A380" s="7" t="s">
        <v>12</v>
      </c>
      <c r="B380" s="7" t="s">
        <v>60</v>
      </c>
      <c r="C380" s="7" t="s">
        <v>2</v>
      </c>
      <c r="D380" s="7"/>
      <c r="E380" s="7" t="s">
        <v>377</v>
      </c>
      <c r="F380" s="7" t="s">
        <v>14</v>
      </c>
      <c r="G380" s="7">
        <v>1</v>
      </c>
    </row>
    <row r="381" spans="1:7" x14ac:dyDescent="0.25" outlineLevel="3" collapsed="1">
      <c r="A381" s="7" t="s">
        <v>12</v>
      </c>
      <c r="B381" s="7" t="s">
        <v>96</v>
      </c>
      <c r="C381" s="10" t="s">
        <v>378</v>
      </c>
      <c r="D381" s="7"/>
      <c r="E381" s="7" t="s">
        <v>379</v>
      </c>
      <c r="F381" s="7" t="s">
        <v>14</v>
      </c>
      <c r="G381" s="7" t="s">
        <v>290</v>
      </c>
    </row>
    <row r="382" spans="1:7" x14ac:dyDescent="0.25" outlineLevel="3" collapsed="1">
      <c r="A382" s="8" t="s">
        <v>14</v>
      </c>
      <c r="B382" s="9" t="s">
        <v>380</v>
      </c>
      <c r="C382" s="8" t="s">
        <v>2</v>
      </c>
      <c r="D382" s="8">
        <f>EXACT(G381,"Default factors")</f>
      </c>
      <c r="E382" s="8" t="s">
        <v>292</v>
      </c>
      <c r="F382" s="8" t="s">
        <v>14</v>
      </c>
      <c r="G382" s="8" t="s">
        <v>2</v>
      </c>
    </row>
    <row r="383" spans="1:7" x14ac:dyDescent="0.25" outlineLevel="4" collapsed="1">
      <c r="A383" s="7" t="s">
        <v>12</v>
      </c>
      <c r="B383" s="7" t="s">
        <v>62</v>
      </c>
      <c r="C383" s="7" t="s">
        <v>2</v>
      </c>
      <c r="D383" s="7"/>
      <c r="E383" s="7" t="s">
        <v>293</v>
      </c>
      <c r="F383" s="7" t="s">
        <v>14</v>
      </c>
      <c r="G383" s="7" t="b">
        <v>1</v>
      </c>
    </row>
    <row r="384" spans="1:7" x14ac:dyDescent="0.25" outlineLevel="4" collapsed="1">
      <c r="A384" s="7" t="s">
        <v>14</v>
      </c>
      <c r="B384" s="7" t="s">
        <v>96</v>
      </c>
      <c r="C384" s="10" t="s">
        <v>381</v>
      </c>
      <c r="D384" s="7">
        <f>EXACT(G383,true)</f>
      </c>
      <c r="E384" s="7" t="s">
        <v>295</v>
      </c>
      <c r="F384" s="7" t="s">
        <v>14</v>
      </c>
      <c r="G384" s="7" t="s">
        <v>296</v>
      </c>
    </row>
    <row r="385" spans="1:7" x14ac:dyDescent="0.25" outlineLevel="4" collapsed="1">
      <c r="A385" s="7" t="s">
        <v>12</v>
      </c>
      <c r="B385" s="7" t="s">
        <v>60</v>
      </c>
      <c r="C385" s="7" t="s">
        <v>2</v>
      </c>
      <c r="D385" s="7"/>
      <c r="E385" s="7" t="s">
        <v>297</v>
      </c>
      <c r="F385" s="7" t="s">
        <v>14</v>
      </c>
      <c r="G385" s="7">
        <v>1</v>
      </c>
    </row>
    <row r="386" spans="1:7" x14ac:dyDescent="0.25" outlineLevel="4" collapsed="1">
      <c r="A386" s="7" t="s">
        <v>12</v>
      </c>
      <c r="B386" s="7" t="s">
        <v>60</v>
      </c>
      <c r="C386" s="7" t="s">
        <v>2</v>
      </c>
      <c r="D386" s="7"/>
      <c r="E386" s="7" t="s">
        <v>298</v>
      </c>
      <c r="F386" s="7" t="s">
        <v>14</v>
      </c>
      <c r="G386" s="7">
        <v>1</v>
      </c>
    </row>
    <row r="387" spans="1:7" x14ac:dyDescent="0.25" outlineLevel="4" collapsed="1">
      <c r="A387" s="7" t="s">
        <v>12</v>
      </c>
      <c r="B387" s="7" t="s">
        <v>60</v>
      </c>
      <c r="C387" s="7" t="s">
        <v>2</v>
      </c>
      <c r="D387" s="7"/>
      <c r="E387" s="7" t="s">
        <v>299</v>
      </c>
      <c r="F387" s="7" t="s">
        <v>14</v>
      </c>
      <c r="G387" s="7">
        <v>1</v>
      </c>
    </row>
    <row r="388" spans="1:7" x14ac:dyDescent="0.25" outlineLevel="4" collapsed="1">
      <c r="A388" s="7" t="s">
        <v>12</v>
      </c>
      <c r="B388" s="7" t="s">
        <v>60</v>
      </c>
      <c r="C388" s="7" t="s">
        <v>2</v>
      </c>
      <c r="D388" s="7"/>
      <c r="E388" s="7" t="s">
        <v>300</v>
      </c>
      <c r="F388" s="7" t="s">
        <v>14</v>
      </c>
      <c r="G388" s="7">
        <v>1</v>
      </c>
    </row>
    <row r="389" spans="1:7" x14ac:dyDescent="0.25" outlineLevel="4" collapsed="1">
      <c r="A389" s="7" t="s">
        <v>12</v>
      </c>
      <c r="B389" s="7" t="s">
        <v>60</v>
      </c>
      <c r="C389" s="7" t="s">
        <v>2</v>
      </c>
      <c r="D389" s="7"/>
      <c r="E389" s="7" t="s">
        <v>277</v>
      </c>
      <c r="F389" s="7" t="s">
        <v>14</v>
      </c>
      <c r="G389" s="7">
        <v>1</v>
      </c>
    </row>
    <row r="390" spans="1:7" x14ac:dyDescent="0.25" outlineLevel="3" collapsed="1">
      <c r="A390" s="7" t="s">
        <v>14</v>
      </c>
      <c r="B390" s="7" t="s">
        <v>60</v>
      </c>
      <c r="C390" s="7" t="s">
        <v>2</v>
      </c>
      <c r="D390" s="7">
        <f>EXACT(G381,"Proxies")</f>
      </c>
      <c r="E390" s="7" t="s">
        <v>301</v>
      </c>
      <c r="F390" s="7" t="s">
        <v>14</v>
      </c>
      <c r="G390" s="7">
        <v>1</v>
      </c>
    </row>
    <row r="391" spans="1:7" x14ac:dyDescent="0.25" outlineLevel="3" collapsed="1">
      <c r="A391" s="7" t="s">
        <v>14</v>
      </c>
      <c r="B391" s="7" t="s">
        <v>60</v>
      </c>
      <c r="C391" s="7" t="s">
        <v>2</v>
      </c>
      <c r="D391" s="7">
        <f>EXACT(G381,"Estimates of the amount of carbon that is eroded")</f>
      </c>
      <c r="E391" s="7" t="s">
        <v>382</v>
      </c>
      <c r="F391" s="7" t="s">
        <v>14</v>
      </c>
      <c r="G391" s="7">
        <v>1</v>
      </c>
    </row>
    <row r="392" spans="1:7" x14ac:dyDescent="0.25" outlineLevel="3" collapsed="1">
      <c r="A392" s="7" t="s">
        <v>14</v>
      </c>
      <c r="B392" s="7" t="s">
        <v>60</v>
      </c>
      <c r="C392" s="7" t="s">
        <v>2</v>
      </c>
      <c r="D392" s="7">
        <f>EXACT(G381,"Estimates of the amount of carbon that is eroded")</f>
      </c>
      <c r="E392" s="7" t="s">
        <v>383</v>
      </c>
      <c r="F392" s="7" t="s">
        <v>14</v>
      </c>
      <c r="G392" s="7">
        <v>1</v>
      </c>
    </row>
    <row r="393" spans="1:7" x14ac:dyDescent="0.25" outlineLevel="3" collapsed="1">
      <c r="A393" s="7" t="s">
        <v>14</v>
      </c>
      <c r="B393" s="7" t="s">
        <v>60</v>
      </c>
      <c r="C393" s="7" t="s">
        <v>2</v>
      </c>
      <c r="D393" s="7">
        <f>EXACT(G381,"Estimates of the amount of carbon that is eroded")</f>
      </c>
      <c r="E393" s="7" t="s">
        <v>384</v>
      </c>
      <c r="F393" s="7" t="s">
        <v>14</v>
      </c>
      <c r="G393" s="7">
        <v>1</v>
      </c>
    </row>
    <row r="394" spans="1:7" x14ac:dyDescent="0.25" outlineLevel="3" collapsed="1">
      <c r="A394" s="7" t="s">
        <v>14</v>
      </c>
      <c r="B394" s="7" t="s">
        <v>60</v>
      </c>
      <c r="C394" s="7" t="s">
        <v>2</v>
      </c>
      <c r="D394" s="7">
        <f>EXACT(G381,"Estimates of the amount of carbon that is eroded")</f>
      </c>
      <c r="E394" s="7" t="s">
        <v>385</v>
      </c>
      <c r="F394" s="7" t="s">
        <v>14</v>
      </c>
      <c r="G394" s="7">
        <v>1</v>
      </c>
    </row>
    <row r="395" spans="1:7" x14ac:dyDescent="0.25" outlineLevel="3" collapsed="1">
      <c r="A395" s="7" t="s">
        <v>14</v>
      </c>
      <c r="B395" s="7" t="s">
        <v>60</v>
      </c>
      <c r="C395" s="7" t="s">
        <v>2</v>
      </c>
      <c r="D395" s="7">
        <f>EXACT(G381,"Estimates of the amount of carbon that is eroded")</f>
      </c>
      <c r="E395" s="7" t="s">
        <v>277</v>
      </c>
      <c r="F395" s="7" t="s">
        <v>14</v>
      </c>
      <c r="G395" s="7">
        <v>1</v>
      </c>
    </row>
    <row r="396" spans="1:7" x14ac:dyDescent="0.25" outlineLevel="3" collapsed="1">
      <c r="A396" s="7" t="s">
        <v>12</v>
      </c>
      <c r="B396" s="7" t="s">
        <v>60</v>
      </c>
      <c r="C396" s="7" t="s">
        <v>2</v>
      </c>
      <c r="D396" s="7"/>
      <c r="E396" s="7" t="s">
        <v>386</v>
      </c>
      <c r="F396" s="7" t="s">
        <v>14</v>
      </c>
      <c r="G396" s="7">
        <v>1</v>
      </c>
    </row>
    <row r="397" spans="1:7" x14ac:dyDescent="0.25" outlineLevel="3" collapsed="1">
      <c r="A397" s="7" t="s">
        <v>12</v>
      </c>
      <c r="B397" s="7" t="s">
        <v>96</v>
      </c>
      <c r="C397" s="10" t="s">
        <v>387</v>
      </c>
      <c r="D397" s="7"/>
      <c r="E397" s="7" t="s">
        <v>388</v>
      </c>
      <c r="F397" s="7" t="s">
        <v>14</v>
      </c>
      <c r="G397" s="7" t="s">
        <v>272</v>
      </c>
    </row>
    <row r="398" spans="1:7" x14ac:dyDescent="0.25" outlineLevel="3" collapsed="1">
      <c r="A398" s="7" t="s">
        <v>14</v>
      </c>
      <c r="B398" s="7" t="s">
        <v>60</v>
      </c>
      <c r="C398" s="7" t="s">
        <v>2</v>
      </c>
      <c r="D398" s="7">
        <f>EXACT(G397,"Proxies")</f>
      </c>
      <c r="E398" s="7" t="s">
        <v>305</v>
      </c>
      <c r="F398" s="7" t="s">
        <v>14</v>
      </c>
      <c r="G398" s="7">
        <v>1</v>
      </c>
    </row>
    <row r="399" spans="1:7" x14ac:dyDescent="0.25" outlineLevel="3" collapsed="1">
      <c r="A399" s="7" t="s">
        <v>14</v>
      </c>
      <c r="B399" s="7" t="s">
        <v>60</v>
      </c>
      <c r="C399" s="7" t="s">
        <v>2</v>
      </c>
      <c r="D399" s="7">
        <f>EXACT(G397,"Estimates of the initial amount of carbon that is exposed")</f>
      </c>
      <c r="E399" s="7" t="s">
        <v>389</v>
      </c>
      <c r="F399" s="7" t="s">
        <v>14</v>
      </c>
      <c r="G399" s="7">
        <v>1</v>
      </c>
    </row>
    <row r="400" spans="1:7" x14ac:dyDescent="0.25" outlineLevel="3" collapsed="1">
      <c r="A400" s="7" t="s">
        <v>14</v>
      </c>
      <c r="B400" s="7" t="s">
        <v>60</v>
      </c>
      <c r="C400" s="7" t="s">
        <v>2</v>
      </c>
      <c r="D400" s="7">
        <f>EXACT(G397,"Estimates of the initial amount of carbon that is exposed")</f>
      </c>
      <c r="E400" s="7" t="s">
        <v>390</v>
      </c>
      <c r="F400" s="7" t="s">
        <v>14</v>
      </c>
      <c r="G400" s="7">
        <v>1</v>
      </c>
    </row>
    <row r="401" spans="1:7" x14ac:dyDescent="0.25" outlineLevel="3" collapsed="1">
      <c r="A401" s="7" t="s">
        <v>14</v>
      </c>
      <c r="B401" s="7" t="s">
        <v>60</v>
      </c>
      <c r="C401" s="7" t="s">
        <v>2</v>
      </c>
      <c r="D401" s="7">
        <f>EXACT(G397,"Estimates of the initial amount of carbon that is exposed")</f>
      </c>
      <c r="E401" s="7" t="s">
        <v>391</v>
      </c>
      <c r="F401" s="7" t="s">
        <v>14</v>
      </c>
      <c r="G401" s="7">
        <v>1</v>
      </c>
    </row>
    <row r="402" spans="1:7" x14ac:dyDescent="0.25" outlineLevel="3" collapsed="1">
      <c r="A402" s="7" t="s">
        <v>14</v>
      </c>
      <c r="B402" s="7" t="s">
        <v>60</v>
      </c>
      <c r="C402" s="7" t="s">
        <v>2</v>
      </c>
      <c r="D402" s="7">
        <f>EXACT(G397,"Estimates of the initial amount of carbon that is exposed")</f>
      </c>
      <c r="E402" s="7" t="s">
        <v>392</v>
      </c>
      <c r="F402" s="7" t="s">
        <v>14</v>
      </c>
      <c r="G402" s="7">
        <v>1</v>
      </c>
    </row>
    <row r="403" spans="1:7" x14ac:dyDescent="0.25" outlineLevel="3" collapsed="1">
      <c r="A403" s="7" t="s">
        <v>14</v>
      </c>
      <c r="B403" s="7" t="s">
        <v>60</v>
      </c>
      <c r="C403" s="7" t="s">
        <v>2</v>
      </c>
      <c r="D403" s="7">
        <f>EXACT(G397,"Estimates of the initial amount of carbon that is exposed")</f>
      </c>
      <c r="E403" s="7" t="s">
        <v>277</v>
      </c>
      <c r="F403" s="7" t="s">
        <v>14</v>
      </c>
      <c r="G403" s="7">
        <v>1</v>
      </c>
    </row>
    <row r="404" spans="1:7" x14ac:dyDescent="0.25" outlineLevel="3" collapsed="1">
      <c r="A404" s="7" t="s">
        <v>12</v>
      </c>
      <c r="B404" s="7" t="s">
        <v>60</v>
      </c>
      <c r="C404" s="7" t="s">
        <v>2</v>
      </c>
      <c r="D404" s="7"/>
      <c r="E404" s="7" t="s">
        <v>393</v>
      </c>
      <c r="F404" s="7" t="s">
        <v>14</v>
      </c>
      <c r="G404" s="7">
        <v>1</v>
      </c>
    </row>
    <row r="405" spans="1:7" x14ac:dyDescent="0.25" outlineLevel="3" collapsed="1">
      <c r="A405" s="7" t="s">
        <v>12</v>
      </c>
      <c r="B405" s="7" t="s">
        <v>62</v>
      </c>
      <c r="C405" s="7" t="s">
        <v>2</v>
      </c>
      <c r="D405" s="7"/>
      <c r="E405" s="7" t="s">
        <v>394</v>
      </c>
      <c r="F405" s="7" t="s">
        <v>14</v>
      </c>
      <c r="G405" s="7" t="b">
        <v>1</v>
      </c>
    </row>
    <row r="406" spans="1:7" x14ac:dyDescent="0.25" outlineLevel="3" collapsed="1">
      <c r="A406" s="8" t="s">
        <v>14</v>
      </c>
      <c r="B406" s="9" t="s">
        <v>395</v>
      </c>
      <c r="C406" s="8" t="s">
        <v>2</v>
      </c>
      <c r="D406" s="8">
        <f>EXACT(G405,true)</f>
      </c>
      <c r="E406" s="8" t="s">
        <v>396</v>
      </c>
      <c r="F406" s="8" t="s">
        <v>14</v>
      </c>
      <c r="G406" s="8" t="s">
        <v>2</v>
      </c>
    </row>
    <row r="407" spans="1:7" x14ac:dyDescent="0.25" outlineLevel="4" collapsed="1">
      <c r="A407" s="7" t="s">
        <v>12</v>
      </c>
      <c r="B407" s="7" t="s">
        <v>96</v>
      </c>
      <c r="C407" s="10" t="s">
        <v>397</v>
      </c>
      <c r="D407" s="7"/>
      <c r="E407" s="7" t="s">
        <v>398</v>
      </c>
      <c r="F407" s="7" t="s">
        <v>14</v>
      </c>
      <c r="G407" s="7" t="s">
        <v>283</v>
      </c>
    </row>
    <row r="408" spans="1:7" x14ac:dyDescent="0.25" outlineLevel="4" collapsed="1">
      <c r="A408" s="7" t="s">
        <v>14</v>
      </c>
      <c r="B408" s="7" t="s">
        <v>60</v>
      </c>
      <c r="C408" s="7" t="s">
        <v>2</v>
      </c>
      <c r="D408" s="7">
        <f>EXACT(G407,"Field-collected data")</f>
      </c>
      <c r="E408" s="7" t="s">
        <v>284</v>
      </c>
      <c r="F408" s="7" t="s">
        <v>14</v>
      </c>
      <c r="G408" s="7">
        <v>1</v>
      </c>
    </row>
    <row r="409" spans="1:7" x14ac:dyDescent="0.25" outlineLevel="4" collapsed="1">
      <c r="A409" s="7" t="s">
        <v>14</v>
      </c>
      <c r="B409" s="7" t="s">
        <v>60</v>
      </c>
      <c r="C409" s="7" t="s">
        <v>2</v>
      </c>
      <c r="D409" s="7">
        <f>EXACT(G407,"Field-collected data")</f>
      </c>
      <c r="E409" s="7" t="s">
        <v>285</v>
      </c>
      <c r="F409" s="7" t="s">
        <v>14</v>
      </c>
      <c r="G409" s="7">
        <v>1</v>
      </c>
    </row>
    <row r="410" spans="1:7" x14ac:dyDescent="0.25" outlineLevel="4" collapsed="1">
      <c r="A410" s="7" t="s">
        <v>14</v>
      </c>
      <c r="B410" s="7" t="s">
        <v>60</v>
      </c>
      <c r="C410" s="7" t="s">
        <v>2</v>
      </c>
      <c r="D410" s="7">
        <f>EXACT(G407,"Modeling")</f>
      </c>
      <c r="E410" s="7" t="s">
        <v>286</v>
      </c>
      <c r="F410" s="7" t="s">
        <v>14</v>
      </c>
      <c r="G410" s="7">
        <v>1</v>
      </c>
    </row>
    <row r="411" spans="1:7" x14ac:dyDescent="0.25" outlineLevel="4" collapsed="1">
      <c r="A411" s="7" t="s">
        <v>14</v>
      </c>
      <c r="B411" s="7" t="s">
        <v>60</v>
      </c>
      <c r="C411" s="7" t="s">
        <v>2</v>
      </c>
      <c r="D411" s="7">
        <f>EXACT(G407,"Published values")</f>
      </c>
      <c r="E411" s="7" t="s">
        <v>287</v>
      </c>
      <c r="F411" s="7" t="s">
        <v>14</v>
      </c>
      <c r="G411" s="7">
        <v>1</v>
      </c>
    </row>
    <row r="412" spans="1:7" x14ac:dyDescent="0.25" outlineLevel="4" collapsed="1">
      <c r="A412" s="7" t="s">
        <v>12</v>
      </c>
      <c r="B412" s="7" t="s">
        <v>60</v>
      </c>
      <c r="C412" s="7" t="s">
        <v>2</v>
      </c>
      <c r="D412" s="7"/>
      <c r="E412" s="7" t="s">
        <v>279</v>
      </c>
      <c r="F412" s="7" t="s">
        <v>14</v>
      </c>
      <c r="G412" s="7">
        <v>1</v>
      </c>
    </row>
    <row r="413" spans="1:7" x14ac:dyDescent="0.25" outlineLevel="4" collapsed="1">
      <c r="A413" s="7" t="s">
        <v>12</v>
      </c>
      <c r="B413" s="7" t="s">
        <v>62</v>
      </c>
      <c r="C413" s="7" t="s">
        <v>2</v>
      </c>
      <c r="D413" s="7"/>
      <c r="E413" s="7" t="s">
        <v>280</v>
      </c>
      <c r="F413" s="7" t="s">
        <v>14</v>
      </c>
      <c r="G413" s="7" t="b">
        <v>1</v>
      </c>
    </row>
    <row r="414" spans="1:7" x14ac:dyDescent="0.25" outlineLevel="3" collapsed="1">
      <c r="A414" s="7" t="s">
        <v>12</v>
      </c>
      <c r="B414" s="7" t="s">
        <v>62</v>
      </c>
      <c r="C414" s="7" t="s">
        <v>2</v>
      </c>
      <c r="D414" s="7"/>
      <c r="E414" s="7" t="s">
        <v>399</v>
      </c>
      <c r="F414" s="7" t="s">
        <v>14</v>
      </c>
      <c r="G414" s="7" t="b">
        <v>1</v>
      </c>
    </row>
    <row r="415" spans="1:7" x14ac:dyDescent="0.25" outlineLevel="3" collapsed="1">
      <c r="A415" s="8" t="s">
        <v>14</v>
      </c>
      <c r="B415" s="9" t="s">
        <v>312</v>
      </c>
      <c r="C415" s="8" t="s">
        <v>2</v>
      </c>
      <c r="D415" s="8">
        <f>EXACT(G414,false)</f>
      </c>
      <c r="E415" s="8" t="s">
        <v>312</v>
      </c>
      <c r="F415" s="8" t="s">
        <v>14</v>
      </c>
      <c r="G415" s="8" t="s">
        <v>2</v>
      </c>
    </row>
    <row r="416" spans="1:7" x14ac:dyDescent="0.25" outlineLevel="4" collapsed="1">
      <c r="A416" s="7" t="s">
        <v>12</v>
      </c>
      <c r="B416" s="7" t="s">
        <v>96</v>
      </c>
      <c r="C416" s="10" t="s">
        <v>313</v>
      </c>
      <c r="D416" s="7"/>
      <c r="E416" s="7" t="s">
        <v>314</v>
      </c>
      <c r="F416" s="7" t="s">
        <v>14</v>
      </c>
      <c r="G416" s="7" t="s">
        <v>315</v>
      </c>
    </row>
    <row r="417" spans="1:7" x14ac:dyDescent="0.25" outlineLevel="4" collapsed="1">
      <c r="A417" s="7" t="s">
        <v>14</v>
      </c>
      <c r="B417" s="7" t="s">
        <v>60</v>
      </c>
      <c r="C417" s="7" t="s">
        <v>2</v>
      </c>
      <c r="D417" s="7">
        <f>EXACT(G416,"Proxies")</f>
      </c>
      <c r="E417" s="7" t="s">
        <v>316</v>
      </c>
      <c r="F417" s="7" t="s">
        <v>14</v>
      </c>
      <c r="G417" s="7">
        <v>1</v>
      </c>
    </row>
    <row r="418" spans="1:7" x14ac:dyDescent="0.25" outlineLevel="4" collapsed="1">
      <c r="A418" s="7" t="s">
        <v>14</v>
      </c>
      <c r="B418" s="7" t="s">
        <v>60</v>
      </c>
      <c r="C418" s="7" t="s">
        <v>2</v>
      </c>
      <c r="D418" s="7">
        <f>EXACT(G416,"Proxies")</f>
      </c>
      <c r="E418" s="7" t="s">
        <v>317</v>
      </c>
      <c r="F418" s="7" t="s">
        <v>14</v>
      </c>
      <c r="G418" s="7">
        <v>1</v>
      </c>
    </row>
    <row r="419" spans="1:7" x14ac:dyDescent="0.25" outlineLevel="4" collapsed="1">
      <c r="A419" s="7" t="s">
        <v>14</v>
      </c>
      <c r="B419" s="7" t="s">
        <v>60</v>
      </c>
      <c r="C419" s="7" t="s">
        <v>2</v>
      </c>
      <c r="D419" s="7">
        <f>NOT(EXACT(G416,"Proxies"))</f>
      </c>
      <c r="E419" s="7" t="s">
        <v>318</v>
      </c>
      <c r="F419" s="7" t="s">
        <v>14</v>
      </c>
      <c r="G419" s="7">
        <v>1</v>
      </c>
    </row>
    <row r="420" spans="1:7" x14ac:dyDescent="0.25" outlineLevel="4" collapsed="1">
      <c r="A420" s="7" t="s">
        <v>14</v>
      </c>
      <c r="B420" s="7" t="s">
        <v>60</v>
      </c>
      <c r="C420" s="7" t="s">
        <v>2</v>
      </c>
      <c r="D420" s="7">
        <f>NOT(EXACT(G416,"Proxies"))</f>
      </c>
      <c r="E420" s="7" t="s">
        <v>317</v>
      </c>
      <c r="F420" s="7" t="s">
        <v>14</v>
      </c>
      <c r="G420" s="7">
        <v>1</v>
      </c>
    </row>
    <row r="421" spans="1:7" x14ac:dyDescent="0.25" outlineLevel="3" collapsed="1">
      <c r="A421" s="7" t="s">
        <v>12</v>
      </c>
      <c r="B421" s="7" t="s">
        <v>62</v>
      </c>
      <c r="C421" s="7" t="s">
        <v>2</v>
      </c>
      <c r="D421" s="7"/>
      <c r="E421" s="7" t="s">
        <v>400</v>
      </c>
      <c r="F421" s="7" t="s">
        <v>14</v>
      </c>
      <c r="G421" s="7" t="b">
        <v>1</v>
      </c>
    </row>
    <row r="422" spans="1:7" x14ac:dyDescent="0.25" outlineLevel="3" collapsed="1">
      <c r="A422" s="8" t="s">
        <v>14</v>
      </c>
      <c r="B422" s="9" t="s">
        <v>320</v>
      </c>
      <c r="C422" s="8" t="s">
        <v>2</v>
      </c>
      <c r="D422" s="8">
        <f>EXACT(G421,false)</f>
      </c>
      <c r="E422" s="8" t="s">
        <v>321</v>
      </c>
      <c r="F422" s="8" t="s">
        <v>14</v>
      </c>
      <c r="G422" s="8" t="s">
        <v>2</v>
      </c>
    </row>
    <row r="423" spans="1:7" x14ac:dyDescent="0.25" outlineLevel="4" collapsed="1">
      <c r="A423" s="7" t="s">
        <v>12</v>
      </c>
      <c r="B423" s="7" t="s">
        <v>96</v>
      </c>
      <c r="C423" s="10" t="s">
        <v>322</v>
      </c>
      <c r="D423" s="7"/>
      <c r="E423" s="7" t="s">
        <v>323</v>
      </c>
      <c r="F423" s="7" t="s">
        <v>14</v>
      </c>
      <c r="G423" s="7" t="s">
        <v>315</v>
      </c>
    </row>
    <row r="424" spans="1:7" x14ac:dyDescent="0.25" outlineLevel="4" collapsed="1">
      <c r="A424" s="7" t="s">
        <v>14</v>
      </c>
      <c r="B424" s="7" t="s">
        <v>60</v>
      </c>
      <c r="C424" s="7" t="s">
        <v>2</v>
      </c>
      <c r="D424" s="7">
        <f>EXACT(G423,"Proxies")</f>
      </c>
      <c r="E424" s="7" t="s">
        <v>324</v>
      </c>
      <c r="F424" s="7" t="s">
        <v>14</v>
      </c>
      <c r="G424" s="7">
        <v>1</v>
      </c>
    </row>
    <row r="425" spans="1:7" x14ac:dyDescent="0.25" outlineLevel="4" collapsed="1">
      <c r="A425" s="7" t="s">
        <v>14</v>
      </c>
      <c r="B425" s="7" t="s">
        <v>60</v>
      </c>
      <c r="C425" s="7" t="s">
        <v>2</v>
      </c>
      <c r="D425" s="7">
        <f>EXACT(G423,"Proxies")</f>
      </c>
      <c r="E425" s="7" t="s">
        <v>325</v>
      </c>
      <c r="F425" s="7" t="s">
        <v>14</v>
      </c>
      <c r="G425" s="7">
        <v>1</v>
      </c>
    </row>
    <row r="426" spans="1:7" x14ac:dyDescent="0.25" outlineLevel="4" collapsed="1">
      <c r="A426" s="8" t="s">
        <v>14</v>
      </c>
      <c r="B426" s="9" t="s">
        <v>326</v>
      </c>
      <c r="C426" s="8" t="s">
        <v>2</v>
      </c>
      <c r="D426" s="8">
        <f>NOT(EXACT(G423,"Proxies"))</f>
      </c>
      <c r="E426" s="8" t="s">
        <v>327</v>
      </c>
      <c r="F426" s="8" t="s">
        <v>14</v>
      </c>
      <c r="G426" s="8" t="s">
        <v>2</v>
      </c>
    </row>
    <row r="427" spans="1:7" x14ac:dyDescent="0.25" outlineLevel="5" collapsed="1">
      <c r="A427" s="7" t="s">
        <v>12</v>
      </c>
      <c r="B427" s="7" t="s">
        <v>96</v>
      </c>
      <c r="C427" s="10" t="s">
        <v>328</v>
      </c>
      <c r="D427" s="7"/>
      <c r="E427" s="7" t="s">
        <v>329</v>
      </c>
      <c r="F427" s="7" t="s">
        <v>14</v>
      </c>
      <c r="G427" s="7" t="s">
        <v>330</v>
      </c>
    </row>
    <row r="428" spans="1:7" x14ac:dyDescent="0.25" outlineLevel="5" collapsed="1">
      <c r="A428" s="8" t="s">
        <v>14</v>
      </c>
      <c r="B428" s="9" t="s">
        <v>331</v>
      </c>
      <c r="C428" s="8" t="s">
        <v>2</v>
      </c>
      <c r="D428" s="8">
        <f>EXACT(G427,"Open water systems")</f>
      </c>
      <c r="E428" s="8" t="s">
        <v>332</v>
      </c>
      <c r="F428" s="8" t="s">
        <v>14</v>
      </c>
      <c r="G428" s="8" t="s">
        <v>2</v>
      </c>
    </row>
    <row r="429" spans="1:7" x14ac:dyDescent="0.25" outlineLevel="6" collapsed="1">
      <c r="A429" s="7" t="s">
        <v>12</v>
      </c>
      <c r="B429" s="7" t="s">
        <v>62</v>
      </c>
      <c r="C429" s="7" t="s">
        <v>2</v>
      </c>
      <c r="D429" s="7"/>
      <c r="E429" s="7" t="s">
        <v>333</v>
      </c>
      <c r="F429" s="7" t="s">
        <v>14</v>
      </c>
      <c r="G429" s="7" t="b">
        <v>1</v>
      </c>
    </row>
    <row r="430" spans="1:7" x14ac:dyDescent="0.25" outlineLevel="6" collapsed="1">
      <c r="A430" s="7" t="s">
        <v>14</v>
      </c>
      <c r="B430" s="7" t="s">
        <v>60</v>
      </c>
      <c r="C430" s="7" t="s">
        <v>2</v>
      </c>
      <c r="D430" s="7">
        <f>EXACT(G429,true)</f>
      </c>
      <c r="E430" s="7" t="s">
        <v>334</v>
      </c>
      <c r="F430" s="7" t="s">
        <v>14</v>
      </c>
      <c r="G430" s="7">
        <v>1</v>
      </c>
    </row>
    <row r="431" spans="1:7" x14ac:dyDescent="0.25" outlineLevel="5" collapsed="1">
      <c r="A431" s="8" t="s">
        <v>14</v>
      </c>
      <c r="B431" s="9" t="s">
        <v>331</v>
      </c>
      <c r="C431" s="8" t="s">
        <v>2</v>
      </c>
      <c r="D431" s="8">
        <f>NOT(EXACT(G427,"Open water systems"))</f>
      </c>
      <c r="E431" s="8" t="s">
        <v>335</v>
      </c>
      <c r="F431" s="8" t="s">
        <v>14</v>
      </c>
      <c r="G431" s="8" t="s">
        <v>2</v>
      </c>
    </row>
    <row r="432" spans="1:7" x14ac:dyDescent="0.25" outlineLevel="6" collapsed="1">
      <c r="A432" s="7" t="s">
        <v>12</v>
      </c>
      <c r="B432" s="7" t="s">
        <v>62</v>
      </c>
      <c r="C432" s="7" t="s">
        <v>2</v>
      </c>
      <c r="D432" s="7"/>
      <c r="E432" s="7" t="s">
        <v>333</v>
      </c>
      <c r="F432" s="7" t="s">
        <v>14</v>
      </c>
      <c r="G432" s="7" t="b">
        <v>1</v>
      </c>
    </row>
    <row r="433" spans="1:7" x14ac:dyDescent="0.25" outlineLevel="6" collapsed="1">
      <c r="A433" s="7" t="s">
        <v>14</v>
      </c>
      <c r="B433" s="7" t="s">
        <v>60</v>
      </c>
      <c r="C433" s="7" t="s">
        <v>2</v>
      </c>
      <c r="D433" s="7">
        <f>EXACT(G432,true)</f>
      </c>
      <c r="E433" s="7" t="s">
        <v>334</v>
      </c>
      <c r="F433" s="7" t="s">
        <v>14</v>
      </c>
      <c r="G433" s="7">
        <v>1</v>
      </c>
    </row>
    <row r="434" spans="1:7" x14ac:dyDescent="0.25" outlineLevel="4" collapsed="1">
      <c r="A434" s="7" t="s">
        <v>14</v>
      </c>
      <c r="B434" s="7" t="s">
        <v>60</v>
      </c>
      <c r="C434" s="7" t="s">
        <v>2</v>
      </c>
      <c r="D434" s="7">
        <f>NOT(EXACT(G423,"Proxies"))</f>
      </c>
      <c r="E434" s="7" t="s">
        <v>325</v>
      </c>
      <c r="F434" s="7" t="s">
        <v>14</v>
      </c>
      <c r="G434" s="7">
        <v>1</v>
      </c>
    </row>
    <row r="435" spans="1:7" x14ac:dyDescent="0.25" outlineLevel="2" collapsed="1">
      <c r="A435" s="8" t="s">
        <v>12</v>
      </c>
      <c r="B435" s="9" t="s">
        <v>401</v>
      </c>
      <c r="C435" s="8" t="s">
        <v>2</v>
      </c>
      <c r="D435" s="8"/>
      <c r="E435" s="8" t="s">
        <v>402</v>
      </c>
      <c r="F435" s="8" t="s">
        <v>12</v>
      </c>
      <c r="G435" s="8" t="s">
        <v>2</v>
      </c>
    </row>
    <row r="436" spans="1:7" x14ac:dyDescent="0.25" outlineLevel="3" collapsed="1">
      <c r="A436" s="7" t="s">
        <v>12</v>
      </c>
      <c r="B436" s="7" t="s">
        <v>60</v>
      </c>
      <c r="C436" s="7" t="s">
        <v>2</v>
      </c>
      <c r="D436" s="7"/>
      <c r="E436" s="7" t="s">
        <v>403</v>
      </c>
      <c r="F436" s="7" t="s">
        <v>14</v>
      </c>
      <c r="G436" s="7">
        <v>1</v>
      </c>
    </row>
    <row r="437" spans="1:7" x14ac:dyDescent="0.25" outlineLevel="3" collapsed="1">
      <c r="A437" s="7" t="s">
        <v>12</v>
      </c>
      <c r="B437" s="7" t="s">
        <v>60</v>
      </c>
      <c r="C437" s="7" t="s">
        <v>2</v>
      </c>
      <c r="D437" s="7"/>
      <c r="E437" s="7" t="s">
        <v>404</v>
      </c>
      <c r="F437" s="7" t="s">
        <v>14</v>
      </c>
      <c r="G437" s="7">
        <v>1</v>
      </c>
    </row>
    <row r="438" spans="1:7" x14ac:dyDescent="0.25" outlineLevel="3" collapsed="1">
      <c r="A438" s="7" t="s">
        <v>12</v>
      </c>
      <c r="B438" s="7" t="s">
        <v>60</v>
      </c>
      <c r="C438" s="7" t="s">
        <v>2</v>
      </c>
      <c r="D438" s="7"/>
      <c r="E438" s="7" t="s">
        <v>405</v>
      </c>
      <c r="F438" s="7" t="s">
        <v>14</v>
      </c>
      <c r="G438" s="7">
        <v>1</v>
      </c>
    </row>
    <row r="439" spans="1:7" x14ac:dyDescent="0.25" outlineLevel="3" collapsed="1">
      <c r="A439" s="7" t="s">
        <v>12</v>
      </c>
      <c r="B439" s="7" t="s">
        <v>60</v>
      </c>
      <c r="C439" s="7" t="s">
        <v>2</v>
      </c>
      <c r="D439" s="7"/>
      <c r="E439" s="7" t="s">
        <v>406</v>
      </c>
      <c r="F439" s="7" t="s">
        <v>14</v>
      </c>
      <c r="G439" s="7">
        <v>1</v>
      </c>
    </row>
    <row r="440" spans="1:7" x14ac:dyDescent="0.25" outlineLevel="3" collapsed="1">
      <c r="A440" s="7" t="s">
        <v>12</v>
      </c>
      <c r="B440" s="7" t="s">
        <v>60</v>
      </c>
      <c r="C440" s="7" t="s">
        <v>2</v>
      </c>
      <c r="D440" s="7"/>
      <c r="E440" s="7" t="s">
        <v>317</v>
      </c>
      <c r="F440" s="7" t="s">
        <v>14</v>
      </c>
      <c r="G440" s="7">
        <v>1</v>
      </c>
    </row>
    <row r="441" spans="1:7" x14ac:dyDescent="0.25" outlineLevel="3" collapsed="1">
      <c r="A441" s="7" t="s">
        <v>12</v>
      </c>
      <c r="B441" s="7" t="s">
        <v>60</v>
      </c>
      <c r="C441" s="7" t="s">
        <v>2</v>
      </c>
      <c r="D441" s="7"/>
      <c r="E441" s="7" t="s">
        <v>325</v>
      </c>
      <c r="F441" s="7" t="s">
        <v>14</v>
      </c>
      <c r="G441" s="7">
        <v>1</v>
      </c>
    </row>
    <row r="442" spans="1:7" x14ac:dyDescent="0.25" outlineLevel="3" collapsed="1">
      <c r="A442" s="7" t="s">
        <v>12</v>
      </c>
      <c r="B442" s="7" t="s">
        <v>60</v>
      </c>
      <c r="C442" s="7" t="s">
        <v>2</v>
      </c>
      <c r="D442" s="7"/>
      <c r="E442" s="7" t="s">
        <v>407</v>
      </c>
      <c r="F442" s="7" t="s">
        <v>14</v>
      </c>
      <c r="G442" s="7">
        <v>1</v>
      </c>
    </row>
    <row r="443" spans="1:7" x14ac:dyDescent="0.25" outlineLevel="3" collapsed="1">
      <c r="A443" s="7" t="s">
        <v>12</v>
      </c>
      <c r="B443" s="7" t="s">
        <v>60</v>
      </c>
      <c r="C443" s="7" t="s">
        <v>2</v>
      </c>
      <c r="D443" s="7"/>
      <c r="E443" s="7" t="s">
        <v>408</v>
      </c>
      <c r="F443" s="7" t="s">
        <v>14</v>
      </c>
      <c r="G443" s="7">
        <v>1</v>
      </c>
    </row>
    <row r="444" spans="1:7" x14ac:dyDescent="0.25" outlineLevel="3" collapsed="1">
      <c r="A444" s="7" t="s">
        <v>12</v>
      </c>
      <c r="B444" s="7" t="s">
        <v>60</v>
      </c>
      <c r="C444" s="7" t="s">
        <v>2</v>
      </c>
      <c r="D444" s="7"/>
      <c r="E444" s="7" t="s">
        <v>262</v>
      </c>
      <c r="F444" s="7" t="s">
        <v>14</v>
      </c>
      <c r="G444" s="7">
        <v>1</v>
      </c>
    </row>
    <row r="445" spans="1:7" x14ac:dyDescent="0.25" outlineLevel="2" collapsed="1">
      <c r="A445" s="8" t="s">
        <v>12</v>
      </c>
      <c r="B445" s="9" t="s">
        <v>409</v>
      </c>
      <c r="C445" s="8" t="s">
        <v>2</v>
      </c>
      <c r="D445" s="8"/>
      <c r="E445" s="8" t="s">
        <v>410</v>
      </c>
      <c r="F445" s="8" t="s">
        <v>12</v>
      </c>
      <c r="G445" s="8" t="s">
        <v>2</v>
      </c>
    </row>
    <row r="446" spans="1:7" x14ac:dyDescent="0.25" outlineLevel="3" collapsed="1">
      <c r="A446" s="7" t="s">
        <v>12</v>
      </c>
      <c r="B446" s="7" t="s">
        <v>60</v>
      </c>
      <c r="C446" s="7" t="s">
        <v>2</v>
      </c>
      <c r="D446" s="7"/>
      <c r="E446" s="7" t="s">
        <v>411</v>
      </c>
      <c r="F446" s="7" t="s">
        <v>14</v>
      </c>
      <c r="G446" s="7">
        <v>1</v>
      </c>
    </row>
    <row r="447" spans="1:7" x14ac:dyDescent="0.25" outlineLevel="3" collapsed="1">
      <c r="A447" s="7" t="s">
        <v>12</v>
      </c>
      <c r="B447" s="7" t="s">
        <v>60</v>
      </c>
      <c r="C447" s="7" t="s">
        <v>2</v>
      </c>
      <c r="D447" s="7"/>
      <c r="E447" s="7" t="s">
        <v>412</v>
      </c>
      <c r="F447" s="7" t="s">
        <v>14</v>
      </c>
      <c r="G447" s="7">
        <v>1</v>
      </c>
    </row>
    <row r="448" spans="1:7" x14ac:dyDescent="0.25" outlineLevel="3" collapsed="1">
      <c r="A448" s="8" t="s">
        <v>12</v>
      </c>
      <c r="B448" s="9" t="s">
        <v>413</v>
      </c>
      <c r="C448" s="8" t="s">
        <v>2</v>
      </c>
      <c r="D448" s="8"/>
      <c r="E448" s="8" t="s">
        <v>414</v>
      </c>
      <c r="F448" s="8" t="s">
        <v>14</v>
      </c>
      <c r="G448" s="8" t="s">
        <v>2</v>
      </c>
    </row>
    <row r="449" spans="1:7" x14ac:dyDescent="0.25" outlineLevel="4" collapsed="1">
      <c r="A449" s="7" t="s">
        <v>12</v>
      </c>
      <c r="B449" s="7" t="s">
        <v>96</v>
      </c>
      <c r="C449" s="10" t="s">
        <v>415</v>
      </c>
      <c r="D449" s="7"/>
      <c r="E449" s="7" t="s">
        <v>416</v>
      </c>
      <c r="F449" s="7" t="s">
        <v>14</v>
      </c>
      <c r="G449" s="7" t="s">
        <v>417</v>
      </c>
    </row>
    <row r="450" spans="1:7" x14ac:dyDescent="0.25" outlineLevel="4" collapsed="1">
      <c r="A450" s="8" t="s">
        <v>14</v>
      </c>
      <c r="B450" s="9" t="s">
        <v>418</v>
      </c>
      <c r="C450" s="8" t="s">
        <v>2</v>
      </c>
      <c r="D450" s="8">
        <f>EXACT(G449,"Direct Method")</f>
      </c>
      <c r="E450" s="8" t="s">
        <v>417</v>
      </c>
      <c r="F450" s="8" t="s">
        <v>12</v>
      </c>
      <c r="G450" s="8" t="s">
        <v>2</v>
      </c>
    </row>
    <row r="451" spans="1:7" x14ac:dyDescent="0.25" outlineLevel="5" collapsed="1">
      <c r="A451" s="8" t="s">
        <v>12</v>
      </c>
      <c r="B451" s="9" t="s">
        <v>419</v>
      </c>
      <c r="C451" s="8" t="s">
        <v>2</v>
      </c>
      <c r="D451" s="8"/>
      <c r="E451" s="8" t="s">
        <v>420</v>
      </c>
      <c r="F451" s="8" t="s">
        <v>12</v>
      </c>
      <c r="G451" s="8" t="s">
        <v>2</v>
      </c>
    </row>
    <row r="452" spans="1:7" x14ac:dyDescent="0.25" outlineLevel="6" collapsed="1">
      <c r="A452" s="7" t="s">
        <v>12</v>
      </c>
      <c r="B452" s="7" t="s">
        <v>60</v>
      </c>
      <c r="C452" s="7" t="s">
        <v>2</v>
      </c>
      <c r="D452" s="7"/>
      <c r="E452" s="7" t="s">
        <v>421</v>
      </c>
      <c r="F452" s="7" t="s">
        <v>14</v>
      </c>
      <c r="G452" s="7">
        <v>1</v>
      </c>
    </row>
    <row r="453" spans="1:7" x14ac:dyDescent="0.25" outlineLevel="6" collapsed="1">
      <c r="A453" s="7" t="s">
        <v>12</v>
      </c>
      <c r="B453" s="7" t="s">
        <v>60</v>
      </c>
      <c r="C453" s="7" t="s">
        <v>2</v>
      </c>
      <c r="D453" s="7"/>
      <c r="E453" s="7" t="s">
        <v>422</v>
      </c>
      <c r="F453" s="7" t="s">
        <v>14</v>
      </c>
      <c r="G453" s="7">
        <v>1</v>
      </c>
    </row>
    <row r="454" spans="1:7" x14ac:dyDescent="0.25" outlineLevel="6" collapsed="1">
      <c r="A454" s="7" t="s">
        <v>12</v>
      </c>
      <c r="B454" s="7" t="s">
        <v>60</v>
      </c>
      <c r="C454" s="7" t="s">
        <v>2</v>
      </c>
      <c r="D454" s="7"/>
      <c r="E454" s="7" t="s">
        <v>423</v>
      </c>
      <c r="F454" s="7" t="s">
        <v>14</v>
      </c>
      <c r="G454" s="7">
        <v>1</v>
      </c>
    </row>
    <row r="455" spans="1:7" x14ac:dyDescent="0.25" outlineLevel="4" collapsed="1">
      <c r="A455" s="8" t="s">
        <v>14</v>
      </c>
      <c r="B455" s="9" t="s">
        <v>424</v>
      </c>
      <c r="C455" s="8" t="s">
        <v>2</v>
      </c>
      <c r="D455" s="8">
        <f>EXACT(G449,"Indirect method (stationary equipment)")</f>
      </c>
      <c r="E455" s="8" t="s">
        <v>425</v>
      </c>
      <c r="F455" s="8" t="s">
        <v>12</v>
      </c>
      <c r="G455" s="8" t="s">
        <v>2</v>
      </c>
    </row>
    <row r="456" spans="1:7" x14ac:dyDescent="0.25" outlineLevel="5" collapsed="1">
      <c r="A456" s="8" t="s">
        <v>12</v>
      </c>
      <c r="B456" s="9" t="s">
        <v>426</v>
      </c>
      <c r="C456" s="8" t="s">
        <v>2</v>
      </c>
      <c r="D456" s="8"/>
      <c r="E456" s="8" t="s">
        <v>427</v>
      </c>
      <c r="F456" s="8" t="s">
        <v>12</v>
      </c>
      <c r="G456" s="8" t="s">
        <v>2</v>
      </c>
    </row>
    <row r="457" spans="1:7" x14ac:dyDescent="0.25" outlineLevel="6" collapsed="1">
      <c r="A457" s="7" t="s">
        <v>12</v>
      </c>
      <c r="B457" s="7" t="s">
        <v>60</v>
      </c>
      <c r="C457" s="7" t="s">
        <v>2</v>
      </c>
      <c r="D457" s="7"/>
      <c r="E457" s="7" t="s">
        <v>428</v>
      </c>
      <c r="F457" s="7" t="s">
        <v>14</v>
      </c>
      <c r="G457" s="7">
        <v>1</v>
      </c>
    </row>
    <row r="458" spans="1:7" x14ac:dyDescent="0.25" outlineLevel="6" collapsed="1">
      <c r="A458" s="7" t="s">
        <v>12</v>
      </c>
      <c r="B458" s="7" t="s">
        <v>60</v>
      </c>
      <c r="C458" s="7" t="s">
        <v>2</v>
      </c>
      <c r="D458" s="7"/>
      <c r="E458" s="7" t="s">
        <v>429</v>
      </c>
      <c r="F458" s="7" t="s">
        <v>14</v>
      </c>
      <c r="G458" s="7">
        <v>1</v>
      </c>
    </row>
    <row r="459" spans="1:7" x14ac:dyDescent="0.25" outlineLevel="6" collapsed="1">
      <c r="A459" s="7" t="s">
        <v>12</v>
      </c>
      <c r="B459" s="7" t="s">
        <v>60</v>
      </c>
      <c r="C459" s="7" t="s">
        <v>2</v>
      </c>
      <c r="D459" s="7"/>
      <c r="E459" s="7" t="s">
        <v>430</v>
      </c>
      <c r="F459" s="7" t="s">
        <v>14</v>
      </c>
      <c r="G459" s="7">
        <v>1</v>
      </c>
    </row>
    <row r="460" spans="1:7" x14ac:dyDescent="0.25" outlineLevel="6" collapsed="1">
      <c r="A460" s="7" t="s">
        <v>12</v>
      </c>
      <c r="B460" s="7" t="s">
        <v>60</v>
      </c>
      <c r="C460" s="7" t="s">
        <v>2</v>
      </c>
      <c r="D460" s="7"/>
      <c r="E460" s="7" t="s">
        <v>431</v>
      </c>
      <c r="F460" s="7" t="s">
        <v>14</v>
      </c>
      <c r="G460" s="7">
        <v>1</v>
      </c>
    </row>
    <row r="461" spans="1:7" x14ac:dyDescent="0.25" outlineLevel="6" collapsed="1">
      <c r="A461" s="7" t="s">
        <v>12</v>
      </c>
      <c r="B461" s="7" t="s">
        <v>60</v>
      </c>
      <c r="C461" s="7" t="s">
        <v>2</v>
      </c>
      <c r="D461" s="7"/>
      <c r="E461" s="7" t="s">
        <v>423</v>
      </c>
      <c r="F461" s="7" t="s">
        <v>14</v>
      </c>
      <c r="G461" s="7">
        <v>1</v>
      </c>
    </row>
    <row r="462" spans="1:7" x14ac:dyDescent="0.25" outlineLevel="4" collapsed="1">
      <c r="A462" s="8" t="s">
        <v>14</v>
      </c>
      <c r="B462" s="9" t="s">
        <v>432</v>
      </c>
      <c r="C462" s="8" t="s">
        <v>2</v>
      </c>
      <c r="D462" s="8">
        <f>EXACT(G449,"Indirect method (For vehicles)")</f>
      </c>
      <c r="E462" s="8" t="s">
        <v>433</v>
      </c>
      <c r="F462" s="8" t="s">
        <v>12</v>
      </c>
      <c r="G462" s="8" t="s">
        <v>2</v>
      </c>
    </row>
    <row r="463" spans="1:7" x14ac:dyDescent="0.25" outlineLevel="5" collapsed="1">
      <c r="A463" s="7" t="s">
        <v>12</v>
      </c>
      <c r="B463" s="7" t="s">
        <v>96</v>
      </c>
      <c r="C463" s="10" t="s">
        <v>434</v>
      </c>
      <c r="D463" s="7"/>
      <c r="E463" s="7" t="s">
        <v>435</v>
      </c>
      <c r="F463" s="7" t="s">
        <v>14</v>
      </c>
      <c r="G463" s="7" t="s">
        <v>436</v>
      </c>
    </row>
    <row r="464" spans="1:7" x14ac:dyDescent="0.25" outlineLevel="5" collapsed="1">
      <c r="A464" s="8" t="s">
        <v>12</v>
      </c>
      <c r="B464" s="9" t="s">
        <v>437</v>
      </c>
      <c r="C464" s="8" t="s">
        <v>2</v>
      </c>
      <c r="D464" s="8"/>
      <c r="E464" s="8" t="s">
        <v>427</v>
      </c>
      <c r="F464" s="8" t="s">
        <v>12</v>
      </c>
      <c r="G464" s="8" t="s">
        <v>2</v>
      </c>
    </row>
    <row r="465" spans="1:7" x14ac:dyDescent="0.25" outlineLevel="6" collapsed="1">
      <c r="A465" s="7" t="s">
        <v>12</v>
      </c>
      <c r="B465" s="7" t="s">
        <v>60</v>
      </c>
      <c r="C465" s="7" t="s">
        <v>2</v>
      </c>
      <c r="D465" s="7"/>
      <c r="E465" s="7" t="s">
        <v>438</v>
      </c>
      <c r="F465" s="7" t="s">
        <v>14</v>
      </c>
      <c r="G465" s="7">
        <v>1</v>
      </c>
    </row>
    <row r="466" spans="1:7" x14ac:dyDescent="0.25" outlineLevel="6" collapsed="1">
      <c r="A466" s="7" t="s">
        <v>12</v>
      </c>
      <c r="B466" s="7" t="s">
        <v>60</v>
      </c>
      <c r="C466" s="7" t="s">
        <v>2</v>
      </c>
      <c r="D466" s="7"/>
      <c r="E466" s="7" t="s">
        <v>439</v>
      </c>
      <c r="F466" s="7" t="s">
        <v>14</v>
      </c>
      <c r="G466" s="7">
        <v>1</v>
      </c>
    </row>
    <row r="467" spans="1:7" x14ac:dyDescent="0.25" outlineLevel="6" collapsed="1">
      <c r="A467" s="7" t="s">
        <v>12</v>
      </c>
      <c r="B467" s="7" t="s">
        <v>60</v>
      </c>
      <c r="C467" s="7" t="s">
        <v>2</v>
      </c>
      <c r="D467" s="7"/>
      <c r="E467" s="7" t="s">
        <v>440</v>
      </c>
      <c r="F467" s="7" t="s">
        <v>14</v>
      </c>
      <c r="G467" s="7">
        <v>1</v>
      </c>
    </row>
    <row r="468" spans="1:7" x14ac:dyDescent="0.25" outlineLevel="6" collapsed="1">
      <c r="A468" s="7" t="s">
        <v>12</v>
      </c>
      <c r="B468" s="7" t="s">
        <v>60</v>
      </c>
      <c r="C468" s="7" t="s">
        <v>2</v>
      </c>
      <c r="D468" s="7"/>
      <c r="E468" s="7" t="s">
        <v>441</v>
      </c>
      <c r="F468" s="7" t="s">
        <v>14</v>
      </c>
      <c r="G468" s="7">
        <v>1</v>
      </c>
    </row>
    <row r="469" spans="1:7" x14ac:dyDescent="0.25" outlineLevel="6" collapsed="1">
      <c r="A469" s="7" t="s">
        <v>12</v>
      </c>
      <c r="B469" s="7" t="s">
        <v>60</v>
      </c>
      <c r="C469" s="7" t="s">
        <v>2</v>
      </c>
      <c r="D469" s="7"/>
      <c r="E469" s="7" t="s">
        <v>422</v>
      </c>
      <c r="F469" s="7" t="s">
        <v>14</v>
      </c>
      <c r="G469" s="7">
        <v>1</v>
      </c>
    </row>
    <row r="470" spans="1:7" x14ac:dyDescent="0.25" outlineLevel="6" collapsed="1">
      <c r="A470" s="7" t="s">
        <v>12</v>
      </c>
      <c r="B470" s="7" t="s">
        <v>60</v>
      </c>
      <c r="C470" s="7" t="s">
        <v>2</v>
      </c>
      <c r="D470" s="7"/>
      <c r="E470" s="7" t="s">
        <v>423</v>
      </c>
      <c r="F470" s="7" t="s">
        <v>14</v>
      </c>
      <c r="G470" s="7">
        <v>1</v>
      </c>
    </row>
    <row r="471" spans="1:7" x14ac:dyDescent="0.25" outlineLevel="4" collapsed="1">
      <c r="A471" s="7" t="s">
        <v>12</v>
      </c>
      <c r="B471" s="7" t="s">
        <v>60</v>
      </c>
      <c r="C471" s="7" t="s">
        <v>2</v>
      </c>
      <c r="D471" s="7"/>
      <c r="E471" s="7" t="s">
        <v>442</v>
      </c>
      <c r="F471" s="7" t="s">
        <v>14</v>
      </c>
      <c r="G471" s="7">
        <v>1</v>
      </c>
    </row>
    <row r="472" spans="1:7" x14ac:dyDescent="0.25" outlineLevel="1" collapsed="1">
      <c r="A472" s="8" t="s">
        <v>12</v>
      </c>
      <c r="B472" s="9" t="s">
        <v>443</v>
      </c>
      <c r="C472" s="8" t="s">
        <v>2</v>
      </c>
      <c r="D472" s="8"/>
      <c r="E472" s="8" t="s">
        <v>444</v>
      </c>
      <c r="F472" s="8" t="s">
        <v>14</v>
      </c>
      <c r="G472" s="8" t="s">
        <v>2</v>
      </c>
    </row>
    <row r="473" spans="1:7" x14ac:dyDescent="0.25" outlineLevel="2" collapsed="1">
      <c r="A473" s="7" t="s">
        <v>12</v>
      </c>
      <c r="B473" s="7" t="s">
        <v>60</v>
      </c>
      <c r="C473" s="7" t="s">
        <v>2</v>
      </c>
      <c r="D473" s="7"/>
      <c r="E473" s="7" t="s">
        <v>445</v>
      </c>
      <c r="F473" s="7" t="s">
        <v>14</v>
      </c>
      <c r="G473" s="7">
        <v>1</v>
      </c>
    </row>
    <row r="474" spans="1:7" x14ac:dyDescent="0.25" outlineLevel="2" collapsed="1">
      <c r="A474" s="7" t="s">
        <v>12</v>
      </c>
      <c r="B474" s="7" t="s">
        <v>60</v>
      </c>
      <c r="C474" s="7" t="s">
        <v>2</v>
      </c>
      <c r="D474" s="7"/>
      <c r="E474" s="7" t="s">
        <v>446</v>
      </c>
      <c r="F474" s="7" t="s">
        <v>14</v>
      </c>
      <c r="G474" s="7">
        <v>1</v>
      </c>
    </row>
    <row r="475" spans="1:7" x14ac:dyDescent="0.25" outlineLevel="2" collapsed="1">
      <c r="A475" s="7" t="s">
        <v>12</v>
      </c>
      <c r="B475" s="7" t="s">
        <v>60</v>
      </c>
      <c r="C475" s="7" t="s">
        <v>2</v>
      </c>
      <c r="D475" s="7"/>
      <c r="E475" s="7" t="s">
        <v>447</v>
      </c>
      <c r="F475" s="7" t="s">
        <v>14</v>
      </c>
      <c r="G475" s="7">
        <v>1</v>
      </c>
    </row>
    <row r="476" spans="1:7" x14ac:dyDescent="0.25" outlineLevel="2" collapsed="1">
      <c r="A476" s="7" t="s">
        <v>12</v>
      </c>
      <c r="B476" s="7" t="s">
        <v>60</v>
      </c>
      <c r="C476" s="7" t="s">
        <v>2</v>
      </c>
      <c r="D476" s="7"/>
      <c r="E476" s="7" t="s">
        <v>448</v>
      </c>
      <c r="F476" s="7" t="s">
        <v>14</v>
      </c>
      <c r="G476" s="7">
        <v>1</v>
      </c>
    </row>
    <row r="477" spans="1:7" x14ac:dyDescent="0.25" outlineLevel="2" collapsed="1">
      <c r="A477" s="7" t="s">
        <v>12</v>
      </c>
      <c r="B477" s="7" t="s">
        <v>60</v>
      </c>
      <c r="C477" s="7" t="s">
        <v>2</v>
      </c>
      <c r="D477" s="7"/>
      <c r="E477" s="7" t="s">
        <v>449</v>
      </c>
      <c r="F477" s="7" t="s">
        <v>14</v>
      </c>
      <c r="G477" s="7">
        <v>1</v>
      </c>
    </row>
    <row r="478" spans="1:7" x14ac:dyDescent="0.25">
      <c r="A478" s="5" t="s">
        <v>12</v>
      </c>
      <c r="B478" s="6" t="s">
        <v>450</v>
      </c>
      <c r="C478" s="5" t="s">
        <v>2</v>
      </c>
      <c r="D478" s="5"/>
      <c r="E478" s="5" t="s">
        <v>451</v>
      </c>
      <c r="F478" s="5" t="s">
        <v>14</v>
      </c>
      <c r="G478" s="5" t="s">
        <v>2</v>
      </c>
    </row>
    <row r="479" spans="1:7" x14ac:dyDescent="0.25" outlineLevel="1" collapsed="1">
      <c r="A479" s="7" t="s">
        <v>12</v>
      </c>
      <c r="B479" s="7" t="s">
        <v>60</v>
      </c>
      <c r="C479" s="7" t="s">
        <v>2</v>
      </c>
      <c r="D479" s="7"/>
      <c r="E479" s="7" t="s">
        <v>452</v>
      </c>
      <c r="F479" s="7" t="s">
        <v>14</v>
      </c>
      <c r="G479" s="7">
        <v>1</v>
      </c>
    </row>
    <row r="480" spans="1:7" x14ac:dyDescent="0.25" outlineLevel="1" collapsed="1">
      <c r="A480" s="7" t="s">
        <v>12</v>
      </c>
      <c r="B480" s="7" t="s">
        <v>60</v>
      </c>
      <c r="C480" s="7" t="s">
        <v>2</v>
      </c>
      <c r="D480" s="7"/>
      <c r="E480" s="7" t="s">
        <v>445</v>
      </c>
      <c r="F480" s="7" t="s">
        <v>14</v>
      </c>
      <c r="G480" s="7">
        <v>1</v>
      </c>
    </row>
    <row r="481" spans="1:7" x14ac:dyDescent="0.25" outlineLevel="1" collapsed="1">
      <c r="A481" s="7" t="s">
        <v>12</v>
      </c>
      <c r="B481" s="7" t="s">
        <v>60</v>
      </c>
      <c r="C481" s="7" t="s">
        <v>2</v>
      </c>
      <c r="D481" s="7"/>
      <c r="E481" s="7" t="s">
        <v>338</v>
      </c>
      <c r="F481" s="7" t="s">
        <v>14</v>
      </c>
      <c r="G481" s="7">
        <v>1</v>
      </c>
    </row>
    <row r="482" spans="1:7" x14ac:dyDescent="0.25" outlineLevel="1" collapsed="1">
      <c r="A482" s="7" t="s">
        <v>12</v>
      </c>
      <c r="B482" s="7" t="s">
        <v>60</v>
      </c>
      <c r="C482" s="7" t="s">
        <v>2</v>
      </c>
      <c r="D482" s="7"/>
      <c r="E482" s="7" t="s">
        <v>453</v>
      </c>
      <c r="F482" s="7" t="s">
        <v>14</v>
      </c>
      <c r="G482" s="7">
        <v>1</v>
      </c>
    </row>
    <row r="483" spans="1:7" x14ac:dyDescent="0.25" outlineLevel="1" collapsed="1">
      <c r="A483" s="7" t="s">
        <v>12</v>
      </c>
      <c r="B483" s="7" t="s">
        <v>60</v>
      </c>
      <c r="C483" s="7" t="s">
        <v>2</v>
      </c>
      <c r="D483" s="7"/>
      <c r="E483" s="7" t="s">
        <v>454</v>
      </c>
      <c r="F483" s="7" t="s">
        <v>14</v>
      </c>
      <c r="G483" s="7">
        <v>1</v>
      </c>
    </row>
    <row r="484" spans="1:7" x14ac:dyDescent="0.25">
      <c r="A484" s="5" t="s">
        <v>12</v>
      </c>
      <c r="B484" s="6" t="s">
        <v>455</v>
      </c>
      <c r="C484" s="5" t="s">
        <v>2</v>
      </c>
      <c r="D484" s="5"/>
      <c r="E484" s="5" t="s">
        <v>456</v>
      </c>
      <c r="F484" s="5" t="s">
        <v>12</v>
      </c>
      <c r="G484" s="5" t="s">
        <v>2</v>
      </c>
    </row>
    <row r="485" spans="1:7" x14ac:dyDescent="0.25" outlineLevel="1" collapsed="1">
      <c r="A485" s="7" t="s">
        <v>12</v>
      </c>
      <c r="B485" s="7" t="s">
        <v>60</v>
      </c>
      <c r="C485" s="7" t="s">
        <v>2</v>
      </c>
      <c r="D485" s="7"/>
      <c r="E485" s="7" t="s">
        <v>457</v>
      </c>
      <c r="F485" s="7" t="s">
        <v>14</v>
      </c>
      <c r="G485" s="7">
        <v>1</v>
      </c>
    </row>
    <row r="486" spans="1:7" x14ac:dyDescent="0.25" outlineLevel="1" collapsed="1">
      <c r="A486" s="7" t="s">
        <v>12</v>
      </c>
      <c r="B486" s="7" t="s">
        <v>60</v>
      </c>
      <c r="C486" s="7" t="s">
        <v>2</v>
      </c>
      <c r="D486" s="7"/>
      <c r="E486" s="7" t="s">
        <v>458</v>
      </c>
      <c r="F486" s="7" t="s">
        <v>14</v>
      </c>
      <c r="G486" s="7">
        <v>1</v>
      </c>
    </row>
    <row r="487" spans="1:7" x14ac:dyDescent="0.25">
      <c r="A487" s="5" t="s">
        <v>12</v>
      </c>
      <c r="B487" s="6" t="s">
        <v>459</v>
      </c>
      <c r="C487" s="5" t="s">
        <v>2</v>
      </c>
      <c r="D487" s="5"/>
      <c r="E487" s="5" t="s">
        <v>460</v>
      </c>
      <c r="F487" s="5" t="s">
        <v>12</v>
      </c>
      <c r="G487" s="5" t="s">
        <v>2</v>
      </c>
    </row>
    <row r="488" spans="1:7" x14ac:dyDescent="0.25" outlineLevel="1" collapsed="1">
      <c r="A488" s="7" t="s">
        <v>12</v>
      </c>
      <c r="B488" s="7" t="s">
        <v>60</v>
      </c>
      <c r="C488" s="7" t="s">
        <v>2</v>
      </c>
      <c r="D488" s="7"/>
      <c r="E488" s="7" t="s">
        <v>461</v>
      </c>
      <c r="F488" s="7" t="s">
        <v>14</v>
      </c>
      <c r="G488" s="7">
        <v>1</v>
      </c>
    </row>
    <row r="489" spans="1:7" x14ac:dyDescent="0.25" outlineLevel="1" collapsed="1">
      <c r="A489" s="7" t="s">
        <v>12</v>
      </c>
      <c r="B489" s="7" t="s">
        <v>60</v>
      </c>
      <c r="C489" s="7" t="s">
        <v>2</v>
      </c>
      <c r="D489" s="7"/>
      <c r="E489" s="7" t="s">
        <v>458</v>
      </c>
      <c r="F489" s="7" t="s">
        <v>14</v>
      </c>
      <c r="G489" s="7">
        <v>1</v>
      </c>
    </row>
    <row r="490" spans="1:7" x14ac:dyDescent="0.25">
      <c r="A490" s="5" t="s">
        <v>12</v>
      </c>
      <c r="B490" s="6" t="s">
        <v>462</v>
      </c>
      <c r="C490" s="5" t="s">
        <v>2</v>
      </c>
      <c r="D490" s="5"/>
      <c r="E490" s="5" t="s">
        <v>463</v>
      </c>
      <c r="F490" s="5" t="s">
        <v>14</v>
      </c>
      <c r="G490" s="5" t="s">
        <v>2</v>
      </c>
    </row>
    <row r="491" spans="1:7" x14ac:dyDescent="0.25" outlineLevel="1" collapsed="1">
      <c r="A491" s="7" t="s">
        <v>12</v>
      </c>
      <c r="B491" s="7" t="s">
        <v>60</v>
      </c>
      <c r="C491" s="7" t="s">
        <v>2</v>
      </c>
      <c r="D491" s="7"/>
      <c r="E491" s="7" t="s">
        <v>464</v>
      </c>
      <c r="F491" s="7" t="s">
        <v>14</v>
      </c>
      <c r="G491" s="7">
        <v>1</v>
      </c>
    </row>
    <row r="492" spans="1:7" x14ac:dyDescent="0.25" outlineLevel="1" collapsed="1">
      <c r="A492" s="7" t="s">
        <v>12</v>
      </c>
      <c r="B492" s="7" t="s">
        <v>60</v>
      </c>
      <c r="C492" s="7" t="s">
        <v>2</v>
      </c>
      <c r="D492" s="7"/>
      <c r="E492" s="7" t="s">
        <v>465</v>
      </c>
      <c r="F492" s="7" t="s">
        <v>14</v>
      </c>
      <c r="G492" s="7">
        <v>1</v>
      </c>
    </row>
    <row r="493" spans="1:7" x14ac:dyDescent="0.25" outlineLevel="1" collapsed="1">
      <c r="A493" s="7" t="s">
        <v>12</v>
      </c>
      <c r="B493" s="7" t="s">
        <v>60</v>
      </c>
      <c r="C493" s="7" t="s">
        <v>2</v>
      </c>
      <c r="D493" s="7"/>
      <c r="E493" s="7" t="s">
        <v>466</v>
      </c>
      <c r="F493" s="7" t="s">
        <v>14</v>
      </c>
      <c r="G493" s="7">
        <v>1</v>
      </c>
    </row>
    <row r="494" spans="1:7" x14ac:dyDescent="0.25" outlineLevel="1" collapsed="1">
      <c r="A494" s="7" t="s">
        <v>12</v>
      </c>
      <c r="B494" s="7" t="s">
        <v>60</v>
      </c>
      <c r="C494" s="7" t="s">
        <v>2</v>
      </c>
      <c r="D494" s="7"/>
      <c r="E494" s="7" t="s">
        <v>445</v>
      </c>
      <c r="F494" s="7" t="s">
        <v>14</v>
      </c>
      <c r="G494" s="7">
        <v>1</v>
      </c>
    </row>
    <row r="495" spans="1:7" x14ac:dyDescent="0.25" outlineLevel="1" collapsed="1">
      <c r="A495" s="7" t="s">
        <v>12</v>
      </c>
      <c r="B495" s="7" t="s">
        <v>60</v>
      </c>
      <c r="C495" s="7" t="s">
        <v>2</v>
      </c>
      <c r="D495" s="7"/>
      <c r="E495" s="7" t="s">
        <v>338</v>
      </c>
      <c r="F495" s="7" t="s">
        <v>14</v>
      </c>
      <c r="G495" s="7">
        <v>1</v>
      </c>
    </row>
    <row r="496" spans="1:7" x14ac:dyDescent="0.25" outlineLevel="1" collapsed="1">
      <c r="A496" s="7" t="s">
        <v>12</v>
      </c>
      <c r="B496" s="7" t="s">
        <v>60</v>
      </c>
      <c r="C496" s="7" t="s">
        <v>2</v>
      </c>
      <c r="D496" s="7"/>
      <c r="E496" s="7" t="s">
        <v>467</v>
      </c>
      <c r="F496" s="7" t="s">
        <v>14</v>
      </c>
      <c r="G496" s="7">
        <v>1</v>
      </c>
    </row>
    <row r="497" spans="1:7" x14ac:dyDescent="0.25" outlineLevel="1" collapsed="1">
      <c r="A497" s="7" t="s">
        <v>12</v>
      </c>
      <c r="B497" s="7" t="s">
        <v>60</v>
      </c>
      <c r="C497" s="7" t="s">
        <v>2</v>
      </c>
      <c r="D497" s="7"/>
      <c r="E497" s="7" t="s">
        <v>468</v>
      </c>
      <c r="F497" s="7" t="s">
        <v>14</v>
      </c>
      <c r="G497" s="7">
        <v>1</v>
      </c>
    </row>
    <row r="498" spans="1:7" x14ac:dyDescent="0.25" outlineLevel="1" collapsed="1">
      <c r="A498" s="7" t="s">
        <v>12</v>
      </c>
      <c r="B498" s="7" t="s">
        <v>60</v>
      </c>
      <c r="C498" s="7" t="s">
        <v>2</v>
      </c>
      <c r="D498" s="7"/>
      <c r="E498" s="7" t="s">
        <v>469</v>
      </c>
      <c r="F498" s="7" t="s">
        <v>14</v>
      </c>
      <c r="G498" s="7">
        <v>1</v>
      </c>
    </row>
    <row r="499" spans="1:7" x14ac:dyDescent="0.25">
      <c r="A499" s="5" t="s">
        <v>12</v>
      </c>
      <c r="B499" s="6" t="s">
        <v>470</v>
      </c>
      <c r="C499" s="5" t="s">
        <v>2</v>
      </c>
      <c r="D499" s="5"/>
      <c r="E499" s="5" t="s">
        <v>471</v>
      </c>
      <c r="F499" s="5" t="s">
        <v>14</v>
      </c>
      <c r="G499" s="5" t="s">
        <v>2</v>
      </c>
    </row>
    <row r="500" spans="1:7" x14ac:dyDescent="0.25" outlineLevel="1" collapsed="1">
      <c r="A500" s="7" t="s">
        <v>12</v>
      </c>
      <c r="B500" s="7" t="s">
        <v>60</v>
      </c>
      <c r="C500" s="7" t="s">
        <v>2</v>
      </c>
      <c r="D500" s="7"/>
      <c r="E500" s="7" t="s">
        <v>472</v>
      </c>
      <c r="F500" s="7" t="s">
        <v>14</v>
      </c>
      <c r="G500" s="7">
        <v>1</v>
      </c>
    </row>
    <row r="501" spans="1:7" x14ac:dyDescent="0.25" outlineLevel="1" collapsed="1">
      <c r="A501" s="7" t="s">
        <v>12</v>
      </c>
      <c r="B501" s="7" t="s">
        <v>60</v>
      </c>
      <c r="C501" s="7" t="s">
        <v>2</v>
      </c>
      <c r="D501" s="7"/>
      <c r="E501" s="7" t="s">
        <v>473</v>
      </c>
      <c r="F501" s="7" t="s">
        <v>14</v>
      </c>
      <c r="G501" s="7">
        <v>1</v>
      </c>
    </row>
    <row r="502" spans="1:7" x14ac:dyDescent="0.25" outlineLevel="1" collapsed="1">
      <c r="A502" s="7" t="s">
        <v>12</v>
      </c>
      <c r="B502" s="7" t="s">
        <v>60</v>
      </c>
      <c r="C502" s="7" t="s">
        <v>2</v>
      </c>
      <c r="D502" s="7"/>
      <c r="E502" s="7" t="s">
        <v>474</v>
      </c>
      <c r="F502" s="7" t="s">
        <v>14</v>
      </c>
      <c r="G502" s="7">
        <v>1</v>
      </c>
    </row>
    <row r="503" spans="1:7" x14ac:dyDescent="0.25" outlineLevel="1" collapsed="1">
      <c r="A503" s="7" t="s">
        <v>12</v>
      </c>
      <c r="B503" s="7" t="s">
        <v>60</v>
      </c>
      <c r="C503" s="7" t="s">
        <v>2</v>
      </c>
      <c r="D503" s="7"/>
      <c r="E503" s="7" t="s">
        <v>475</v>
      </c>
      <c r="F503" s="7" t="s">
        <v>14</v>
      </c>
      <c r="G503" s="7">
        <v>1</v>
      </c>
    </row>
    <row r="504" spans="1:7" x14ac:dyDescent="0.25" outlineLevel="1" collapsed="1">
      <c r="A504" s="7" t="s">
        <v>12</v>
      </c>
      <c r="B504" s="7" t="s">
        <v>60</v>
      </c>
      <c r="C504" s="7" t="s">
        <v>2</v>
      </c>
      <c r="D504" s="7"/>
      <c r="E504" s="7" t="s">
        <v>476</v>
      </c>
      <c r="F504" s="7" t="s">
        <v>14</v>
      </c>
      <c r="G504" s="7">
        <v>1</v>
      </c>
    </row>
    <row r="505" spans="1:7" x14ac:dyDescent="0.25" outlineLevel="1" collapsed="1">
      <c r="A505" s="7" t="s">
        <v>12</v>
      </c>
      <c r="B505" s="7" t="s">
        <v>60</v>
      </c>
      <c r="C505" s="7" t="s">
        <v>2</v>
      </c>
      <c r="D505" s="7"/>
      <c r="E505" s="7" t="s">
        <v>477</v>
      </c>
      <c r="F505" s="7" t="s">
        <v>14</v>
      </c>
      <c r="G505" s="7">
        <v>1</v>
      </c>
    </row>
    <row r="506" spans="1:7" x14ac:dyDescent="0.25" outlineLevel="1" collapsed="1">
      <c r="A506" s="7" t="s">
        <v>12</v>
      </c>
      <c r="B506" s="7" t="s">
        <v>60</v>
      </c>
      <c r="C506" s="7" t="s">
        <v>2</v>
      </c>
      <c r="D506" s="7"/>
      <c r="E506" s="7" t="s">
        <v>478</v>
      </c>
      <c r="F506" s="7" t="s">
        <v>14</v>
      </c>
      <c r="G506" s="7">
        <v>1</v>
      </c>
    </row>
  </sheetData>
  <mergeCells count="3">
    <mergeCell ref="A1:G1"/>
    <mergeCell ref="B2:G2"/>
    <mergeCell ref="B3:G3"/>
  </mergeCells>
  <dataValidations count="34">
    <dataValidation type="list" allowBlank="1" sqref="G122">
      <formula1>'Which method did you 2 (enum)'!A3:A5</formula1>
    </dataValidation>
    <dataValidation type="list" allowBlank="1" sqref="G138">
      <formula1>'Which sampling design w (enum)'!A3:A4</formula1>
    </dataValidation>
    <dataValidation type="list" allowBlank="1" sqref="G155">
      <formula1>'Which method did you 1 (enum)'!A3:A4</formula1>
    </dataValidation>
    <dataValidation type="list" allowBlank="1" sqref="G191">
      <formula1>'Which approach using in (enum)'!A3:A5</formula1>
    </dataValidation>
    <dataValidation type="list" allowBlank="1" sqref="G201">
      <formula1>'Which method are you 1 (enum)'!A3:A5</formula1>
    </dataValidation>
    <dataValidation type="list" allowBlank="1" sqref="G206">
      <formula1>'Which approach using 1 (enum)'!A3:A5</formula1>
    </dataValidation>
    <dataValidation type="list" allowBlank="1" sqref="G209">
      <formula1>'What is the carbon pres (enum)'!A3:A7</formula1>
    </dataValidation>
    <dataValidation type="list" allowBlank="1" sqref="G222">
      <formula1>'Which approach using 2 (enum)'!A3:A4</formula1>
    </dataValidation>
    <dataValidation type="list" allowBlank="1" sqref="G232">
      <formula1>'Which approach using 3 (enum)'!A3:A4</formula1>
    </dataValidation>
    <dataValidation type="list" allowBlank="1" sqref="G239">
      <formula1>'Which approach using 4 (enum)'!A3:A4</formula1>
    </dataValidation>
    <dataValidation type="list" allowBlank="1" sqref="G243">
      <formula1>'Which system applies to (enum)'!A3:A4</formula1>
    </dataValidation>
    <dataValidation type="list" allowBlank="1" sqref="G268">
      <formula1>'It's a baseline scenari (enum)'!A3:A4</formula1>
    </dataValidation>
    <dataValidation type="list" allowBlank="1" sqref="G269">
      <formula1>'Which method did you us (enum)'!A3:A4</formula1>
    </dataValidation>
    <dataValidation type="list" allowBlank="1" sqref="G271">
      <formula1>'Which method did you 3 (enum)'!A3:A6</formula1>
    </dataValidation>
    <dataValidation type="list" allowBlank="1" sqref="G303">
      <formula1>'Which method did you 2 (enum)'!A3:A5</formula1>
    </dataValidation>
    <dataValidation type="list" allowBlank="1" sqref="G319">
      <formula1>'Which sampling design w (enum)'!A3:A4</formula1>
    </dataValidation>
    <dataValidation type="list" allowBlank="1" sqref="G336">
      <formula1>'Which method did you 1 (enum)'!A3:A4</formula1>
    </dataValidation>
    <dataValidation type="list" allowBlank="1" sqref="G364">
      <formula1>'Which approach using 5 (enum)'!A3:A7</formula1>
    </dataValidation>
    <dataValidation type="list" allowBlank="1" sqref="G370">
      <formula1>'Which proxies using  (enum)'!A3:A4</formula1>
    </dataValidation>
    <dataValidation type="list" allowBlank="1" sqref="G381">
      <formula1>'Which approach using 6 (enum)'!A3:A5</formula1>
    </dataValidation>
    <dataValidation type="list" allowBlank="1" sqref="G384">
      <formula1>'What is the carbon p 1 (enum)'!A3:A7</formula1>
    </dataValidation>
    <dataValidation type="list" allowBlank="1" sqref="G397">
      <formula1>'Which approach using 7 (enum)'!A3:A4</formula1>
    </dataValidation>
    <dataValidation type="list" allowBlank="1" sqref="G40">
      <formula1>'Which method are you us (enum)'!A3:A4</formula1>
    </dataValidation>
    <dataValidation type="list" allowBlank="1" sqref="G407">
      <formula1>'Which method are you 2 (enum)'!A3:A5</formula1>
    </dataValidation>
    <dataValidation type="list" allowBlank="1" sqref="G416">
      <formula1>'Which approach using 3 (enum)'!A3:A4</formula1>
    </dataValidation>
    <dataValidation type="list" allowBlank="1" sqref="G42">
      <formula1>'What is the soil type   (enum)'!A3:A4</formula1>
    </dataValidation>
    <dataValidation type="list" allowBlank="1" sqref="G423">
      <formula1>'Which approach using 4 (enum)'!A3:A4</formula1>
    </dataValidation>
    <dataValidation type="list" allowBlank="1" sqref="G427">
      <formula1>'Which system applies to (enum)'!A3:A4</formula1>
    </dataValidation>
    <dataValidation type="list" allowBlank="1" sqref="G449">
      <formula1>'Which method will you u (enum)'!A3:A5</formula1>
    </dataValidation>
    <dataValidation type="list" allowBlank="1" sqref="G463">
      <formula1>'What is the return load (enum)'!A3:A5</formula1>
    </dataValidation>
    <dataValidation type="list" allowBlank="1" sqref="G53">
      <formula1>'What is the soil typ 1 (enum)'!A3:A4</formula1>
    </dataValidation>
    <dataValidation type="list" allowBlank="1" sqref="G87">
      <formula1>'It's a baseline scenari (enum)'!A3:A4</formula1>
    </dataValidation>
    <dataValidation type="list" allowBlank="1" sqref="G88">
      <formula1>'Which method did you us (enum)'!A3:A4</formula1>
    </dataValidation>
    <dataValidation type="list" allowBlank="1" sqref="G90">
      <formula1>'Which method did you 3 (enum)'!A3:A6</formula1>
    </dataValidation>
  </dataValidations>
  <hyperlinks>
    <hyperlink ref="B5" r:id="rId1" location="#'Project Identification and Map'!A1"/>
    <hyperlink ref="B31" r:id="rId2" location="#'Carbon Pool and Greenhouse Gas'!A1"/>
    <hyperlink ref="B39" r:id="rId3" location="#'The maximum quantity of GHG em'!A1"/>
    <hyperlink ref="C40" r:id="rId4" location="#'Which method are you us (enum)'!A3"/>
    <hyperlink ref="B41" r:id="rId5" location="#'Stock loss approach'!A1"/>
    <hyperlink ref="C42" r:id="rId6" location="#'What is the soil type   (enum)'!A3"/>
    <hyperlink ref="B52" r:id="rId7" location="#'Total stock approach'!A1"/>
    <hyperlink ref="C53" r:id="rId8" location="#'What is the soil typ 1 (enum)'!A3"/>
    <hyperlink ref="B69" r:id="rId9" location="#'Final Baseline Emissions'!A1"/>
    <hyperlink ref="B70" r:id="rId10" location="#'Net Emissions from biomass soi'!A1"/>
    <hyperlink ref="B71" r:id="rId11" location="#'Accounting for sea level rise '!A1"/>
    <hyperlink ref="B77" r:id="rId12" location="#'Net carbon stock change in bio'!A1"/>
    <hyperlink ref="B86" r:id="rId13" location="#'AR Tool 14 (tool)'!A1"/>
    <hyperlink ref="C87" r:id="rId14" location="#'It's a baseline scenari (enum)'!A3"/>
    <hyperlink ref="C88" r:id="rId15" location="#'Which method did you us (enum)'!A3"/>
    <hyperlink ref="B89" r:id="rId16" location="#'AR Tool 14 Estimatin 4 (tool)'!A1"/>
    <hyperlink ref="C90" r:id="rId17" location="#'Which method did you 3 (enum)'!A3"/>
    <hyperlink ref="B91" r:id="rId18" location="#'AR Tool 14 Estimation b (tool)'!A1"/>
    <hyperlink ref="B92" r:id="rId19" location="#'Mean annual change in c (tool)'!A1"/>
    <hyperlink ref="B99" r:id="rId20" location="#'AR Tool 14 Direct estim (tool)'!A1"/>
    <hyperlink ref="B106" r:id="rId21" location="#'Mean change in tree bio (tool)'!A1"/>
    <hyperlink ref="B111" r:id="rId22" location="#'AR Tool 14 Difference o (tool)'!A1"/>
    <hyperlink ref="B117" r:id="rId23" location="#'AR Tool 14 Estimating c (tool)'!A1"/>
    <hyperlink ref="B121" r:id="rId24" location="#'AR Tool 14 Determinatio (tool)'!A1"/>
    <hyperlink ref="C122" r:id="rId25" location="#'Which method did you 2 (enum)'!A3"/>
    <hyperlink ref="B123" r:id="rId26" location="#'AR Tool 14 Updating pre (tool)'!A1"/>
    <hyperlink ref="B129" r:id="rId27" location="#'AR Tool 14 Estimating S (tool)'!A1"/>
    <hyperlink ref="B130" r:id="rId28" location="#'Crown Cover Proportion  (tool)'!A1"/>
    <hyperlink ref="B137" r:id="rId29" location="#'Sampling design selecti (tool)'!A1"/>
    <hyperlink ref="C138" r:id="rId30" location="#'Which sampling design w (enum)'!A3"/>
    <hyperlink ref="B139" r:id="rId31" location="#'AR Tool 14 Sample Plot  (tool)'!A1"/>
    <hyperlink ref="B146" r:id="rId32" location="#'Stratified random sampl (tool)'!A1"/>
    <hyperlink ref="B147" r:id="rId33" location="#'AR Tool 14 Double Sampl (tool)'!A1"/>
    <hyperlink ref="B154" r:id="rId34" location="#'Double Sampling Mean tr (tool)'!A1"/>
    <hyperlink ref="C155" r:id="rId35" location="#'Which method did you 1 (enum)'!A3"/>
    <hyperlink ref="B156" r:id="rId36" location="#'AR Tool 14 Estimatin 1 (tool)'!A1"/>
    <hyperlink ref="B159" r:id="rId37" location="#'AR Tool 14 Estimatin 2 (tool)'!A1"/>
    <hyperlink ref="B163" r:id="rId38" location="#'AR Tool 14 Estimatin 3 (tool)'!A1"/>
    <hyperlink ref="B166" r:id="rId39" location="#'Shrub biomass per hecta (tool)'!A1"/>
    <hyperlink ref="B176" r:id="rId40" location="#'Net GHG emissions from soil in'!A1"/>
    <hyperlink ref="B183" r:id="rId41" location="#'Peat depletion time (PDT) &amp; So'!A1"/>
    <hyperlink ref="C191" r:id="rId42" location="#'Which approach using in (enum)'!A3"/>
    <hyperlink ref="C201" r:id="rId43" location="#'Which method are you 1 (enum)'!A3"/>
    <hyperlink ref="C206" r:id="rId44" location="#'Which approach using 1 (enum)'!A3"/>
    <hyperlink ref="B207" r:id="rId45" location="#'Default factors approach for C'!A1"/>
    <hyperlink ref="C209" r:id="rId46" location="#'What is the carbon pres (enum)'!A3"/>
    <hyperlink ref="C222" r:id="rId47" location="#'Which approach using 2 (enum)'!A3"/>
    <hyperlink ref="B231" r:id="rId48" location="#'CH4 emissions from soil'!A1"/>
    <hyperlink ref="C232" r:id="rId49" location="#'Which approach using 3 (enum)'!A3"/>
    <hyperlink ref="B238" r:id="rId50" location="#'N2O emissions from soil '!A1"/>
    <hyperlink ref="C239" r:id="rId51" location="#'Which approach using 4 (enum)'!A3"/>
    <hyperlink ref="B242" r:id="rId52" location="#'Default factors for N2O emissi'!A1"/>
    <hyperlink ref="C243" r:id="rId53" location="#'Which system applies to (enum)'!A3"/>
    <hyperlink ref="B244" r:id="rId54" location="#'Average salinity for N2O emiss'!A1"/>
    <hyperlink ref="B247" r:id="rId55" location="#'Average salinity for N2O emiss'!A1"/>
    <hyperlink ref="B251" r:id="rId56" location="#'Net GHG emissions in the basel'!A1"/>
    <hyperlink ref="B256" r:id="rId57" location="#'Final Project Emissions'!A1"/>
    <hyperlink ref="B257" r:id="rId58" location="#'Net Emissions from biomass  1'!A1"/>
    <hyperlink ref="B258" r:id="rId59" location="#'Net carbon stock change in  1'!A1"/>
    <hyperlink ref="B267" r:id="rId60" location="#'AR Tool 14 (tool)'!A1"/>
    <hyperlink ref="C268" r:id="rId61" location="#'It's a baseline scenari (enum)'!A3"/>
    <hyperlink ref="C269" r:id="rId62" location="#'Which method did you us (enum)'!A3"/>
    <hyperlink ref="B270" r:id="rId63" location="#'AR Tool 14 Estimatin 4 (tool)'!A1"/>
    <hyperlink ref="C271" r:id="rId64" location="#'Which method did you 3 (enum)'!A3"/>
    <hyperlink ref="B272" r:id="rId65" location="#'AR Tool 14 Estimation b (tool)'!A1"/>
    <hyperlink ref="B273" r:id="rId66" location="#'Mean annual change in c (tool)'!A1"/>
    <hyperlink ref="B280" r:id="rId67" location="#'AR Tool 14 Direct estim (tool)'!A1"/>
    <hyperlink ref="B287" r:id="rId68" location="#'Mean change in tree bio (tool)'!A1"/>
    <hyperlink ref="B292" r:id="rId69" location="#'AR Tool 14 Difference o (tool)'!A1"/>
    <hyperlink ref="B298" r:id="rId70" location="#'AR Tool 14 Estimating c (tool)'!A1"/>
    <hyperlink ref="B302" r:id="rId71" location="#'AR Tool 14 Determinatio (tool)'!A1"/>
    <hyperlink ref="C303" r:id="rId72" location="#'Which method did you 2 (enum)'!A3"/>
    <hyperlink ref="B304" r:id="rId73" location="#'AR Tool 14 Updating pre (tool)'!A1"/>
    <hyperlink ref="B310" r:id="rId74" location="#'AR Tool 14 Estimating S (tool)'!A1"/>
    <hyperlink ref="B311" r:id="rId75" location="#'Crown Cover Proportion  (tool)'!A1"/>
    <hyperlink ref="B318" r:id="rId76" location="#'Sampling design selecti (tool)'!A1"/>
    <hyperlink ref="C319" r:id="rId77" location="#'Which sampling design w (enum)'!A3"/>
    <hyperlink ref="B320" r:id="rId78" location="#'AR Tool 14 Sample Plot  (tool)'!A1"/>
    <hyperlink ref="B327" r:id="rId79" location="#'Stratified random sampl (tool)'!A1"/>
    <hyperlink ref="B328" r:id="rId80" location="#'AR Tool 14 Double Sampl (tool)'!A1"/>
    <hyperlink ref="B335" r:id="rId81" location="#'Double Sampling Mean tr (tool)'!A1"/>
    <hyperlink ref="C336" r:id="rId82" location="#'Which method did you 1 (enum)'!A3"/>
    <hyperlink ref="B337" r:id="rId83" location="#'AR Tool 14 Estimatin 1 (tool)'!A1"/>
    <hyperlink ref="B340" r:id="rId84" location="#'AR Tool 14 Estimatin 2 (tool)'!A1"/>
    <hyperlink ref="B344" r:id="rId85" location="#'AR Tool 14 Estimatin 3 (tool)'!A1"/>
    <hyperlink ref="B347" r:id="rId86" location="#'Shrub biomass per hecta (tool)'!A1"/>
    <hyperlink ref="B357" r:id="rId87" location="#'Net GHG emissions and removals'!A1"/>
    <hyperlink ref="C364" r:id="rId88" location="#'Which approach using 5 (enum)'!A3"/>
    <hyperlink ref="B369" r:id="rId89" location="#'Proxy approach for CO2 emissio'!A1"/>
    <hyperlink ref="C370" r:id="rId90" location="#'Which proxies using  (enum)'!A3"/>
    <hyperlink ref="C381" r:id="rId91" location="#'Which approach using 6 (enum)'!A3"/>
    <hyperlink ref="B382" r:id="rId92" location="#'Default factors approach fo 1'!A1"/>
    <hyperlink ref="C384" r:id="rId93" location="#'What is the carbon p 1 (enum)'!A3"/>
    <hyperlink ref="C397" r:id="rId94" location="#'Which approach using 7 (enum)'!A3"/>
    <hyperlink ref="B406" r:id="rId95" location="#'Calculation of deduction from '!A1"/>
    <hyperlink ref="C407" r:id="rId96" location="#'Which method are you 2 (enum)'!A3"/>
    <hyperlink ref="B415" r:id="rId97" location="#'CH4 emissions from soil'!A1"/>
    <hyperlink ref="C416" r:id="rId98" location="#'Which approach using 3 (enum)'!A3"/>
    <hyperlink ref="B422" r:id="rId99" location="#'N2O emissions from soil '!A1"/>
    <hyperlink ref="C423" r:id="rId100" location="#'Which approach using 4 (enum)'!A3"/>
    <hyperlink ref="B426" r:id="rId101" location="#'Default factors for N2O emissi'!A1"/>
    <hyperlink ref="C427" r:id="rId102" location="#'Which system applies to (enum)'!A3"/>
    <hyperlink ref="B428" r:id="rId103" location="#'Average salinity for N2O emiss'!A1"/>
    <hyperlink ref="B431" r:id="rId104" location="#'Average salinity for N2O emiss'!A1"/>
    <hyperlink ref="B435" r:id="rId105" location="#'Net non-CO2 emissions from pre'!A1"/>
    <hyperlink ref="B445" r:id="rId106" location="#'Emissions from fossil fuel use'!A1"/>
    <hyperlink ref="B448" r:id="rId107" location="#'AR Tool 5 (tool)'!A1"/>
    <hyperlink ref="C449" r:id="rId108" location="#'Which method will you u (enum)'!A3"/>
    <hyperlink ref="B450" r:id="rId109" location="#'AR Tool 05 Direct metho (tool)'!A1"/>
    <hyperlink ref="B451" r:id="rId110" location="#'Direct Method Variables (tool)'!A1"/>
    <hyperlink ref="B455" r:id="rId111" location="#'AR Tool 05 Indirect  1 (tool)'!A1"/>
    <hyperlink ref="B456" r:id="rId112" location="#'Indirect method (statio (tool)'!A1"/>
    <hyperlink ref="B462" r:id="rId113" location="#'AR Tool 05 Indirect met (tool)'!A1"/>
    <hyperlink ref="C463" r:id="rId114" location="#'What is the return load (enum)'!A3"/>
    <hyperlink ref="B464" r:id="rId115" location="#'Indirect method (For ve (tool)'!A1"/>
    <hyperlink ref="B472" r:id="rId116" location="#'Net GHG Emissions in the proje'!A1"/>
    <hyperlink ref="B478" r:id="rId117" location="#'Net GHG Emission Reductions an'!A1"/>
    <hyperlink ref="B484" r:id="rId118" location="#'Estimation of uncertainty in b'!A1"/>
    <hyperlink ref="B487" r:id="rId119" location="#'Estimation of uncertainty in p'!A1"/>
    <hyperlink ref="B490" r:id="rId120" location="#'Total error in project activit'!A1"/>
    <hyperlink ref="B499" r:id="rId121" location="#'Calculation of Verified Carbon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6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320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96</v>
      </c>
      <c r="C5" s="6" t="s">
        <v>322</v>
      </c>
      <c r="D5" s="5"/>
      <c r="E5" s="5" t="s">
        <v>323</v>
      </c>
      <c r="F5" s="5" t="s">
        <v>14</v>
      </c>
      <c r="G5" s="5" t="s">
        <v>315</v>
      </c>
    </row>
    <row r="6" spans="1:7" x14ac:dyDescent="0.25">
      <c r="A6" s="5" t="s">
        <v>14</v>
      </c>
      <c r="B6" s="5" t="s">
        <v>60</v>
      </c>
      <c r="C6" s="5" t="s">
        <v>2</v>
      </c>
      <c r="D6" s="5">
        <f>EXACT(G5,"Proxies")</f>
      </c>
      <c r="E6" s="5" t="s">
        <v>324</v>
      </c>
      <c r="F6" s="5" t="s">
        <v>14</v>
      </c>
      <c r="G6" s="5">
        <v>1</v>
      </c>
    </row>
    <row r="7" spans="1:7" x14ac:dyDescent="0.25">
      <c r="A7" s="5" t="s">
        <v>14</v>
      </c>
      <c r="B7" s="5" t="s">
        <v>60</v>
      </c>
      <c r="C7" s="5" t="s">
        <v>2</v>
      </c>
      <c r="D7" s="5">
        <f>EXACT(G5,"Proxies")</f>
      </c>
      <c r="E7" s="5" t="s">
        <v>325</v>
      </c>
      <c r="F7" s="5" t="s">
        <v>14</v>
      </c>
      <c r="G7" s="5">
        <v>1</v>
      </c>
    </row>
    <row r="8" spans="1:7" x14ac:dyDescent="0.25">
      <c r="A8" s="5" t="s">
        <v>14</v>
      </c>
      <c r="B8" s="6" t="s">
        <v>326</v>
      </c>
      <c r="C8" s="5" t="s">
        <v>2</v>
      </c>
      <c r="D8" s="5">
        <f>NOT(EXACT(G5,"Proxies"))</f>
      </c>
      <c r="E8" s="5" t="s">
        <v>327</v>
      </c>
      <c r="F8" s="5" t="s">
        <v>14</v>
      </c>
      <c r="G8" s="5" t="s">
        <v>2</v>
      </c>
    </row>
    <row r="9" spans="1:7" x14ac:dyDescent="0.25" outlineLevel="1" collapsed="1">
      <c r="A9" s="7" t="s">
        <v>12</v>
      </c>
      <c r="B9" s="7" t="s">
        <v>96</v>
      </c>
      <c r="C9" s="10" t="s">
        <v>328</v>
      </c>
      <c r="D9" s="7"/>
      <c r="E9" s="7" t="s">
        <v>329</v>
      </c>
      <c r="F9" s="7" t="s">
        <v>14</v>
      </c>
      <c r="G9" s="7" t="s">
        <v>330</v>
      </c>
    </row>
    <row r="10" spans="1:7" x14ac:dyDescent="0.25" outlineLevel="1" collapsed="1">
      <c r="A10" s="8" t="s">
        <v>14</v>
      </c>
      <c r="B10" s="9" t="s">
        <v>331</v>
      </c>
      <c r="C10" s="8" t="s">
        <v>2</v>
      </c>
      <c r="D10" s="8">
        <f>EXACT(G9,"Open water systems")</f>
      </c>
      <c r="E10" s="8" t="s">
        <v>332</v>
      </c>
      <c r="F10" s="8" t="s">
        <v>14</v>
      </c>
      <c r="G10" s="8" t="s">
        <v>2</v>
      </c>
    </row>
    <row r="11" spans="1:7" x14ac:dyDescent="0.25" outlineLevel="2" collapsed="1">
      <c r="A11" s="7" t="s">
        <v>12</v>
      </c>
      <c r="B11" s="7" t="s">
        <v>62</v>
      </c>
      <c r="C11" s="7" t="s">
        <v>2</v>
      </c>
      <c r="D11" s="7"/>
      <c r="E11" s="7" t="s">
        <v>333</v>
      </c>
      <c r="F11" s="7" t="s">
        <v>14</v>
      </c>
      <c r="G11" s="7" t="b">
        <v>1</v>
      </c>
    </row>
    <row r="12" spans="1:7" x14ac:dyDescent="0.25" outlineLevel="2" collapsed="1">
      <c r="A12" s="7" t="s">
        <v>14</v>
      </c>
      <c r="B12" s="7" t="s">
        <v>60</v>
      </c>
      <c r="C12" s="7" t="s">
        <v>2</v>
      </c>
      <c r="D12" s="7">
        <f>EXACT(G11,true)</f>
      </c>
      <c r="E12" s="7" t="s">
        <v>334</v>
      </c>
      <c r="F12" s="7" t="s">
        <v>14</v>
      </c>
      <c r="G12" s="7">
        <v>1</v>
      </c>
    </row>
    <row r="13" spans="1:7" x14ac:dyDescent="0.25" outlineLevel="1" collapsed="1">
      <c r="A13" s="8" t="s">
        <v>14</v>
      </c>
      <c r="B13" s="9" t="s">
        <v>331</v>
      </c>
      <c r="C13" s="8" t="s">
        <v>2</v>
      </c>
      <c r="D13" s="8">
        <f>NOT(EXACT(G9,"Open water systems"))</f>
      </c>
      <c r="E13" s="8" t="s">
        <v>335</v>
      </c>
      <c r="F13" s="8" t="s">
        <v>14</v>
      </c>
      <c r="G13" s="8" t="s">
        <v>2</v>
      </c>
    </row>
    <row r="14" spans="1:7" x14ac:dyDescent="0.25" outlineLevel="2" collapsed="1">
      <c r="A14" s="7" t="s">
        <v>12</v>
      </c>
      <c r="B14" s="7" t="s">
        <v>62</v>
      </c>
      <c r="C14" s="7" t="s">
        <v>2</v>
      </c>
      <c r="D14" s="7"/>
      <c r="E14" s="7" t="s">
        <v>333</v>
      </c>
      <c r="F14" s="7" t="s">
        <v>14</v>
      </c>
      <c r="G14" s="7" t="b">
        <v>1</v>
      </c>
    </row>
    <row r="15" spans="1:7" x14ac:dyDescent="0.25" outlineLevel="2" collapsed="1">
      <c r="A15" s="7" t="s">
        <v>14</v>
      </c>
      <c r="B15" s="7" t="s">
        <v>60</v>
      </c>
      <c r="C15" s="7" t="s">
        <v>2</v>
      </c>
      <c r="D15" s="7">
        <f>EXACT(G14,true)</f>
      </c>
      <c r="E15" s="7" t="s">
        <v>334</v>
      </c>
      <c r="F15" s="7" t="s">
        <v>14</v>
      </c>
      <c r="G15" s="7">
        <v>1</v>
      </c>
    </row>
    <row r="16" spans="1:7" x14ac:dyDescent="0.25">
      <c r="A16" s="5" t="s">
        <v>14</v>
      </c>
      <c r="B16" s="5" t="s">
        <v>60</v>
      </c>
      <c r="C16" s="5" t="s">
        <v>2</v>
      </c>
      <c r="D16" s="5">
        <f>NOT(EXACT(G5,"Proxies"))</f>
      </c>
      <c r="E16" s="5" t="s">
        <v>325</v>
      </c>
      <c r="F16" s="5" t="s">
        <v>14</v>
      </c>
      <c r="G16" s="5">
        <v>1</v>
      </c>
    </row>
  </sheetData>
  <mergeCells count="3">
    <mergeCell ref="A1:G1"/>
    <mergeCell ref="B2:G2"/>
    <mergeCell ref="B3:G3"/>
  </mergeCells>
  <dataValidations count="2">
    <dataValidation type="list" allowBlank="1" sqref="G5">
      <formula1>'Which approach using 4 (enum)'!A3:A4</formula1>
    </dataValidation>
    <dataValidation type="list" allowBlank="1" sqref="G9">
      <formula1>'Which system applies to (enum)'!A3:A4</formula1>
    </dataValidation>
  </dataValidations>
  <hyperlinks>
    <hyperlink ref="C5" r:id="rId1" location="#'Which approach using 4 (enum)'!A3"/>
    <hyperlink ref="B8" r:id="rId2" location="#'Default factors for N2O emissi'!A1"/>
    <hyperlink ref="C9" r:id="rId3" location="#'Which system applies to (enum)'!A3"/>
    <hyperlink ref="B10" r:id="rId4" location="#'Average salinity for N2O emiss'!A1"/>
    <hyperlink ref="B13" r:id="rId5" location="#'Average salinity for N2O emiss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1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497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96</v>
      </c>
      <c r="C5" s="6" t="s">
        <v>328</v>
      </c>
      <c r="D5" s="5"/>
      <c r="E5" s="5" t="s">
        <v>329</v>
      </c>
      <c r="F5" s="5" t="s">
        <v>14</v>
      </c>
      <c r="G5" s="5" t="s">
        <v>330</v>
      </c>
    </row>
    <row r="6" spans="1:7" x14ac:dyDescent="0.25">
      <c r="A6" s="5" t="s">
        <v>14</v>
      </c>
      <c r="B6" s="6" t="s">
        <v>331</v>
      </c>
      <c r="C6" s="5" t="s">
        <v>2</v>
      </c>
      <c r="D6" s="5">
        <f>EXACT(G5,"Open water systems")</f>
      </c>
      <c r="E6" s="5" t="s">
        <v>332</v>
      </c>
      <c r="F6" s="5" t="s">
        <v>14</v>
      </c>
      <c r="G6" s="5" t="s">
        <v>2</v>
      </c>
    </row>
    <row r="7" spans="1:7" x14ac:dyDescent="0.25" outlineLevel="1" collapsed="1">
      <c r="A7" s="7" t="s">
        <v>12</v>
      </c>
      <c r="B7" s="7" t="s">
        <v>62</v>
      </c>
      <c r="C7" s="7" t="s">
        <v>2</v>
      </c>
      <c r="D7" s="7"/>
      <c r="E7" s="7" t="s">
        <v>333</v>
      </c>
      <c r="F7" s="7" t="s">
        <v>14</v>
      </c>
      <c r="G7" s="7" t="b">
        <v>1</v>
      </c>
    </row>
    <row r="8" spans="1:7" x14ac:dyDescent="0.25" outlineLevel="1" collapsed="1">
      <c r="A8" s="7" t="s">
        <v>14</v>
      </c>
      <c r="B8" s="7" t="s">
        <v>60</v>
      </c>
      <c r="C8" s="7" t="s">
        <v>2</v>
      </c>
      <c r="D8" s="7">
        <f>EXACT(G7,true)</f>
      </c>
      <c r="E8" s="7" t="s">
        <v>334</v>
      </c>
      <c r="F8" s="7" t="s">
        <v>14</v>
      </c>
      <c r="G8" s="7">
        <v>1</v>
      </c>
    </row>
    <row r="9" spans="1:7" x14ac:dyDescent="0.25">
      <c r="A9" s="5" t="s">
        <v>14</v>
      </c>
      <c r="B9" s="6" t="s">
        <v>331</v>
      </c>
      <c r="C9" s="5" t="s">
        <v>2</v>
      </c>
      <c r="D9" s="5">
        <f>NOT(EXACT(G5,"Open water systems"))</f>
      </c>
      <c r="E9" s="5" t="s">
        <v>335</v>
      </c>
      <c r="F9" s="5" t="s">
        <v>14</v>
      </c>
      <c r="G9" s="5" t="s">
        <v>2</v>
      </c>
    </row>
    <row r="10" spans="1:7" x14ac:dyDescent="0.25" outlineLevel="1" collapsed="1">
      <c r="A10" s="7" t="s">
        <v>12</v>
      </c>
      <c r="B10" s="7" t="s">
        <v>62</v>
      </c>
      <c r="C10" s="7" t="s">
        <v>2</v>
      </c>
      <c r="D10" s="7"/>
      <c r="E10" s="7" t="s">
        <v>333</v>
      </c>
      <c r="F10" s="7" t="s">
        <v>14</v>
      </c>
      <c r="G10" s="7" t="b">
        <v>1</v>
      </c>
    </row>
    <row r="11" spans="1:7" x14ac:dyDescent="0.25" outlineLevel="1" collapsed="1">
      <c r="A11" s="7" t="s">
        <v>14</v>
      </c>
      <c r="B11" s="7" t="s">
        <v>60</v>
      </c>
      <c r="C11" s="7" t="s">
        <v>2</v>
      </c>
      <c r="D11" s="7">
        <f>EXACT(G10,true)</f>
      </c>
      <c r="E11" s="7" t="s">
        <v>334</v>
      </c>
      <c r="F11" s="7" t="s">
        <v>14</v>
      </c>
      <c r="G11" s="7">
        <v>1</v>
      </c>
    </row>
  </sheetData>
  <mergeCells count="3">
    <mergeCell ref="A1:G1"/>
    <mergeCell ref="B2:G2"/>
    <mergeCell ref="B3:G3"/>
  </mergeCells>
  <dataValidations count="1">
    <dataValidation type="list" allowBlank="1" sqref="G5">
      <formula1>'Which system applies to (enum)'!A3:A4</formula1>
    </dataValidation>
  </dataValidations>
  <hyperlinks>
    <hyperlink ref="C5" r:id="rId1" location="#'Which system applies to (enum)'!A3"/>
    <hyperlink ref="B6" r:id="rId2" location="#'Average salinity for N2O emiss'!A1"/>
    <hyperlink ref="B9" r:id="rId3" location="#'Average salinity for N2O emiss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6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498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62</v>
      </c>
      <c r="C5" s="5" t="s">
        <v>2</v>
      </c>
      <c r="D5" s="5"/>
      <c r="E5" s="5" t="s">
        <v>333</v>
      </c>
      <c r="F5" s="5" t="s">
        <v>14</v>
      </c>
      <c r="G5" s="5" t="b">
        <v>1</v>
      </c>
    </row>
    <row r="6" spans="1:7" x14ac:dyDescent="0.25">
      <c r="A6" s="5" t="s">
        <v>14</v>
      </c>
      <c r="B6" s="5" t="s">
        <v>60</v>
      </c>
      <c r="C6" s="5" t="s">
        <v>2</v>
      </c>
      <c r="D6" s="5">
        <f>EXACT(G5,true)</f>
      </c>
      <c r="E6" s="5" t="s">
        <v>334</v>
      </c>
      <c r="F6" s="5" t="s">
        <v>14</v>
      </c>
      <c r="G6" s="5">
        <v>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444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60</v>
      </c>
      <c r="C5" s="5" t="s">
        <v>2</v>
      </c>
      <c r="D5" s="5"/>
      <c r="E5" s="5" t="s">
        <v>445</v>
      </c>
      <c r="F5" s="5" t="s">
        <v>14</v>
      </c>
      <c r="G5" s="5">
        <v>1</v>
      </c>
    </row>
    <row r="6" spans="1:7" x14ac:dyDescent="0.25">
      <c r="A6" s="5" t="s">
        <v>12</v>
      </c>
      <c r="B6" s="5" t="s">
        <v>60</v>
      </c>
      <c r="C6" s="5" t="s">
        <v>2</v>
      </c>
      <c r="D6" s="5"/>
      <c r="E6" s="5" t="s">
        <v>446</v>
      </c>
      <c r="F6" s="5" t="s">
        <v>14</v>
      </c>
      <c r="G6" s="5">
        <v>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447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448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449</v>
      </c>
      <c r="F9" s="5" t="s">
        <v>14</v>
      </c>
      <c r="G9" s="5">
        <v>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15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347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60</v>
      </c>
      <c r="C5" s="5" t="s">
        <v>2</v>
      </c>
      <c r="D5" s="5"/>
      <c r="E5" s="5" t="s">
        <v>348</v>
      </c>
      <c r="F5" s="5" t="s">
        <v>14</v>
      </c>
      <c r="G5" s="5">
        <v>1</v>
      </c>
    </row>
    <row r="6" spans="1:7" x14ac:dyDescent="0.25">
      <c r="A6" s="5" t="s">
        <v>12</v>
      </c>
      <c r="B6" s="5" t="s">
        <v>60</v>
      </c>
      <c r="C6" s="5" t="s">
        <v>2</v>
      </c>
      <c r="D6" s="5"/>
      <c r="E6" s="5" t="s">
        <v>349</v>
      </c>
      <c r="F6" s="5" t="s">
        <v>14</v>
      </c>
      <c r="G6" s="5">
        <v>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350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351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352</v>
      </c>
      <c r="F9" s="5" t="s">
        <v>14</v>
      </c>
      <c r="G9" s="5">
        <v>1</v>
      </c>
    </row>
    <row r="10" spans="1:7" x14ac:dyDescent="0.25">
      <c r="A10" s="5" t="s">
        <v>12</v>
      </c>
      <c r="B10" s="5" t="s">
        <v>60</v>
      </c>
      <c r="C10" s="5" t="s">
        <v>2</v>
      </c>
      <c r="D10" s="5"/>
      <c r="E10" s="5" t="s">
        <v>353</v>
      </c>
      <c r="F10" s="5" t="s">
        <v>14</v>
      </c>
      <c r="G10" s="5">
        <v>1</v>
      </c>
    </row>
    <row r="11" spans="1:7" x14ac:dyDescent="0.25">
      <c r="A11" s="5" t="s">
        <v>12</v>
      </c>
      <c r="B11" s="5" t="s">
        <v>60</v>
      </c>
      <c r="C11" s="5" t="s">
        <v>2</v>
      </c>
      <c r="D11" s="5"/>
      <c r="E11" s="5" t="s">
        <v>354</v>
      </c>
      <c r="F11" s="5" t="s">
        <v>14</v>
      </c>
      <c r="G11" s="5">
        <v>1</v>
      </c>
    </row>
    <row r="12" spans="1:7" x14ac:dyDescent="0.25">
      <c r="A12" s="5" t="s">
        <v>12</v>
      </c>
      <c r="B12" s="5" t="s">
        <v>60</v>
      </c>
      <c r="C12" s="5" t="s">
        <v>2</v>
      </c>
      <c r="D12" s="5"/>
      <c r="E12" s="5" t="s">
        <v>135</v>
      </c>
      <c r="F12" s="5" t="s">
        <v>14</v>
      </c>
      <c r="G12" s="5">
        <v>1</v>
      </c>
    </row>
    <row r="13" spans="1:7" x14ac:dyDescent="0.25">
      <c r="A13" s="5" t="s">
        <v>12</v>
      </c>
      <c r="B13" s="6" t="s">
        <v>146</v>
      </c>
      <c r="C13" s="5" t="s">
        <v>2</v>
      </c>
      <c r="D13" s="5"/>
      <c r="E13" s="5" t="s">
        <v>147</v>
      </c>
      <c r="F13" s="5" t="s">
        <v>14</v>
      </c>
      <c r="G13" s="5" t="s">
        <v>2</v>
      </c>
    </row>
    <row r="14" spans="1:7" x14ac:dyDescent="0.25" outlineLevel="1" collapsed="1">
      <c r="A14" s="7" t="s">
        <v>12</v>
      </c>
      <c r="B14" s="7" t="s">
        <v>96</v>
      </c>
      <c r="C14" s="10" t="s">
        <v>148</v>
      </c>
      <c r="D14" s="7"/>
      <c r="E14" s="7" t="s">
        <v>149</v>
      </c>
      <c r="F14" s="7" t="s">
        <v>14</v>
      </c>
      <c r="G14" s="7" t="s">
        <v>150</v>
      </c>
    </row>
    <row r="15" spans="1:7" x14ac:dyDescent="0.25" outlineLevel="1" collapsed="1">
      <c r="A15" s="7" t="s">
        <v>12</v>
      </c>
      <c r="B15" s="7" t="s">
        <v>96</v>
      </c>
      <c r="C15" s="10" t="s">
        <v>151</v>
      </c>
      <c r="D15" s="7"/>
      <c r="E15" s="7" t="s">
        <v>152</v>
      </c>
      <c r="F15" s="7" t="s">
        <v>14</v>
      </c>
      <c r="G15" s="7" t="s">
        <v>153</v>
      </c>
    </row>
    <row r="16" spans="1:7" x14ac:dyDescent="0.25" outlineLevel="1" collapsed="1">
      <c r="A16" s="8" t="s">
        <v>14</v>
      </c>
      <c r="B16" s="9" t="s">
        <v>154</v>
      </c>
      <c r="C16" s="8" t="s">
        <v>2</v>
      </c>
      <c r="D16" s="8">
        <f>EXACT(G15,"Between two points of time")</f>
      </c>
      <c r="E16" s="8" t="s">
        <v>155</v>
      </c>
      <c r="F16" s="8" t="s">
        <v>14</v>
      </c>
      <c r="G16" s="8" t="s">
        <v>2</v>
      </c>
    </row>
    <row r="17" spans="1:7" x14ac:dyDescent="0.25" outlineLevel="2" collapsed="1">
      <c r="A17" s="7" t="s">
        <v>12</v>
      </c>
      <c r="B17" s="7" t="s">
        <v>96</v>
      </c>
      <c r="C17" s="10" t="s">
        <v>156</v>
      </c>
      <c r="D17" s="7"/>
      <c r="E17" s="7" t="s">
        <v>157</v>
      </c>
      <c r="F17" s="7" t="s">
        <v>14</v>
      </c>
      <c r="G17" s="7" t="s">
        <v>158</v>
      </c>
    </row>
    <row r="18" spans="1:7" x14ac:dyDescent="0.25" outlineLevel="2" collapsed="1">
      <c r="A18" s="8" t="s">
        <v>14</v>
      </c>
      <c r="B18" s="9" t="s">
        <v>159</v>
      </c>
      <c r="C18" s="8" t="s">
        <v>2</v>
      </c>
      <c r="D18" s="8">
        <f>EXACT(G17,"Estimation by proportionate crown cover")</f>
      </c>
      <c r="E18" s="8" t="s">
        <v>160</v>
      </c>
      <c r="F18" s="8" t="s">
        <v>14</v>
      </c>
      <c r="G18" s="8" t="s">
        <v>2</v>
      </c>
    </row>
    <row r="19" spans="1:7" x14ac:dyDescent="0.25" outlineLevel="3" collapsed="1">
      <c r="A19" s="8" t="s">
        <v>12</v>
      </c>
      <c r="B19" s="9" t="s">
        <v>161</v>
      </c>
      <c r="C19" s="8" t="s">
        <v>2</v>
      </c>
      <c r="D19" s="8"/>
      <c r="E19" s="8" t="s">
        <v>162</v>
      </c>
      <c r="F19" s="8" t="s">
        <v>12</v>
      </c>
      <c r="G19" s="8" t="s">
        <v>2</v>
      </c>
    </row>
    <row r="20" spans="1:7" x14ac:dyDescent="0.25" outlineLevel="4" collapsed="1">
      <c r="A20" s="7" t="s">
        <v>12</v>
      </c>
      <c r="B20" s="7" t="s">
        <v>60</v>
      </c>
      <c r="C20" s="7" t="s">
        <v>2</v>
      </c>
      <c r="D20" s="7"/>
      <c r="E20" s="7" t="s">
        <v>163</v>
      </c>
      <c r="F20" s="7" t="s">
        <v>14</v>
      </c>
      <c r="G20" s="7">
        <v>1</v>
      </c>
    </row>
    <row r="21" spans="1:7" x14ac:dyDescent="0.25" outlineLevel="4" collapsed="1">
      <c r="A21" s="7" t="s">
        <v>12</v>
      </c>
      <c r="B21" s="7" t="s">
        <v>60</v>
      </c>
      <c r="C21" s="7" t="s">
        <v>2</v>
      </c>
      <c r="D21" s="7"/>
      <c r="E21" s="7" t="s">
        <v>164</v>
      </c>
      <c r="F21" s="7" t="s">
        <v>14</v>
      </c>
      <c r="G21" s="7">
        <v>1</v>
      </c>
    </row>
    <row r="22" spans="1:7" x14ac:dyDescent="0.25" outlineLevel="4" collapsed="1">
      <c r="A22" s="7" t="s">
        <v>12</v>
      </c>
      <c r="B22" s="7" t="s">
        <v>60</v>
      </c>
      <c r="C22" s="7" t="s">
        <v>2</v>
      </c>
      <c r="D22" s="7"/>
      <c r="E22" s="7" t="s">
        <v>165</v>
      </c>
      <c r="F22" s="7" t="s">
        <v>14</v>
      </c>
      <c r="G22" s="7">
        <v>1</v>
      </c>
    </row>
    <row r="23" spans="1:7" x14ac:dyDescent="0.25" outlineLevel="4" collapsed="1">
      <c r="A23" s="7" t="s">
        <v>12</v>
      </c>
      <c r="B23" s="7" t="s">
        <v>60</v>
      </c>
      <c r="C23" s="7" t="s">
        <v>2</v>
      </c>
      <c r="D23" s="7"/>
      <c r="E23" s="7" t="s">
        <v>166</v>
      </c>
      <c r="F23" s="7" t="s">
        <v>14</v>
      </c>
      <c r="G23" s="7">
        <v>1</v>
      </c>
    </row>
    <row r="24" spans="1:7" x14ac:dyDescent="0.25" outlineLevel="4" collapsed="1">
      <c r="A24" s="7" t="s">
        <v>12</v>
      </c>
      <c r="B24" s="7" t="s">
        <v>60</v>
      </c>
      <c r="C24" s="7" t="s">
        <v>2</v>
      </c>
      <c r="D24" s="7"/>
      <c r="E24" s="7" t="s">
        <v>167</v>
      </c>
      <c r="F24" s="7" t="s">
        <v>14</v>
      </c>
      <c r="G24" s="7">
        <v>1</v>
      </c>
    </row>
    <row r="25" spans="1:7" x14ac:dyDescent="0.25" outlineLevel="4" collapsed="1">
      <c r="A25" s="7" t="s">
        <v>12</v>
      </c>
      <c r="B25" s="7" t="s">
        <v>60</v>
      </c>
      <c r="C25" s="7" t="s">
        <v>2</v>
      </c>
      <c r="D25" s="7"/>
      <c r="E25" s="7" t="s">
        <v>168</v>
      </c>
      <c r="F25" s="7" t="s">
        <v>14</v>
      </c>
      <c r="G25" s="7">
        <v>1</v>
      </c>
    </row>
    <row r="26" spans="1:7" x14ac:dyDescent="0.25" outlineLevel="2" collapsed="1">
      <c r="A26" s="8" t="s">
        <v>14</v>
      </c>
      <c r="B26" s="9" t="s">
        <v>169</v>
      </c>
      <c r="C26" s="8" t="s">
        <v>2</v>
      </c>
      <c r="D26" s="8">
        <f>EXACT(G17,"Direct estimation of change by re-measurement of sample plots")</f>
      </c>
      <c r="E26" s="8" t="s">
        <v>170</v>
      </c>
      <c r="F26" s="8" t="s">
        <v>14</v>
      </c>
      <c r="G26" s="8" t="s">
        <v>2</v>
      </c>
    </row>
    <row r="27" spans="1:7" x14ac:dyDescent="0.25" outlineLevel="3" collapsed="1">
      <c r="A27" s="7" t="s">
        <v>12</v>
      </c>
      <c r="B27" s="7" t="s">
        <v>60</v>
      </c>
      <c r="C27" s="7" t="s">
        <v>2</v>
      </c>
      <c r="D27" s="7"/>
      <c r="E27" s="7" t="s">
        <v>164</v>
      </c>
      <c r="F27" s="7" t="s">
        <v>14</v>
      </c>
      <c r="G27" s="7">
        <v>1</v>
      </c>
    </row>
    <row r="28" spans="1:7" x14ac:dyDescent="0.25" outlineLevel="3" collapsed="1">
      <c r="A28" s="7" t="s">
        <v>12</v>
      </c>
      <c r="B28" s="7" t="s">
        <v>60</v>
      </c>
      <c r="C28" s="7" t="s">
        <v>2</v>
      </c>
      <c r="D28" s="7"/>
      <c r="E28" s="7" t="s">
        <v>171</v>
      </c>
      <c r="F28" s="7" t="s">
        <v>14</v>
      </c>
      <c r="G28" s="7">
        <v>1</v>
      </c>
    </row>
    <row r="29" spans="1:7" x14ac:dyDescent="0.25" outlineLevel="3" collapsed="1">
      <c r="A29" s="7" t="s">
        <v>12</v>
      </c>
      <c r="B29" s="7" t="s">
        <v>60</v>
      </c>
      <c r="C29" s="7" t="s">
        <v>2</v>
      </c>
      <c r="D29" s="7"/>
      <c r="E29" s="7" t="s">
        <v>172</v>
      </c>
      <c r="F29" s="7" t="s">
        <v>14</v>
      </c>
      <c r="G29" s="7">
        <v>1</v>
      </c>
    </row>
    <row r="30" spans="1:7" x14ac:dyDescent="0.25" outlineLevel="3" collapsed="1">
      <c r="A30" s="7" t="s">
        <v>12</v>
      </c>
      <c r="B30" s="7" t="s">
        <v>60</v>
      </c>
      <c r="C30" s="7" t="s">
        <v>2</v>
      </c>
      <c r="D30" s="7"/>
      <c r="E30" s="7" t="s">
        <v>173</v>
      </c>
      <c r="F30" s="7" t="s">
        <v>14</v>
      </c>
      <c r="G30" s="7">
        <v>1</v>
      </c>
    </row>
    <row r="31" spans="1:7" x14ac:dyDescent="0.25" outlineLevel="3" collapsed="1">
      <c r="A31" s="7" t="s">
        <v>12</v>
      </c>
      <c r="B31" s="7" t="s">
        <v>60</v>
      </c>
      <c r="C31" s="7" t="s">
        <v>2</v>
      </c>
      <c r="D31" s="7"/>
      <c r="E31" s="7" t="s">
        <v>174</v>
      </c>
      <c r="F31" s="7" t="s">
        <v>14</v>
      </c>
      <c r="G31" s="7">
        <v>1</v>
      </c>
    </row>
    <row r="32" spans="1:7" x14ac:dyDescent="0.25" outlineLevel="3" collapsed="1">
      <c r="A32" s="7" t="s">
        <v>12</v>
      </c>
      <c r="B32" s="7" t="s">
        <v>60</v>
      </c>
      <c r="C32" s="7" t="s">
        <v>2</v>
      </c>
      <c r="D32" s="7"/>
      <c r="E32" s="7" t="s">
        <v>175</v>
      </c>
      <c r="F32" s="7" t="s">
        <v>14</v>
      </c>
      <c r="G32" s="7">
        <v>1</v>
      </c>
    </row>
    <row r="33" spans="1:7" x14ac:dyDescent="0.25" outlineLevel="3" collapsed="1">
      <c r="A33" s="8" t="s">
        <v>12</v>
      </c>
      <c r="B33" s="9" t="s">
        <v>176</v>
      </c>
      <c r="C33" s="8" t="s">
        <v>2</v>
      </c>
      <c r="D33" s="8"/>
      <c r="E33" s="8" t="s">
        <v>177</v>
      </c>
      <c r="F33" s="8" t="s">
        <v>12</v>
      </c>
      <c r="G33" s="8" t="s">
        <v>2</v>
      </c>
    </row>
    <row r="34" spans="1:7" x14ac:dyDescent="0.25" outlineLevel="4" collapsed="1">
      <c r="A34" s="7" t="s">
        <v>12</v>
      </c>
      <c r="B34" s="7" t="s">
        <v>60</v>
      </c>
      <c r="C34" s="7" t="s">
        <v>2</v>
      </c>
      <c r="D34" s="7"/>
      <c r="E34" s="7" t="s">
        <v>178</v>
      </c>
      <c r="F34" s="7" t="s">
        <v>14</v>
      </c>
      <c r="G34" s="7">
        <v>1</v>
      </c>
    </row>
    <row r="35" spans="1:7" x14ac:dyDescent="0.25" outlineLevel="4" collapsed="1">
      <c r="A35" s="7" t="s">
        <v>12</v>
      </c>
      <c r="B35" s="7" t="s">
        <v>60</v>
      </c>
      <c r="C35" s="7" t="s">
        <v>2</v>
      </c>
      <c r="D35" s="7"/>
      <c r="E35" s="7" t="s">
        <v>179</v>
      </c>
      <c r="F35" s="7" t="s">
        <v>12</v>
      </c>
      <c r="G35" s="7">
        <v>1</v>
      </c>
    </row>
    <row r="36" spans="1:7" x14ac:dyDescent="0.25" outlineLevel="4" collapsed="1">
      <c r="A36" s="7" t="s">
        <v>12</v>
      </c>
      <c r="B36" s="7" t="s">
        <v>60</v>
      </c>
      <c r="C36" s="7" t="s">
        <v>2</v>
      </c>
      <c r="D36" s="7"/>
      <c r="E36" s="7" t="s">
        <v>180</v>
      </c>
      <c r="F36" s="7" t="s">
        <v>14</v>
      </c>
      <c r="G36" s="7">
        <v>1</v>
      </c>
    </row>
    <row r="37" spans="1:7" x14ac:dyDescent="0.25" outlineLevel="4" collapsed="1">
      <c r="A37" s="7" t="s">
        <v>12</v>
      </c>
      <c r="B37" s="7" t="s">
        <v>60</v>
      </c>
      <c r="C37" s="7" t="s">
        <v>2</v>
      </c>
      <c r="D37" s="7"/>
      <c r="E37" s="7" t="s">
        <v>181</v>
      </c>
      <c r="F37" s="7" t="s">
        <v>14</v>
      </c>
      <c r="G37" s="7">
        <v>1</v>
      </c>
    </row>
    <row r="38" spans="1:7" x14ac:dyDescent="0.25" outlineLevel="2" collapsed="1">
      <c r="A38" s="8" t="s">
        <v>14</v>
      </c>
      <c r="B38" s="9" t="s">
        <v>182</v>
      </c>
      <c r="C38" s="8" t="s">
        <v>2</v>
      </c>
      <c r="D38" s="8">
        <f>EXACT(G17,"Difference of two independent stock estimations")</f>
      </c>
      <c r="E38" s="8" t="s">
        <v>158</v>
      </c>
      <c r="F38" s="8" t="s">
        <v>14</v>
      </c>
      <c r="G38" s="8" t="s">
        <v>2</v>
      </c>
    </row>
    <row r="39" spans="1:7" x14ac:dyDescent="0.25" outlineLevel="3" collapsed="1">
      <c r="A39" s="7" t="s">
        <v>12</v>
      </c>
      <c r="B39" s="7" t="s">
        <v>60</v>
      </c>
      <c r="C39" s="7" t="s">
        <v>2</v>
      </c>
      <c r="D39" s="7"/>
      <c r="E39" s="7" t="s">
        <v>183</v>
      </c>
      <c r="F39" s="7" t="s">
        <v>14</v>
      </c>
      <c r="G39" s="7">
        <v>1</v>
      </c>
    </row>
    <row r="40" spans="1:7" x14ac:dyDescent="0.25" outlineLevel="3" collapsed="1">
      <c r="A40" s="7" t="s">
        <v>12</v>
      </c>
      <c r="B40" s="7" t="s">
        <v>60</v>
      </c>
      <c r="C40" s="7" t="s">
        <v>2</v>
      </c>
      <c r="D40" s="7"/>
      <c r="E40" s="7" t="s">
        <v>184</v>
      </c>
      <c r="F40" s="7" t="s">
        <v>14</v>
      </c>
      <c r="G40" s="7">
        <v>1</v>
      </c>
    </row>
    <row r="41" spans="1:7" x14ac:dyDescent="0.25" outlineLevel="3" collapsed="1">
      <c r="A41" s="7" t="s">
        <v>12</v>
      </c>
      <c r="B41" s="7" t="s">
        <v>60</v>
      </c>
      <c r="C41" s="7" t="s">
        <v>2</v>
      </c>
      <c r="D41" s="7"/>
      <c r="E41" s="7" t="s">
        <v>185</v>
      </c>
      <c r="F41" s="7" t="s">
        <v>14</v>
      </c>
      <c r="G41" s="7">
        <v>1</v>
      </c>
    </row>
    <row r="42" spans="1:7" x14ac:dyDescent="0.25" outlineLevel="3" collapsed="1">
      <c r="A42" s="7" t="s">
        <v>12</v>
      </c>
      <c r="B42" s="7" t="s">
        <v>60</v>
      </c>
      <c r="C42" s="7" t="s">
        <v>2</v>
      </c>
      <c r="D42" s="7"/>
      <c r="E42" s="7" t="s">
        <v>186</v>
      </c>
      <c r="F42" s="7" t="s">
        <v>14</v>
      </c>
      <c r="G42" s="7">
        <v>1</v>
      </c>
    </row>
    <row r="43" spans="1:7" x14ac:dyDescent="0.25" outlineLevel="3" collapsed="1">
      <c r="A43" s="7" t="s">
        <v>12</v>
      </c>
      <c r="B43" s="7" t="s">
        <v>60</v>
      </c>
      <c r="C43" s="7" t="s">
        <v>2</v>
      </c>
      <c r="D43" s="7"/>
      <c r="E43" s="7" t="s">
        <v>187</v>
      </c>
      <c r="F43" s="7" t="s">
        <v>14</v>
      </c>
      <c r="G43" s="7">
        <v>1</v>
      </c>
    </row>
    <row r="44" spans="1:7" x14ac:dyDescent="0.25" outlineLevel="1" collapsed="1">
      <c r="A44" s="8" t="s">
        <v>14</v>
      </c>
      <c r="B44" s="9" t="s">
        <v>188</v>
      </c>
      <c r="C44" s="8" t="s">
        <v>2</v>
      </c>
      <c r="D44" s="8">
        <f>NOT(EXACT(G15,"Between two points of time"))</f>
      </c>
      <c r="E44" s="8" t="s">
        <v>189</v>
      </c>
      <c r="F44" s="8" t="s">
        <v>14</v>
      </c>
      <c r="G44" s="8" t="s">
        <v>2</v>
      </c>
    </row>
    <row r="45" spans="1:7" x14ac:dyDescent="0.25" outlineLevel="2" collapsed="1">
      <c r="A45" s="7" t="s">
        <v>12</v>
      </c>
      <c r="B45" s="7" t="s">
        <v>60</v>
      </c>
      <c r="C45" s="7" t="s">
        <v>2</v>
      </c>
      <c r="D45" s="7" t="s">
        <v>14</v>
      </c>
      <c r="E45" s="7" t="s">
        <v>190</v>
      </c>
      <c r="F45" s="7" t="s">
        <v>14</v>
      </c>
      <c r="G45" s="7">
        <v>1</v>
      </c>
    </row>
    <row r="46" spans="1:7" x14ac:dyDescent="0.25" outlineLevel="2" collapsed="1">
      <c r="A46" s="7" t="s">
        <v>12</v>
      </c>
      <c r="B46" s="7" t="s">
        <v>60</v>
      </c>
      <c r="C46" s="7" t="s">
        <v>2</v>
      </c>
      <c r="D46" s="7" t="s">
        <v>14</v>
      </c>
      <c r="E46" s="7" t="s">
        <v>191</v>
      </c>
      <c r="F46" s="7" t="s">
        <v>14</v>
      </c>
      <c r="G46" s="7">
        <v>1</v>
      </c>
    </row>
    <row r="47" spans="1:7" x14ac:dyDescent="0.25" outlineLevel="2" collapsed="1">
      <c r="A47" s="7" t="s">
        <v>12</v>
      </c>
      <c r="B47" s="7" t="s">
        <v>60</v>
      </c>
      <c r="C47" s="7" t="s">
        <v>2</v>
      </c>
      <c r="D47" s="7"/>
      <c r="E47" s="7" t="s">
        <v>192</v>
      </c>
      <c r="F47" s="7" t="s">
        <v>14</v>
      </c>
      <c r="G47" s="7">
        <v>1</v>
      </c>
    </row>
    <row r="48" spans="1:7" x14ac:dyDescent="0.25" outlineLevel="1" collapsed="1">
      <c r="A48" s="8" t="s">
        <v>12</v>
      </c>
      <c r="B48" s="9" t="s">
        <v>193</v>
      </c>
      <c r="C48" s="8" t="s">
        <v>2</v>
      </c>
      <c r="D48" s="8"/>
      <c r="E48" s="8" t="s">
        <v>194</v>
      </c>
      <c r="F48" s="8" t="s">
        <v>14</v>
      </c>
      <c r="G48" s="8" t="s">
        <v>2</v>
      </c>
    </row>
    <row r="49" spans="1:7" x14ac:dyDescent="0.25" outlineLevel="2" collapsed="1">
      <c r="A49" s="7" t="s">
        <v>12</v>
      </c>
      <c r="B49" s="7" t="s">
        <v>96</v>
      </c>
      <c r="C49" s="10" t="s">
        <v>195</v>
      </c>
      <c r="D49" s="7"/>
      <c r="E49" s="7" t="s">
        <v>196</v>
      </c>
      <c r="F49" s="7" t="s">
        <v>14</v>
      </c>
      <c r="G49" s="7" t="s">
        <v>197</v>
      </c>
    </row>
    <row r="50" spans="1:7" x14ac:dyDescent="0.25" outlineLevel="2" collapsed="1">
      <c r="A50" s="8" t="s">
        <v>14</v>
      </c>
      <c r="B50" s="9" t="s">
        <v>198</v>
      </c>
      <c r="C50" s="8" t="s">
        <v>2</v>
      </c>
      <c r="D50" s="8">
        <f>EXACT(G49,"Updating the previous stock by independent measurement of change")</f>
      </c>
      <c r="E50" s="8" t="s">
        <v>199</v>
      </c>
      <c r="F50" s="8" t="s">
        <v>14</v>
      </c>
      <c r="G50" s="8" t="s">
        <v>2</v>
      </c>
    </row>
    <row r="51" spans="1:7" x14ac:dyDescent="0.25" outlineLevel="3" collapsed="1">
      <c r="A51" s="7" t="s">
        <v>12</v>
      </c>
      <c r="B51" s="7" t="s">
        <v>60</v>
      </c>
      <c r="C51" s="7" t="s">
        <v>2</v>
      </c>
      <c r="D51" s="7"/>
      <c r="E51" s="7" t="s">
        <v>200</v>
      </c>
      <c r="F51" s="7" t="s">
        <v>14</v>
      </c>
      <c r="G51" s="7">
        <v>1</v>
      </c>
    </row>
    <row r="52" spans="1:7" x14ac:dyDescent="0.25" outlineLevel="3" collapsed="1">
      <c r="A52" s="7" t="s">
        <v>12</v>
      </c>
      <c r="B52" s="7" t="s">
        <v>60</v>
      </c>
      <c r="C52" s="7" t="s">
        <v>2</v>
      </c>
      <c r="D52" s="7"/>
      <c r="E52" s="7" t="s">
        <v>201</v>
      </c>
      <c r="F52" s="7" t="s">
        <v>14</v>
      </c>
      <c r="G52" s="7">
        <v>1</v>
      </c>
    </row>
    <row r="53" spans="1:7" x14ac:dyDescent="0.25" outlineLevel="3" collapsed="1">
      <c r="A53" s="7" t="s">
        <v>12</v>
      </c>
      <c r="B53" s="7" t="s">
        <v>60</v>
      </c>
      <c r="C53" s="7" t="s">
        <v>2</v>
      </c>
      <c r="D53" s="7"/>
      <c r="E53" s="7" t="s">
        <v>202</v>
      </c>
      <c r="F53" s="7" t="s">
        <v>14</v>
      </c>
      <c r="G53" s="7">
        <v>1</v>
      </c>
    </row>
    <row r="54" spans="1:7" x14ac:dyDescent="0.25" outlineLevel="3" collapsed="1">
      <c r="A54" s="7" t="s">
        <v>12</v>
      </c>
      <c r="B54" s="7" t="s">
        <v>60</v>
      </c>
      <c r="C54" s="7" t="s">
        <v>2</v>
      </c>
      <c r="D54" s="7"/>
      <c r="E54" s="7" t="s">
        <v>203</v>
      </c>
      <c r="F54" s="7" t="s">
        <v>14</v>
      </c>
      <c r="G54" s="7">
        <v>1</v>
      </c>
    </row>
    <row r="55" spans="1:7" x14ac:dyDescent="0.25" outlineLevel="3" collapsed="1">
      <c r="A55" s="7" t="s">
        <v>12</v>
      </c>
      <c r="B55" s="7" t="s">
        <v>60</v>
      </c>
      <c r="C55" s="7" t="s">
        <v>2</v>
      </c>
      <c r="D55" s="7"/>
      <c r="E55" s="7" t="s">
        <v>204</v>
      </c>
      <c r="F55" s="7" t="s">
        <v>14</v>
      </c>
      <c r="G55" s="7">
        <v>1</v>
      </c>
    </row>
    <row r="56" spans="1:7" x14ac:dyDescent="0.25" outlineLevel="2" collapsed="1">
      <c r="A56" s="8" t="s">
        <v>14</v>
      </c>
      <c r="B56" s="9" t="s">
        <v>205</v>
      </c>
      <c r="C56" s="8" t="s">
        <v>2</v>
      </c>
      <c r="D56" s="8">
        <f>EXACT(G49,"Proportionate crown cover")</f>
      </c>
      <c r="E56" s="8" t="s">
        <v>206</v>
      </c>
      <c r="F56" s="8" t="s">
        <v>14</v>
      </c>
      <c r="G56" s="8" t="s">
        <v>2</v>
      </c>
    </row>
    <row r="57" spans="1:7" x14ac:dyDescent="0.25" outlineLevel="3" collapsed="1">
      <c r="A57" s="8" t="s">
        <v>12</v>
      </c>
      <c r="B57" s="9" t="s">
        <v>207</v>
      </c>
      <c r="C57" s="8" t="s">
        <v>2</v>
      </c>
      <c r="D57" s="8"/>
      <c r="E57" s="8" t="s">
        <v>208</v>
      </c>
      <c r="F57" s="8" t="s">
        <v>12</v>
      </c>
      <c r="G57" s="8" t="s">
        <v>2</v>
      </c>
    </row>
    <row r="58" spans="1:7" x14ac:dyDescent="0.25" outlineLevel="4" collapsed="1">
      <c r="A58" s="7" t="s">
        <v>12</v>
      </c>
      <c r="B58" s="7" t="s">
        <v>60</v>
      </c>
      <c r="C58" s="7" t="s">
        <v>2</v>
      </c>
      <c r="D58" s="7"/>
      <c r="E58" s="7" t="s">
        <v>209</v>
      </c>
      <c r="F58" s="7" t="s">
        <v>14</v>
      </c>
      <c r="G58" s="7">
        <v>1</v>
      </c>
    </row>
    <row r="59" spans="1:7" x14ac:dyDescent="0.25" outlineLevel="4" collapsed="1">
      <c r="A59" s="7" t="s">
        <v>12</v>
      </c>
      <c r="B59" s="7" t="s">
        <v>60</v>
      </c>
      <c r="C59" s="7" t="s">
        <v>2</v>
      </c>
      <c r="D59" s="7"/>
      <c r="E59" s="7" t="s">
        <v>164</v>
      </c>
      <c r="F59" s="7" t="s">
        <v>14</v>
      </c>
      <c r="G59" s="7">
        <v>1</v>
      </c>
    </row>
    <row r="60" spans="1:7" x14ac:dyDescent="0.25" outlineLevel="4" collapsed="1">
      <c r="A60" s="7" t="s">
        <v>12</v>
      </c>
      <c r="B60" s="7" t="s">
        <v>60</v>
      </c>
      <c r="C60" s="7" t="s">
        <v>2</v>
      </c>
      <c r="D60" s="7"/>
      <c r="E60" s="7" t="s">
        <v>210</v>
      </c>
      <c r="F60" s="7" t="s">
        <v>14</v>
      </c>
      <c r="G60" s="7">
        <v>1</v>
      </c>
    </row>
    <row r="61" spans="1:7" x14ac:dyDescent="0.25" outlineLevel="4" collapsed="1">
      <c r="A61" s="7" t="s">
        <v>12</v>
      </c>
      <c r="B61" s="7" t="s">
        <v>60</v>
      </c>
      <c r="C61" s="7" t="s">
        <v>2</v>
      </c>
      <c r="D61" s="7"/>
      <c r="E61" s="7" t="s">
        <v>211</v>
      </c>
      <c r="F61" s="7" t="s">
        <v>14</v>
      </c>
      <c r="G61" s="7">
        <v>1</v>
      </c>
    </row>
    <row r="62" spans="1:7" x14ac:dyDescent="0.25" outlineLevel="4" collapsed="1">
      <c r="A62" s="7" t="s">
        <v>12</v>
      </c>
      <c r="B62" s="7" t="s">
        <v>60</v>
      </c>
      <c r="C62" s="7" t="s">
        <v>2</v>
      </c>
      <c r="D62" s="7"/>
      <c r="E62" s="7" t="s">
        <v>212</v>
      </c>
      <c r="F62" s="7" t="s">
        <v>14</v>
      </c>
      <c r="G62" s="7">
        <v>1</v>
      </c>
    </row>
    <row r="63" spans="1:7" x14ac:dyDescent="0.25" outlineLevel="4" collapsed="1">
      <c r="A63" s="7" t="s">
        <v>12</v>
      </c>
      <c r="B63" s="7" t="s">
        <v>60</v>
      </c>
      <c r="C63" s="7" t="s">
        <v>2</v>
      </c>
      <c r="D63" s="7"/>
      <c r="E63" s="7" t="s">
        <v>213</v>
      </c>
      <c r="F63" s="7" t="s">
        <v>14</v>
      </c>
      <c r="G63" s="7">
        <v>1</v>
      </c>
    </row>
    <row r="64" spans="1:7" x14ac:dyDescent="0.25" outlineLevel="2" collapsed="1">
      <c r="A64" s="8" t="s">
        <v>14</v>
      </c>
      <c r="B64" s="9" t="s">
        <v>214</v>
      </c>
      <c r="C64" s="8" t="s">
        <v>2</v>
      </c>
      <c r="D64" s="8">
        <f>EXACT(G49,"Measurement of sample plots")</f>
      </c>
      <c r="E64" s="8" t="s">
        <v>197</v>
      </c>
      <c r="F64" s="8" t="s">
        <v>14</v>
      </c>
      <c r="G64" s="8" t="s">
        <v>2</v>
      </c>
    </row>
    <row r="65" spans="1:7" x14ac:dyDescent="0.25" outlineLevel="3" collapsed="1">
      <c r="A65" s="7" t="s">
        <v>12</v>
      </c>
      <c r="B65" s="7" t="s">
        <v>96</v>
      </c>
      <c r="C65" s="10" t="s">
        <v>215</v>
      </c>
      <c r="D65" s="7"/>
      <c r="E65" s="7" t="s">
        <v>216</v>
      </c>
      <c r="F65" s="7" t="s">
        <v>14</v>
      </c>
      <c r="G65" s="7" t="s">
        <v>217</v>
      </c>
    </row>
    <row r="66" spans="1:7" x14ac:dyDescent="0.25" outlineLevel="3" collapsed="1">
      <c r="A66" s="8" t="s">
        <v>14</v>
      </c>
      <c r="B66" s="9" t="s">
        <v>218</v>
      </c>
      <c r="C66" s="8" t="s">
        <v>2</v>
      </c>
      <c r="D66" s="8">
        <f>EXACT(G65,"Stratified random sampling")</f>
      </c>
      <c r="E66" s="8" t="s">
        <v>217</v>
      </c>
      <c r="F66" s="8" t="s">
        <v>14</v>
      </c>
      <c r="G66" s="8" t="s">
        <v>2</v>
      </c>
    </row>
    <row r="67" spans="1:7" x14ac:dyDescent="0.25" outlineLevel="4" collapsed="1">
      <c r="A67" s="7" t="s">
        <v>12</v>
      </c>
      <c r="B67" s="7" t="s">
        <v>60</v>
      </c>
      <c r="C67" s="7" t="s">
        <v>2</v>
      </c>
      <c r="D67" s="7"/>
      <c r="E67" s="7" t="s">
        <v>164</v>
      </c>
      <c r="F67" s="7" t="s">
        <v>14</v>
      </c>
      <c r="G67" s="7">
        <v>1</v>
      </c>
    </row>
    <row r="68" spans="1:7" x14ac:dyDescent="0.25" outlineLevel="4" collapsed="1">
      <c r="A68" s="7" t="s">
        <v>12</v>
      </c>
      <c r="B68" s="7" t="s">
        <v>60</v>
      </c>
      <c r="C68" s="7" t="s">
        <v>2</v>
      </c>
      <c r="D68" s="7"/>
      <c r="E68" s="7" t="s">
        <v>219</v>
      </c>
      <c r="F68" s="7" t="s">
        <v>14</v>
      </c>
      <c r="G68" s="7">
        <v>1</v>
      </c>
    </row>
    <row r="69" spans="1:7" x14ac:dyDescent="0.25" outlineLevel="4" collapsed="1">
      <c r="A69" s="7" t="s">
        <v>12</v>
      </c>
      <c r="B69" s="7" t="s">
        <v>60</v>
      </c>
      <c r="C69" s="7" t="s">
        <v>2</v>
      </c>
      <c r="D69" s="7"/>
      <c r="E69" s="7" t="s">
        <v>220</v>
      </c>
      <c r="F69" s="7" t="s">
        <v>14</v>
      </c>
      <c r="G69" s="7">
        <v>1</v>
      </c>
    </row>
    <row r="70" spans="1:7" x14ac:dyDescent="0.25" outlineLevel="4" collapsed="1">
      <c r="A70" s="7" t="s">
        <v>12</v>
      </c>
      <c r="B70" s="7" t="s">
        <v>60</v>
      </c>
      <c r="C70" s="7" t="s">
        <v>2</v>
      </c>
      <c r="D70" s="7"/>
      <c r="E70" s="7" t="s">
        <v>221</v>
      </c>
      <c r="F70" s="7" t="s">
        <v>14</v>
      </c>
      <c r="G70" s="7">
        <v>1</v>
      </c>
    </row>
    <row r="71" spans="1:7" x14ac:dyDescent="0.25" outlineLevel="4" collapsed="1">
      <c r="A71" s="7" t="s">
        <v>12</v>
      </c>
      <c r="B71" s="7" t="s">
        <v>60</v>
      </c>
      <c r="C71" s="7" t="s">
        <v>2</v>
      </c>
      <c r="D71" s="7"/>
      <c r="E71" s="7" t="s">
        <v>222</v>
      </c>
      <c r="F71" s="7" t="s">
        <v>14</v>
      </c>
      <c r="G71" s="7">
        <v>1</v>
      </c>
    </row>
    <row r="72" spans="1:7" x14ac:dyDescent="0.25" outlineLevel="4" collapsed="1">
      <c r="A72" s="7" t="s">
        <v>12</v>
      </c>
      <c r="B72" s="7" t="s">
        <v>60</v>
      </c>
      <c r="C72" s="7" t="s">
        <v>2</v>
      </c>
      <c r="D72" s="7"/>
      <c r="E72" s="7" t="s">
        <v>223</v>
      </c>
      <c r="F72" s="7" t="s">
        <v>14</v>
      </c>
      <c r="G72" s="7">
        <v>1</v>
      </c>
    </row>
    <row r="73" spans="1:7" x14ac:dyDescent="0.25" outlineLevel="4" collapsed="1">
      <c r="A73" s="8" t="s">
        <v>12</v>
      </c>
      <c r="B73" s="9" t="s">
        <v>224</v>
      </c>
      <c r="C73" s="8" t="s">
        <v>2</v>
      </c>
      <c r="D73" s="8"/>
      <c r="E73" s="8" t="s">
        <v>225</v>
      </c>
      <c r="F73" s="8" t="s">
        <v>12</v>
      </c>
      <c r="G73" s="8" t="s">
        <v>2</v>
      </c>
    </row>
    <row r="74" spans="1:7" x14ac:dyDescent="0.25" outlineLevel="5" collapsed="1">
      <c r="A74" s="7" t="s">
        <v>12</v>
      </c>
      <c r="B74" s="7" t="s">
        <v>60</v>
      </c>
      <c r="C74" s="7" t="s">
        <v>2</v>
      </c>
      <c r="D74" s="7"/>
      <c r="E74" s="7" t="s">
        <v>483</v>
      </c>
      <c r="F74" s="7" t="s">
        <v>14</v>
      </c>
      <c r="G74" s="7">
        <v>1</v>
      </c>
    </row>
    <row r="75" spans="1:7" x14ac:dyDescent="0.25" outlineLevel="5" collapsed="1">
      <c r="A75" s="7" t="s">
        <v>12</v>
      </c>
      <c r="B75" s="7" t="s">
        <v>60</v>
      </c>
      <c r="C75" s="7" t="s">
        <v>2</v>
      </c>
      <c r="D75" s="7"/>
      <c r="E75" s="7" t="s">
        <v>484</v>
      </c>
      <c r="F75" s="7" t="s">
        <v>14</v>
      </c>
      <c r="G75" s="7">
        <v>1</v>
      </c>
    </row>
    <row r="76" spans="1:7" x14ac:dyDescent="0.25" outlineLevel="5" collapsed="1">
      <c r="A76" s="7" t="s">
        <v>12</v>
      </c>
      <c r="B76" s="7" t="s">
        <v>60</v>
      </c>
      <c r="C76" s="7" t="s">
        <v>2</v>
      </c>
      <c r="D76" s="7"/>
      <c r="E76" s="7" t="s">
        <v>485</v>
      </c>
      <c r="F76" s="7" t="s">
        <v>12</v>
      </c>
      <c r="G76" s="7">
        <v>1</v>
      </c>
    </row>
    <row r="77" spans="1:7" x14ac:dyDescent="0.25" outlineLevel="5" collapsed="1">
      <c r="A77" s="7" t="s">
        <v>12</v>
      </c>
      <c r="B77" s="7" t="s">
        <v>60</v>
      </c>
      <c r="C77" s="7" t="s">
        <v>2</v>
      </c>
      <c r="D77" s="7"/>
      <c r="E77" s="7" t="s">
        <v>486</v>
      </c>
      <c r="F77" s="7" t="s">
        <v>14</v>
      </c>
      <c r="G77" s="7">
        <v>1</v>
      </c>
    </row>
    <row r="78" spans="1:7" x14ac:dyDescent="0.25" outlineLevel="3" collapsed="1">
      <c r="A78" s="8" t="s">
        <v>14</v>
      </c>
      <c r="B78" s="9" t="s">
        <v>226</v>
      </c>
      <c r="C78" s="8" t="s">
        <v>2</v>
      </c>
      <c r="D78" s="8">
        <f>NOT(EXACT(G65,"Stratified random sampling"))</f>
      </c>
      <c r="E78" s="8" t="s">
        <v>227</v>
      </c>
      <c r="F78" s="8" t="s">
        <v>14</v>
      </c>
      <c r="G78" s="8" t="s">
        <v>2</v>
      </c>
    </row>
    <row r="79" spans="1:7" x14ac:dyDescent="0.25" outlineLevel="4" collapsed="1">
      <c r="A79" s="7" t="s">
        <v>12</v>
      </c>
      <c r="B79" s="7" t="s">
        <v>60</v>
      </c>
      <c r="C79" s="7" t="s">
        <v>2</v>
      </c>
      <c r="D79" s="7"/>
      <c r="E79" s="7" t="s">
        <v>164</v>
      </c>
      <c r="F79" s="7" t="s">
        <v>14</v>
      </c>
      <c r="G79" s="7">
        <v>1</v>
      </c>
    </row>
    <row r="80" spans="1:7" x14ac:dyDescent="0.25" outlineLevel="4" collapsed="1">
      <c r="A80" s="7" t="s">
        <v>12</v>
      </c>
      <c r="B80" s="7" t="s">
        <v>60</v>
      </c>
      <c r="C80" s="7" t="s">
        <v>2</v>
      </c>
      <c r="D80" s="7"/>
      <c r="E80" s="7" t="s">
        <v>219</v>
      </c>
      <c r="F80" s="7" t="s">
        <v>14</v>
      </c>
      <c r="G80" s="7">
        <v>1</v>
      </c>
    </row>
    <row r="81" spans="1:7" x14ac:dyDescent="0.25" outlineLevel="4" collapsed="1">
      <c r="A81" s="7" t="s">
        <v>12</v>
      </c>
      <c r="B81" s="7" t="s">
        <v>60</v>
      </c>
      <c r="C81" s="7" t="s">
        <v>2</v>
      </c>
      <c r="D81" s="7"/>
      <c r="E81" s="7" t="s">
        <v>220</v>
      </c>
      <c r="F81" s="7" t="s">
        <v>14</v>
      </c>
      <c r="G81" s="7">
        <v>1</v>
      </c>
    </row>
    <row r="82" spans="1:7" x14ac:dyDescent="0.25" outlineLevel="4" collapsed="1">
      <c r="A82" s="7" t="s">
        <v>12</v>
      </c>
      <c r="B82" s="7" t="s">
        <v>60</v>
      </c>
      <c r="C82" s="7" t="s">
        <v>2</v>
      </c>
      <c r="D82" s="7"/>
      <c r="E82" s="7" t="s">
        <v>221</v>
      </c>
      <c r="F82" s="7" t="s">
        <v>14</v>
      </c>
      <c r="G82" s="7">
        <v>1</v>
      </c>
    </row>
    <row r="83" spans="1:7" x14ac:dyDescent="0.25" outlineLevel="4" collapsed="1">
      <c r="A83" s="7" t="s">
        <v>12</v>
      </c>
      <c r="B83" s="7" t="s">
        <v>60</v>
      </c>
      <c r="C83" s="7" t="s">
        <v>2</v>
      </c>
      <c r="D83" s="7"/>
      <c r="E83" s="7" t="s">
        <v>222</v>
      </c>
      <c r="F83" s="7" t="s">
        <v>14</v>
      </c>
      <c r="G83" s="7">
        <v>1</v>
      </c>
    </row>
    <row r="84" spans="1:7" x14ac:dyDescent="0.25" outlineLevel="4" collapsed="1">
      <c r="A84" s="7" t="s">
        <v>12</v>
      </c>
      <c r="B84" s="7" t="s">
        <v>60</v>
      </c>
      <c r="C84" s="7" t="s">
        <v>2</v>
      </c>
      <c r="D84" s="7"/>
      <c r="E84" s="7" t="s">
        <v>223</v>
      </c>
      <c r="F84" s="7" t="s">
        <v>14</v>
      </c>
      <c r="G84" s="7">
        <v>1</v>
      </c>
    </row>
    <row r="85" spans="1:7" x14ac:dyDescent="0.25" outlineLevel="4" collapsed="1">
      <c r="A85" s="8" t="s">
        <v>12</v>
      </c>
      <c r="B85" s="9" t="s">
        <v>228</v>
      </c>
      <c r="C85" s="8" t="s">
        <v>2</v>
      </c>
      <c r="D85" s="8"/>
      <c r="E85" s="8" t="s">
        <v>225</v>
      </c>
      <c r="F85" s="8" t="s">
        <v>12</v>
      </c>
      <c r="G85" s="8" t="s">
        <v>2</v>
      </c>
    </row>
    <row r="86" spans="1:7" x14ac:dyDescent="0.25" outlineLevel="5" collapsed="1">
      <c r="A86" s="7" t="s">
        <v>12</v>
      </c>
      <c r="B86" s="7" t="s">
        <v>60</v>
      </c>
      <c r="C86" s="7" t="s">
        <v>2</v>
      </c>
      <c r="D86" s="7"/>
      <c r="E86" s="7" t="s">
        <v>483</v>
      </c>
      <c r="F86" s="7" t="s">
        <v>14</v>
      </c>
      <c r="G86" s="7">
        <v>1</v>
      </c>
    </row>
    <row r="87" spans="1:7" x14ac:dyDescent="0.25" outlineLevel="5" collapsed="1">
      <c r="A87" s="7" t="s">
        <v>12</v>
      </c>
      <c r="B87" s="7" t="s">
        <v>60</v>
      </c>
      <c r="C87" s="7" t="s">
        <v>2</v>
      </c>
      <c r="D87" s="7"/>
      <c r="E87" s="7" t="s">
        <v>485</v>
      </c>
      <c r="F87" s="7" t="s">
        <v>12</v>
      </c>
      <c r="G87" s="7">
        <v>1</v>
      </c>
    </row>
    <row r="88" spans="1:7" x14ac:dyDescent="0.25" outlineLevel="5" collapsed="1">
      <c r="A88" s="7" t="s">
        <v>12</v>
      </c>
      <c r="B88" s="7" t="s">
        <v>60</v>
      </c>
      <c r="C88" s="7" t="s">
        <v>2</v>
      </c>
      <c r="D88" s="7"/>
      <c r="E88" s="7" t="s">
        <v>487</v>
      </c>
      <c r="F88" s="7" t="s">
        <v>14</v>
      </c>
      <c r="G88" s="7">
        <v>1</v>
      </c>
    </row>
    <row r="89" spans="1:7" x14ac:dyDescent="0.25" outlineLevel="5" collapsed="1">
      <c r="A89" s="7" t="s">
        <v>12</v>
      </c>
      <c r="B89" s="7" t="s">
        <v>60</v>
      </c>
      <c r="C89" s="7" t="s">
        <v>2</v>
      </c>
      <c r="D89" s="7"/>
      <c r="E89" s="7" t="s">
        <v>488</v>
      </c>
      <c r="F89" s="7" t="s">
        <v>14</v>
      </c>
      <c r="G89" s="7">
        <v>1</v>
      </c>
    </row>
    <row r="90" spans="1:7" x14ac:dyDescent="0.25" outlineLevel="5" collapsed="1">
      <c r="A90" s="7" t="s">
        <v>12</v>
      </c>
      <c r="B90" s="7" t="s">
        <v>60</v>
      </c>
      <c r="C90" s="7" t="s">
        <v>2</v>
      </c>
      <c r="D90" s="7"/>
      <c r="E90" s="7" t="s">
        <v>489</v>
      </c>
      <c r="F90" s="7" t="s">
        <v>14</v>
      </c>
      <c r="G90" s="7">
        <v>1</v>
      </c>
    </row>
    <row r="91" spans="1:7" x14ac:dyDescent="0.25" outlineLevel="5" collapsed="1">
      <c r="A91" s="7" t="s">
        <v>12</v>
      </c>
      <c r="B91" s="7" t="s">
        <v>60</v>
      </c>
      <c r="C91" s="7" t="s">
        <v>2</v>
      </c>
      <c r="D91" s="7"/>
      <c r="E91" s="7" t="s">
        <v>490</v>
      </c>
      <c r="F91" s="7" t="s">
        <v>14</v>
      </c>
      <c r="G91" s="7">
        <v>1</v>
      </c>
    </row>
    <row r="92" spans="1:7" x14ac:dyDescent="0.25" outlineLevel="5" collapsed="1">
      <c r="A92" s="7" t="s">
        <v>12</v>
      </c>
      <c r="B92" s="7" t="s">
        <v>60</v>
      </c>
      <c r="C92" s="7" t="s">
        <v>2</v>
      </c>
      <c r="D92" s="7"/>
      <c r="E92" s="7" t="s">
        <v>491</v>
      </c>
      <c r="F92" s="7" t="s">
        <v>14</v>
      </c>
      <c r="G92" s="7">
        <v>1</v>
      </c>
    </row>
    <row r="93" spans="1:7" x14ac:dyDescent="0.25" outlineLevel="5" collapsed="1">
      <c r="A93" s="7" t="s">
        <v>12</v>
      </c>
      <c r="B93" s="7" t="s">
        <v>60</v>
      </c>
      <c r="C93" s="7" t="s">
        <v>2</v>
      </c>
      <c r="D93" s="7"/>
      <c r="E93" s="7" t="s">
        <v>492</v>
      </c>
      <c r="F93" s="7" t="s">
        <v>14</v>
      </c>
      <c r="G93" s="7">
        <v>1</v>
      </c>
    </row>
    <row r="94" spans="1:7" x14ac:dyDescent="0.25" outlineLevel="5" collapsed="1">
      <c r="A94" s="7" t="s">
        <v>12</v>
      </c>
      <c r="B94" s="7" t="s">
        <v>60</v>
      </c>
      <c r="C94" s="7" t="s">
        <v>2</v>
      </c>
      <c r="D94" s="7"/>
      <c r="E94" s="7" t="s">
        <v>484</v>
      </c>
      <c r="F94" s="7" t="s">
        <v>14</v>
      </c>
      <c r="G94" s="7">
        <v>1</v>
      </c>
    </row>
    <row r="95" spans="1:7" x14ac:dyDescent="0.25" outlineLevel="1" collapsed="1">
      <c r="A95" s="7" t="s">
        <v>12</v>
      </c>
      <c r="B95" s="7" t="s">
        <v>96</v>
      </c>
      <c r="C95" s="10" t="s">
        <v>229</v>
      </c>
      <c r="D95" s="7"/>
      <c r="E95" s="7" t="s">
        <v>230</v>
      </c>
      <c r="F95" s="7" t="s">
        <v>14</v>
      </c>
      <c r="G95" s="7" t="s">
        <v>153</v>
      </c>
    </row>
    <row r="96" spans="1:7" x14ac:dyDescent="0.25" outlineLevel="1" collapsed="1">
      <c r="A96" s="8" t="s">
        <v>14</v>
      </c>
      <c r="B96" s="9" t="s">
        <v>231</v>
      </c>
      <c r="C96" s="8" t="s">
        <v>2</v>
      </c>
      <c r="D96" s="8">
        <f>EXACT(G95,"Between two points of time")</f>
      </c>
      <c r="E96" s="8" t="s">
        <v>232</v>
      </c>
      <c r="F96" s="8" t="s">
        <v>14</v>
      </c>
      <c r="G96" s="8" t="s">
        <v>2</v>
      </c>
    </row>
    <row r="97" spans="1:7" x14ac:dyDescent="0.25" outlineLevel="2" collapsed="1">
      <c r="A97" s="7" t="s">
        <v>12</v>
      </c>
      <c r="B97" s="7" t="s">
        <v>60</v>
      </c>
      <c r="C97" s="7" t="s">
        <v>2</v>
      </c>
      <c r="D97" s="7"/>
      <c r="E97" s="7" t="s">
        <v>233</v>
      </c>
      <c r="F97" s="7" t="s">
        <v>14</v>
      </c>
      <c r="G97" s="7">
        <v>1</v>
      </c>
    </row>
    <row r="98" spans="1:7" x14ac:dyDescent="0.25" outlineLevel="2" collapsed="1">
      <c r="A98" s="7" t="s">
        <v>12</v>
      </c>
      <c r="B98" s="7" t="s">
        <v>60</v>
      </c>
      <c r="C98" s="7" t="s">
        <v>2</v>
      </c>
      <c r="D98" s="7"/>
      <c r="E98" s="7" t="s">
        <v>234</v>
      </c>
      <c r="F98" s="7" t="s">
        <v>14</v>
      </c>
      <c r="G98" s="7">
        <v>1</v>
      </c>
    </row>
    <row r="99" spans="1:7" x14ac:dyDescent="0.25" outlineLevel="1" collapsed="1">
      <c r="A99" s="8" t="s">
        <v>14</v>
      </c>
      <c r="B99" s="9" t="s">
        <v>235</v>
      </c>
      <c r="C99" s="8" t="s">
        <v>2</v>
      </c>
      <c r="D99" s="8">
        <f>NOT(EXACT(G95,"Between two points of time"))</f>
      </c>
      <c r="E99" s="8" t="s">
        <v>236</v>
      </c>
      <c r="F99" s="8" t="s">
        <v>14</v>
      </c>
      <c r="G99" s="8" t="s">
        <v>2</v>
      </c>
    </row>
    <row r="100" spans="1:7" x14ac:dyDescent="0.25" outlineLevel="2" collapsed="1">
      <c r="A100" s="7" t="s">
        <v>12</v>
      </c>
      <c r="B100" s="7" t="s">
        <v>60</v>
      </c>
      <c r="C100" s="7" t="s">
        <v>2</v>
      </c>
      <c r="D100" s="7"/>
      <c r="E100" s="7" t="s">
        <v>237</v>
      </c>
      <c r="F100" s="7" t="s">
        <v>14</v>
      </c>
      <c r="G100" s="7">
        <v>1</v>
      </c>
    </row>
    <row r="101" spans="1:7" x14ac:dyDescent="0.25" outlineLevel="2" collapsed="1">
      <c r="A101" s="7" t="s">
        <v>12</v>
      </c>
      <c r="B101" s="7" t="s">
        <v>60</v>
      </c>
      <c r="C101" s="7" t="s">
        <v>2</v>
      </c>
      <c r="D101" s="7"/>
      <c r="E101" s="7" t="s">
        <v>238</v>
      </c>
      <c r="F101" s="7" t="s">
        <v>14</v>
      </c>
      <c r="G101" s="7">
        <v>1</v>
      </c>
    </row>
    <row r="102" spans="1:7" x14ac:dyDescent="0.25" outlineLevel="2" collapsed="1">
      <c r="A102" s="7" t="s">
        <v>12</v>
      </c>
      <c r="B102" s="7" t="s">
        <v>60</v>
      </c>
      <c r="C102" s="7" t="s">
        <v>2</v>
      </c>
      <c r="D102" s="7"/>
      <c r="E102" s="7" t="s">
        <v>239</v>
      </c>
      <c r="F102" s="7" t="s">
        <v>14</v>
      </c>
      <c r="G102" s="7">
        <v>1</v>
      </c>
    </row>
    <row r="103" spans="1:7" x14ac:dyDescent="0.25" outlineLevel="1" collapsed="1">
      <c r="A103" s="8" t="s">
        <v>12</v>
      </c>
      <c r="B103" s="9" t="s">
        <v>240</v>
      </c>
      <c r="C103" s="8" t="s">
        <v>2</v>
      </c>
      <c r="D103" s="8"/>
      <c r="E103" s="8" t="s">
        <v>241</v>
      </c>
      <c r="F103" s="8" t="s">
        <v>14</v>
      </c>
      <c r="G103" s="8" t="s">
        <v>2</v>
      </c>
    </row>
    <row r="104" spans="1:7" x14ac:dyDescent="0.25" outlineLevel="2" collapsed="1">
      <c r="A104" s="7" t="s">
        <v>12</v>
      </c>
      <c r="B104" s="7" t="s">
        <v>60</v>
      </c>
      <c r="C104" s="7" t="s">
        <v>2</v>
      </c>
      <c r="D104" s="7"/>
      <c r="E104" s="7" t="s">
        <v>242</v>
      </c>
      <c r="F104" s="7" t="s">
        <v>14</v>
      </c>
      <c r="G104" s="7">
        <v>1</v>
      </c>
    </row>
    <row r="105" spans="1:7" x14ac:dyDescent="0.25" outlineLevel="2" collapsed="1">
      <c r="A105" s="7" t="s">
        <v>12</v>
      </c>
      <c r="B105" s="7" t="s">
        <v>60</v>
      </c>
      <c r="C105" s="7" t="s">
        <v>2</v>
      </c>
      <c r="D105" s="7"/>
      <c r="E105" s="7" t="s">
        <v>243</v>
      </c>
      <c r="F105" s="7" t="s">
        <v>14</v>
      </c>
      <c r="G105" s="7">
        <v>1</v>
      </c>
    </row>
    <row r="106" spans="1:7" x14ac:dyDescent="0.25" outlineLevel="2" collapsed="1">
      <c r="A106" s="8" t="s">
        <v>12</v>
      </c>
      <c r="B106" s="9" t="s">
        <v>244</v>
      </c>
      <c r="C106" s="8" t="s">
        <v>2</v>
      </c>
      <c r="D106" s="8"/>
      <c r="E106" s="8" t="s">
        <v>245</v>
      </c>
      <c r="F106" s="8" t="s">
        <v>12</v>
      </c>
      <c r="G106" s="8" t="s">
        <v>2</v>
      </c>
    </row>
    <row r="107" spans="1:7" x14ac:dyDescent="0.25" outlineLevel="3" collapsed="1">
      <c r="A107" s="7" t="s">
        <v>12</v>
      </c>
      <c r="B107" s="7" t="s">
        <v>60</v>
      </c>
      <c r="C107" s="7" t="s">
        <v>2</v>
      </c>
      <c r="D107" s="7"/>
      <c r="E107" s="7" t="s">
        <v>246</v>
      </c>
      <c r="F107" s="7" t="s">
        <v>14</v>
      </c>
      <c r="G107" s="7">
        <v>1</v>
      </c>
    </row>
    <row r="108" spans="1:7" x14ac:dyDescent="0.25" outlineLevel="3" collapsed="1">
      <c r="A108" s="7" t="s">
        <v>12</v>
      </c>
      <c r="B108" s="7" t="s">
        <v>60</v>
      </c>
      <c r="C108" s="7" t="s">
        <v>2</v>
      </c>
      <c r="D108" s="7"/>
      <c r="E108" s="7" t="s">
        <v>247</v>
      </c>
      <c r="F108" s="7" t="s">
        <v>14</v>
      </c>
      <c r="G108" s="7">
        <v>1</v>
      </c>
    </row>
    <row r="109" spans="1:7" x14ac:dyDescent="0.25" outlineLevel="3" collapsed="1">
      <c r="A109" s="7" t="s">
        <v>12</v>
      </c>
      <c r="B109" s="7" t="s">
        <v>60</v>
      </c>
      <c r="C109" s="7" t="s">
        <v>2</v>
      </c>
      <c r="D109" s="7"/>
      <c r="E109" s="7" t="s">
        <v>248</v>
      </c>
      <c r="F109" s="7" t="s">
        <v>14</v>
      </c>
      <c r="G109" s="7">
        <v>1</v>
      </c>
    </row>
    <row r="110" spans="1:7" x14ac:dyDescent="0.25" outlineLevel="3" collapsed="1">
      <c r="A110" s="7" t="s">
        <v>12</v>
      </c>
      <c r="B110" s="7" t="s">
        <v>60</v>
      </c>
      <c r="C110" s="7" t="s">
        <v>2</v>
      </c>
      <c r="D110" s="7"/>
      <c r="E110" s="7" t="s">
        <v>249</v>
      </c>
      <c r="F110" s="7" t="s">
        <v>14</v>
      </c>
      <c r="G110" s="7">
        <v>1</v>
      </c>
    </row>
    <row r="111" spans="1:7" x14ac:dyDescent="0.25" outlineLevel="3" collapsed="1">
      <c r="A111" s="7" t="s">
        <v>12</v>
      </c>
      <c r="B111" s="7" t="s">
        <v>60</v>
      </c>
      <c r="C111" s="7" t="s">
        <v>2</v>
      </c>
      <c r="D111" s="7"/>
      <c r="E111" s="7" t="s">
        <v>250</v>
      </c>
      <c r="F111" s="7" t="s">
        <v>14</v>
      </c>
      <c r="G111" s="7">
        <v>1</v>
      </c>
    </row>
    <row r="112" spans="1:7" x14ac:dyDescent="0.25" outlineLevel="1" collapsed="1">
      <c r="A112" s="7" t="s">
        <v>12</v>
      </c>
      <c r="B112" s="7" t="s">
        <v>60</v>
      </c>
      <c r="C112" s="7" t="s">
        <v>2</v>
      </c>
      <c r="D112" s="7"/>
      <c r="E112" s="7" t="s">
        <v>251</v>
      </c>
      <c r="F112" s="7" t="s">
        <v>14</v>
      </c>
      <c r="G112" s="7">
        <v>1</v>
      </c>
    </row>
    <row r="113" spans="1:7" x14ac:dyDescent="0.25" outlineLevel="1" collapsed="1">
      <c r="A113" s="7" t="s">
        <v>12</v>
      </c>
      <c r="B113" s="7" t="s">
        <v>60</v>
      </c>
      <c r="C113" s="7" t="s">
        <v>2</v>
      </c>
      <c r="D113" s="7"/>
      <c r="E113" s="7" t="s">
        <v>252</v>
      </c>
      <c r="F113" s="7" t="s">
        <v>14</v>
      </c>
      <c r="G113" s="7">
        <v>1</v>
      </c>
    </row>
    <row r="114" spans="1:7" x14ac:dyDescent="0.25" outlineLevel="1" collapsed="1">
      <c r="A114" s="7" t="s">
        <v>12</v>
      </c>
      <c r="B114" s="7" t="s">
        <v>60</v>
      </c>
      <c r="C114" s="7" t="s">
        <v>2</v>
      </c>
      <c r="D114" s="7"/>
      <c r="E114" s="7" t="s">
        <v>253</v>
      </c>
      <c r="F114" s="7" t="s">
        <v>14</v>
      </c>
      <c r="G114" s="7">
        <v>1</v>
      </c>
    </row>
    <row r="115" spans="1:7" x14ac:dyDescent="0.25" outlineLevel="1" collapsed="1">
      <c r="A115" s="7" t="s">
        <v>12</v>
      </c>
      <c r="B115" s="7" t="s">
        <v>60</v>
      </c>
      <c r="C115" s="7" t="s">
        <v>2</v>
      </c>
      <c r="D115" s="7"/>
      <c r="E115" s="7" t="s">
        <v>254</v>
      </c>
      <c r="F115" s="7" t="s">
        <v>14</v>
      </c>
      <c r="G115" s="7">
        <v>1</v>
      </c>
    </row>
  </sheetData>
  <mergeCells count="3">
    <mergeCell ref="A1:G1"/>
    <mergeCell ref="B2:G2"/>
    <mergeCell ref="B3:G3"/>
  </mergeCells>
  <dataValidations count="6">
    <dataValidation type="list" allowBlank="1" sqref="G14">
      <formula1>'It's a baseline scenari (enum)'!A3:A4</formula1>
    </dataValidation>
    <dataValidation type="list" allowBlank="1" sqref="G15">
      <formula1>'Which method did you us (enum)'!A3:A4</formula1>
    </dataValidation>
    <dataValidation type="list" allowBlank="1" sqref="G17">
      <formula1>'Which method did you 3 (enum)'!A3:A6</formula1>
    </dataValidation>
    <dataValidation type="list" allowBlank="1" sqref="G49">
      <formula1>'Which method did you 2 (enum)'!A3:A5</formula1>
    </dataValidation>
    <dataValidation type="list" allowBlank="1" sqref="G65">
      <formula1>'Which sampling design w (enum)'!A3:A4</formula1>
    </dataValidation>
    <dataValidation type="list" allowBlank="1" sqref="G95">
      <formula1>'Which method did you 1 (enum)'!A3:A4</formula1>
    </dataValidation>
  </dataValidations>
  <hyperlinks>
    <hyperlink ref="B13" r:id="rId1" location="#'AR Tool 14 (tool)'!A1"/>
    <hyperlink ref="C14" r:id="rId2" location="#'It's a baseline scenari (enum)'!A3"/>
    <hyperlink ref="C15" r:id="rId3" location="#'Which method did you us (enum)'!A3"/>
    <hyperlink ref="B16" r:id="rId4" location="#'AR Tool 14 Estimatin 4 (tool)'!A1"/>
    <hyperlink ref="C17" r:id="rId5" location="#'Which method did you 3 (enum)'!A3"/>
    <hyperlink ref="B18" r:id="rId6" location="#'AR Tool 14 Estimation b (tool)'!A1"/>
    <hyperlink ref="B19" r:id="rId7" location="#'Mean annual change in c (tool)'!A1"/>
    <hyperlink ref="B26" r:id="rId8" location="#'AR Tool 14 Direct estim (tool)'!A1"/>
    <hyperlink ref="B33" r:id="rId9" location="#'Mean change in tree bio (tool)'!A1"/>
    <hyperlink ref="B38" r:id="rId10" location="#'AR Tool 14 Difference o (tool)'!A1"/>
    <hyperlink ref="B44" r:id="rId11" location="#'AR Tool 14 Estimating c (tool)'!A1"/>
    <hyperlink ref="B48" r:id="rId12" location="#'AR Tool 14 Determinatio (tool)'!A1"/>
    <hyperlink ref="C49" r:id="rId13" location="#'Which method did you 2 (enum)'!A3"/>
    <hyperlink ref="B50" r:id="rId14" location="#'AR Tool 14 Updating pre (tool)'!A1"/>
    <hyperlink ref="B56" r:id="rId15" location="#'AR Tool 14 Estimating S (tool)'!A1"/>
    <hyperlink ref="B57" r:id="rId16" location="#'Crown Cover Proportion  (tool)'!A1"/>
    <hyperlink ref="B64" r:id="rId17" location="#'Sampling design selecti (tool)'!A1"/>
    <hyperlink ref="C65" r:id="rId18" location="#'Which sampling design w (enum)'!A3"/>
    <hyperlink ref="B66" r:id="rId19" location="#'AR Tool 14 Sample Plot  (tool)'!A1"/>
    <hyperlink ref="B73" r:id="rId20" location="#'Stratified random sampl (tool)'!A1"/>
    <hyperlink ref="B78" r:id="rId21" location="#'AR Tool 14 Double Sampl (tool)'!A1"/>
    <hyperlink ref="B85" r:id="rId22" location="#'Double Sampling Mean tr (tool)'!A1"/>
    <hyperlink ref="C95" r:id="rId23" location="#'Which method did you 1 (enum)'!A3"/>
    <hyperlink ref="B96" r:id="rId24" location="#'AR Tool 14 Estimatin 1 (tool)'!A1"/>
    <hyperlink ref="B99" r:id="rId25" location="#'AR Tool 14 Estimatin 2 (tool)'!A1"/>
    <hyperlink ref="B103" r:id="rId26" location="#'AR Tool 14 Estimatin 3 (tool)'!A1"/>
    <hyperlink ref="B106" r:id="rId27" location="#'Shrub biomass per hecta (tool)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3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402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60</v>
      </c>
      <c r="C5" s="5" t="s">
        <v>2</v>
      </c>
      <c r="D5" s="5"/>
      <c r="E5" s="5" t="s">
        <v>403</v>
      </c>
      <c r="F5" s="5" t="s">
        <v>14</v>
      </c>
      <c r="G5" s="5">
        <v>1</v>
      </c>
    </row>
    <row r="6" spans="1:7" x14ac:dyDescent="0.25">
      <c r="A6" s="5" t="s">
        <v>12</v>
      </c>
      <c r="B6" s="5" t="s">
        <v>60</v>
      </c>
      <c r="C6" s="5" t="s">
        <v>2</v>
      </c>
      <c r="D6" s="5"/>
      <c r="E6" s="5" t="s">
        <v>404</v>
      </c>
      <c r="F6" s="5" t="s">
        <v>14</v>
      </c>
      <c r="G6" s="5">
        <v>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405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406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317</v>
      </c>
      <c r="F9" s="5" t="s">
        <v>14</v>
      </c>
      <c r="G9" s="5">
        <v>1</v>
      </c>
    </row>
    <row r="10" spans="1:7" x14ac:dyDescent="0.25">
      <c r="A10" s="5" t="s">
        <v>12</v>
      </c>
      <c r="B10" s="5" t="s">
        <v>60</v>
      </c>
      <c r="C10" s="5" t="s">
        <v>2</v>
      </c>
      <c r="D10" s="5"/>
      <c r="E10" s="5" t="s">
        <v>325</v>
      </c>
      <c r="F10" s="5" t="s">
        <v>14</v>
      </c>
      <c r="G10" s="5">
        <v>1</v>
      </c>
    </row>
    <row r="11" spans="1:7" x14ac:dyDescent="0.25">
      <c r="A11" s="5" t="s">
        <v>12</v>
      </c>
      <c r="B11" s="5" t="s">
        <v>60</v>
      </c>
      <c r="C11" s="5" t="s">
        <v>2</v>
      </c>
      <c r="D11" s="5"/>
      <c r="E11" s="5" t="s">
        <v>407</v>
      </c>
      <c r="F11" s="5" t="s">
        <v>14</v>
      </c>
      <c r="G11" s="5">
        <v>1</v>
      </c>
    </row>
    <row r="12" spans="1:7" x14ac:dyDescent="0.25">
      <c r="A12" s="5" t="s">
        <v>12</v>
      </c>
      <c r="B12" s="5" t="s">
        <v>60</v>
      </c>
      <c r="C12" s="5" t="s">
        <v>2</v>
      </c>
      <c r="D12" s="5"/>
      <c r="E12" s="5" t="s">
        <v>408</v>
      </c>
      <c r="F12" s="5" t="s">
        <v>14</v>
      </c>
      <c r="G12" s="5">
        <v>1</v>
      </c>
    </row>
    <row r="13" spans="1:7" x14ac:dyDescent="0.25">
      <c r="A13" s="5" t="s">
        <v>12</v>
      </c>
      <c r="B13" s="5" t="s">
        <v>60</v>
      </c>
      <c r="C13" s="5" t="s">
        <v>2</v>
      </c>
      <c r="D13" s="5"/>
      <c r="E13" s="5" t="s">
        <v>262</v>
      </c>
      <c r="F13" s="5" t="s">
        <v>14</v>
      </c>
      <c r="G13" s="5">
        <v>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0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409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60</v>
      </c>
      <c r="C5" s="5" t="s">
        <v>2</v>
      </c>
      <c r="D5" s="5"/>
      <c r="E5" s="5" t="s">
        <v>411</v>
      </c>
      <c r="F5" s="5" t="s">
        <v>14</v>
      </c>
      <c r="G5" s="5">
        <v>1</v>
      </c>
    </row>
    <row r="6" spans="1:7" x14ac:dyDescent="0.25">
      <c r="A6" s="5" t="s">
        <v>12</v>
      </c>
      <c r="B6" s="5" t="s">
        <v>60</v>
      </c>
      <c r="C6" s="5" t="s">
        <v>2</v>
      </c>
      <c r="D6" s="5"/>
      <c r="E6" s="5" t="s">
        <v>412</v>
      </c>
      <c r="F6" s="5" t="s">
        <v>14</v>
      </c>
      <c r="G6" s="5">
        <v>1</v>
      </c>
    </row>
    <row r="7" spans="1:7" x14ac:dyDescent="0.25">
      <c r="A7" s="5" t="s">
        <v>12</v>
      </c>
      <c r="B7" s="6" t="s">
        <v>413</v>
      </c>
      <c r="C7" s="5" t="s">
        <v>2</v>
      </c>
      <c r="D7" s="5"/>
      <c r="E7" s="5" t="s">
        <v>414</v>
      </c>
      <c r="F7" s="5" t="s">
        <v>14</v>
      </c>
      <c r="G7" s="5" t="s">
        <v>2</v>
      </c>
    </row>
    <row r="8" spans="1:7" x14ac:dyDescent="0.25" outlineLevel="1" collapsed="1">
      <c r="A8" s="7" t="s">
        <v>12</v>
      </c>
      <c r="B8" s="7" t="s">
        <v>96</v>
      </c>
      <c r="C8" s="10" t="s">
        <v>415</v>
      </c>
      <c r="D8" s="7"/>
      <c r="E8" s="7" t="s">
        <v>416</v>
      </c>
      <c r="F8" s="7" t="s">
        <v>14</v>
      </c>
      <c r="G8" s="7" t="s">
        <v>417</v>
      </c>
    </row>
    <row r="9" spans="1:7" x14ac:dyDescent="0.25" outlineLevel="1" collapsed="1">
      <c r="A9" s="8" t="s">
        <v>14</v>
      </c>
      <c r="B9" s="9" t="s">
        <v>418</v>
      </c>
      <c r="C9" s="8" t="s">
        <v>2</v>
      </c>
      <c r="D9" s="8">
        <f>EXACT(G8,"Direct Method")</f>
      </c>
      <c r="E9" s="8" t="s">
        <v>417</v>
      </c>
      <c r="F9" s="8" t="s">
        <v>12</v>
      </c>
      <c r="G9" s="8" t="s">
        <v>2</v>
      </c>
    </row>
    <row r="10" spans="1:7" x14ac:dyDescent="0.25" outlineLevel="2" collapsed="1">
      <c r="A10" s="8" t="s">
        <v>12</v>
      </c>
      <c r="B10" s="9" t="s">
        <v>419</v>
      </c>
      <c r="C10" s="8" t="s">
        <v>2</v>
      </c>
      <c r="D10" s="8"/>
      <c r="E10" s="8" t="s">
        <v>420</v>
      </c>
      <c r="F10" s="8" t="s">
        <v>12</v>
      </c>
      <c r="G10" s="8" t="s">
        <v>2</v>
      </c>
    </row>
    <row r="11" spans="1:7" x14ac:dyDescent="0.25" outlineLevel="3" collapsed="1">
      <c r="A11" s="7" t="s">
        <v>12</v>
      </c>
      <c r="B11" s="7" t="s">
        <v>60</v>
      </c>
      <c r="C11" s="7" t="s">
        <v>2</v>
      </c>
      <c r="D11" s="7"/>
      <c r="E11" s="7" t="s">
        <v>421</v>
      </c>
      <c r="F11" s="7" t="s">
        <v>14</v>
      </c>
      <c r="G11" s="7">
        <v>1</v>
      </c>
    </row>
    <row r="12" spans="1:7" x14ac:dyDescent="0.25" outlineLevel="3" collapsed="1">
      <c r="A12" s="7" t="s">
        <v>12</v>
      </c>
      <c r="B12" s="7" t="s">
        <v>60</v>
      </c>
      <c r="C12" s="7" t="s">
        <v>2</v>
      </c>
      <c r="D12" s="7"/>
      <c r="E12" s="7" t="s">
        <v>422</v>
      </c>
      <c r="F12" s="7" t="s">
        <v>14</v>
      </c>
      <c r="G12" s="7">
        <v>1</v>
      </c>
    </row>
    <row r="13" spans="1:7" x14ac:dyDescent="0.25" outlineLevel="3" collapsed="1">
      <c r="A13" s="7" t="s">
        <v>12</v>
      </c>
      <c r="B13" s="7" t="s">
        <v>60</v>
      </c>
      <c r="C13" s="7" t="s">
        <v>2</v>
      </c>
      <c r="D13" s="7"/>
      <c r="E13" s="7" t="s">
        <v>423</v>
      </c>
      <c r="F13" s="7" t="s">
        <v>14</v>
      </c>
      <c r="G13" s="7">
        <v>1</v>
      </c>
    </row>
    <row r="14" spans="1:7" x14ac:dyDescent="0.25" outlineLevel="1" collapsed="1">
      <c r="A14" s="8" t="s">
        <v>14</v>
      </c>
      <c r="B14" s="9" t="s">
        <v>424</v>
      </c>
      <c r="C14" s="8" t="s">
        <v>2</v>
      </c>
      <c r="D14" s="8">
        <f>EXACT(G8,"Indirect method (stationary equipment)")</f>
      </c>
      <c r="E14" s="8" t="s">
        <v>425</v>
      </c>
      <c r="F14" s="8" t="s">
        <v>12</v>
      </c>
      <c r="G14" s="8" t="s">
        <v>2</v>
      </c>
    </row>
    <row r="15" spans="1:7" x14ac:dyDescent="0.25" outlineLevel="2" collapsed="1">
      <c r="A15" s="8" t="s">
        <v>12</v>
      </c>
      <c r="B15" s="9" t="s">
        <v>426</v>
      </c>
      <c r="C15" s="8" t="s">
        <v>2</v>
      </c>
      <c r="D15" s="8"/>
      <c r="E15" s="8" t="s">
        <v>427</v>
      </c>
      <c r="F15" s="8" t="s">
        <v>12</v>
      </c>
      <c r="G15" s="8" t="s">
        <v>2</v>
      </c>
    </row>
    <row r="16" spans="1:7" x14ac:dyDescent="0.25" outlineLevel="3" collapsed="1">
      <c r="A16" s="7" t="s">
        <v>12</v>
      </c>
      <c r="B16" s="7" t="s">
        <v>60</v>
      </c>
      <c r="C16" s="7" t="s">
        <v>2</v>
      </c>
      <c r="D16" s="7"/>
      <c r="E16" s="7" t="s">
        <v>428</v>
      </c>
      <c r="F16" s="7" t="s">
        <v>14</v>
      </c>
      <c r="G16" s="7">
        <v>1</v>
      </c>
    </row>
    <row r="17" spans="1:7" x14ac:dyDescent="0.25" outlineLevel="3" collapsed="1">
      <c r="A17" s="7" t="s">
        <v>12</v>
      </c>
      <c r="B17" s="7" t="s">
        <v>60</v>
      </c>
      <c r="C17" s="7" t="s">
        <v>2</v>
      </c>
      <c r="D17" s="7"/>
      <c r="E17" s="7" t="s">
        <v>429</v>
      </c>
      <c r="F17" s="7" t="s">
        <v>14</v>
      </c>
      <c r="G17" s="7">
        <v>1</v>
      </c>
    </row>
    <row r="18" spans="1:7" x14ac:dyDescent="0.25" outlineLevel="3" collapsed="1">
      <c r="A18" s="7" t="s">
        <v>12</v>
      </c>
      <c r="B18" s="7" t="s">
        <v>60</v>
      </c>
      <c r="C18" s="7" t="s">
        <v>2</v>
      </c>
      <c r="D18" s="7"/>
      <c r="E18" s="7" t="s">
        <v>430</v>
      </c>
      <c r="F18" s="7" t="s">
        <v>14</v>
      </c>
      <c r="G18" s="7">
        <v>1</v>
      </c>
    </row>
    <row r="19" spans="1:7" x14ac:dyDescent="0.25" outlineLevel="3" collapsed="1">
      <c r="A19" s="7" t="s">
        <v>12</v>
      </c>
      <c r="B19" s="7" t="s">
        <v>60</v>
      </c>
      <c r="C19" s="7" t="s">
        <v>2</v>
      </c>
      <c r="D19" s="7"/>
      <c r="E19" s="7" t="s">
        <v>431</v>
      </c>
      <c r="F19" s="7" t="s">
        <v>14</v>
      </c>
      <c r="G19" s="7">
        <v>1</v>
      </c>
    </row>
    <row r="20" spans="1:7" x14ac:dyDescent="0.25" outlineLevel="3" collapsed="1">
      <c r="A20" s="7" t="s">
        <v>12</v>
      </c>
      <c r="B20" s="7" t="s">
        <v>60</v>
      </c>
      <c r="C20" s="7" t="s">
        <v>2</v>
      </c>
      <c r="D20" s="7"/>
      <c r="E20" s="7" t="s">
        <v>423</v>
      </c>
      <c r="F20" s="7" t="s">
        <v>14</v>
      </c>
      <c r="G20" s="7">
        <v>1</v>
      </c>
    </row>
    <row r="21" spans="1:7" x14ac:dyDescent="0.25" outlineLevel="1" collapsed="1">
      <c r="A21" s="8" t="s">
        <v>14</v>
      </c>
      <c r="B21" s="9" t="s">
        <v>432</v>
      </c>
      <c r="C21" s="8" t="s">
        <v>2</v>
      </c>
      <c r="D21" s="8">
        <f>EXACT(G8,"Indirect method (For vehicles)")</f>
      </c>
      <c r="E21" s="8" t="s">
        <v>433</v>
      </c>
      <c r="F21" s="8" t="s">
        <v>12</v>
      </c>
      <c r="G21" s="8" t="s">
        <v>2</v>
      </c>
    </row>
    <row r="22" spans="1:7" x14ac:dyDescent="0.25" outlineLevel="2" collapsed="1">
      <c r="A22" s="7" t="s">
        <v>12</v>
      </c>
      <c r="B22" s="7" t="s">
        <v>96</v>
      </c>
      <c r="C22" s="10" t="s">
        <v>434</v>
      </c>
      <c r="D22" s="7"/>
      <c r="E22" s="7" t="s">
        <v>435</v>
      </c>
      <c r="F22" s="7" t="s">
        <v>14</v>
      </c>
      <c r="G22" s="7" t="s">
        <v>436</v>
      </c>
    </row>
    <row r="23" spans="1:7" x14ac:dyDescent="0.25" outlineLevel="2" collapsed="1">
      <c r="A23" s="8" t="s">
        <v>12</v>
      </c>
      <c r="B23" s="9" t="s">
        <v>437</v>
      </c>
      <c r="C23" s="8" t="s">
        <v>2</v>
      </c>
      <c r="D23" s="8"/>
      <c r="E23" s="8" t="s">
        <v>427</v>
      </c>
      <c r="F23" s="8" t="s">
        <v>12</v>
      </c>
      <c r="G23" s="8" t="s">
        <v>2</v>
      </c>
    </row>
    <row r="24" spans="1:7" x14ac:dyDescent="0.25" outlineLevel="3" collapsed="1">
      <c r="A24" s="7" t="s">
        <v>12</v>
      </c>
      <c r="B24" s="7" t="s">
        <v>60</v>
      </c>
      <c r="C24" s="7" t="s">
        <v>2</v>
      </c>
      <c r="D24" s="7"/>
      <c r="E24" s="7" t="s">
        <v>438</v>
      </c>
      <c r="F24" s="7" t="s">
        <v>14</v>
      </c>
      <c r="G24" s="7">
        <v>1</v>
      </c>
    </row>
    <row r="25" spans="1:7" x14ac:dyDescent="0.25" outlineLevel="3" collapsed="1">
      <c r="A25" s="7" t="s">
        <v>12</v>
      </c>
      <c r="B25" s="7" t="s">
        <v>60</v>
      </c>
      <c r="C25" s="7" t="s">
        <v>2</v>
      </c>
      <c r="D25" s="7"/>
      <c r="E25" s="7" t="s">
        <v>439</v>
      </c>
      <c r="F25" s="7" t="s">
        <v>14</v>
      </c>
      <c r="G25" s="7">
        <v>1</v>
      </c>
    </row>
    <row r="26" spans="1:7" x14ac:dyDescent="0.25" outlineLevel="3" collapsed="1">
      <c r="A26" s="7" t="s">
        <v>12</v>
      </c>
      <c r="B26" s="7" t="s">
        <v>60</v>
      </c>
      <c r="C26" s="7" t="s">
        <v>2</v>
      </c>
      <c r="D26" s="7"/>
      <c r="E26" s="7" t="s">
        <v>440</v>
      </c>
      <c r="F26" s="7" t="s">
        <v>14</v>
      </c>
      <c r="G26" s="7">
        <v>1</v>
      </c>
    </row>
    <row r="27" spans="1:7" x14ac:dyDescent="0.25" outlineLevel="3" collapsed="1">
      <c r="A27" s="7" t="s">
        <v>12</v>
      </c>
      <c r="B27" s="7" t="s">
        <v>60</v>
      </c>
      <c r="C27" s="7" t="s">
        <v>2</v>
      </c>
      <c r="D27" s="7"/>
      <c r="E27" s="7" t="s">
        <v>441</v>
      </c>
      <c r="F27" s="7" t="s">
        <v>14</v>
      </c>
      <c r="G27" s="7">
        <v>1</v>
      </c>
    </row>
    <row r="28" spans="1:7" x14ac:dyDescent="0.25" outlineLevel="3" collapsed="1">
      <c r="A28" s="7" t="s">
        <v>12</v>
      </c>
      <c r="B28" s="7" t="s">
        <v>60</v>
      </c>
      <c r="C28" s="7" t="s">
        <v>2</v>
      </c>
      <c r="D28" s="7"/>
      <c r="E28" s="7" t="s">
        <v>422</v>
      </c>
      <c r="F28" s="7" t="s">
        <v>14</v>
      </c>
      <c r="G28" s="7">
        <v>1</v>
      </c>
    </row>
    <row r="29" spans="1:7" x14ac:dyDescent="0.25" outlineLevel="3" collapsed="1">
      <c r="A29" s="7" t="s">
        <v>12</v>
      </c>
      <c r="B29" s="7" t="s">
        <v>60</v>
      </c>
      <c r="C29" s="7" t="s">
        <v>2</v>
      </c>
      <c r="D29" s="7"/>
      <c r="E29" s="7" t="s">
        <v>423</v>
      </c>
      <c r="F29" s="7" t="s">
        <v>14</v>
      </c>
      <c r="G29" s="7">
        <v>1</v>
      </c>
    </row>
    <row r="30" spans="1:7" x14ac:dyDescent="0.25" outlineLevel="1" collapsed="1">
      <c r="A30" s="7" t="s">
        <v>12</v>
      </c>
      <c r="B30" s="7" t="s">
        <v>60</v>
      </c>
      <c r="C30" s="7" t="s">
        <v>2</v>
      </c>
      <c r="D30" s="7"/>
      <c r="E30" s="7" t="s">
        <v>442</v>
      </c>
      <c r="F30" s="7" t="s">
        <v>14</v>
      </c>
      <c r="G30" s="7">
        <v>1</v>
      </c>
    </row>
  </sheetData>
  <mergeCells count="3">
    <mergeCell ref="A1:G1"/>
    <mergeCell ref="B2:G2"/>
    <mergeCell ref="B3:G3"/>
  </mergeCells>
  <dataValidations count="2">
    <dataValidation type="list" allowBlank="1" sqref="G22">
      <formula1>'What is the return load (enum)'!A3:A5</formula1>
    </dataValidation>
    <dataValidation type="list" allowBlank="1" sqref="G8">
      <formula1>'Which method will you u (enum)'!A3:A5</formula1>
    </dataValidation>
  </dataValidations>
  <hyperlinks>
    <hyperlink ref="B7" r:id="rId1" location="#'AR Tool 5 (tool)'!A1"/>
    <hyperlink ref="C8" r:id="rId2" location="#'Which method will you u (enum)'!A3"/>
    <hyperlink ref="B9" r:id="rId3" location="#'AR Tool 05 Direct metho (tool)'!A1"/>
    <hyperlink ref="B10" r:id="rId4" location="#'Direct Method Variables (tool)'!A1"/>
    <hyperlink ref="B14" r:id="rId5" location="#'AR Tool 05 Indirect  1 (tool)'!A1"/>
    <hyperlink ref="B15" r:id="rId6" location="#'Indirect method (statio (tool)'!A1"/>
    <hyperlink ref="B21" r:id="rId7" location="#'AR Tool 05 Indirect met (tool)'!A1"/>
    <hyperlink ref="C22" r:id="rId8" location="#'What is the return load (enum)'!A3"/>
    <hyperlink ref="B23" r:id="rId9" location="#'Indirect method (For ve (tool)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451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60</v>
      </c>
      <c r="C5" s="5" t="s">
        <v>2</v>
      </c>
      <c r="D5" s="5"/>
      <c r="E5" s="5" t="s">
        <v>452</v>
      </c>
      <c r="F5" s="5" t="s">
        <v>14</v>
      </c>
      <c r="G5" s="5">
        <v>1</v>
      </c>
    </row>
    <row r="6" spans="1:7" x14ac:dyDescent="0.25">
      <c r="A6" s="5" t="s">
        <v>12</v>
      </c>
      <c r="B6" s="5" t="s">
        <v>60</v>
      </c>
      <c r="C6" s="5" t="s">
        <v>2</v>
      </c>
      <c r="D6" s="5"/>
      <c r="E6" s="5" t="s">
        <v>445</v>
      </c>
      <c r="F6" s="5" t="s">
        <v>14</v>
      </c>
      <c r="G6" s="5">
        <v>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338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453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454</v>
      </c>
      <c r="F9" s="5" t="s">
        <v>14</v>
      </c>
      <c r="G9" s="5">
        <v>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2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463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60</v>
      </c>
      <c r="C5" s="5" t="s">
        <v>2</v>
      </c>
      <c r="D5" s="5"/>
      <c r="E5" s="5" t="s">
        <v>464</v>
      </c>
      <c r="F5" s="5" t="s">
        <v>14</v>
      </c>
      <c r="G5" s="5">
        <v>1</v>
      </c>
    </row>
    <row r="6" spans="1:7" x14ac:dyDescent="0.25">
      <c r="A6" s="5" t="s">
        <v>12</v>
      </c>
      <c r="B6" s="5" t="s">
        <v>60</v>
      </c>
      <c r="C6" s="5" t="s">
        <v>2</v>
      </c>
      <c r="D6" s="5"/>
      <c r="E6" s="5" t="s">
        <v>465</v>
      </c>
      <c r="F6" s="5" t="s">
        <v>14</v>
      </c>
      <c r="G6" s="5">
        <v>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466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445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338</v>
      </c>
      <c r="F9" s="5" t="s">
        <v>14</v>
      </c>
      <c r="G9" s="5">
        <v>1</v>
      </c>
    </row>
    <row r="10" spans="1:7" x14ac:dyDescent="0.25">
      <c r="A10" s="5" t="s">
        <v>12</v>
      </c>
      <c r="B10" s="5" t="s">
        <v>60</v>
      </c>
      <c r="C10" s="5" t="s">
        <v>2</v>
      </c>
      <c r="D10" s="5"/>
      <c r="E10" s="5" t="s">
        <v>467</v>
      </c>
      <c r="F10" s="5" t="s">
        <v>14</v>
      </c>
      <c r="G10" s="5">
        <v>1</v>
      </c>
    </row>
    <row r="11" spans="1:7" x14ac:dyDescent="0.25">
      <c r="A11" s="5" t="s">
        <v>12</v>
      </c>
      <c r="B11" s="5" t="s">
        <v>60</v>
      </c>
      <c r="C11" s="5" t="s">
        <v>2</v>
      </c>
      <c r="D11" s="5"/>
      <c r="E11" s="5" t="s">
        <v>468</v>
      </c>
      <c r="F11" s="5" t="s">
        <v>14</v>
      </c>
      <c r="G11" s="5">
        <v>1</v>
      </c>
    </row>
    <row r="12" spans="1:7" x14ac:dyDescent="0.25">
      <c r="A12" s="5" t="s">
        <v>12</v>
      </c>
      <c r="B12" s="5" t="s">
        <v>60</v>
      </c>
      <c r="C12" s="5" t="s">
        <v>2</v>
      </c>
      <c r="D12" s="5"/>
      <c r="E12" s="5" t="s">
        <v>469</v>
      </c>
      <c r="F12" s="5" t="s">
        <v>14</v>
      </c>
      <c r="G12" s="5">
        <v>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6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460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60</v>
      </c>
      <c r="C5" s="5" t="s">
        <v>2</v>
      </c>
      <c r="D5" s="5"/>
      <c r="E5" s="5" t="s">
        <v>461</v>
      </c>
      <c r="F5" s="5" t="s">
        <v>14</v>
      </c>
      <c r="G5" s="5">
        <v>1</v>
      </c>
    </row>
    <row r="6" spans="1:7" x14ac:dyDescent="0.25">
      <c r="A6" s="5" t="s">
        <v>12</v>
      </c>
      <c r="B6" s="5" t="s">
        <v>60</v>
      </c>
      <c r="C6" s="5" t="s">
        <v>2</v>
      </c>
      <c r="D6" s="5"/>
      <c r="E6" s="5" t="s">
        <v>458</v>
      </c>
      <c r="F6" s="5" t="s">
        <v>14</v>
      </c>
      <c r="G6" s="5">
        <v>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5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480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480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15</v>
      </c>
      <c r="C5" s="5" t="s">
        <v>2</v>
      </c>
      <c r="D5" s="5"/>
      <c r="E5" s="5" t="s">
        <v>481</v>
      </c>
      <c r="F5" s="5" t="s">
        <v>14</v>
      </c>
      <c r="G5" s="5" t="s">
        <v>17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6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456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60</v>
      </c>
      <c r="C5" s="5" t="s">
        <v>2</v>
      </c>
      <c r="D5" s="5"/>
      <c r="E5" s="5" t="s">
        <v>457</v>
      </c>
      <c r="F5" s="5" t="s">
        <v>14</v>
      </c>
      <c r="G5" s="5">
        <v>1</v>
      </c>
    </row>
    <row r="6" spans="1:7" x14ac:dyDescent="0.25">
      <c r="A6" s="5" t="s">
        <v>12</v>
      </c>
      <c r="B6" s="5" t="s">
        <v>60</v>
      </c>
      <c r="C6" s="5" t="s">
        <v>2</v>
      </c>
      <c r="D6" s="5"/>
      <c r="E6" s="5" t="s">
        <v>458</v>
      </c>
      <c r="F6" s="5" t="s">
        <v>14</v>
      </c>
      <c r="G6" s="5">
        <v>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1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471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60</v>
      </c>
      <c r="C5" s="5" t="s">
        <v>2</v>
      </c>
      <c r="D5" s="5"/>
      <c r="E5" s="5" t="s">
        <v>472</v>
      </c>
      <c r="F5" s="5" t="s">
        <v>14</v>
      </c>
      <c r="G5" s="5">
        <v>1</v>
      </c>
    </row>
    <row r="6" spans="1:7" x14ac:dyDescent="0.25">
      <c r="A6" s="5" t="s">
        <v>12</v>
      </c>
      <c r="B6" s="5" t="s">
        <v>60</v>
      </c>
      <c r="C6" s="5" t="s">
        <v>2</v>
      </c>
      <c r="D6" s="5"/>
      <c r="E6" s="5" t="s">
        <v>473</v>
      </c>
      <c r="F6" s="5" t="s">
        <v>14</v>
      </c>
      <c r="G6" s="5">
        <v>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474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475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476</v>
      </c>
      <c r="F9" s="5" t="s">
        <v>14</v>
      </c>
      <c r="G9" s="5">
        <v>1</v>
      </c>
    </row>
    <row r="10" spans="1:7" x14ac:dyDescent="0.25">
      <c r="A10" s="5" t="s">
        <v>12</v>
      </c>
      <c r="B10" s="5" t="s">
        <v>60</v>
      </c>
      <c r="C10" s="5" t="s">
        <v>2</v>
      </c>
      <c r="D10" s="5"/>
      <c r="E10" s="5" t="s">
        <v>477</v>
      </c>
      <c r="F10" s="5" t="s">
        <v>14</v>
      </c>
      <c r="G10" s="5">
        <v>1</v>
      </c>
    </row>
    <row r="11" spans="1:7" x14ac:dyDescent="0.25">
      <c r="A11" s="5" t="s">
        <v>12</v>
      </c>
      <c r="B11" s="5" t="s">
        <v>60</v>
      </c>
      <c r="C11" s="5" t="s">
        <v>2</v>
      </c>
      <c r="D11" s="5"/>
      <c r="E11" s="5" t="s">
        <v>478</v>
      </c>
      <c r="F11" s="5" t="s">
        <v>14</v>
      </c>
      <c r="G11" s="5">
        <v>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81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356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60</v>
      </c>
      <c r="C5" s="5" t="s">
        <v>2</v>
      </c>
      <c r="D5" s="5"/>
      <c r="E5" s="5" t="s">
        <v>357</v>
      </c>
      <c r="F5" s="5" t="s">
        <v>14</v>
      </c>
      <c r="G5" s="5">
        <v>1</v>
      </c>
    </row>
    <row r="6" spans="1:7" x14ac:dyDescent="0.25">
      <c r="A6" s="5" t="s">
        <v>12</v>
      </c>
      <c r="B6" s="5" t="s">
        <v>60</v>
      </c>
      <c r="C6" s="5" t="s">
        <v>2</v>
      </c>
      <c r="D6" s="5"/>
      <c r="E6" s="5" t="s">
        <v>358</v>
      </c>
      <c r="F6" s="5" t="s">
        <v>14</v>
      </c>
      <c r="G6" s="5">
        <v>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359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360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259</v>
      </c>
      <c r="F9" s="5" t="s">
        <v>14</v>
      </c>
      <c r="G9" s="5">
        <v>1</v>
      </c>
    </row>
    <row r="10" spans="1:7" x14ac:dyDescent="0.25">
      <c r="A10" s="5" t="s">
        <v>12</v>
      </c>
      <c r="B10" s="5" t="s">
        <v>60</v>
      </c>
      <c r="C10" s="5" t="s">
        <v>2</v>
      </c>
      <c r="D10" s="5"/>
      <c r="E10" s="5" t="s">
        <v>262</v>
      </c>
      <c r="F10" s="5" t="s">
        <v>14</v>
      </c>
      <c r="G10" s="5">
        <v>1</v>
      </c>
    </row>
    <row r="11" spans="1:7" x14ac:dyDescent="0.25">
      <c r="A11" s="5" t="s">
        <v>12</v>
      </c>
      <c r="B11" s="5" t="s">
        <v>96</v>
      </c>
      <c r="C11" s="6" t="s">
        <v>361</v>
      </c>
      <c r="D11" s="5"/>
      <c r="E11" s="5" t="s">
        <v>362</v>
      </c>
      <c r="F11" s="5" t="s">
        <v>14</v>
      </c>
      <c r="G11" s="5" t="s">
        <v>272</v>
      </c>
    </row>
    <row r="12" spans="1:7" x14ac:dyDescent="0.25">
      <c r="A12" s="5" t="s">
        <v>14</v>
      </c>
      <c r="B12" s="5" t="s">
        <v>60</v>
      </c>
      <c r="C12" s="5" t="s">
        <v>2</v>
      </c>
      <c r="D12" s="5">
        <f>EXACT(G11,"Historical or chronosequence-derived data")</f>
      </c>
      <c r="E12" s="5" t="s">
        <v>106</v>
      </c>
      <c r="F12" s="5" t="s">
        <v>14</v>
      </c>
      <c r="G12" s="5">
        <v>1</v>
      </c>
    </row>
    <row r="13" spans="1:7" x14ac:dyDescent="0.25">
      <c r="A13" s="5" t="s">
        <v>14</v>
      </c>
      <c r="B13" s="5" t="s">
        <v>60</v>
      </c>
      <c r="C13" s="5" t="s">
        <v>2</v>
      </c>
      <c r="D13" s="5">
        <f>EXACT(G11,"Field-collected data")</f>
      </c>
      <c r="E13" s="5" t="s">
        <v>363</v>
      </c>
      <c r="F13" s="5" t="s">
        <v>14</v>
      </c>
      <c r="G13" s="5">
        <v>1</v>
      </c>
    </row>
    <row r="14" spans="1:7" x14ac:dyDescent="0.25">
      <c r="A14" s="5" t="s">
        <v>14</v>
      </c>
      <c r="B14" s="5" t="s">
        <v>60</v>
      </c>
      <c r="C14" s="5" t="s">
        <v>2</v>
      </c>
      <c r="D14" s="5">
        <f>EXACT(G11,"Field-collected data")</f>
      </c>
      <c r="E14" s="5" t="s">
        <v>364</v>
      </c>
      <c r="F14" s="5" t="s">
        <v>14</v>
      </c>
      <c r="G14" s="5">
        <v>1</v>
      </c>
    </row>
    <row r="15" spans="1:7" x14ac:dyDescent="0.25">
      <c r="A15" s="5" t="s">
        <v>14</v>
      </c>
      <c r="B15" s="5" t="s">
        <v>60</v>
      </c>
      <c r="C15" s="5" t="s">
        <v>2</v>
      </c>
      <c r="D15" s="5">
        <f>EXACT(G11,"Field-collected data")</f>
      </c>
      <c r="E15" s="5" t="s">
        <v>135</v>
      </c>
      <c r="F15" s="5" t="s">
        <v>14</v>
      </c>
      <c r="G15" s="5">
        <v>1</v>
      </c>
    </row>
    <row r="16" spans="1:7" x14ac:dyDescent="0.25">
      <c r="A16" s="5" t="s">
        <v>14</v>
      </c>
      <c r="B16" s="6" t="s">
        <v>365</v>
      </c>
      <c r="C16" s="5" t="s">
        <v>2</v>
      </c>
      <c r="D16" s="5">
        <f>EXACT(G11,"Proxies")</f>
      </c>
      <c r="E16" s="5" t="s">
        <v>366</v>
      </c>
      <c r="F16" s="5" t="s">
        <v>14</v>
      </c>
      <c r="G16" s="5" t="s">
        <v>2</v>
      </c>
    </row>
    <row r="17" spans="1:7" x14ac:dyDescent="0.25" outlineLevel="1" collapsed="1">
      <c r="A17" s="7" t="s">
        <v>12</v>
      </c>
      <c r="B17" s="7" t="s">
        <v>96</v>
      </c>
      <c r="C17" s="10" t="s">
        <v>367</v>
      </c>
      <c r="D17" s="7"/>
      <c r="E17" s="7" t="s">
        <v>368</v>
      </c>
      <c r="F17" s="7" t="s">
        <v>14</v>
      </c>
      <c r="G17" s="7" t="s">
        <v>369</v>
      </c>
    </row>
    <row r="18" spans="1:7" x14ac:dyDescent="0.25" outlineLevel="1" collapsed="1">
      <c r="A18" s="7" t="s">
        <v>14</v>
      </c>
      <c r="B18" s="7" t="s">
        <v>60</v>
      </c>
      <c r="C18" s="7" t="s">
        <v>2</v>
      </c>
      <c r="D18" s="7">
        <f>EXACT(G17,"Water table depth")</f>
      </c>
      <c r="E18" s="7" t="s">
        <v>370</v>
      </c>
      <c r="F18" s="7" t="s">
        <v>14</v>
      </c>
      <c r="G18" s="7">
        <v>1</v>
      </c>
    </row>
    <row r="19" spans="1:7" x14ac:dyDescent="0.25" outlineLevel="1" collapsed="1">
      <c r="A19" s="7" t="s">
        <v>14</v>
      </c>
      <c r="B19" s="7" t="s">
        <v>60</v>
      </c>
      <c r="C19" s="7" t="s">
        <v>2</v>
      </c>
      <c r="D19" s="7">
        <f>NOT(EXACT(G17,"Water table depth"))</f>
      </c>
      <c r="E19" s="7" t="s">
        <v>371</v>
      </c>
      <c r="F19" s="7" t="s">
        <v>14</v>
      </c>
      <c r="G19" s="7">
        <v>1</v>
      </c>
    </row>
    <row r="20" spans="1:7" x14ac:dyDescent="0.25" outlineLevel="1" collapsed="1">
      <c r="A20" s="7" t="s">
        <v>14</v>
      </c>
      <c r="B20" s="7" t="s">
        <v>60</v>
      </c>
      <c r="C20" s="7" t="s">
        <v>2</v>
      </c>
      <c r="D20" s="7">
        <f>NOT(EXACT(G17,"Water table depth"))</f>
      </c>
      <c r="E20" s="7" t="s">
        <v>372</v>
      </c>
      <c r="F20" s="7" t="s">
        <v>14</v>
      </c>
      <c r="G20" s="7">
        <v>1</v>
      </c>
    </row>
    <row r="21" spans="1:7" x14ac:dyDescent="0.25" outlineLevel="1" collapsed="1">
      <c r="A21" s="7" t="s">
        <v>14</v>
      </c>
      <c r="B21" s="7" t="s">
        <v>60</v>
      </c>
      <c r="C21" s="7" t="s">
        <v>2</v>
      </c>
      <c r="D21" s="7">
        <f>NOT(EXACT(G17,"Water table depth"))</f>
      </c>
      <c r="E21" s="7" t="s">
        <v>373</v>
      </c>
      <c r="F21" s="7" t="s">
        <v>14</v>
      </c>
      <c r="G21" s="7">
        <v>1</v>
      </c>
    </row>
    <row r="22" spans="1:7" x14ac:dyDescent="0.25">
      <c r="A22" s="5" t="s">
        <v>14</v>
      </c>
      <c r="B22" s="5" t="s">
        <v>60</v>
      </c>
      <c r="C22" s="5" t="s">
        <v>2</v>
      </c>
      <c r="D22" s="5">
        <f>EXACT(G11,"Estimates of the initial amount of carbon that is exposed")</f>
      </c>
      <c r="E22" s="5" t="s">
        <v>363</v>
      </c>
      <c r="F22" s="5" t="s">
        <v>14</v>
      </c>
      <c r="G22" s="5">
        <v>1</v>
      </c>
    </row>
    <row r="23" spans="1:7" x14ac:dyDescent="0.25">
      <c r="A23" s="5" t="s">
        <v>14</v>
      </c>
      <c r="B23" s="5" t="s">
        <v>60</v>
      </c>
      <c r="C23" s="5" t="s">
        <v>2</v>
      </c>
      <c r="D23" s="5">
        <f>EXACT(G11,"Estimates of the initial amount of carbon that is exposed")</f>
      </c>
      <c r="E23" s="5" t="s">
        <v>374</v>
      </c>
      <c r="F23" s="5" t="s">
        <v>14</v>
      </c>
      <c r="G23" s="5">
        <v>1</v>
      </c>
    </row>
    <row r="24" spans="1:7" x14ac:dyDescent="0.25">
      <c r="A24" s="5" t="s">
        <v>14</v>
      </c>
      <c r="B24" s="5" t="s">
        <v>60</v>
      </c>
      <c r="C24" s="5" t="s">
        <v>2</v>
      </c>
      <c r="D24" s="5">
        <f>EXACT(G11,"Estimates of the initial amount of carbon that is exposed")</f>
      </c>
      <c r="E24" s="5" t="s">
        <v>375</v>
      </c>
      <c r="F24" s="5" t="s">
        <v>14</v>
      </c>
      <c r="G24" s="5">
        <v>1</v>
      </c>
    </row>
    <row r="25" spans="1:7" x14ac:dyDescent="0.25">
      <c r="A25" s="5" t="s">
        <v>14</v>
      </c>
      <c r="B25" s="5" t="s">
        <v>60</v>
      </c>
      <c r="C25" s="5" t="s">
        <v>2</v>
      </c>
      <c r="D25" s="5">
        <f>EXACT(G11,"Estimates of the initial amount of carbon that is exposed")</f>
      </c>
      <c r="E25" s="5" t="s">
        <v>376</v>
      </c>
      <c r="F25" s="5" t="s">
        <v>14</v>
      </c>
      <c r="G25" s="5">
        <v>1</v>
      </c>
    </row>
    <row r="26" spans="1:7" x14ac:dyDescent="0.25">
      <c r="A26" s="5" t="s">
        <v>14</v>
      </c>
      <c r="B26" s="5" t="s">
        <v>60</v>
      </c>
      <c r="C26" s="5" t="s">
        <v>2</v>
      </c>
      <c r="D26" s="5">
        <f>EXACT(G11,"Estimates of the initial amount of carbon that is exposed")</f>
      </c>
      <c r="E26" s="5" t="s">
        <v>277</v>
      </c>
      <c r="F26" s="5" t="s">
        <v>14</v>
      </c>
      <c r="G26" s="5">
        <v>1</v>
      </c>
    </row>
    <row r="27" spans="1:7" x14ac:dyDescent="0.25">
      <c r="A27" s="5" t="s">
        <v>12</v>
      </c>
      <c r="B27" s="5" t="s">
        <v>60</v>
      </c>
      <c r="C27" s="5" t="s">
        <v>2</v>
      </c>
      <c r="D27" s="5"/>
      <c r="E27" s="5" t="s">
        <v>377</v>
      </c>
      <c r="F27" s="5" t="s">
        <v>14</v>
      </c>
      <c r="G27" s="5">
        <v>1</v>
      </c>
    </row>
    <row r="28" spans="1:7" x14ac:dyDescent="0.25">
      <c r="A28" s="5" t="s">
        <v>12</v>
      </c>
      <c r="B28" s="5" t="s">
        <v>96</v>
      </c>
      <c r="C28" s="6" t="s">
        <v>378</v>
      </c>
      <c r="D28" s="5"/>
      <c r="E28" s="5" t="s">
        <v>379</v>
      </c>
      <c r="F28" s="5" t="s">
        <v>14</v>
      </c>
      <c r="G28" s="5" t="s">
        <v>290</v>
      </c>
    </row>
    <row r="29" spans="1:7" x14ac:dyDescent="0.25">
      <c r="A29" s="5" t="s">
        <v>14</v>
      </c>
      <c r="B29" s="6" t="s">
        <v>380</v>
      </c>
      <c r="C29" s="5" t="s">
        <v>2</v>
      </c>
      <c r="D29" s="5">
        <f>EXACT(G28,"Default factors")</f>
      </c>
      <c r="E29" s="5" t="s">
        <v>292</v>
      </c>
      <c r="F29" s="5" t="s">
        <v>14</v>
      </c>
      <c r="G29" s="5" t="s">
        <v>2</v>
      </c>
    </row>
    <row r="30" spans="1:7" x14ac:dyDescent="0.25" outlineLevel="1" collapsed="1">
      <c r="A30" s="7" t="s">
        <v>12</v>
      </c>
      <c r="B30" s="7" t="s">
        <v>62</v>
      </c>
      <c r="C30" s="7" t="s">
        <v>2</v>
      </c>
      <c r="D30" s="7"/>
      <c r="E30" s="7" t="s">
        <v>293</v>
      </c>
      <c r="F30" s="7" t="s">
        <v>14</v>
      </c>
      <c r="G30" s="7" t="b">
        <v>1</v>
      </c>
    </row>
    <row r="31" spans="1:7" x14ac:dyDescent="0.25" outlineLevel="1" collapsed="1">
      <c r="A31" s="7" t="s">
        <v>14</v>
      </c>
      <c r="B31" s="7" t="s">
        <v>96</v>
      </c>
      <c r="C31" s="10" t="s">
        <v>381</v>
      </c>
      <c r="D31" s="7">
        <f>EXACT(G30,true)</f>
      </c>
      <c r="E31" s="7" t="s">
        <v>295</v>
      </c>
      <c r="F31" s="7" t="s">
        <v>14</v>
      </c>
      <c r="G31" s="7" t="s">
        <v>296</v>
      </c>
    </row>
    <row r="32" spans="1:7" x14ac:dyDescent="0.25" outlineLevel="1" collapsed="1">
      <c r="A32" s="7" t="s">
        <v>12</v>
      </c>
      <c r="B32" s="7" t="s">
        <v>60</v>
      </c>
      <c r="C32" s="7" t="s">
        <v>2</v>
      </c>
      <c r="D32" s="7"/>
      <c r="E32" s="7" t="s">
        <v>297</v>
      </c>
      <c r="F32" s="7" t="s">
        <v>14</v>
      </c>
      <c r="G32" s="7">
        <v>1</v>
      </c>
    </row>
    <row r="33" spans="1:7" x14ac:dyDescent="0.25" outlineLevel="1" collapsed="1">
      <c r="A33" s="7" t="s">
        <v>12</v>
      </c>
      <c r="B33" s="7" t="s">
        <v>60</v>
      </c>
      <c r="C33" s="7" t="s">
        <v>2</v>
      </c>
      <c r="D33" s="7"/>
      <c r="E33" s="7" t="s">
        <v>298</v>
      </c>
      <c r="F33" s="7" t="s">
        <v>14</v>
      </c>
      <c r="G33" s="7">
        <v>1</v>
      </c>
    </row>
    <row r="34" spans="1:7" x14ac:dyDescent="0.25" outlineLevel="1" collapsed="1">
      <c r="A34" s="7" t="s">
        <v>12</v>
      </c>
      <c r="B34" s="7" t="s">
        <v>60</v>
      </c>
      <c r="C34" s="7" t="s">
        <v>2</v>
      </c>
      <c r="D34" s="7"/>
      <c r="E34" s="7" t="s">
        <v>299</v>
      </c>
      <c r="F34" s="7" t="s">
        <v>14</v>
      </c>
      <c r="G34" s="7">
        <v>1</v>
      </c>
    </row>
    <row r="35" spans="1:7" x14ac:dyDescent="0.25" outlineLevel="1" collapsed="1">
      <c r="A35" s="7" t="s">
        <v>12</v>
      </c>
      <c r="B35" s="7" t="s">
        <v>60</v>
      </c>
      <c r="C35" s="7" t="s">
        <v>2</v>
      </c>
      <c r="D35" s="7"/>
      <c r="E35" s="7" t="s">
        <v>300</v>
      </c>
      <c r="F35" s="7" t="s">
        <v>14</v>
      </c>
      <c r="G35" s="7">
        <v>1</v>
      </c>
    </row>
    <row r="36" spans="1:7" x14ac:dyDescent="0.25" outlineLevel="1" collapsed="1">
      <c r="A36" s="7" t="s">
        <v>12</v>
      </c>
      <c r="B36" s="7" t="s">
        <v>60</v>
      </c>
      <c r="C36" s="7" t="s">
        <v>2</v>
      </c>
      <c r="D36" s="7"/>
      <c r="E36" s="7" t="s">
        <v>277</v>
      </c>
      <c r="F36" s="7" t="s">
        <v>14</v>
      </c>
      <c r="G36" s="7">
        <v>1</v>
      </c>
    </row>
    <row r="37" spans="1:7" x14ac:dyDescent="0.25">
      <c r="A37" s="5" t="s">
        <v>14</v>
      </c>
      <c r="B37" s="5" t="s">
        <v>60</v>
      </c>
      <c r="C37" s="5" t="s">
        <v>2</v>
      </c>
      <c r="D37" s="5">
        <f>EXACT(G28,"Proxies")</f>
      </c>
      <c r="E37" s="5" t="s">
        <v>301</v>
      </c>
      <c r="F37" s="5" t="s">
        <v>14</v>
      </c>
      <c r="G37" s="5">
        <v>1</v>
      </c>
    </row>
    <row r="38" spans="1:7" x14ac:dyDescent="0.25">
      <c r="A38" s="5" t="s">
        <v>14</v>
      </c>
      <c r="B38" s="5" t="s">
        <v>60</v>
      </c>
      <c r="C38" s="5" t="s">
        <v>2</v>
      </c>
      <c r="D38" s="5">
        <f>EXACT(G28,"Estimates of the amount of carbon that is eroded")</f>
      </c>
      <c r="E38" s="5" t="s">
        <v>382</v>
      </c>
      <c r="F38" s="5" t="s">
        <v>14</v>
      </c>
      <c r="G38" s="5">
        <v>1</v>
      </c>
    </row>
    <row r="39" spans="1:7" x14ac:dyDescent="0.25">
      <c r="A39" s="5" t="s">
        <v>14</v>
      </c>
      <c r="B39" s="5" t="s">
        <v>60</v>
      </c>
      <c r="C39" s="5" t="s">
        <v>2</v>
      </c>
      <c r="D39" s="5">
        <f>EXACT(G28,"Estimates of the amount of carbon that is eroded")</f>
      </c>
      <c r="E39" s="5" t="s">
        <v>383</v>
      </c>
      <c r="F39" s="5" t="s">
        <v>14</v>
      </c>
      <c r="G39" s="5">
        <v>1</v>
      </c>
    </row>
    <row r="40" spans="1:7" x14ac:dyDescent="0.25">
      <c r="A40" s="5" t="s">
        <v>14</v>
      </c>
      <c r="B40" s="5" t="s">
        <v>60</v>
      </c>
      <c r="C40" s="5" t="s">
        <v>2</v>
      </c>
      <c r="D40" s="5">
        <f>EXACT(G28,"Estimates of the amount of carbon that is eroded")</f>
      </c>
      <c r="E40" s="5" t="s">
        <v>384</v>
      </c>
      <c r="F40" s="5" t="s">
        <v>14</v>
      </c>
      <c r="G40" s="5">
        <v>1</v>
      </c>
    </row>
    <row r="41" spans="1:7" x14ac:dyDescent="0.25">
      <c r="A41" s="5" t="s">
        <v>14</v>
      </c>
      <c r="B41" s="5" t="s">
        <v>60</v>
      </c>
      <c r="C41" s="5" t="s">
        <v>2</v>
      </c>
      <c r="D41" s="5">
        <f>EXACT(G28,"Estimates of the amount of carbon that is eroded")</f>
      </c>
      <c r="E41" s="5" t="s">
        <v>385</v>
      </c>
      <c r="F41" s="5" t="s">
        <v>14</v>
      </c>
      <c r="G41" s="5">
        <v>1</v>
      </c>
    </row>
    <row r="42" spans="1:7" x14ac:dyDescent="0.25">
      <c r="A42" s="5" t="s">
        <v>14</v>
      </c>
      <c r="B42" s="5" t="s">
        <v>60</v>
      </c>
      <c r="C42" s="5" t="s">
        <v>2</v>
      </c>
      <c r="D42" s="5">
        <f>EXACT(G28,"Estimates of the amount of carbon that is eroded")</f>
      </c>
      <c r="E42" s="5" t="s">
        <v>277</v>
      </c>
      <c r="F42" s="5" t="s">
        <v>14</v>
      </c>
      <c r="G42" s="5">
        <v>1</v>
      </c>
    </row>
    <row r="43" spans="1:7" x14ac:dyDescent="0.25">
      <c r="A43" s="5" t="s">
        <v>12</v>
      </c>
      <c r="B43" s="5" t="s">
        <v>60</v>
      </c>
      <c r="C43" s="5" t="s">
        <v>2</v>
      </c>
      <c r="D43" s="5"/>
      <c r="E43" s="5" t="s">
        <v>386</v>
      </c>
      <c r="F43" s="5" t="s">
        <v>14</v>
      </c>
      <c r="G43" s="5">
        <v>1</v>
      </c>
    </row>
    <row r="44" spans="1:7" x14ac:dyDescent="0.25">
      <c r="A44" s="5" t="s">
        <v>12</v>
      </c>
      <c r="B44" s="5" t="s">
        <v>96</v>
      </c>
      <c r="C44" s="6" t="s">
        <v>387</v>
      </c>
      <c r="D44" s="5"/>
      <c r="E44" s="5" t="s">
        <v>388</v>
      </c>
      <c r="F44" s="5" t="s">
        <v>14</v>
      </c>
      <c r="G44" s="5" t="s">
        <v>272</v>
      </c>
    </row>
    <row r="45" spans="1:7" x14ac:dyDescent="0.25">
      <c r="A45" s="5" t="s">
        <v>14</v>
      </c>
      <c r="B45" s="5" t="s">
        <v>60</v>
      </c>
      <c r="C45" s="5" t="s">
        <v>2</v>
      </c>
      <c r="D45" s="5">
        <f>EXACT(G44,"Proxies")</f>
      </c>
      <c r="E45" s="5" t="s">
        <v>305</v>
      </c>
      <c r="F45" s="5" t="s">
        <v>14</v>
      </c>
      <c r="G45" s="5">
        <v>1</v>
      </c>
    </row>
    <row r="46" spans="1:7" x14ac:dyDescent="0.25">
      <c r="A46" s="5" t="s">
        <v>14</v>
      </c>
      <c r="B46" s="5" t="s">
        <v>60</v>
      </c>
      <c r="C46" s="5" t="s">
        <v>2</v>
      </c>
      <c r="D46" s="5">
        <f>EXACT(G44,"Estimates of the initial amount of carbon that is exposed")</f>
      </c>
      <c r="E46" s="5" t="s">
        <v>389</v>
      </c>
      <c r="F46" s="5" t="s">
        <v>14</v>
      </c>
      <c r="G46" s="5">
        <v>1</v>
      </c>
    </row>
    <row r="47" spans="1:7" x14ac:dyDescent="0.25">
      <c r="A47" s="5" t="s">
        <v>14</v>
      </c>
      <c r="B47" s="5" t="s">
        <v>60</v>
      </c>
      <c r="C47" s="5" t="s">
        <v>2</v>
      </c>
      <c r="D47" s="5">
        <f>EXACT(G44,"Estimates of the initial amount of carbon that is exposed")</f>
      </c>
      <c r="E47" s="5" t="s">
        <v>390</v>
      </c>
      <c r="F47" s="5" t="s">
        <v>14</v>
      </c>
      <c r="G47" s="5">
        <v>1</v>
      </c>
    </row>
    <row r="48" spans="1:7" x14ac:dyDescent="0.25">
      <c r="A48" s="5" t="s">
        <v>14</v>
      </c>
      <c r="B48" s="5" t="s">
        <v>60</v>
      </c>
      <c r="C48" s="5" t="s">
        <v>2</v>
      </c>
      <c r="D48" s="5">
        <f>EXACT(G44,"Estimates of the initial amount of carbon that is exposed")</f>
      </c>
      <c r="E48" s="5" t="s">
        <v>391</v>
      </c>
      <c r="F48" s="5" t="s">
        <v>14</v>
      </c>
      <c r="G48" s="5">
        <v>1</v>
      </c>
    </row>
    <row r="49" spans="1:7" x14ac:dyDescent="0.25">
      <c r="A49" s="5" t="s">
        <v>14</v>
      </c>
      <c r="B49" s="5" t="s">
        <v>60</v>
      </c>
      <c r="C49" s="5" t="s">
        <v>2</v>
      </c>
      <c r="D49" s="5">
        <f>EXACT(G44,"Estimates of the initial amount of carbon that is exposed")</f>
      </c>
      <c r="E49" s="5" t="s">
        <v>392</v>
      </c>
      <c r="F49" s="5" t="s">
        <v>14</v>
      </c>
      <c r="G49" s="5">
        <v>1</v>
      </c>
    </row>
    <row r="50" spans="1:7" x14ac:dyDescent="0.25">
      <c r="A50" s="5" t="s">
        <v>14</v>
      </c>
      <c r="B50" s="5" t="s">
        <v>60</v>
      </c>
      <c r="C50" s="5" t="s">
        <v>2</v>
      </c>
      <c r="D50" s="5">
        <f>EXACT(G44,"Estimates of the initial amount of carbon that is exposed")</f>
      </c>
      <c r="E50" s="5" t="s">
        <v>277</v>
      </c>
      <c r="F50" s="5" t="s">
        <v>14</v>
      </c>
      <c r="G50" s="5">
        <v>1</v>
      </c>
    </row>
    <row r="51" spans="1:7" x14ac:dyDescent="0.25">
      <c r="A51" s="5" t="s">
        <v>12</v>
      </c>
      <c r="B51" s="5" t="s">
        <v>60</v>
      </c>
      <c r="C51" s="5" t="s">
        <v>2</v>
      </c>
      <c r="D51" s="5"/>
      <c r="E51" s="5" t="s">
        <v>393</v>
      </c>
      <c r="F51" s="5" t="s">
        <v>14</v>
      </c>
      <c r="G51" s="5">
        <v>1</v>
      </c>
    </row>
    <row r="52" spans="1:7" x14ac:dyDescent="0.25">
      <c r="A52" s="5" t="s">
        <v>12</v>
      </c>
      <c r="B52" s="5" t="s">
        <v>62</v>
      </c>
      <c r="C52" s="5" t="s">
        <v>2</v>
      </c>
      <c r="D52" s="5"/>
      <c r="E52" s="5" t="s">
        <v>394</v>
      </c>
      <c r="F52" s="5" t="s">
        <v>14</v>
      </c>
      <c r="G52" s="5" t="b">
        <v>1</v>
      </c>
    </row>
    <row r="53" spans="1:7" x14ac:dyDescent="0.25">
      <c r="A53" s="5" t="s">
        <v>14</v>
      </c>
      <c r="B53" s="6" t="s">
        <v>395</v>
      </c>
      <c r="C53" s="5" t="s">
        <v>2</v>
      </c>
      <c r="D53" s="5">
        <f>EXACT(G52,true)</f>
      </c>
      <c r="E53" s="5" t="s">
        <v>396</v>
      </c>
      <c r="F53" s="5" t="s">
        <v>14</v>
      </c>
      <c r="G53" s="5" t="s">
        <v>2</v>
      </c>
    </row>
    <row r="54" spans="1:7" x14ac:dyDescent="0.25" outlineLevel="1" collapsed="1">
      <c r="A54" s="7" t="s">
        <v>12</v>
      </c>
      <c r="B54" s="7" t="s">
        <v>96</v>
      </c>
      <c r="C54" s="10" t="s">
        <v>397</v>
      </c>
      <c r="D54" s="7"/>
      <c r="E54" s="7" t="s">
        <v>398</v>
      </c>
      <c r="F54" s="7" t="s">
        <v>14</v>
      </c>
      <c r="G54" s="7" t="s">
        <v>283</v>
      </c>
    </row>
    <row r="55" spans="1:7" x14ac:dyDescent="0.25" outlineLevel="1" collapsed="1">
      <c r="A55" s="7" t="s">
        <v>14</v>
      </c>
      <c r="B55" s="7" t="s">
        <v>60</v>
      </c>
      <c r="C55" s="7" t="s">
        <v>2</v>
      </c>
      <c r="D55" s="7">
        <f>EXACT(G54,"Field-collected data")</f>
      </c>
      <c r="E55" s="7" t="s">
        <v>284</v>
      </c>
      <c r="F55" s="7" t="s">
        <v>14</v>
      </c>
      <c r="G55" s="7">
        <v>1</v>
      </c>
    </row>
    <row r="56" spans="1:7" x14ac:dyDescent="0.25" outlineLevel="1" collapsed="1">
      <c r="A56" s="7" t="s">
        <v>14</v>
      </c>
      <c r="B56" s="7" t="s">
        <v>60</v>
      </c>
      <c r="C56" s="7" t="s">
        <v>2</v>
      </c>
      <c r="D56" s="7">
        <f>EXACT(G54,"Field-collected data")</f>
      </c>
      <c r="E56" s="7" t="s">
        <v>285</v>
      </c>
      <c r="F56" s="7" t="s">
        <v>14</v>
      </c>
      <c r="G56" s="7">
        <v>1</v>
      </c>
    </row>
    <row r="57" spans="1:7" x14ac:dyDescent="0.25" outlineLevel="1" collapsed="1">
      <c r="A57" s="7" t="s">
        <v>14</v>
      </c>
      <c r="B57" s="7" t="s">
        <v>60</v>
      </c>
      <c r="C57" s="7" t="s">
        <v>2</v>
      </c>
      <c r="D57" s="7">
        <f>EXACT(G54,"Modeling")</f>
      </c>
      <c r="E57" s="7" t="s">
        <v>286</v>
      </c>
      <c r="F57" s="7" t="s">
        <v>14</v>
      </c>
      <c r="G57" s="7">
        <v>1</v>
      </c>
    </row>
    <row r="58" spans="1:7" x14ac:dyDescent="0.25" outlineLevel="1" collapsed="1">
      <c r="A58" s="7" t="s">
        <v>14</v>
      </c>
      <c r="B58" s="7" t="s">
        <v>60</v>
      </c>
      <c r="C58" s="7" t="s">
        <v>2</v>
      </c>
      <c r="D58" s="7">
        <f>EXACT(G54,"Published values")</f>
      </c>
      <c r="E58" s="7" t="s">
        <v>287</v>
      </c>
      <c r="F58" s="7" t="s">
        <v>14</v>
      </c>
      <c r="G58" s="7">
        <v>1</v>
      </c>
    </row>
    <row r="59" spans="1:7" x14ac:dyDescent="0.25" outlineLevel="1" collapsed="1">
      <c r="A59" s="7" t="s">
        <v>12</v>
      </c>
      <c r="B59" s="7" t="s">
        <v>60</v>
      </c>
      <c r="C59" s="7" t="s">
        <v>2</v>
      </c>
      <c r="D59" s="7"/>
      <c r="E59" s="7" t="s">
        <v>279</v>
      </c>
      <c r="F59" s="7" t="s">
        <v>14</v>
      </c>
      <c r="G59" s="7">
        <v>1</v>
      </c>
    </row>
    <row r="60" spans="1:7" x14ac:dyDescent="0.25" outlineLevel="1" collapsed="1">
      <c r="A60" s="7" t="s">
        <v>12</v>
      </c>
      <c r="B60" s="7" t="s">
        <v>62</v>
      </c>
      <c r="C60" s="7" t="s">
        <v>2</v>
      </c>
      <c r="D60" s="7"/>
      <c r="E60" s="7" t="s">
        <v>280</v>
      </c>
      <c r="F60" s="7" t="s">
        <v>14</v>
      </c>
      <c r="G60" s="7" t="b">
        <v>1</v>
      </c>
    </row>
    <row r="61" spans="1:7" x14ac:dyDescent="0.25">
      <c r="A61" s="5" t="s">
        <v>12</v>
      </c>
      <c r="B61" s="5" t="s">
        <v>62</v>
      </c>
      <c r="C61" s="5" t="s">
        <v>2</v>
      </c>
      <c r="D61" s="5"/>
      <c r="E61" s="5" t="s">
        <v>399</v>
      </c>
      <c r="F61" s="5" t="s">
        <v>14</v>
      </c>
      <c r="G61" s="5" t="b">
        <v>1</v>
      </c>
    </row>
    <row r="62" spans="1:7" x14ac:dyDescent="0.25">
      <c r="A62" s="5" t="s">
        <v>14</v>
      </c>
      <c r="B62" s="6" t="s">
        <v>312</v>
      </c>
      <c r="C62" s="5" t="s">
        <v>2</v>
      </c>
      <c r="D62" s="5">
        <f>EXACT(G61,false)</f>
      </c>
      <c r="E62" s="5" t="s">
        <v>312</v>
      </c>
      <c r="F62" s="5" t="s">
        <v>14</v>
      </c>
      <c r="G62" s="5" t="s">
        <v>2</v>
      </c>
    </row>
    <row r="63" spans="1:7" x14ac:dyDescent="0.25" outlineLevel="1" collapsed="1">
      <c r="A63" s="7" t="s">
        <v>12</v>
      </c>
      <c r="B63" s="7" t="s">
        <v>96</v>
      </c>
      <c r="C63" s="10" t="s">
        <v>313</v>
      </c>
      <c r="D63" s="7"/>
      <c r="E63" s="7" t="s">
        <v>314</v>
      </c>
      <c r="F63" s="7" t="s">
        <v>14</v>
      </c>
      <c r="G63" s="7" t="s">
        <v>315</v>
      </c>
    </row>
    <row r="64" spans="1:7" x14ac:dyDescent="0.25" outlineLevel="1" collapsed="1">
      <c r="A64" s="7" t="s">
        <v>14</v>
      </c>
      <c r="B64" s="7" t="s">
        <v>60</v>
      </c>
      <c r="C64" s="7" t="s">
        <v>2</v>
      </c>
      <c r="D64" s="7">
        <f>EXACT(G63,"Proxies")</f>
      </c>
      <c r="E64" s="7" t="s">
        <v>316</v>
      </c>
      <c r="F64" s="7" t="s">
        <v>14</v>
      </c>
      <c r="G64" s="7">
        <v>1</v>
      </c>
    </row>
    <row r="65" spans="1:7" x14ac:dyDescent="0.25" outlineLevel="1" collapsed="1">
      <c r="A65" s="7" t="s">
        <v>14</v>
      </c>
      <c r="B65" s="7" t="s">
        <v>60</v>
      </c>
      <c r="C65" s="7" t="s">
        <v>2</v>
      </c>
      <c r="D65" s="7">
        <f>EXACT(G63,"Proxies")</f>
      </c>
      <c r="E65" s="7" t="s">
        <v>317</v>
      </c>
      <c r="F65" s="7" t="s">
        <v>14</v>
      </c>
      <c r="G65" s="7">
        <v>1</v>
      </c>
    </row>
    <row r="66" spans="1:7" x14ac:dyDescent="0.25" outlineLevel="1" collapsed="1">
      <c r="A66" s="7" t="s">
        <v>14</v>
      </c>
      <c r="B66" s="7" t="s">
        <v>60</v>
      </c>
      <c r="C66" s="7" t="s">
        <v>2</v>
      </c>
      <c r="D66" s="7">
        <f>NOT(EXACT(G63,"Proxies"))</f>
      </c>
      <c r="E66" s="7" t="s">
        <v>318</v>
      </c>
      <c r="F66" s="7" t="s">
        <v>14</v>
      </c>
      <c r="G66" s="7">
        <v>1</v>
      </c>
    </row>
    <row r="67" spans="1:7" x14ac:dyDescent="0.25" outlineLevel="1" collapsed="1">
      <c r="A67" s="7" t="s">
        <v>14</v>
      </c>
      <c r="B67" s="7" t="s">
        <v>60</v>
      </c>
      <c r="C67" s="7" t="s">
        <v>2</v>
      </c>
      <c r="D67" s="7">
        <f>NOT(EXACT(G63,"Proxies"))</f>
      </c>
      <c r="E67" s="7" t="s">
        <v>317</v>
      </c>
      <c r="F67" s="7" t="s">
        <v>14</v>
      </c>
      <c r="G67" s="7">
        <v>1</v>
      </c>
    </row>
    <row r="68" spans="1:7" x14ac:dyDescent="0.25">
      <c r="A68" s="5" t="s">
        <v>12</v>
      </c>
      <c r="B68" s="5" t="s">
        <v>62</v>
      </c>
      <c r="C68" s="5" t="s">
        <v>2</v>
      </c>
      <c r="D68" s="5"/>
      <c r="E68" s="5" t="s">
        <v>400</v>
      </c>
      <c r="F68" s="5" t="s">
        <v>14</v>
      </c>
      <c r="G68" s="5" t="b">
        <v>1</v>
      </c>
    </row>
    <row r="69" spans="1:7" x14ac:dyDescent="0.25">
      <c r="A69" s="5" t="s">
        <v>14</v>
      </c>
      <c r="B69" s="6" t="s">
        <v>320</v>
      </c>
      <c r="C69" s="5" t="s">
        <v>2</v>
      </c>
      <c r="D69" s="5">
        <f>EXACT(G68,false)</f>
      </c>
      <c r="E69" s="5" t="s">
        <v>321</v>
      </c>
      <c r="F69" s="5" t="s">
        <v>14</v>
      </c>
      <c r="G69" s="5" t="s">
        <v>2</v>
      </c>
    </row>
    <row r="70" spans="1:7" x14ac:dyDescent="0.25" outlineLevel="1" collapsed="1">
      <c r="A70" s="7" t="s">
        <v>12</v>
      </c>
      <c r="B70" s="7" t="s">
        <v>96</v>
      </c>
      <c r="C70" s="10" t="s">
        <v>322</v>
      </c>
      <c r="D70" s="7"/>
      <c r="E70" s="7" t="s">
        <v>323</v>
      </c>
      <c r="F70" s="7" t="s">
        <v>14</v>
      </c>
      <c r="G70" s="7" t="s">
        <v>315</v>
      </c>
    </row>
    <row r="71" spans="1:7" x14ac:dyDescent="0.25" outlineLevel="1" collapsed="1">
      <c r="A71" s="7" t="s">
        <v>14</v>
      </c>
      <c r="B71" s="7" t="s">
        <v>60</v>
      </c>
      <c r="C71" s="7" t="s">
        <v>2</v>
      </c>
      <c r="D71" s="7">
        <f>EXACT(G70,"Proxies")</f>
      </c>
      <c r="E71" s="7" t="s">
        <v>324</v>
      </c>
      <c r="F71" s="7" t="s">
        <v>14</v>
      </c>
      <c r="G71" s="7">
        <v>1</v>
      </c>
    </row>
    <row r="72" spans="1:7" x14ac:dyDescent="0.25" outlineLevel="1" collapsed="1">
      <c r="A72" s="7" t="s">
        <v>14</v>
      </c>
      <c r="B72" s="7" t="s">
        <v>60</v>
      </c>
      <c r="C72" s="7" t="s">
        <v>2</v>
      </c>
      <c r="D72" s="7">
        <f>EXACT(G70,"Proxies")</f>
      </c>
      <c r="E72" s="7" t="s">
        <v>325</v>
      </c>
      <c r="F72" s="7" t="s">
        <v>14</v>
      </c>
      <c r="G72" s="7">
        <v>1</v>
      </c>
    </row>
    <row r="73" spans="1:7" x14ac:dyDescent="0.25" outlineLevel="1" collapsed="1">
      <c r="A73" s="8" t="s">
        <v>14</v>
      </c>
      <c r="B73" s="9" t="s">
        <v>326</v>
      </c>
      <c r="C73" s="8" t="s">
        <v>2</v>
      </c>
      <c r="D73" s="8">
        <f>NOT(EXACT(G70,"Proxies"))</f>
      </c>
      <c r="E73" s="8" t="s">
        <v>327</v>
      </c>
      <c r="F73" s="8" t="s">
        <v>14</v>
      </c>
      <c r="G73" s="8" t="s">
        <v>2</v>
      </c>
    </row>
    <row r="74" spans="1:7" x14ac:dyDescent="0.25" outlineLevel="2" collapsed="1">
      <c r="A74" s="7" t="s">
        <v>12</v>
      </c>
      <c r="B74" s="7" t="s">
        <v>96</v>
      </c>
      <c r="C74" s="10" t="s">
        <v>328</v>
      </c>
      <c r="D74" s="7"/>
      <c r="E74" s="7" t="s">
        <v>329</v>
      </c>
      <c r="F74" s="7" t="s">
        <v>14</v>
      </c>
      <c r="G74" s="7" t="s">
        <v>330</v>
      </c>
    </row>
    <row r="75" spans="1:7" x14ac:dyDescent="0.25" outlineLevel="2" collapsed="1">
      <c r="A75" s="8" t="s">
        <v>14</v>
      </c>
      <c r="B75" s="9" t="s">
        <v>331</v>
      </c>
      <c r="C75" s="8" t="s">
        <v>2</v>
      </c>
      <c r="D75" s="8">
        <f>EXACT(G74,"Open water systems")</f>
      </c>
      <c r="E75" s="8" t="s">
        <v>332</v>
      </c>
      <c r="F75" s="8" t="s">
        <v>14</v>
      </c>
      <c r="G75" s="8" t="s">
        <v>2</v>
      </c>
    </row>
    <row r="76" spans="1:7" x14ac:dyDescent="0.25" outlineLevel="3" collapsed="1">
      <c r="A76" s="7" t="s">
        <v>12</v>
      </c>
      <c r="B76" s="7" t="s">
        <v>62</v>
      </c>
      <c r="C76" s="7" t="s">
        <v>2</v>
      </c>
      <c r="D76" s="7"/>
      <c r="E76" s="7" t="s">
        <v>333</v>
      </c>
      <c r="F76" s="7" t="s">
        <v>14</v>
      </c>
      <c r="G76" s="7" t="b">
        <v>1</v>
      </c>
    </row>
    <row r="77" spans="1:7" x14ac:dyDescent="0.25" outlineLevel="3" collapsed="1">
      <c r="A77" s="7" t="s">
        <v>14</v>
      </c>
      <c r="B77" s="7" t="s">
        <v>60</v>
      </c>
      <c r="C77" s="7" t="s">
        <v>2</v>
      </c>
      <c r="D77" s="7">
        <f>EXACT(G76,true)</f>
      </c>
      <c r="E77" s="7" t="s">
        <v>334</v>
      </c>
      <c r="F77" s="7" t="s">
        <v>14</v>
      </c>
      <c r="G77" s="7">
        <v>1</v>
      </c>
    </row>
    <row r="78" spans="1:7" x14ac:dyDescent="0.25" outlineLevel="2" collapsed="1">
      <c r="A78" s="8" t="s">
        <v>14</v>
      </c>
      <c r="B78" s="9" t="s">
        <v>331</v>
      </c>
      <c r="C78" s="8" t="s">
        <v>2</v>
      </c>
      <c r="D78" s="8">
        <f>NOT(EXACT(G74,"Open water systems"))</f>
      </c>
      <c r="E78" s="8" t="s">
        <v>335</v>
      </c>
      <c r="F78" s="8" t="s">
        <v>14</v>
      </c>
      <c r="G78" s="8" t="s">
        <v>2</v>
      </c>
    </row>
    <row r="79" spans="1:7" x14ac:dyDescent="0.25" outlineLevel="3" collapsed="1">
      <c r="A79" s="7" t="s">
        <v>12</v>
      </c>
      <c r="B79" s="7" t="s">
        <v>62</v>
      </c>
      <c r="C79" s="7" t="s">
        <v>2</v>
      </c>
      <c r="D79" s="7"/>
      <c r="E79" s="7" t="s">
        <v>333</v>
      </c>
      <c r="F79" s="7" t="s">
        <v>14</v>
      </c>
      <c r="G79" s="7" t="b">
        <v>1</v>
      </c>
    </row>
    <row r="80" spans="1:7" x14ac:dyDescent="0.25" outlineLevel="3" collapsed="1">
      <c r="A80" s="7" t="s">
        <v>14</v>
      </c>
      <c r="B80" s="7" t="s">
        <v>60</v>
      </c>
      <c r="C80" s="7" t="s">
        <v>2</v>
      </c>
      <c r="D80" s="7">
        <f>EXACT(G79,true)</f>
      </c>
      <c r="E80" s="7" t="s">
        <v>334</v>
      </c>
      <c r="F80" s="7" t="s">
        <v>14</v>
      </c>
      <c r="G80" s="7">
        <v>1</v>
      </c>
    </row>
    <row r="81" spans="1:7" x14ac:dyDescent="0.25" outlineLevel="1" collapsed="1">
      <c r="A81" s="7" t="s">
        <v>14</v>
      </c>
      <c r="B81" s="7" t="s">
        <v>60</v>
      </c>
      <c r="C81" s="7" t="s">
        <v>2</v>
      </c>
      <c r="D81" s="7">
        <f>NOT(EXACT(G70,"Proxies"))</f>
      </c>
      <c r="E81" s="7" t="s">
        <v>325</v>
      </c>
      <c r="F81" s="7" t="s">
        <v>14</v>
      </c>
      <c r="G81" s="7">
        <v>1</v>
      </c>
    </row>
  </sheetData>
  <mergeCells count="3">
    <mergeCell ref="A1:G1"/>
    <mergeCell ref="B2:G2"/>
    <mergeCell ref="B3:G3"/>
  </mergeCells>
  <dataValidations count="9">
    <dataValidation type="list" allowBlank="1" sqref="G11">
      <formula1>'Which approach using 5 (enum)'!A3:A7</formula1>
    </dataValidation>
    <dataValidation type="list" allowBlank="1" sqref="G17">
      <formula1>'Which proxies using  (enum)'!A3:A4</formula1>
    </dataValidation>
    <dataValidation type="list" allowBlank="1" sqref="G28">
      <formula1>'Which approach using 6 (enum)'!A3:A5</formula1>
    </dataValidation>
    <dataValidation type="list" allowBlank="1" sqref="G31">
      <formula1>'What is the carbon p 1 (enum)'!A3:A7</formula1>
    </dataValidation>
    <dataValidation type="list" allowBlank="1" sqref="G44">
      <formula1>'Which approach using 7 (enum)'!A3:A4</formula1>
    </dataValidation>
    <dataValidation type="list" allowBlank="1" sqref="G54">
      <formula1>'Which method are you 2 (enum)'!A3:A5</formula1>
    </dataValidation>
    <dataValidation type="list" allowBlank="1" sqref="G63">
      <formula1>'Which approach using 3 (enum)'!A3:A4</formula1>
    </dataValidation>
    <dataValidation type="list" allowBlank="1" sqref="G70">
      <formula1>'Which approach using 4 (enum)'!A3:A4</formula1>
    </dataValidation>
    <dataValidation type="list" allowBlank="1" sqref="G74">
      <formula1>'Which system applies to (enum)'!A3:A4</formula1>
    </dataValidation>
  </dataValidations>
  <hyperlinks>
    <hyperlink ref="C11" r:id="rId1" location="#'Which approach using 5 (enum)'!A3"/>
    <hyperlink ref="B16" r:id="rId2" location="#'Proxy approach for CO2 emissio'!A1"/>
    <hyperlink ref="C17" r:id="rId3" location="#'Which proxies using  (enum)'!A3"/>
    <hyperlink ref="C28" r:id="rId4" location="#'Which approach using 6 (enum)'!A3"/>
    <hyperlink ref="B29" r:id="rId5" location="#'Default factors approach fo 1'!A1"/>
    <hyperlink ref="C31" r:id="rId6" location="#'What is the carbon p 1 (enum)'!A3"/>
    <hyperlink ref="C44" r:id="rId7" location="#'Which approach using 7 (enum)'!A3"/>
    <hyperlink ref="B53" r:id="rId8" location="#'Calculation of deduction from '!A1"/>
    <hyperlink ref="C54" r:id="rId9" location="#'Which method are you 2 (enum)'!A3"/>
    <hyperlink ref="B62" r:id="rId10" location="#'CH4 emissions from soil'!A1"/>
    <hyperlink ref="C63" r:id="rId11" location="#'Which approach using 3 (enum)'!A3"/>
    <hyperlink ref="B69" r:id="rId12" location="#'N2O emissions from soil '!A1"/>
    <hyperlink ref="C70" r:id="rId13" location="#'Which approach using 4 (enum)'!A3"/>
    <hyperlink ref="B73" r:id="rId14" location="#'Default factors for N2O emissi'!A1"/>
    <hyperlink ref="C74" r:id="rId15" location="#'Which system applies to (enum)'!A3"/>
    <hyperlink ref="B75" r:id="rId16" location="#'Average salinity for N2O emiss'!A1"/>
    <hyperlink ref="B78" r:id="rId17" location="#'Average salinity for N2O emiss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499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96</v>
      </c>
      <c r="C5" s="6" t="s">
        <v>367</v>
      </c>
      <c r="D5" s="5"/>
      <c r="E5" s="5" t="s">
        <v>368</v>
      </c>
      <c r="F5" s="5" t="s">
        <v>14</v>
      </c>
      <c r="G5" s="5" t="s">
        <v>369</v>
      </c>
    </row>
    <row r="6" spans="1:7" x14ac:dyDescent="0.25">
      <c r="A6" s="5" t="s">
        <v>14</v>
      </c>
      <c r="B6" s="5" t="s">
        <v>60</v>
      </c>
      <c r="C6" s="5" t="s">
        <v>2</v>
      </c>
      <c r="D6" s="5">
        <f>EXACT(G5,"Water table depth")</f>
      </c>
      <c r="E6" s="5" t="s">
        <v>370</v>
      </c>
      <c r="F6" s="5" t="s">
        <v>14</v>
      </c>
      <c r="G6" s="5">
        <v>1</v>
      </c>
    </row>
    <row r="7" spans="1:7" x14ac:dyDescent="0.25">
      <c r="A7" s="5" t="s">
        <v>14</v>
      </c>
      <c r="B7" s="5" t="s">
        <v>60</v>
      </c>
      <c r="C7" s="5" t="s">
        <v>2</v>
      </c>
      <c r="D7" s="5">
        <f>NOT(EXACT(G5,"Water table depth"))</f>
      </c>
      <c r="E7" s="5" t="s">
        <v>371</v>
      </c>
      <c r="F7" s="5" t="s">
        <v>14</v>
      </c>
      <c r="G7" s="5">
        <v>1</v>
      </c>
    </row>
    <row r="8" spans="1:7" x14ac:dyDescent="0.25">
      <c r="A8" s="5" t="s">
        <v>14</v>
      </c>
      <c r="B8" s="5" t="s">
        <v>60</v>
      </c>
      <c r="C8" s="5" t="s">
        <v>2</v>
      </c>
      <c r="D8" s="5">
        <f>NOT(EXACT(G5,"Water table depth"))</f>
      </c>
      <c r="E8" s="5" t="s">
        <v>372</v>
      </c>
      <c r="F8" s="5" t="s">
        <v>14</v>
      </c>
      <c r="G8" s="5">
        <v>1</v>
      </c>
    </row>
    <row r="9" spans="1:7" x14ac:dyDescent="0.25">
      <c r="A9" s="5" t="s">
        <v>14</v>
      </c>
      <c r="B9" s="5" t="s">
        <v>60</v>
      </c>
      <c r="C9" s="5" t="s">
        <v>2</v>
      </c>
      <c r="D9" s="5">
        <f>NOT(EXACT(G5,"Water table depth"))</f>
      </c>
      <c r="E9" s="5" t="s">
        <v>373</v>
      </c>
      <c r="F9" s="5" t="s">
        <v>14</v>
      </c>
      <c r="G9" s="5">
        <v>1</v>
      </c>
    </row>
  </sheetData>
  <mergeCells count="3">
    <mergeCell ref="A1:G1"/>
    <mergeCell ref="B2:G2"/>
    <mergeCell ref="B3:G3"/>
  </mergeCells>
  <dataValidations count="1">
    <dataValidation type="list" allowBlank="1" sqref="G5">
      <formula1>'Which proxies using  (enum)'!A3:A4</formula1>
    </dataValidation>
  </dataValidations>
  <hyperlinks>
    <hyperlink ref="C5" r:id="rId1" location="#'Which proxies using  (enum)'!A3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1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500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62</v>
      </c>
      <c r="C5" s="5" t="s">
        <v>2</v>
      </c>
      <c r="D5" s="5"/>
      <c r="E5" s="5" t="s">
        <v>293</v>
      </c>
      <c r="F5" s="5" t="s">
        <v>14</v>
      </c>
      <c r="G5" s="5" t="b">
        <v>1</v>
      </c>
    </row>
    <row r="6" spans="1:7" x14ac:dyDescent="0.25">
      <c r="A6" s="5" t="s">
        <v>14</v>
      </c>
      <c r="B6" s="5" t="s">
        <v>96</v>
      </c>
      <c r="C6" s="6" t="s">
        <v>381</v>
      </c>
      <c r="D6" s="5">
        <f>EXACT(G5,true)</f>
      </c>
      <c r="E6" s="5" t="s">
        <v>295</v>
      </c>
      <c r="F6" s="5" t="s">
        <v>14</v>
      </c>
      <c r="G6" s="5" t="s">
        <v>296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297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298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299</v>
      </c>
      <c r="F9" s="5" t="s">
        <v>14</v>
      </c>
      <c r="G9" s="5">
        <v>1</v>
      </c>
    </row>
    <row r="10" spans="1:7" x14ac:dyDescent="0.25">
      <c r="A10" s="5" t="s">
        <v>12</v>
      </c>
      <c r="B10" s="5" t="s">
        <v>60</v>
      </c>
      <c r="C10" s="5" t="s">
        <v>2</v>
      </c>
      <c r="D10" s="5"/>
      <c r="E10" s="5" t="s">
        <v>300</v>
      </c>
      <c r="F10" s="5" t="s">
        <v>14</v>
      </c>
      <c r="G10" s="5">
        <v>1</v>
      </c>
    </row>
    <row r="11" spans="1:7" x14ac:dyDescent="0.25">
      <c r="A11" s="5" t="s">
        <v>12</v>
      </c>
      <c r="B11" s="5" t="s">
        <v>60</v>
      </c>
      <c r="C11" s="5" t="s">
        <v>2</v>
      </c>
      <c r="D11" s="5"/>
      <c r="E11" s="5" t="s">
        <v>277</v>
      </c>
      <c r="F11" s="5" t="s">
        <v>14</v>
      </c>
      <c r="G11" s="5">
        <v>1</v>
      </c>
    </row>
  </sheetData>
  <mergeCells count="3">
    <mergeCell ref="A1:G1"/>
    <mergeCell ref="B2:G2"/>
    <mergeCell ref="B3:G3"/>
  </mergeCells>
  <dataValidations count="1">
    <dataValidation type="list" allowBlank="1" sqref="G6">
      <formula1>'What is the carbon p 1 (enum)'!A3:A7</formula1>
    </dataValidation>
  </dataValidations>
  <hyperlinks>
    <hyperlink ref="C6" r:id="rId1" location="#'What is the carbon p 1 (enum)'!A3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1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501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96</v>
      </c>
      <c r="C5" s="6" t="s">
        <v>397</v>
      </c>
      <c r="D5" s="5"/>
      <c r="E5" s="5" t="s">
        <v>398</v>
      </c>
      <c r="F5" s="5" t="s">
        <v>14</v>
      </c>
      <c r="G5" s="5" t="s">
        <v>283</v>
      </c>
    </row>
    <row r="6" spans="1:7" x14ac:dyDescent="0.25">
      <c r="A6" s="5" t="s">
        <v>14</v>
      </c>
      <c r="B6" s="5" t="s">
        <v>60</v>
      </c>
      <c r="C6" s="5" t="s">
        <v>2</v>
      </c>
      <c r="D6" s="5">
        <f>EXACT(G5,"Field-collected data")</f>
      </c>
      <c r="E6" s="5" t="s">
        <v>284</v>
      </c>
      <c r="F6" s="5" t="s">
        <v>14</v>
      </c>
      <c r="G6" s="5">
        <v>1</v>
      </c>
    </row>
    <row r="7" spans="1:7" x14ac:dyDescent="0.25">
      <c r="A7" s="5" t="s">
        <v>14</v>
      </c>
      <c r="B7" s="5" t="s">
        <v>60</v>
      </c>
      <c r="C7" s="5" t="s">
        <v>2</v>
      </c>
      <c r="D7" s="5">
        <f>EXACT(G5,"Field-collected data")</f>
      </c>
      <c r="E7" s="5" t="s">
        <v>285</v>
      </c>
      <c r="F7" s="5" t="s">
        <v>14</v>
      </c>
      <c r="G7" s="5">
        <v>1</v>
      </c>
    </row>
    <row r="8" spans="1:7" x14ac:dyDescent="0.25">
      <c r="A8" s="5" t="s">
        <v>14</v>
      </c>
      <c r="B8" s="5" t="s">
        <v>60</v>
      </c>
      <c r="C8" s="5" t="s">
        <v>2</v>
      </c>
      <c r="D8" s="5">
        <f>EXACT(G5,"Modeling")</f>
      </c>
      <c r="E8" s="5" t="s">
        <v>286</v>
      </c>
      <c r="F8" s="5" t="s">
        <v>14</v>
      </c>
      <c r="G8" s="5">
        <v>1</v>
      </c>
    </row>
    <row r="9" spans="1:7" x14ac:dyDescent="0.25">
      <c r="A9" s="5" t="s">
        <v>14</v>
      </c>
      <c r="B9" s="5" t="s">
        <v>60</v>
      </c>
      <c r="C9" s="5" t="s">
        <v>2</v>
      </c>
      <c r="D9" s="5">
        <f>EXACT(G5,"Published values")</f>
      </c>
      <c r="E9" s="5" t="s">
        <v>287</v>
      </c>
      <c r="F9" s="5" t="s">
        <v>14</v>
      </c>
      <c r="G9" s="5">
        <v>1</v>
      </c>
    </row>
    <row r="10" spans="1:7" x14ac:dyDescent="0.25">
      <c r="A10" s="5" t="s">
        <v>12</v>
      </c>
      <c r="B10" s="5" t="s">
        <v>60</v>
      </c>
      <c r="C10" s="5" t="s">
        <v>2</v>
      </c>
      <c r="D10" s="5"/>
      <c r="E10" s="5" t="s">
        <v>279</v>
      </c>
      <c r="F10" s="5" t="s">
        <v>14</v>
      </c>
      <c r="G10" s="5">
        <v>1</v>
      </c>
    </row>
    <row r="11" spans="1:7" x14ac:dyDescent="0.25">
      <c r="A11" s="5" t="s">
        <v>12</v>
      </c>
      <c r="B11" s="5" t="s">
        <v>62</v>
      </c>
      <c r="C11" s="5" t="s">
        <v>2</v>
      </c>
      <c r="D11" s="5"/>
      <c r="E11" s="5" t="s">
        <v>280</v>
      </c>
      <c r="F11" s="5" t="s">
        <v>14</v>
      </c>
      <c r="G11" s="5" t="b">
        <v>1</v>
      </c>
    </row>
  </sheetData>
  <mergeCells count="3">
    <mergeCell ref="A1:G1"/>
    <mergeCell ref="B2:G2"/>
    <mergeCell ref="B3:G3"/>
  </mergeCells>
  <dataValidations count="1">
    <dataValidation type="list" allowBlank="1" sqref="G5">
      <formula1>'Which method are you 2 (enum)'!A3:A5</formula1>
    </dataValidation>
  </dataValidations>
  <hyperlinks>
    <hyperlink ref="C5" r:id="rId1" location="#'Which method are you 2 (enum)'!A3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97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502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6" t="s">
        <v>130</v>
      </c>
      <c r="C5" s="5" t="s">
        <v>2</v>
      </c>
      <c r="D5" s="5"/>
      <c r="E5" s="5" t="s">
        <v>131</v>
      </c>
      <c r="F5" s="5" t="s">
        <v>12</v>
      </c>
      <c r="G5" s="5" t="s">
        <v>2</v>
      </c>
    </row>
    <row r="6" spans="1:7" x14ac:dyDescent="0.25" outlineLevel="1" collapsed="1">
      <c r="A6" s="7" t="s">
        <v>12</v>
      </c>
      <c r="B6" s="7" t="s">
        <v>60</v>
      </c>
      <c r="C6" s="7" t="s">
        <v>2</v>
      </c>
      <c r="D6" s="7"/>
      <c r="E6" s="7" t="s">
        <v>132</v>
      </c>
      <c r="F6" s="7" t="s">
        <v>14</v>
      </c>
      <c r="G6" s="7">
        <v>1</v>
      </c>
    </row>
    <row r="7" spans="1:7" x14ac:dyDescent="0.25" outlineLevel="1" collapsed="1">
      <c r="A7" s="7" t="s">
        <v>12</v>
      </c>
      <c r="B7" s="7" t="s">
        <v>60</v>
      </c>
      <c r="C7" s="7" t="s">
        <v>2</v>
      </c>
      <c r="D7" s="7"/>
      <c r="E7" s="7" t="s">
        <v>133</v>
      </c>
      <c r="F7" s="7" t="s">
        <v>14</v>
      </c>
      <c r="G7" s="7">
        <v>1</v>
      </c>
    </row>
    <row r="8" spans="1:7" x14ac:dyDescent="0.25" outlineLevel="1" collapsed="1">
      <c r="A8" s="7" t="s">
        <v>12</v>
      </c>
      <c r="B8" s="7" t="s">
        <v>62</v>
      </c>
      <c r="C8" s="7" t="s">
        <v>2</v>
      </c>
      <c r="D8" s="7"/>
      <c r="E8" s="7" t="s">
        <v>134</v>
      </c>
      <c r="F8" s="7" t="s">
        <v>14</v>
      </c>
      <c r="G8" s="7" t="b">
        <v>1</v>
      </c>
    </row>
    <row r="9" spans="1:7" x14ac:dyDescent="0.25" outlineLevel="1" collapsed="1">
      <c r="A9" s="7" t="s">
        <v>12</v>
      </c>
      <c r="B9" s="7" t="s">
        <v>60</v>
      </c>
      <c r="C9" s="7" t="s">
        <v>2</v>
      </c>
      <c r="D9" s="7"/>
      <c r="E9" s="7" t="s">
        <v>135</v>
      </c>
      <c r="F9" s="7" t="s">
        <v>14</v>
      </c>
      <c r="G9" s="7">
        <v>1</v>
      </c>
    </row>
    <row r="10" spans="1:7" x14ac:dyDescent="0.25" outlineLevel="1" collapsed="1">
      <c r="A10" s="7" t="s">
        <v>12</v>
      </c>
      <c r="B10" s="7" t="s">
        <v>60</v>
      </c>
      <c r="C10" s="7" t="s">
        <v>2</v>
      </c>
      <c r="D10" s="7"/>
      <c r="E10" s="7" t="s">
        <v>136</v>
      </c>
      <c r="F10" s="7" t="s">
        <v>14</v>
      </c>
      <c r="G10" s="7">
        <v>1</v>
      </c>
    </row>
    <row r="11" spans="1:7" x14ac:dyDescent="0.25">
      <c r="A11" s="5" t="s">
        <v>12</v>
      </c>
      <c r="B11" s="6" t="s">
        <v>137</v>
      </c>
      <c r="C11" s="5" t="s">
        <v>2</v>
      </c>
      <c r="D11" s="5"/>
      <c r="E11" s="5" t="s">
        <v>138</v>
      </c>
      <c r="F11" s="5" t="s">
        <v>12</v>
      </c>
      <c r="G11" s="5" t="s">
        <v>2</v>
      </c>
    </row>
    <row r="12" spans="1:7" x14ac:dyDescent="0.25" outlineLevel="1" collapsed="1">
      <c r="A12" s="7" t="s">
        <v>12</v>
      </c>
      <c r="B12" s="7" t="s">
        <v>60</v>
      </c>
      <c r="C12" s="7" t="s">
        <v>2</v>
      </c>
      <c r="D12" s="7"/>
      <c r="E12" s="7" t="s">
        <v>139</v>
      </c>
      <c r="F12" s="7" t="s">
        <v>14</v>
      </c>
      <c r="G12" s="7">
        <v>1</v>
      </c>
    </row>
    <row r="13" spans="1:7" x14ac:dyDescent="0.25" outlineLevel="1" collapsed="1">
      <c r="A13" s="7" t="s">
        <v>12</v>
      </c>
      <c r="B13" s="7" t="s">
        <v>60</v>
      </c>
      <c r="C13" s="7" t="s">
        <v>2</v>
      </c>
      <c r="D13" s="7"/>
      <c r="E13" s="7" t="s">
        <v>140</v>
      </c>
      <c r="F13" s="7" t="s">
        <v>14</v>
      </c>
      <c r="G13" s="7">
        <v>1</v>
      </c>
    </row>
    <row r="14" spans="1:7" x14ac:dyDescent="0.25" outlineLevel="1" collapsed="1">
      <c r="A14" s="7" t="s">
        <v>12</v>
      </c>
      <c r="B14" s="7" t="s">
        <v>60</v>
      </c>
      <c r="C14" s="7" t="s">
        <v>2</v>
      </c>
      <c r="D14" s="7"/>
      <c r="E14" s="7" t="s">
        <v>141</v>
      </c>
      <c r="F14" s="7" t="s">
        <v>14</v>
      </c>
      <c r="G14" s="7">
        <v>1</v>
      </c>
    </row>
    <row r="15" spans="1:7" x14ac:dyDescent="0.25" outlineLevel="1" collapsed="1">
      <c r="A15" s="7" t="s">
        <v>12</v>
      </c>
      <c r="B15" s="7" t="s">
        <v>60</v>
      </c>
      <c r="C15" s="7" t="s">
        <v>2</v>
      </c>
      <c r="D15" s="7"/>
      <c r="E15" s="7" t="s">
        <v>142</v>
      </c>
      <c r="F15" s="7" t="s">
        <v>14</v>
      </c>
      <c r="G15" s="7">
        <v>1</v>
      </c>
    </row>
    <row r="16" spans="1:7" x14ac:dyDescent="0.25" outlineLevel="1" collapsed="1">
      <c r="A16" s="7" t="s">
        <v>12</v>
      </c>
      <c r="B16" s="7" t="s">
        <v>60</v>
      </c>
      <c r="C16" s="7" t="s">
        <v>2</v>
      </c>
      <c r="D16" s="7"/>
      <c r="E16" s="7" t="s">
        <v>143</v>
      </c>
      <c r="F16" s="7" t="s">
        <v>14</v>
      </c>
      <c r="G16" s="7">
        <v>1</v>
      </c>
    </row>
    <row r="17" spans="1:7" x14ac:dyDescent="0.25" outlineLevel="1" collapsed="1">
      <c r="A17" s="7" t="s">
        <v>12</v>
      </c>
      <c r="B17" s="7" t="s">
        <v>60</v>
      </c>
      <c r="C17" s="7" t="s">
        <v>2</v>
      </c>
      <c r="D17" s="7"/>
      <c r="E17" s="7" t="s">
        <v>144</v>
      </c>
      <c r="F17" s="7" t="s">
        <v>14</v>
      </c>
      <c r="G17" s="7">
        <v>1</v>
      </c>
    </row>
    <row r="18" spans="1:7" x14ac:dyDescent="0.25" outlineLevel="1" collapsed="1">
      <c r="A18" s="7" t="s">
        <v>12</v>
      </c>
      <c r="B18" s="7" t="s">
        <v>60</v>
      </c>
      <c r="C18" s="7" t="s">
        <v>2</v>
      </c>
      <c r="D18" s="7"/>
      <c r="E18" s="7" t="s">
        <v>145</v>
      </c>
      <c r="F18" s="7" t="s">
        <v>14</v>
      </c>
      <c r="G18" s="7">
        <v>1</v>
      </c>
    </row>
    <row r="19" spans="1:7" x14ac:dyDescent="0.25" outlineLevel="1" collapsed="1">
      <c r="A19" s="7" t="s">
        <v>12</v>
      </c>
      <c r="B19" s="7" t="s">
        <v>60</v>
      </c>
      <c r="C19" s="7" t="s">
        <v>2</v>
      </c>
      <c r="D19" s="7"/>
      <c r="E19" s="7" t="s">
        <v>135</v>
      </c>
      <c r="F19" s="7" t="s">
        <v>14</v>
      </c>
      <c r="G19" s="7">
        <v>1</v>
      </c>
    </row>
    <row r="20" spans="1:7" x14ac:dyDescent="0.25" outlineLevel="1" collapsed="1">
      <c r="A20" s="8" t="s">
        <v>12</v>
      </c>
      <c r="B20" s="9" t="s">
        <v>146</v>
      </c>
      <c r="C20" s="8" t="s">
        <v>2</v>
      </c>
      <c r="D20" s="8"/>
      <c r="E20" s="8" t="s">
        <v>147</v>
      </c>
      <c r="F20" s="8" t="s">
        <v>14</v>
      </c>
      <c r="G20" s="8" t="s">
        <v>2</v>
      </c>
    </row>
    <row r="21" spans="1:7" x14ac:dyDescent="0.25" outlineLevel="2" collapsed="1">
      <c r="A21" s="7" t="s">
        <v>12</v>
      </c>
      <c r="B21" s="7" t="s">
        <v>96</v>
      </c>
      <c r="C21" s="10" t="s">
        <v>148</v>
      </c>
      <c r="D21" s="7"/>
      <c r="E21" s="7" t="s">
        <v>149</v>
      </c>
      <c r="F21" s="7" t="s">
        <v>14</v>
      </c>
      <c r="G21" s="7" t="s">
        <v>150</v>
      </c>
    </row>
    <row r="22" spans="1:7" x14ac:dyDescent="0.25" outlineLevel="2" collapsed="1">
      <c r="A22" s="7" t="s">
        <v>12</v>
      </c>
      <c r="B22" s="7" t="s">
        <v>96</v>
      </c>
      <c r="C22" s="10" t="s">
        <v>151</v>
      </c>
      <c r="D22" s="7"/>
      <c r="E22" s="7" t="s">
        <v>152</v>
      </c>
      <c r="F22" s="7" t="s">
        <v>14</v>
      </c>
      <c r="G22" s="7" t="s">
        <v>153</v>
      </c>
    </row>
    <row r="23" spans="1:7" x14ac:dyDescent="0.25" outlineLevel="2" collapsed="1">
      <c r="A23" s="8" t="s">
        <v>14</v>
      </c>
      <c r="B23" s="9" t="s">
        <v>154</v>
      </c>
      <c r="C23" s="8" t="s">
        <v>2</v>
      </c>
      <c r="D23" s="8">
        <f>EXACT(G22,"Between two points of time")</f>
      </c>
      <c r="E23" s="8" t="s">
        <v>155</v>
      </c>
      <c r="F23" s="8" t="s">
        <v>14</v>
      </c>
      <c r="G23" s="8" t="s">
        <v>2</v>
      </c>
    </row>
    <row r="24" spans="1:7" x14ac:dyDescent="0.25" outlineLevel="3" collapsed="1">
      <c r="A24" s="7" t="s">
        <v>12</v>
      </c>
      <c r="B24" s="7" t="s">
        <v>96</v>
      </c>
      <c r="C24" s="10" t="s">
        <v>156</v>
      </c>
      <c r="D24" s="7"/>
      <c r="E24" s="7" t="s">
        <v>157</v>
      </c>
      <c r="F24" s="7" t="s">
        <v>14</v>
      </c>
      <c r="G24" s="7" t="s">
        <v>158</v>
      </c>
    </row>
    <row r="25" spans="1:7" x14ac:dyDescent="0.25" outlineLevel="3" collapsed="1">
      <c r="A25" s="8" t="s">
        <v>14</v>
      </c>
      <c r="B25" s="9" t="s">
        <v>159</v>
      </c>
      <c r="C25" s="8" t="s">
        <v>2</v>
      </c>
      <c r="D25" s="8">
        <f>EXACT(G24,"Estimation by proportionate crown cover")</f>
      </c>
      <c r="E25" s="8" t="s">
        <v>160</v>
      </c>
      <c r="F25" s="8" t="s">
        <v>14</v>
      </c>
      <c r="G25" s="8" t="s">
        <v>2</v>
      </c>
    </row>
    <row r="26" spans="1:7" x14ac:dyDescent="0.25" outlineLevel="4" collapsed="1">
      <c r="A26" s="8" t="s">
        <v>12</v>
      </c>
      <c r="B26" s="9" t="s">
        <v>161</v>
      </c>
      <c r="C26" s="8" t="s">
        <v>2</v>
      </c>
      <c r="D26" s="8"/>
      <c r="E26" s="8" t="s">
        <v>162</v>
      </c>
      <c r="F26" s="8" t="s">
        <v>12</v>
      </c>
      <c r="G26" s="8" t="s">
        <v>2</v>
      </c>
    </row>
    <row r="27" spans="1:7" x14ac:dyDescent="0.25" outlineLevel="5" collapsed="1">
      <c r="A27" s="7" t="s">
        <v>12</v>
      </c>
      <c r="B27" s="7" t="s">
        <v>60</v>
      </c>
      <c r="C27" s="7" t="s">
        <v>2</v>
      </c>
      <c r="D27" s="7"/>
      <c r="E27" s="7" t="s">
        <v>163</v>
      </c>
      <c r="F27" s="7" t="s">
        <v>14</v>
      </c>
      <c r="G27" s="7">
        <v>1</v>
      </c>
    </row>
    <row r="28" spans="1:7" x14ac:dyDescent="0.25" outlineLevel="5" collapsed="1">
      <c r="A28" s="7" t="s">
        <v>12</v>
      </c>
      <c r="B28" s="7" t="s">
        <v>60</v>
      </c>
      <c r="C28" s="7" t="s">
        <v>2</v>
      </c>
      <c r="D28" s="7"/>
      <c r="E28" s="7" t="s">
        <v>164</v>
      </c>
      <c r="F28" s="7" t="s">
        <v>14</v>
      </c>
      <c r="G28" s="7">
        <v>1</v>
      </c>
    </row>
    <row r="29" spans="1:7" x14ac:dyDescent="0.25" outlineLevel="5" collapsed="1">
      <c r="A29" s="7" t="s">
        <v>12</v>
      </c>
      <c r="B29" s="7" t="s">
        <v>60</v>
      </c>
      <c r="C29" s="7" t="s">
        <v>2</v>
      </c>
      <c r="D29" s="7"/>
      <c r="E29" s="7" t="s">
        <v>165</v>
      </c>
      <c r="F29" s="7" t="s">
        <v>14</v>
      </c>
      <c r="G29" s="7">
        <v>1</v>
      </c>
    </row>
    <row r="30" spans="1:7" x14ac:dyDescent="0.25" outlineLevel="5" collapsed="1">
      <c r="A30" s="7" t="s">
        <v>12</v>
      </c>
      <c r="B30" s="7" t="s">
        <v>60</v>
      </c>
      <c r="C30" s="7" t="s">
        <v>2</v>
      </c>
      <c r="D30" s="7"/>
      <c r="E30" s="7" t="s">
        <v>166</v>
      </c>
      <c r="F30" s="7" t="s">
        <v>14</v>
      </c>
      <c r="G30" s="7">
        <v>1</v>
      </c>
    </row>
    <row r="31" spans="1:7" x14ac:dyDescent="0.25" outlineLevel="5" collapsed="1">
      <c r="A31" s="7" t="s">
        <v>12</v>
      </c>
      <c r="B31" s="7" t="s">
        <v>60</v>
      </c>
      <c r="C31" s="7" t="s">
        <v>2</v>
      </c>
      <c r="D31" s="7"/>
      <c r="E31" s="7" t="s">
        <v>167</v>
      </c>
      <c r="F31" s="7" t="s">
        <v>14</v>
      </c>
      <c r="G31" s="7">
        <v>1</v>
      </c>
    </row>
    <row r="32" spans="1:7" x14ac:dyDescent="0.25" outlineLevel="5" collapsed="1">
      <c r="A32" s="7" t="s">
        <v>12</v>
      </c>
      <c r="B32" s="7" t="s">
        <v>60</v>
      </c>
      <c r="C32" s="7" t="s">
        <v>2</v>
      </c>
      <c r="D32" s="7"/>
      <c r="E32" s="7" t="s">
        <v>168</v>
      </c>
      <c r="F32" s="7" t="s">
        <v>14</v>
      </c>
      <c r="G32" s="7">
        <v>1</v>
      </c>
    </row>
    <row r="33" spans="1:7" x14ac:dyDescent="0.25" outlineLevel="3" collapsed="1">
      <c r="A33" s="8" t="s">
        <v>14</v>
      </c>
      <c r="B33" s="9" t="s">
        <v>169</v>
      </c>
      <c r="C33" s="8" t="s">
        <v>2</v>
      </c>
      <c r="D33" s="8">
        <f>EXACT(G24,"Direct estimation of change by re-measurement of sample plots")</f>
      </c>
      <c r="E33" s="8" t="s">
        <v>170</v>
      </c>
      <c r="F33" s="8" t="s">
        <v>14</v>
      </c>
      <c r="G33" s="8" t="s">
        <v>2</v>
      </c>
    </row>
    <row r="34" spans="1:7" x14ac:dyDescent="0.25" outlineLevel="4" collapsed="1">
      <c r="A34" s="7" t="s">
        <v>12</v>
      </c>
      <c r="B34" s="7" t="s">
        <v>60</v>
      </c>
      <c r="C34" s="7" t="s">
        <v>2</v>
      </c>
      <c r="D34" s="7"/>
      <c r="E34" s="7" t="s">
        <v>164</v>
      </c>
      <c r="F34" s="7" t="s">
        <v>14</v>
      </c>
      <c r="G34" s="7">
        <v>1</v>
      </c>
    </row>
    <row r="35" spans="1:7" x14ac:dyDescent="0.25" outlineLevel="4" collapsed="1">
      <c r="A35" s="7" t="s">
        <v>12</v>
      </c>
      <c r="B35" s="7" t="s">
        <v>60</v>
      </c>
      <c r="C35" s="7" t="s">
        <v>2</v>
      </c>
      <c r="D35" s="7"/>
      <c r="E35" s="7" t="s">
        <v>171</v>
      </c>
      <c r="F35" s="7" t="s">
        <v>14</v>
      </c>
      <c r="G35" s="7">
        <v>1</v>
      </c>
    </row>
    <row r="36" spans="1:7" x14ac:dyDescent="0.25" outlineLevel="4" collapsed="1">
      <c r="A36" s="7" t="s">
        <v>12</v>
      </c>
      <c r="B36" s="7" t="s">
        <v>60</v>
      </c>
      <c r="C36" s="7" t="s">
        <v>2</v>
      </c>
      <c r="D36" s="7"/>
      <c r="E36" s="7" t="s">
        <v>172</v>
      </c>
      <c r="F36" s="7" t="s">
        <v>14</v>
      </c>
      <c r="G36" s="7">
        <v>1</v>
      </c>
    </row>
    <row r="37" spans="1:7" x14ac:dyDescent="0.25" outlineLevel="4" collapsed="1">
      <c r="A37" s="7" t="s">
        <v>12</v>
      </c>
      <c r="B37" s="7" t="s">
        <v>60</v>
      </c>
      <c r="C37" s="7" t="s">
        <v>2</v>
      </c>
      <c r="D37" s="7"/>
      <c r="E37" s="7" t="s">
        <v>173</v>
      </c>
      <c r="F37" s="7" t="s">
        <v>14</v>
      </c>
      <c r="G37" s="7">
        <v>1</v>
      </c>
    </row>
    <row r="38" spans="1:7" x14ac:dyDescent="0.25" outlineLevel="4" collapsed="1">
      <c r="A38" s="7" t="s">
        <v>12</v>
      </c>
      <c r="B38" s="7" t="s">
        <v>60</v>
      </c>
      <c r="C38" s="7" t="s">
        <v>2</v>
      </c>
      <c r="D38" s="7"/>
      <c r="E38" s="7" t="s">
        <v>174</v>
      </c>
      <c r="F38" s="7" t="s">
        <v>14</v>
      </c>
      <c r="G38" s="7">
        <v>1</v>
      </c>
    </row>
    <row r="39" spans="1:7" x14ac:dyDescent="0.25" outlineLevel="4" collapsed="1">
      <c r="A39" s="7" t="s">
        <v>12</v>
      </c>
      <c r="B39" s="7" t="s">
        <v>60</v>
      </c>
      <c r="C39" s="7" t="s">
        <v>2</v>
      </c>
      <c r="D39" s="7"/>
      <c r="E39" s="7" t="s">
        <v>175</v>
      </c>
      <c r="F39" s="7" t="s">
        <v>14</v>
      </c>
      <c r="G39" s="7">
        <v>1</v>
      </c>
    </row>
    <row r="40" spans="1:7" x14ac:dyDescent="0.25" outlineLevel="4" collapsed="1">
      <c r="A40" s="8" t="s">
        <v>12</v>
      </c>
      <c r="B40" s="9" t="s">
        <v>176</v>
      </c>
      <c r="C40" s="8" t="s">
        <v>2</v>
      </c>
      <c r="D40" s="8"/>
      <c r="E40" s="8" t="s">
        <v>177</v>
      </c>
      <c r="F40" s="8" t="s">
        <v>12</v>
      </c>
      <c r="G40" s="8" t="s">
        <v>2</v>
      </c>
    </row>
    <row r="41" spans="1:7" x14ac:dyDescent="0.25" outlineLevel="5" collapsed="1">
      <c r="A41" s="7" t="s">
        <v>12</v>
      </c>
      <c r="B41" s="7" t="s">
        <v>60</v>
      </c>
      <c r="C41" s="7" t="s">
        <v>2</v>
      </c>
      <c r="D41" s="7"/>
      <c r="E41" s="7" t="s">
        <v>178</v>
      </c>
      <c r="F41" s="7" t="s">
        <v>14</v>
      </c>
      <c r="G41" s="7">
        <v>1</v>
      </c>
    </row>
    <row r="42" spans="1:7" x14ac:dyDescent="0.25" outlineLevel="5" collapsed="1">
      <c r="A42" s="7" t="s">
        <v>12</v>
      </c>
      <c r="B42" s="7" t="s">
        <v>60</v>
      </c>
      <c r="C42" s="7" t="s">
        <v>2</v>
      </c>
      <c r="D42" s="7"/>
      <c r="E42" s="7" t="s">
        <v>179</v>
      </c>
      <c r="F42" s="7" t="s">
        <v>12</v>
      </c>
      <c r="G42" s="7">
        <v>1</v>
      </c>
    </row>
    <row r="43" spans="1:7" x14ac:dyDescent="0.25" outlineLevel="5" collapsed="1">
      <c r="A43" s="7" t="s">
        <v>12</v>
      </c>
      <c r="B43" s="7" t="s">
        <v>60</v>
      </c>
      <c r="C43" s="7" t="s">
        <v>2</v>
      </c>
      <c r="D43" s="7"/>
      <c r="E43" s="7" t="s">
        <v>180</v>
      </c>
      <c r="F43" s="7" t="s">
        <v>14</v>
      </c>
      <c r="G43" s="7">
        <v>1</v>
      </c>
    </row>
    <row r="44" spans="1:7" x14ac:dyDescent="0.25" outlineLevel="5" collapsed="1">
      <c r="A44" s="7" t="s">
        <v>12</v>
      </c>
      <c r="B44" s="7" t="s">
        <v>60</v>
      </c>
      <c r="C44" s="7" t="s">
        <v>2</v>
      </c>
      <c r="D44" s="7"/>
      <c r="E44" s="7" t="s">
        <v>181</v>
      </c>
      <c r="F44" s="7" t="s">
        <v>14</v>
      </c>
      <c r="G44" s="7">
        <v>1</v>
      </c>
    </row>
    <row r="45" spans="1:7" x14ac:dyDescent="0.25" outlineLevel="3" collapsed="1">
      <c r="A45" s="8" t="s">
        <v>14</v>
      </c>
      <c r="B45" s="9" t="s">
        <v>182</v>
      </c>
      <c r="C45" s="8" t="s">
        <v>2</v>
      </c>
      <c r="D45" s="8">
        <f>EXACT(G24,"Difference of two independent stock estimations")</f>
      </c>
      <c r="E45" s="8" t="s">
        <v>158</v>
      </c>
      <c r="F45" s="8" t="s">
        <v>14</v>
      </c>
      <c r="G45" s="8" t="s">
        <v>2</v>
      </c>
    </row>
    <row r="46" spans="1:7" x14ac:dyDescent="0.25" outlineLevel="4" collapsed="1">
      <c r="A46" s="7" t="s">
        <v>12</v>
      </c>
      <c r="B46" s="7" t="s">
        <v>60</v>
      </c>
      <c r="C46" s="7" t="s">
        <v>2</v>
      </c>
      <c r="D46" s="7"/>
      <c r="E46" s="7" t="s">
        <v>183</v>
      </c>
      <c r="F46" s="7" t="s">
        <v>14</v>
      </c>
      <c r="G46" s="7">
        <v>1</v>
      </c>
    </row>
    <row r="47" spans="1:7" x14ac:dyDescent="0.25" outlineLevel="4" collapsed="1">
      <c r="A47" s="7" t="s">
        <v>12</v>
      </c>
      <c r="B47" s="7" t="s">
        <v>60</v>
      </c>
      <c r="C47" s="7" t="s">
        <v>2</v>
      </c>
      <c r="D47" s="7"/>
      <c r="E47" s="7" t="s">
        <v>184</v>
      </c>
      <c r="F47" s="7" t="s">
        <v>14</v>
      </c>
      <c r="G47" s="7">
        <v>1</v>
      </c>
    </row>
    <row r="48" spans="1:7" x14ac:dyDescent="0.25" outlineLevel="4" collapsed="1">
      <c r="A48" s="7" t="s">
        <v>12</v>
      </c>
      <c r="B48" s="7" t="s">
        <v>60</v>
      </c>
      <c r="C48" s="7" t="s">
        <v>2</v>
      </c>
      <c r="D48" s="7"/>
      <c r="E48" s="7" t="s">
        <v>185</v>
      </c>
      <c r="F48" s="7" t="s">
        <v>14</v>
      </c>
      <c r="G48" s="7">
        <v>1</v>
      </c>
    </row>
    <row r="49" spans="1:7" x14ac:dyDescent="0.25" outlineLevel="4" collapsed="1">
      <c r="A49" s="7" t="s">
        <v>12</v>
      </c>
      <c r="B49" s="7" t="s">
        <v>60</v>
      </c>
      <c r="C49" s="7" t="s">
        <v>2</v>
      </c>
      <c r="D49" s="7"/>
      <c r="E49" s="7" t="s">
        <v>186</v>
      </c>
      <c r="F49" s="7" t="s">
        <v>14</v>
      </c>
      <c r="G49" s="7">
        <v>1</v>
      </c>
    </row>
    <row r="50" spans="1:7" x14ac:dyDescent="0.25" outlineLevel="4" collapsed="1">
      <c r="A50" s="7" t="s">
        <v>12</v>
      </c>
      <c r="B50" s="7" t="s">
        <v>60</v>
      </c>
      <c r="C50" s="7" t="s">
        <v>2</v>
      </c>
      <c r="D50" s="7"/>
      <c r="E50" s="7" t="s">
        <v>187</v>
      </c>
      <c r="F50" s="7" t="s">
        <v>14</v>
      </c>
      <c r="G50" s="7">
        <v>1</v>
      </c>
    </row>
    <row r="51" spans="1:7" x14ac:dyDescent="0.25" outlineLevel="2" collapsed="1">
      <c r="A51" s="8" t="s">
        <v>14</v>
      </c>
      <c r="B51" s="9" t="s">
        <v>188</v>
      </c>
      <c r="C51" s="8" t="s">
        <v>2</v>
      </c>
      <c r="D51" s="8">
        <f>NOT(EXACT(G22,"Between two points of time"))</f>
      </c>
      <c r="E51" s="8" t="s">
        <v>189</v>
      </c>
      <c r="F51" s="8" t="s">
        <v>14</v>
      </c>
      <c r="G51" s="8" t="s">
        <v>2</v>
      </c>
    </row>
    <row r="52" spans="1:7" x14ac:dyDescent="0.25" outlineLevel="3" collapsed="1">
      <c r="A52" s="7" t="s">
        <v>12</v>
      </c>
      <c r="B52" s="7" t="s">
        <v>60</v>
      </c>
      <c r="C52" s="7" t="s">
        <v>2</v>
      </c>
      <c r="D52" s="7" t="s">
        <v>14</v>
      </c>
      <c r="E52" s="7" t="s">
        <v>190</v>
      </c>
      <c r="F52" s="7" t="s">
        <v>14</v>
      </c>
      <c r="G52" s="7">
        <v>1</v>
      </c>
    </row>
    <row r="53" spans="1:7" x14ac:dyDescent="0.25" outlineLevel="3" collapsed="1">
      <c r="A53" s="7" t="s">
        <v>12</v>
      </c>
      <c r="B53" s="7" t="s">
        <v>60</v>
      </c>
      <c r="C53" s="7" t="s">
        <v>2</v>
      </c>
      <c r="D53" s="7" t="s">
        <v>14</v>
      </c>
      <c r="E53" s="7" t="s">
        <v>191</v>
      </c>
      <c r="F53" s="7" t="s">
        <v>14</v>
      </c>
      <c r="G53" s="7">
        <v>1</v>
      </c>
    </row>
    <row r="54" spans="1:7" x14ac:dyDescent="0.25" outlineLevel="3" collapsed="1">
      <c r="A54" s="7" t="s">
        <v>12</v>
      </c>
      <c r="B54" s="7" t="s">
        <v>60</v>
      </c>
      <c r="C54" s="7" t="s">
        <v>2</v>
      </c>
      <c r="D54" s="7"/>
      <c r="E54" s="7" t="s">
        <v>192</v>
      </c>
      <c r="F54" s="7" t="s">
        <v>14</v>
      </c>
      <c r="G54" s="7">
        <v>1</v>
      </c>
    </row>
    <row r="55" spans="1:7" x14ac:dyDescent="0.25" outlineLevel="2" collapsed="1">
      <c r="A55" s="8" t="s">
        <v>12</v>
      </c>
      <c r="B55" s="9" t="s">
        <v>193</v>
      </c>
      <c r="C55" s="8" t="s">
        <v>2</v>
      </c>
      <c r="D55" s="8"/>
      <c r="E55" s="8" t="s">
        <v>194</v>
      </c>
      <c r="F55" s="8" t="s">
        <v>14</v>
      </c>
      <c r="G55" s="8" t="s">
        <v>2</v>
      </c>
    </row>
    <row r="56" spans="1:7" x14ac:dyDescent="0.25" outlineLevel="3" collapsed="1">
      <c r="A56" s="7" t="s">
        <v>12</v>
      </c>
      <c r="B56" s="7" t="s">
        <v>96</v>
      </c>
      <c r="C56" s="10" t="s">
        <v>195</v>
      </c>
      <c r="D56" s="7"/>
      <c r="E56" s="7" t="s">
        <v>196</v>
      </c>
      <c r="F56" s="7" t="s">
        <v>14</v>
      </c>
      <c r="G56" s="7" t="s">
        <v>197</v>
      </c>
    </row>
    <row r="57" spans="1:7" x14ac:dyDescent="0.25" outlineLevel="3" collapsed="1">
      <c r="A57" s="8" t="s">
        <v>14</v>
      </c>
      <c r="B57" s="9" t="s">
        <v>198</v>
      </c>
      <c r="C57" s="8" t="s">
        <v>2</v>
      </c>
      <c r="D57" s="8">
        <f>EXACT(G56,"Updating the previous stock by independent measurement of change")</f>
      </c>
      <c r="E57" s="8" t="s">
        <v>199</v>
      </c>
      <c r="F57" s="8" t="s">
        <v>14</v>
      </c>
      <c r="G57" s="8" t="s">
        <v>2</v>
      </c>
    </row>
    <row r="58" spans="1:7" x14ac:dyDescent="0.25" outlineLevel="4" collapsed="1">
      <c r="A58" s="7" t="s">
        <v>12</v>
      </c>
      <c r="B58" s="7" t="s">
        <v>60</v>
      </c>
      <c r="C58" s="7" t="s">
        <v>2</v>
      </c>
      <c r="D58" s="7"/>
      <c r="E58" s="7" t="s">
        <v>200</v>
      </c>
      <c r="F58" s="7" t="s">
        <v>14</v>
      </c>
      <c r="G58" s="7">
        <v>1</v>
      </c>
    </row>
    <row r="59" spans="1:7" x14ac:dyDescent="0.25" outlineLevel="4" collapsed="1">
      <c r="A59" s="7" t="s">
        <v>12</v>
      </c>
      <c r="B59" s="7" t="s">
        <v>60</v>
      </c>
      <c r="C59" s="7" t="s">
        <v>2</v>
      </c>
      <c r="D59" s="7"/>
      <c r="E59" s="7" t="s">
        <v>201</v>
      </c>
      <c r="F59" s="7" t="s">
        <v>14</v>
      </c>
      <c r="G59" s="7">
        <v>1</v>
      </c>
    </row>
    <row r="60" spans="1:7" x14ac:dyDescent="0.25" outlineLevel="4" collapsed="1">
      <c r="A60" s="7" t="s">
        <v>12</v>
      </c>
      <c r="B60" s="7" t="s">
        <v>60</v>
      </c>
      <c r="C60" s="7" t="s">
        <v>2</v>
      </c>
      <c r="D60" s="7"/>
      <c r="E60" s="7" t="s">
        <v>202</v>
      </c>
      <c r="F60" s="7" t="s">
        <v>14</v>
      </c>
      <c r="G60" s="7">
        <v>1</v>
      </c>
    </row>
    <row r="61" spans="1:7" x14ac:dyDescent="0.25" outlineLevel="4" collapsed="1">
      <c r="A61" s="7" t="s">
        <v>12</v>
      </c>
      <c r="B61" s="7" t="s">
        <v>60</v>
      </c>
      <c r="C61" s="7" t="s">
        <v>2</v>
      </c>
      <c r="D61" s="7"/>
      <c r="E61" s="7" t="s">
        <v>203</v>
      </c>
      <c r="F61" s="7" t="s">
        <v>14</v>
      </c>
      <c r="G61" s="7">
        <v>1</v>
      </c>
    </row>
    <row r="62" spans="1:7" x14ac:dyDescent="0.25" outlineLevel="4" collapsed="1">
      <c r="A62" s="7" t="s">
        <v>12</v>
      </c>
      <c r="B62" s="7" t="s">
        <v>60</v>
      </c>
      <c r="C62" s="7" t="s">
        <v>2</v>
      </c>
      <c r="D62" s="7"/>
      <c r="E62" s="7" t="s">
        <v>204</v>
      </c>
      <c r="F62" s="7" t="s">
        <v>14</v>
      </c>
      <c r="G62" s="7">
        <v>1</v>
      </c>
    </row>
    <row r="63" spans="1:7" x14ac:dyDescent="0.25" outlineLevel="3" collapsed="1">
      <c r="A63" s="8" t="s">
        <v>14</v>
      </c>
      <c r="B63" s="9" t="s">
        <v>205</v>
      </c>
      <c r="C63" s="8" t="s">
        <v>2</v>
      </c>
      <c r="D63" s="8">
        <f>EXACT(G56,"Proportionate crown cover")</f>
      </c>
      <c r="E63" s="8" t="s">
        <v>206</v>
      </c>
      <c r="F63" s="8" t="s">
        <v>14</v>
      </c>
      <c r="G63" s="8" t="s">
        <v>2</v>
      </c>
    </row>
    <row r="64" spans="1:7" x14ac:dyDescent="0.25" outlineLevel="4" collapsed="1">
      <c r="A64" s="8" t="s">
        <v>12</v>
      </c>
      <c r="B64" s="9" t="s">
        <v>207</v>
      </c>
      <c r="C64" s="8" t="s">
        <v>2</v>
      </c>
      <c r="D64" s="8"/>
      <c r="E64" s="8" t="s">
        <v>208</v>
      </c>
      <c r="F64" s="8" t="s">
        <v>12</v>
      </c>
      <c r="G64" s="8" t="s">
        <v>2</v>
      </c>
    </row>
    <row r="65" spans="1:7" x14ac:dyDescent="0.25" outlineLevel="5" collapsed="1">
      <c r="A65" s="7" t="s">
        <v>12</v>
      </c>
      <c r="B65" s="7" t="s">
        <v>60</v>
      </c>
      <c r="C65" s="7" t="s">
        <v>2</v>
      </c>
      <c r="D65" s="7"/>
      <c r="E65" s="7" t="s">
        <v>209</v>
      </c>
      <c r="F65" s="7" t="s">
        <v>14</v>
      </c>
      <c r="G65" s="7">
        <v>1</v>
      </c>
    </row>
    <row r="66" spans="1:7" x14ac:dyDescent="0.25" outlineLevel="5" collapsed="1">
      <c r="A66" s="7" t="s">
        <v>12</v>
      </c>
      <c r="B66" s="7" t="s">
        <v>60</v>
      </c>
      <c r="C66" s="7" t="s">
        <v>2</v>
      </c>
      <c r="D66" s="7"/>
      <c r="E66" s="7" t="s">
        <v>164</v>
      </c>
      <c r="F66" s="7" t="s">
        <v>14</v>
      </c>
      <c r="G66" s="7">
        <v>1</v>
      </c>
    </row>
    <row r="67" spans="1:7" x14ac:dyDescent="0.25" outlineLevel="5" collapsed="1">
      <c r="A67" s="7" t="s">
        <v>12</v>
      </c>
      <c r="B67" s="7" t="s">
        <v>60</v>
      </c>
      <c r="C67" s="7" t="s">
        <v>2</v>
      </c>
      <c r="D67" s="7"/>
      <c r="E67" s="7" t="s">
        <v>210</v>
      </c>
      <c r="F67" s="7" t="s">
        <v>14</v>
      </c>
      <c r="G67" s="7">
        <v>1</v>
      </c>
    </row>
    <row r="68" spans="1:7" x14ac:dyDescent="0.25" outlineLevel="5" collapsed="1">
      <c r="A68" s="7" t="s">
        <v>12</v>
      </c>
      <c r="B68" s="7" t="s">
        <v>60</v>
      </c>
      <c r="C68" s="7" t="s">
        <v>2</v>
      </c>
      <c r="D68" s="7"/>
      <c r="E68" s="7" t="s">
        <v>211</v>
      </c>
      <c r="F68" s="7" t="s">
        <v>14</v>
      </c>
      <c r="G68" s="7">
        <v>1</v>
      </c>
    </row>
    <row r="69" spans="1:7" x14ac:dyDescent="0.25" outlineLevel="5" collapsed="1">
      <c r="A69" s="7" t="s">
        <v>12</v>
      </c>
      <c r="B69" s="7" t="s">
        <v>60</v>
      </c>
      <c r="C69" s="7" t="s">
        <v>2</v>
      </c>
      <c r="D69" s="7"/>
      <c r="E69" s="7" t="s">
        <v>212</v>
      </c>
      <c r="F69" s="7" t="s">
        <v>14</v>
      </c>
      <c r="G69" s="7">
        <v>1</v>
      </c>
    </row>
    <row r="70" spans="1:7" x14ac:dyDescent="0.25" outlineLevel="5" collapsed="1">
      <c r="A70" s="7" t="s">
        <v>12</v>
      </c>
      <c r="B70" s="7" t="s">
        <v>60</v>
      </c>
      <c r="C70" s="7" t="s">
        <v>2</v>
      </c>
      <c r="D70" s="7"/>
      <c r="E70" s="7" t="s">
        <v>213</v>
      </c>
      <c r="F70" s="7" t="s">
        <v>14</v>
      </c>
      <c r="G70" s="7">
        <v>1</v>
      </c>
    </row>
    <row r="71" spans="1:7" x14ac:dyDescent="0.25" outlineLevel="3" collapsed="1">
      <c r="A71" s="8" t="s">
        <v>14</v>
      </c>
      <c r="B71" s="9" t="s">
        <v>214</v>
      </c>
      <c r="C71" s="8" t="s">
        <v>2</v>
      </c>
      <c r="D71" s="8">
        <f>EXACT(G56,"Measurement of sample plots")</f>
      </c>
      <c r="E71" s="8" t="s">
        <v>197</v>
      </c>
      <c r="F71" s="8" t="s">
        <v>14</v>
      </c>
      <c r="G71" s="8" t="s">
        <v>2</v>
      </c>
    </row>
    <row r="72" spans="1:7" x14ac:dyDescent="0.25" outlineLevel="4" collapsed="1">
      <c r="A72" s="7" t="s">
        <v>12</v>
      </c>
      <c r="B72" s="7" t="s">
        <v>96</v>
      </c>
      <c r="C72" s="10" t="s">
        <v>215</v>
      </c>
      <c r="D72" s="7"/>
      <c r="E72" s="7" t="s">
        <v>216</v>
      </c>
      <c r="F72" s="7" t="s">
        <v>14</v>
      </c>
      <c r="G72" s="7" t="s">
        <v>217</v>
      </c>
    </row>
    <row r="73" spans="1:7" x14ac:dyDescent="0.25" outlineLevel="4" collapsed="1">
      <c r="A73" s="8" t="s">
        <v>14</v>
      </c>
      <c r="B73" s="9" t="s">
        <v>218</v>
      </c>
      <c r="C73" s="8" t="s">
        <v>2</v>
      </c>
      <c r="D73" s="8">
        <f>EXACT(G72,"Stratified random sampling")</f>
      </c>
      <c r="E73" s="8" t="s">
        <v>217</v>
      </c>
      <c r="F73" s="8" t="s">
        <v>14</v>
      </c>
      <c r="G73" s="8" t="s">
        <v>2</v>
      </c>
    </row>
    <row r="74" spans="1:7" x14ac:dyDescent="0.25" outlineLevel="5" collapsed="1">
      <c r="A74" s="7" t="s">
        <v>12</v>
      </c>
      <c r="B74" s="7" t="s">
        <v>60</v>
      </c>
      <c r="C74" s="7" t="s">
        <v>2</v>
      </c>
      <c r="D74" s="7"/>
      <c r="E74" s="7" t="s">
        <v>164</v>
      </c>
      <c r="F74" s="7" t="s">
        <v>14</v>
      </c>
      <c r="G74" s="7">
        <v>1</v>
      </c>
    </row>
    <row r="75" spans="1:7" x14ac:dyDescent="0.25" outlineLevel="5" collapsed="1">
      <c r="A75" s="7" t="s">
        <v>12</v>
      </c>
      <c r="B75" s="7" t="s">
        <v>60</v>
      </c>
      <c r="C75" s="7" t="s">
        <v>2</v>
      </c>
      <c r="D75" s="7"/>
      <c r="E75" s="7" t="s">
        <v>219</v>
      </c>
      <c r="F75" s="7" t="s">
        <v>14</v>
      </c>
      <c r="G75" s="7">
        <v>1</v>
      </c>
    </row>
    <row r="76" spans="1:7" x14ac:dyDescent="0.25" outlineLevel="5" collapsed="1">
      <c r="A76" s="7" t="s">
        <v>12</v>
      </c>
      <c r="B76" s="7" t="s">
        <v>60</v>
      </c>
      <c r="C76" s="7" t="s">
        <v>2</v>
      </c>
      <c r="D76" s="7"/>
      <c r="E76" s="7" t="s">
        <v>220</v>
      </c>
      <c r="F76" s="7" t="s">
        <v>14</v>
      </c>
      <c r="G76" s="7">
        <v>1</v>
      </c>
    </row>
    <row r="77" spans="1:7" x14ac:dyDescent="0.25" outlineLevel="5" collapsed="1">
      <c r="A77" s="7" t="s">
        <v>12</v>
      </c>
      <c r="B77" s="7" t="s">
        <v>60</v>
      </c>
      <c r="C77" s="7" t="s">
        <v>2</v>
      </c>
      <c r="D77" s="7"/>
      <c r="E77" s="7" t="s">
        <v>221</v>
      </c>
      <c r="F77" s="7" t="s">
        <v>14</v>
      </c>
      <c r="G77" s="7">
        <v>1</v>
      </c>
    </row>
    <row r="78" spans="1:7" x14ac:dyDescent="0.25" outlineLevel="5" collapsed="1">
      <c r="A78" s="7" t="s">
        <v>12</v>
      </c>
      <c r="B78" s="7" t="s">
        <v>60</v>
      </c>
      <c r="C78" s="7" t="s">
        <v>2</v>
      </c>
      <c r="D78" s="7"/>
      <c r="E78" s="7" t="s">
        <v>222</v>
      </c>
      <c r="F78" s="7" t="s">
        <v>14</v>
      </c>
      <c r="G78" s="7">
        <v>1</v>
      </c>
    </row>
    <row r="79" spans="1:7" x14ac:dyDescent="0.25" outlineLevel="5" collapsed="1">
      <c r="A79" s="7" t="s">
        <v>12</v>
      </c>
      <c r="B79" s="7" t="s">
        <v>60</v>
      </c>
      <c r="C79" s="7" t="s">
        <v>2</v>
      </c>
      <c r="D79" s="7"/>
      <c r="E79" s="7" t="s">
        <v>223</v>
      </c>
      <c r="F79" s="7" t="s">
        <v>14</v>
      </c>
      <c r="G79" s="7">
        <v>1</v>
      </c>
    </row>
    <row r="80" spans="1:7" x14ac:dyDescent="0.25" outlineLevel="5" collapsed="1">
      <c r="A80" s="8" t="s">
        <v>12</v>
      </c>
      <c r="B80" s="9" t="s">
        <v>224</v>
      </c>
      <c r="C80" s="8" t="s">
        <v>2</v>
      </c>
      <c r="D80" s="8"/>
      <c r="E80" s="8" t="s">
        <v>225</v>
      </c>
      <c r="F80" s="8" t="s">
        <v>12</v>
      </c>
      <c r="G80" s="8" t="s">
        <v>2</v>
      </c>
    </row>
    <row r="81" spans="1:7" x14ac:dyDescent="0.25" outlineLevel="6" collapsed="1">
      <c r="A81" s="7" t="s">
        <v>12</v>
      </c>
      <c r="B81" s="7" t="s">
        <v>60</v>
      </c>
      <c r="C81" s="7" t="s">
        <v>2</v>
      </c>
      <c r="D81" s="7"/>
      <c r="E81" s="7" t="s">
        <v>483</v>
      </c>
      <c r="F81" s="7" t="s">
        <v>14</v>
      </c>
      <c r="G81" s="7">
        <v>1</v>
      </c>
    </row>
    <row r="82" spans="1:7" x14ac:dyDescent="0.25" outlineLevel="6" collapsed="1">
      <c r="A82" s="7" t="s">
        <v>12</v>
      </c>
      <c r="B82" s="7" t="s">
        <v>60</v>
      </c>
      <c r="C82" s="7" t="s">
        <v>2</v>
      </c>
      <c r="D82" s="7"/>
      <c r="E82" s="7" t="s">
        <v>484</v>
      </c>
      <c r="F82" s="7" t="s">
        <v>14</v>
      </c>
      <c r="G82" s="7">
        <v>1</v>
      </c>
    </row>
    <row r="83" spans="1:7" x14ac:dyDescent="0.25" outlineLevel="6" collapsed="1">
      <c r="A83" s="7" t="s">
        <v>12</v>
      </c>
      <c r="B83" s="7" t="s">
        <v>60</v>
      </c>
      <c r="C83" s="7" t="s">
        <v>2</v>
      </c>
      <c r="D83" s="7"/>
      <c r="E83" s="7" t="s">
        <v>485</v>
      </c>
      <c r="F83" s="7" t="s">
        <v>12</v>
      </c>
      <c r="G83" s="7">
        <v>1</v>
      </c>
    </row>
    <row r="84" spans="1:7" x14ac:dyDescent="0.25" outlineLevel="6" collapsed="1">
      <c r="A84" s="7" t="s">
        <v>12</v>
      </c>
      <c r="B84" s="7" t="s">
        <v>60</v>
      </c>
      <c r="C84" s="7" t="s">
        <v>2</v>
      </c>
      <c r="D84" s="7"/>
      <c r="E84" s="7" t="s">
        <v>486</v>
      </c>
      <c r="F84" s="7" t="s">
        <v>14</v>
      </c>
      <c r="G84" s="7">
        <v>1</v>
      </c>
    </row>
    <row r="85" spans="1:7" x14ac:dyDescent="0.25" outlineLevel="4" collapsed="1">
      <c r="A85" s="8" t="s">
        <v>14</v>
      </c>
      <c r="B85" s="9" t="s">
        <v>226</v>
      </c>
      <c r="C85" s="8" t="s">
        <v>2</v>
      </c>
      <c r="D85" s="8">
        <f>NOT(EXACT(G72,"Stratified random sampling"))</f>
      </c>
      <c r="E85" s="8" t="s">
        <v>227</v>
      </c>
      <c r="F85" s="8" t="s">
        <v>14</v>
      </c>
      <c r="G85" s="8" t="s">
        <v>2</v>
      </c>
    </row>
    <row r="86" spans="1:7" x14ac:dyDescent="0.25" outlineLevel="5" collapsed="1">
      <c r="A86" s="7" t="s">
        <v>12</v>
      </c>
      <c r="B86" s="7" t="s">
        <v>60</v>
      </c>
      <c r="C86" s="7" t="s">
        <v>2</v>
      </c>
      <c r="D86" s="7"/>
      <c r="E86" s="7" t="s">
        <v>164</v>
      </c>
      <c r="F86" s="7" t="s">
        <v>14</v>
      </c>
      <c r="G86" s="7">
        <v>1</v>
      </c>
    </row>
    <row r="87" spans="1:7" x14ac:dyDescent="0.25" outlineLevel="5" collapsed="1">
      <c r="A87" s="7" t="s">
        <v>12</v>
      </c>
      <c r="B87" s="7" t="s">
        <v>60</v>
      </c>
      <c r="C87" s="7" t="s">
        <v>2</v>
      </c>
      <c r="D87" s="7"/>
      <c r="E87" s="7" t="s">
        <v>219</v>
      </c>
      <c r="F87" s="7" t="s">
        <v>14</v>
      </c>
      <c r="G87" s="7">
        <v>1</v>
      </c>
    </row>
    <row r="88" spans="1:7" x14ac:dyDescent="0.25" outlineLevel="5" collapsed="1">
      <c r="A88" s="7" t="s">
        <v>12</v>
      </c>
      <c r="B88" s="7" t="s">
        <v>60</v>
      </c>
      <c r="C88" s="7" t="s">
        <v>2</v>
      </c>
      <c r="D88" s="7"/>
      <c r="E88" s="7" t="s">
        <v>220</v>
      </c>
      <c r="F88" s="7" t="s">
        <v>14</v>
      </c>
      <c r="G88" s="7">
        <v>1</v>
      </c>
    </row>
    <row r="89" spans="1:7" x14ac:dyDescent="0.25" outlineLevel="5" collapsed="1">
      <c r="A89" s="7" t="s">
        <v>12</v>
      </c>
      <c r="B89" s="7" t="s">
        <v>60</v>
      </c>
      <c r="C89" s="7" t="s">
        <v>2</v>
      </c>
      <c r="D89" s="7"/>
      <c r="E89" s="7" t="s">
        <v>221</v>
      </c>
      <c r="F89" s="7" t="s">
        <v>14</v>
      </c>
      <c r="G89" s="7">
        <v>1</v>
      </c>
    </row>
    <row r="90" spans="1:7" x14ac:dyDescent="0.25" outlineLevel="5" collapsed="1">
      <c r="A90" s="7" t="s">
        <v>12</v>
      </c>
      <c r="B90" s="7" t="s">
        <v>60</v>
      </c>
      <c r="C90" s="7" t="s">
        <v>2</v>
      </c>
      <c r="D90" s="7"/>
      <c r="E90" s="7" t="s">
        <v>222</v>
      </c>
      <c r="F90" s="7" t="s">
        <v>14</v>
      </c>
      <c r="G90" s="7">
        <v>1</v>
      </c>
    </row>
    <row r="91" spans="1:7" x14ac:dyDescent="0.25" outlineLevel="5" collapsed="1">
      <c r="A91" s="7" t="s">
        <v>12</v>
      </c>
      <c r="B91" s="7" t="s">
        <v>60</v>
      </c>
      <c r="C91" s="7" t="s">
        <v>2</v>
      </c>
      <c r="D91" s="7"/>
      <c r="E91" s="7" t="s">
        <v>223</v>
      </c>
      <c r="F91" s="7" t="s">
        <v>14</v>
      </c>
      <c r="G91" s="7">
        <v>1</v>
      </c>
    </row>
    <row r="92" spans="1:7" x14ac:dyDescent="0.25" outlineLevel="5" collapsed="1">
      <c r="A92" s="8" t="s">
        <v>12</v>
      </c>
      <c r="B92" s="9" t="s">
        <v>228</v>
      </c>
      <c r="C92" s="8" t="s">
        <v>2</v>
      </c>
      <c r="D92" s="8"/>
      <c r="E92" s="8" t="s">
        <v>225</v>
      </c>
      <c r="F92" s="8" t="s">
        <v>12</v>
      </c>
      <c r="G92" s="8" t="s">
        <v>2</v>
      </c>
    </row>
    <row r="93" spans="1:7" x14ac:dyDescent="0.25" outlineLevel="6" collapsed="1">
      <c r="A93" s="7" t="s">
        <v>12</v>
      </c>
      <c r="B93" s="7" t="s">
        <v>60</v>
      </c>
      <c r="C93" s="7" t="s">
        <v>2</v>
      </c>
      <c r="D93" s="7"/>
      <c r="E93" s="7" t="s">
        <v>483</v>
      </c>
      <c r="F93" s="7" t="s">
        <v>14</v>
      </c>
      <c r="G93" s="7">
        <v>1</v>
      </c>
    </row>
    <row r="94" spans="1:7" x14ac:dyDescent="0.25" outlineLevel="6" collapsed="1">
      <c r="A94" s="7" t="s">
        <v>12</v>
      </c>
      <c r="B94" s="7" t="s">
        <v>60</v>
      </c>
      <c r="C94" s="7" t="s">
        <v>2</v>
      </c>
      <c r="D94" s="7"/>
      <c r="E94" s="7" t="s">
        <v>485</v>
      </c>
      <c r="F94" s="7" t="s">
        <v>12</v>
      </c>
      <c r="G94" s="7">
        <v>1</v>
      </c>
    </row>
    <row r="95" spans="1:7" x14ac:dyDescent="0.25" outlineLevel="6" collapsed="1">
      <c r="A95" s="7" t="s">
        <v>12</v>
      </c>
      <c r="B95" s="7" t="s">
        <v>60</v>
      </c>
      <c r="C95" s="7" t="s">
        <v>2</v>
      </c>
      <c r="D95" s="7"/>
      <c r="E95" s="7" t="s">
        <v>487</v>
      </c>
      <c r="F95" s="7" t="s">
        <v>14</v>
      </c>
      <c r="G95" s="7">
        <v>1</v>
      </c>
    </row>
    <row r="96" spans="1:7" x14ac:dyDescent="0.25" outlineLevel="6" collapsed="1">
      <c r="A96" s="7" t="s">
        <v>12</v>
      </c>
      <c r="B96" s="7" t="s">
        <v>60</v>
      </c>
      <c r="C96" s="7" t="s">
        <v>2</v>
      </c>
      <c r="D96" s="7"/>
      <c r="E96" s="7" t="s">
        <v>488</v>
      </c>
      <c r="F96" s="7" t="s">
        <v>14</v>
      </c>
      <c r="G96" s="7">
        <v>1</v>
      </c>
    </row>
    <row r="97" spans="1:7" x14ac:dyDescent="0.25" outlineLevel="6" collapsed="1">
      <c r="A97" s="7" t="s">
        <v>12</v>
      </c>
      <c r="B97" s="7" t="s">
        <v>60</v>
      </c>
      <c r="C97" s="7" t="s">
        <v>2</v>
      </c>
      <c r="D97" s="7"/>
      <c r="E97" s="7" t="s">
        <v>489</v>
      </c>
      <c r="F97" s="7" t="s">
        <v>14</v>
      </c>
      <c r="G97" s="7">
        <v>1</v>
      </c>
    </row>
    <row r="98" spans="1:7" x14ac:dyDescent="0.25" outlineLevel="6" collapsed="1">
      <c r="A98" s="7" t="s">
        <v>12</v>
      </c>
      <c r="B98" s="7" t="s">
        <v>60</v>
      </c>
      <c r="C98" s="7" t="s">
        <v>2</v>
      </c>
      <c r="D98" s="7"/>
      <c r="E98" s="7" t="s">
        <v>490</v>
      </c>
      <c r="F98" s="7" t="s">
        <v>14</v>
      </c>
      <c r="G98" s="7">
        <v>1</v>
      </c>
    </row>
    <row r="99" spans="1:7" x14ac:dyDescent="0.25" outlineLevel="6" collapsed="1">
      <c r="A99" s="7" t="s">
        <v>12</v>
      </c>
      <c r="B99" s="7" t="s">
        <v>60</v>
      </c>
      <c r="C99" s="7" t="s">
        <v>2</v>
      </c>
      <c r="D99" s="7"/>
      <c r="E99" s="7" t="s">
        <v>491</v>
      </c>
      <c r="F99" s="7" t="s">
        <v>14</v>
      </c>
      <c r="G99" s="7">
        <v>1</v>
      </c>
    </row>
    <row r="100" spans="1:7" x14ac:dyDescent="0.25" outlineLevel="6" collapsed="1">
      <c r="A100" s="7" t="s">
        <v>12</v>
      </c>
      <c r="B100" s="7" t="s">
        <v>60</v>
      </c>
      <c r="C100" s="7" t="s">
        <v>2</v>
      </c>
      <c r="D100" s="7"/>
      <c r="E100" s="7" t="s">
        <v>492</v>
      </c>
      <c r="F100" s="7" t="s">
        <v>14</v>
      </c>
      <c r="G100" s="7">
        <v>1</v>
      </c>
    </row>
    <row r="101" spans="1:7" x14ac:dyDescent="0.25" outlineLevel="6" collapsed="1">
      <c r="A101" s="7" t="s">
        <v>12</v>
      </c>
      <c r="B101" s="7" t="s">
        <v>60</v>
      </c>
      <c r="C101" s="7" t="s">
        <v>2</v>
      </c>
      <c r="D101" s="7"/>
      <c r="E101" s="7" t="s">
        <v>484</v>
      </c>
      <c r="F101" s="7" t="s">
        <v>14</v>
      </c>
      <c r="G101" s="7">
        <v>1</v>
      </c>
    </row>
    <row r="102" spans="1:7" x14ac:dyDescent="0.25" outlineLevel="2" collapsed="1">
      <c r="A102" s="7" t="s">
        <v>12</v>
      </c>
      <c r="B102" s="7" t="s">
        <v>96</v>
      </c>
      <c r="C102" s="10" t="s">
        <v>229</v>
      </c>
      <c r="D102" s="7"/>
      <c r="E102" s="7" t="s">
        <v>230</v>
      </c>
      <c r="F102" s="7" t="s">
        <v>14</v>
      </c>
      <c r="G102" s="7" t="s">
        <v>153</v>
      </c>
    </row>
    <row r="103" spans="1:7" x14ac:dyDescent="0.25" outlineLevel="2" collapsed="1">
      <c r="A103" s="8" t="s">
        <v>14</v>
      </c>
      <c r="B103" s="9" t="s">
        <v>231</v>
      </c>
      <c r="C103" s="8" t="s">
        <v>2</v>
      </c>
      <c r="D103" s="8">
        <f>EXACT(G102,"Between two points of time")</f>
      </c>
      <c r="E103" s="8" t="s">
        <v>232</v>
      </c>
      <c r="F103" s="8" t="s">
        <v>14</v>
      </c>
      <c r="G103" s="8" t="s">
        <v>2</v>
      </c>
    </row>
    <row r="104" spans="1:7" x14ac:dyDescent="0.25" outlineLevel="3" collapsed="1">
      <c r="A104" s="7" t="s">
        <v>12</v>
      </c>
      <c r="B104" s="7" t="s">
        <v>60</v>
      </c>
      <c r="C104" s="7" t="s">
        <v>2</v>
      </c>
      <c r="D104" s="7"/>
      <c r="E104" s="7" t="s">
        <v>233</v>
      </c>
      <c r="F104" s="7" t="s">
        <v>14</v>
      </c>
      <c r="G104" s="7">
        <v>1</v>
      </c>
    </row>
    <row r="105" spans="1:7" x14ac:dyDescent="0.25" outlineLevel="3" collapsed="1">
      <c r="A105" s="7" t="s">
        <v>12</v>
      </c>
      <c r="B105" s="7" t="s">
        <v>60</v>
      </c>
      <c r="C105" s="7" t="s">
        <v>2</v>
      </c>
      <c r="D105" s="7"/>
      <c r="E105" s="7" t="s">
        <v>234</v>
      </c>
      <c r="F105" s="7" t="s">
        <v>14</v>
      </c>
      <c r="G105" s="7">
        <v>1</v>
      </c>
    </row>
    <row r="106" spans="1:7" x14ac:dyDescent="0.25" outlineLevel="2" collapsed="1">
      <c r="A106" s="8" t="s">
        <v>14</v>
      </c>
      <c r="B106" s="9" t="s">
        <v>235</v>
      </c>
      <c r="C106" s="8" t="s">
        <v>2</v>
      </c>
      <c r="D106" s="8">
        <f>NOT(EXACT(G102,"Between two points of time"))</f>
      </c>
      <c r="E106" s="8" t="s">
        <v>236</v>
      </c>
      <c r="F106" s="8" t="s">
        <v>14</v>
      </c>
      <c r="G106" s="8" t="s">
        <v>2</v>
      </c>
    </row>
    <row r="107" spans="1:7" x14ac:dyDescent="0.25" outlineLevel="3" collapsed="1">
      <c r="A107" s="7" t="s">
        <v>12</v>
      </c>
      <c r="B107" s="7" t="s">
        <v>60</v>
      </c>
      <c r="C107" s="7" t="s">
        <v>2</v>
      </c>
      <c r="D107" s="7"/>
      <c r="E107" s="7" t="s">
        <v>237</v>
      </c>
      <c r="F107" s="7" t="s">
        <v>14</v>
      </c>
      <c r="G107" s="7">
        <v>1</v>
      </c>
    </row>
    <row r="108" spans="1:7" x14ac:dyDescent="0.25" outlineLevel="3" collapsed="1">
      <c r="A108" s="7" t="s">
        <v>12</v>
      </c>
      <c r="B108" s="7" t="s">
        <v>60</v>
      </c>
      <c r="C108" s="7" t="s">
        <v>2</v>
      </c>
      <c r="D108" s="7"/>
      <c r="E108" s="7" t="s">
        <v>238</v>
      </c>
      <c r="F108" s="7" t="s">
        <v>14</v>
      </c>
      <c r="G108" s="7">
        <v>1</v>
      </c>
    </row>
    <row r="109" spans="1:7" x14ac:dyDescent="0.25" outlineLevel="3" collapsed="1">
      <c r="A109" s="7" t="s">
        <v>12</v>
      </c>
      <c r="B109" s="7" t="s">
        <v>60</v>
      </c>
      <c r="C109" s="7" t="s">
        <v>2</v>
      </c>
      <c r="D109" s="7"/>
      <c r="E109" s="7" t="s">
        <v>239</v>
      </c>
      <c r="F109" s="7" t="s">
        <v>14</v>
      </c>
      <c r="G109" s="7">
        <v>1</v>
      </c>
    </row>
    <row r="110" spans="1:7" x14ac:dyDescent="0.25" outlineLevel="2" collapsed="1">
      <c r="A110" s="8" t="s">
        <v>12</v>
      </c>
      <c r="B110" s="9" t="s">
        <v>240</v>
      </c>
      <c r="C110" s="8" t="s">
        <v>2</v>
      </c>
      <c r="D110" s="8"/>
      <c r="E110" s="8" t="s">
        <v>241</v>
      </c>
      <c r="F110" s="8" t="s">
        <v>14</v>
      </c>
      <c r="G110" s="8" t="s">
        <v>2</v>
      </c>
    </row>
    <row r="111" spans="1:7" x14ac:dyDescent="0.25" outlineLevel="3" collapsed="1">
      <c r="A111" s="7" t="s">
        <v>12</v>
      </c>
      <c r="B111" s="7" t="s">
        <v>60</v>
      </c>
      <c r="C111" s="7" t="s">
        <v>2</v>
      </c>
      <c r="D111" s="7"/>
      <c r="E111" s="7" t="s">
        <v>242</v>
      </c>
      <c r="F111" s="7" t="s">
        <v>14</v>
      </c>
      <c r="G111" s="7">
        <v>1</v>
      </c>
    </row>
    <row r="112" spans="1:7" x14ac:dyDescent="0.25" outlineLevel="3" collapsed="1">
      <c r="A112" s="7" t="s">
        <v>12</v>
      </c>
      <c r="B112" s="7" t="s">
        <v>60</v>
      </c>
      <c r="C112" s="7" t="s">
        <v>2</v>
      </c>
      <c r="D112" s="7"/>
      <c r="E112" s="7" t="s">
        <v>243</v>
      </c>
      <c r="F112" s="7" t="s">
        <v>14</v>
      </c>
      <c r="G112" s="7">
        <v>1</v>
      </c>
    </row>
    <row r="113" spans="1:7" x14ac:dyDescent="0.25" outlineLevel="3" collapsed="1">
      <c r="A113" s="8" t="s">
        <v>12</v>
      </c>
      <c r="B113" s="9" t="s">
        <v>244</v>
      </c>
      <c r="C113" s="8" t="s">
        <v>2</v>
      </c>
      <c r="D113" s="8"/>
      <c r="E113" s="8" t="s">
        <v>245</v>
      </c>
      <c r="F113" s="8" t="s">
        <v>12</v>
      </c>
      <c r="G113" s="8" t="s">
        <v>2</v>
      </c>
    </row>
    <row r="114" spans="1:7" x14ac:dyDescent="0.25" outlineLevel="4" collapsed="1">
      <c r="A114" s="7" t="s">
        <v>12</v>
      </c>
      <c r="B114" s="7" t="s">
        <v>60</v>
      </c>
      <c r="C114" s="7" t="s">
        <v>2</v>
      </c>
      <c r="D114" s="7"/>
      <c r="E114" s="7" t="s">
        <v>246</v>
      </c>
      <c r="F114" s="7" t="s">
        <v>14</v>
      </c>
      <c r="G114" s="7">
        <v>1</v>
      </c>
    </row>
    <row r="115" spans="1:7" x14ac:dyDescent="0.25" outlineLevel="4" collapsed="1">
      <c r="A115" s="7" t="s">
        <v>12</v>
      </c>
      <c r="B115" s="7" t="s">
        <v>60</v>
      </c>
      <c r="C115" s="7" t="s">
        <v>2</v>
      </c>
      <c r="D115" s="7"/>
      <c r="E115" s="7" t="s">
        <v>247</v>
      </c>
      <c r="F115" s="7" t="s">
        <v>14</v>
      </c>
      <c r="G115" s="7">
        <v>1</v>
      </c>
    </row>
    <row r="116" spans="1:7" x14ac:dyDescent="0.25" outlineLevel="4" collapsed="1">
      <c r="A116" s="7" t="s">
        <v>12</v>
      </c>
      <c r="B116" s="7" t="s">
        <v>60</v>
      </c>
      <c r="C116" s="7" t="s">
        <v>2</v>
      </c>
      <c r="D116" s="7"/>
      <c r="E116" s="7" t="s">
        <v>248</v>
      </c>
      <c r="F116" s="7" t="s">
        <v>14</v>
      </c>
      <c r="G116" s="7">
        <v>1</v>
      </c>
    </row>
    <row r="117" spans="1:7" x14ac:dyDescent="0.25" outlineLevel="4" collapsed="1">
      <c r="A117" s="7" t="s">
        <v>12</v>
      </c>
      <c r="B117" s="7" t="s">
        <v>60</v>
      </c>
      <c r="C117" s="7" t="s">
        <v>2</v>
      </c>
      <c r="D117" s="7"/>
      <c r="E117" s="7" t="s">
        <v>249</v>
      </c>
      <c r="F117" s="7" t="s">
        <v>14</v>
      </c>
      <c r="G117" s="7">
        <v>1</v>
      </c>
    </row>
    <row r="118" spans="1:7" x14ac:dyDescent="0.25" outlineLevel="4" collapsed="1">
      <c r="A118" s="7" t="s">
        <v>12</v>
      </c>
      <c r="B118" s="7" t="s">
        <v>60</v>
      </c>
      <c r="C118" s="7" t="s">
        <v>2</v>
      </c>
      <c r="D118" s="7"/>
      <c r="E118" s="7" t="s">
        <v>250</v>
      </c>
      <c r="F118" s="7" t="s">
        <v>14</v>
      </c>
      <c r="G118" s="7">
        <v>1</v>
      </c>
    </row>
    <row r="119" spans="1:7" x14ac:dyDescent="0.25" outlineLevel="2" collapsed="1">
      <c r="A119" s="7" t="s">
        <v>12</v>
      </c>
      <c r="B119" s="7" t="s">
        <v>60</v>
      </c>
      <c r="C119" s="7" t="s">
        <v>2</v>
      </c>
      <c r="D119" s="7"/>
      <c r="E119" s="7" t="s">
        <v>251</v>
      </c>
      <c r="F119" s="7" t="s">
        <v>14</v>
      </c>
      <c r="G119" s="7">
        <v>1</v>
      </c>
    </row>
    <row r="120" spans="1:7" x14ac:dyDescent="0.25" outlineLevel="2" collapsed="1">
      <c r="A120" s="7" t="s">
        <v>12</v>
      </c>
      <c r="B120" s="7" t="s">
        <v>60</v>
      </c>
      <c r="C120" s="7" t="s">
        <v>2</v>
      </c>
      <c r="D120" s="7"/>
      <c r="E120" s="7" t="s">
        <v>252</v>
      </c>
      <c r="F120" s="7" t="s">
        <v>14</v>
      </c>
      <c r="G120" s="7">
        <v>1</v>
      </c>
    </row>
    <row r="121" spans="1:7" x14ac:dyDescent="0.25" outlineLevel="2" collapsed="1">
      <c r="A121" s="7" t="s">
        <v>12</v>
      </c>
      <c r="B121" s="7" t="s">
        <v>60</v>
      </c>
      <c r="C121" s="7" t="s">
        <v>2</v>
      </c>
      <c r="D121" s="7"/>
      <c r="E121" s="7" t="s">
        <v>253</v>
      </c>
      <c r="F121" s="7" t="s">
        <v>14</v>
      </c>
      <c r="G121" s="7">
        <v>1</v>
      </c>
    </row>
    <row r="122" spans="1:7" x14ac:dyDescent="0.25" outlineLevel="2" collapsed="1">
      <c r="A122" s="7" t="s">
        <v>12</v>
      </c>
      <c r="B122" s="7" t="s">
        <v>60</v>
      </c>
      <c r="C122" s="7" t="s">
        <v>2</v>
      </c>
      <c r="D122" s="7"/>
      <c r="E122" s="7" t="s">
        <v>254</v>
      </c>
      <c r="F122" s="7" t="s">
        <v>14</v>
      </c>
      <c r="G122" s="7">
        <v>1</v>
      </c>
    </row>
    <row r="123" spans="1:7" x14ac:dyDescent="0.25">
      <c r="A123" s="5" t="s">
        <v>12</v>
      </c>
      <c r="B123" s="6" t="s">
        <v>255</v>
      </c>
      <c r="C123" s="5" t="s">
        <v>2</v>
      </c>
      <c r="D123" s="5"/>
      <c r="E123" s="5" t="s">
        <v>256</v>
      </c>
      <c r="F123" s="5" t="s">
        <v>12</v>
      </c>
      <c r="G123" s="5" t="s">
        <v>2</v>
      </c>
    </row>
    <row r="124" spans="1:7" x14ac:dyDescent="0.25" outlineLevel="1" collapsed="1">
      <c r="A124" s="7" t="s">
        <v>12</v>
      </c>
      <c r="B124" s="7" t="s">
        <v>60</v>
      </c>
      <c r="C124" s="7" t="s">
        <v>2</v>
      </c>
      <c r="D124" s="7"/>
      <c r="E124" s="7" t="s">
        <v>257</v>
      </c>
      <c r="F124" s="7" t="s">
        <v>14</v>
      </c>
      <c r="G124" s="7">
        <v>1</v>
      </c>
    </row>
    <row r="125" spans="1:7" x14ac:dyDescent="0.25" outlineLevel="1" collapsed="1">
      <c r="A125" s="7" t="s">
        <v>12</v>
      </c>
      <c r="B125" s="7" t="s">
        <v>60</v>
      </c>
      <c r="C125" s="7" t="s">
        <v>2</v>
      </c>
      <c r="D125" s="7"/>
      <c r="E125" s="7" t="s">
        <v>258</v>
      </c>
      <c r="F125" s="7" t="s">
        <v>14</v>
      </c>
      <c r="G125" s="7">
        <v>1</v>
      </c>
    </row>
    <row r="126" spans="1:7" x14ac:dyDescent="0.25" outlineLevel="1" collapsed="1">
      <c r="A126" s="7" t="s">
        <v>12</v>
      </c>
      <c r="B126" s="7" t="s">
        <v>60</v>
      </c>
      <c r="C126" s="7" t="s">
        <v>2</v>
      </c>
      <c r="D126" s="7"/>
      <c r="E126" s="7" t="s">
        <v>259</v>
      </c>
      <c r="F126" s="7" t="s">
        <v>14</v>
      </c>
      <c r="G126" s="7">
        <v>1</v>
      </c>
    </row>
    <row r="127" spans="1:7" x14ac:dyDescent="0.25" outlineLevel="1" collapsed="1">
      <c r="A127" s="7" t="s">
        <v>12</v>
      </c>
      <c r="B127" s="7" t="s">
        <v>60</v>
      </c>
      <c r="C127" s="7" t="s">
        <v>2</v>
      </c>
      <c r="D127" s="7"/>
      <c r="E127" s="7" t="s">
        <v>260</v>
      </c>
      <c r="F127" s="7" t="s">
        <v>14</v>
      </c>
      <c r="G127" s="7">
        <v>1</v>
      </c>
    </row>
    <row r="128" spans="1:7" x14ac:dyDescent="0.25" outlineLevel="1" collapsed="1">
      <c r="A128" s="7" t="s">
        <v>12</v>
      </c>
      <c r="B128" s="7" t="s">
        <v>60</v>
      </c>
      <c r="C128" s="7" t="s">
        <v>2</v>
      </c>
      <c r="D128" s="7"/>
      <c r="E128" s="7" t="s">
        <v>261</v>
      </c>
      <c r="F128" s="7" t="s">
        <v>14</v>
      </c>
      <c r="G128" s="7">
        <v>1</v>
      </c>
    </row>
    <row r="129" spans="1:7" x14ac:dyDescent="0.25" outlineLevel="1" collapsed="1">
      <c r="A129" s="7" t="s">
        <v>12</v>
      </c>
      <c r="B129" s="7" t="s">
        <v>60</v>
      </c>
      <c r="C129" s="7" t="s">
        <v>2</v>
      </c>
      <c r="D129" s="7"/>
      <c r="E129" s="7" t="s">
        <v>262</v>
      </c>
      <c r="F129" s="7" t="s">
        <v>14</v>
      </c>
      <c r="G129" s="7">
        <v>1</v>
      </c>
    </row>
    <row r="130" spans="1:7" x14ac:dyDescent="0.25" outlineLevel="1" collapsed="1">
      <c r="A130" s="8" t="s">
        <v>12</v>
      </c>
      <c r="B130" s="9" t="s">
        <v>263</v>
      </c>
      <c r="C130" s="8" t="s">
        <v>2</v>
      </c>
      <c r="D130" s="8"/>
      <c r="E130" s="8" t="s">
        <v>264</v>
      </c>
      <c r="F130" s="8" t="s">
        <v>14</v>
      </c>
      <c r="G130" s="8" t="s">
        <v>2</v>
      </c>
    </row>
    <row r="131" spans="1:7" x14ac:dyDescent="0.25" outlineLevel="2" collapsed="1">
      <c r="A131" s="7" t="s">
        <v>12</v>
      </c>
      <c r="B131" s="7" t="s">
        <v>60</v>
      </c>
      <c r="C131" s="7" t="s">
        <v>2</v>
      </c>
      <c r="D131" s="7"/>
      <c r="E131" s="7" t="s">
        <v>120</v>
      </c>
      <c r="F131" s="7" t="s">
        <v>14</v>
      </c>
      <c r="G131" s="7">
        <v>1</v>
      </c>
    </row>
    <row r="132" spans="1:7" x14ac:dyDescent="0.25" outlineLevel="2" collapsed="1">
      <c r="A132" s="7" t="s">
        <v>12</v>
      </c>
      <c r="B132" s="7" t="s">
        <v>60</v>
      </c>
      <c r="C132" s="7" t="s">
        <v>2</v>
      </c>
      <c r="D132" s="7"/>
      <c r="E132" s="7" t="s">
        <v>265</v>
      </c>
      <c r="F132" s="7" t="s">
        <v>14</v>
      </c>
      <c r="G132" s="7">
        <v>1</v>
      </c>
    </row>
    <row r="133" spans="1:7" x14ac:dyDescent="0.25" outlineLevel="2" collapsed="1">
      <c r="A133" s="7" t="s">
        <v>12</v>
      </c>
      <c r="B133" s="7" t="s">
        <v>60</v>
      </c>
      <c r="C133" s="7" t="s">
        <v>2</v>
      </c>
      <c r="D133" s="7"/>
      <c r="E133" s="7" t="s">
        <v>266</v>
      </c>
      <c r="F133" s="7" t="s">
        <v>14</v>
      </c>
      <c r="G133" s="7">
        <v>1</v>
      </c>
    </row>
    <row r="134" spans="1:7" x14ac:dyDescent="0.25" outlineLevel="2" collapsed="1">
      <c r="A134" s="7" t="s">
        <v>12</v>
      </c>
      <c r="B134" s="7" t="s">
        <v>62</v>
      </c>
      <c r="C134" s="7" t="s">
        <v>2</v>
      </c>
      <c r="D134" s="7"/>
      <c r="E134" s="7" t="s">
        <v>267</v>
      </c>
      <c r="F134" s="7" t="s">
        <v>14</v>
      </c>
      <c r="G134" s="7" t="b">
        <v>1</v>
      </c>
    </row>
    <row r="135" spans="1:7" x14ac:dyDescent="0.25" outlineLevel="2" collapsed="1">
      <c r="A135" s="7" t="s">
        <v>12</v>
      </c>
      <c r="B135" s="7" t="s">
        <v>60</v>
      </c>
      <c r="C135" s="7" t="s">
        <v>2</v>
      </c>
      <c r="D135" s="7"/>
      <c r="E135" s="7" t="s">
        <v>105</v>
      </c>
      <c r="F135" s="7" t="s">
        <v>14</v>
      </c>
      <c r="G135" s="7">
        <v>1</v>
      </c>
    </row>
    <row r="136" spans="1:7" x14ac:dyDescent="0.25" outlineLevel="2" collapsed="1">
      <c r="A136" s="7" t="s">
        <v>12</v>
      </c>
      <c r="B136" s="7" t="s">
        <v>60</v>
      </c>
      <c r="C136" s="7" t="s">
        <v>2</v>
      </c>
      <c r="D136" s="7"/>
      <c r="E136" s="7" t="s">
        <v>268</v>
      </c>
      <c r="F136" s="7" t="s">
        <v>14</v>
      </c>
      <c r="G136" s="7">
        <v>1</v>
      </c>
    </row>
    <row r="137" spans="1:7" x14ac:dyDescent="0.25" outlineLevel="2" collapsed="1">
      <c r="A137" s="7" t="s">
        <v>12</v>
      </c>
      <c r="B137" s="7" t="s">
        <v>60</v>
      </c>
      <c r="C137" s="7" t="s">
        <v>2</v>
      </c>
      <c r="D137" s="7"/>
      <c r="E137" s="7" t="s">
        <v>269</v>
      </c>
      <c r="F137" s="7" t="s">
        <v>14</v>
      </c>
      <c r="G137" s="7">
        <v>1</v>
      </c>
    </row>
    <row r="138" spans="1:7" x14ac:dyDescent="0.25" outlineLevel="1" collapsed="1">
      <c r="A138" s="7" t="s">
        <v>12</v>
      </c>
      <c r="B138" s="7" t="s">
        <v>96</v>
      </c>
      <c r="C138" s="10" t="s">
        <v>270</v>
      </c>
      <c r="D138" s="7"/>
      <c r="E138" s="7" t="s">
        <v>271</v>
      </c>
      <c r="F138" s="7" t="s">
        <v>14</v>
      </c>
      <c r="G138" s="7" t="s">
        <v>272</v>
      </c>
    </row>
    <row r="139" spans="1:7" x14ac:dyDescent="0.25" outlineLevel="1" collapsed="1">
      <c r="A139" s="7" t="s">
        <v>14</v>
      </c>
      <c r="B139" s="7" t="s">
        <v>60</v>
      </c>
      <c r="C139" s="7" t="s">
        <v>2</v>
      </c>
      <c r="D139" s="7">
        <f>EXACT(G138,"Historical or chronosequence-derived data")</f>
      </c>
      <c r="E139" s="7" t="s">
        <v>105</v>
      </c>
      <c r="F139" s="7" t="s">
        <v>14</v>
      </c>
      <c r="G139" s="7">
        <v>1</v>
      </c>
    </row>
    <row r="140" spans="1:7" x14ac:dyDescent="0.25" outlineLevel="1" collapsed="1">
      <c r="A140" s="7" t="s">
        <v>14</v>
      </c>
      <c r="B140" s="7" t="s">
        <v>60</v>
      </c>
      <c r="C140" s="7" t="s">
        <v>2</v>
      </c>
      <c r="D140" s="7">
        <f>EXACT(G138,"Estimates of the initial amount of carbon that is exposed")</f>
      </c>
      <c r="E140" s="7" t="s">
        <v>273</v>
      </c>
      <c r="F140" s="7" t="s">
        <v>14</v>
      </c>
      <c r="G140" s="7">
        <v>1</v>
      </c>
    </row>
    <row r="141" spans="1:7" x14ac:dyDescent="0.25" outlineLevel="1" collapsed="1">
      <c r="A141" s="7" t="s">
        <v>14</v>
      </c>
      <c r="B141" s="7" t="s">
        <v>60</v>
      </c>
      <c r="C141" s="7" t="s">
        <v>2</v>
      </c>
      <c r="D141" s="7">
        <f>EXACT(G138,"Estimates of the initial amount of carbon that is exposed")</f>
      </c>
      <c r="E141" s="7" t="s">
        <v>274</v>
      </c>
      <c r="F141" s="7" t="s">
        <v>14</v>
      </c>
      <c r="G141" s="7">
        <v>1</v>
      </c>
    </row>
    <row r="142" spans="1:7" x14ac:dyDescent="0.25" outlineLevel="1" collapsed="1">
      <c r="A142" s="7" t="s">
        <v>14</v>
      </c>
      <c r="B142" s="7" t="s">
        <v>60</v>
      </c>
      <c r="C142" s="7" t="s">
        <v>2</v>
      </c>
      <c r="D142" s="7">
        <f>EXACT(G138,"Estimates of the initial amount of carbon that is exposed")</f>
      </c>
      <c r="E142" s="7" t="s">
        <v>275</v>
      </c>
      <c r="F142" s="7" t="s">
        <v>14</v>
      </c>
      <c r="G142" s="7">
        <v>1</v>
      </c>
    </row>
    <row r="143" spans="1:7" x14ac:dyDescent="0.25" outlineLevel="1" collapsed="1">
      <c r="A143" s="7" t="s">
        <v>14</v>
      </c>
      <c r="B143" s="7" t="s">
        <v>60</v>
      </c>
      <c r="C143" s="7" t="s">
        <v>2</v>
      </c>
      <c r="D143" s="7">
        <f>EXACT(G138,"Estimates of the initial amount of carbon that is exposed")</f>
      </c>
      <c r="E143" s="7" t="s">
        <v>276</v>
      </c>
      <c r="F143" s="7" t="s">
        <v>14</v>
      </c>
      <c r="G143" s="7">
        <v>1</v>
      </c>
    </row>
    <row r="144" spans="1:7" x14ac:dyDescent="0.25" outlineLevel="1" collapsed="1">
      <c r="A144" s="7" t="s">
        <v>14</v>
      </c>
      <c r="B144" s="7" t="s">
        <v>60</v>
      </c>
      <c r="C144" s="7" t="s">
        <v>2</v>
      </c>
      <c r="D144" s="7">
        <f>EXACT(G138,"Estimates of the initial amount of carbon that is exposed")</f>
      </c>
      <c r="E144" s="7" t="s">
        <v>277</v>
      </c>
      <c r="F144" s="7" t="s">
        <v>14</v>
      </c>
      <c r="G144" s="7">
        <v>1</v>
      </c>
    </row>
    <row r="145" spans="1:7" x14ac:dyDescent="0.25" outlineLevel="1" collapsed="1">
      <c r="A145" s="7" t="s">
        <v>12</v>
      </c>
      <c r="B145" s="7" t="s">
        <v>60</v>
      </c>
      <c r="C145" s="7" t="s">
        <v>2</v>
      </c>
      <c r="D145" s="7"/>
      <c r="E145" s="7" t="s">
        <v>278</v>
      </c>
      <c r="F145" s="7" t="s">
        <v>14</v>
      </c>
      <c r="G145" s="7">
        <v>1</v>
      </c>
    </row>
    <row r="146" spans="1:7" x14ac:dyDescent="0.25" outlineLevel="1" collapsed="1">
      <c r="A146" s="7" t="s">
        <v>12</v>
      </c>
      <c r="B146" s="7" t="s">
        <v>60</v>
      </c>
      <c r="C146" s="7" t="s">
        <v>2</v>
      </c>
      <c r="D146" s="7"/>
      <c r="E146" s="7" t="s">
        <v>279</v>
      </c>
      <c r="F146" s="7" t="s">
        <v>14</v>
      </c>
      <c r="G146" s="7">
        <v>1</v>
      </c>
    </row>
    <row r="147" spans="1:7" x14ac:dyDescent="0.25" outlineLevel="1" collapsed="1">
      <c r="A147" s="7" t="s">
        <v>12</v>
      </c>
      <c r="B147" s="7" t="s">
        <v>62</v>
      </c>
      <c r="C147" s="7" t="s">
        <v>2</v>
      </c>
      <c r="D147" s="7"/>
      <c r="E147" s="7" t="s">
        <v>280</v>
      </c>
      <c r="F147" s="7" t="s">
        <v>14</v>
      </c>
      <c r="G147" s="7" t="b">
        <v>1</v>
      </c>
    </row>
    <row r="148" spans="1:7" x14ac:dyDescent="0.25" outlineLevel="1" collapsed="1">
      <c r="A148" s="7" t="s">
        <v>12</v>
      </c>
      <c r="B148" s="7" t="s">
        <v>96</v>
      </c>
      <c r="C148" s="10" t="s">
        <v>281</v>
      </c>
      <c r="D148" s="7"/>
      <c r="E148" s="7" t="s">
        <v>282</v>
      </c>
      <c r="F148" s="7" t="s">
        <v>14</v>
      </c>
      <c r="G148" s="7" t="s">
        <v>283</v>
      </c>
    </row>
    <row r="149" spans="1:7" x14ac:dyDescent="0.25" outlineLevel="1" collapsed="1">
      <c r="A149" s="7" t="s">
        <v>14</v>
      </c>
      <c r="B149" s="7" t="s">
        <v>60</v>
      </c>
      <c r="C149" s="7" t="s">
        <v>2</v>
      </c>
      <c r="D149" s="7">
        <f>EXACT(G148,"Field-collected data")</f>
      </c>
      <c r="E149" s="7" t="s">
        <v>284</v>
      </c>
      <c r="F149" s="7" t="s">
        <v>14</v>
      </c>
      <c r="G149" s="7">
        <v>1</v>
      </c>
    </row>
    <row r="150" spans="1:7" x14ac:dyDescent="0.25" outlineLevel="1" collapsed="1">
      <c r="A150" s="7" t="s">
        <v>14</v>
      </c>
      <c r="B150" s="7" t="s">
        <v>60</v>
      </c>
      <c r="C150" s="7" t="s">
        <v>2</v>
      </c>
      <c r="D150" s="7">
        <f>EXACT(G148,"Field-collected data")</f>
      </c>
      <c r="E150" s="7" t="s">
        <v>285</v>
      </c>
      <c r="F150" s="7" t="s">
        <v>14</v>
      </c>
      <c r="G150" s="7">
        <v>1</v>
      </c>
    </row>
    <row r="151" spans="1:7" x14ac:dyDescent="0.25" outlineLevel="1" collapsed="1">
      <c r="A151" s="7" t="s">
        <v>14</v>
      </c>
      <c r="B151" s="7" t="s">
        <v>60</v>
      </c>
      <c r="C151" s="7" t="s">
        <v>2</v>
      </c>
      <c r="D151" s="7">
        <f>EXACT(G148,"Modeling")</f>
      </c>
      <c r="E151" s="7" t="s">
        <v>286</v>
      </c>
      <c r="F151" s="7" t="s">
        <v>14</v>
      </c>
      <c r="G151" s="7">
        <v>1</v>
      </c>
    </row>
    <row r="152" spans="1:7" x14ac:dyDescent="0.25" outlineLevel="1" collapsed="1">
      <c r="A152" s="7" t="s">
        <v>14</v>
      </c>
      <c r="B152" s="7" t="s">
        <v>60</v>
      </c>
      <c r="C152" s="7" t="s">
        <v>2</v>
      </c>
      <c r="D152" s="7">
        <f>EXACT(G148,"Published values")</f>
      </c>
      <c r="E152" s="7" t="s">
        <v>287</v>
      </c>
      <c r="F152" s="7" t="s">
        <v>14</v>
      </c>
      <c r="G152" s="7">
        <v>1</v>
      </c>
    </row>
    <row r="153" spans="1:7" x14ac:dyDescent="0.25" outlineLevel="1" collapsed="1">
      <c r="A153" s="7" t="s">
        <v>12</v>
      </c>
      <c r="B153" s="7" t="s">
        <v>96</v>
      </c>
      <c r="C153" s="10" t="s">
        <v>288</v>
      </c>
      <c r="D153" s="7"/>
      <c r="E153" s="7" t="s">
        <v>289</v>
      </c>
      <c r="F153" s="7" t="s">
        <v>14</v>
      </c>
      <c r="G153" s="7" t="s">
        <v>290</v>
      </c>
    </row>
    <row r="154" spans="1:7" x14ac:dyDescent="0.25" outlineLevel="1" collapsed="1">
      <c r="A154" s="8" t="s">
        <v>14</v>
      </c>
      <c r="B154" s="9" t="s">
        <v>291</v>
      </c>
      <c r="C154" s="8" t="s">
        <v>2</v>
      </c>
      <c r="D154" s="8">
        <f>EXACT(G153,"Default factors")</f>
      </c>
      <c r="E154" s="8" t="s">
        <v>292</v>
      </c>
      <c r="F154" s="8" t="s">
        <v>14</v>
      </c>
      <c r="G154" s="8" t="s">
        <v>2</v>
      </c>
    </row>
    <row r="155" spans="1:7" x14ac:dyDescent="0.25" outlineLevel="2" collapsed="1">
      <c r="A155" s="7" t="s">
        <v>12</v>
      </c>
      <c r="B155" s="7" t="s">
        <v>62</v>
      </c>
      <c r="C155" s="7" t="s">
        <v>2</v>
      </c>
      <c r="D155" s="7"/>
      <c r="E155" s="7" t="s">
        <v>293</v>
      </c>
      <c r="F155" s="7" t="s">
        <v>14</v>
      </c>
      <c r="G155" s="7" t="b">
        <v>1</v>
      </c>
    </row>
    <row r="156" spans="1:7" x14ac:dyDescent="0.25" outlineLevel="2" collapsed="1">
      <c r="A156" s="7" t="s">
        <v>14</v>
      </c>
      <c r="B156" s="7" t="s">
        <v>96</v>
      </c>
      <c r="C156" s="10" t="s">
        <v>294</v>
      </c>
      <c r="D156" s="7">
        <f>EXACT(G155,true)</f>
      </c>
      <c r="E156" s="7" t="s">
        <v>295</v>
      </c>
      <c r="F156" s="7" t="s">
        <v>14</v>
      </c>
      <c r="G156" s="7" t="s">
        <v>296</v>
      </c>
    </row>
    <row r="157" spans="1:7" x14ac:dyDescent="0.25" outlineLevel="2" collapsed="1">
      <c r="A157" s="7" t="s">
        <v>12</v>
      </c>
      <c r="B157" s="7" t="s">
        <v>60</v>
      </c>
      <c r="C157" s="7" t="s">
        <v>2</v>
      </c>
      <c r="D157" s="7"/>
      <c r="E157" s="7" t="s">
        <v>297</v>
      </c>
      <c r="F157" s="7" t="s">
        <v>14</v>
      </c>
      <c r="G157" s="7">
        <v>1</v>
      </c>
    </row>
    <row r="158" spans="1:7" x14ac:dyDescent="0.25" outlineLevel="2" collapsed="1">
      <c r="A158" s="7" t="s">
        <v>12</v>
      </c>
      <c r="B158" s="7" t="s">
        <v>60</v>
      </c>
      <c r="C158" s="7" t="s">
        <v>2</v>
      </c>
      <c r="D158" s="7"/>
      <c r="E158" s="7" t="s">
        <v>298</v>
      </c>
      <c r="F158" s="7" t="s">
        <v>14</v>
      </c>
      <c r="G158" s="7">
        <v>1</v>
      </c>
    </row>
    <row r="159" spans="1:7" x14ac:dyDescent="0.25" outlineLevel="2" collapsed="1">
      <c r="A159" s="7" t="s">
        <v>12</v>
      </c>
      <c r="B159" s="7" t="s">
        <v>60</v>
      </c>
      <c r="C159" s="7" t="s">
        <v>2</v>
      </c>
      <c r="D159" s="7"/>
      <c r="E159" s="7" t="s">
        <v>299</v>
      </c>
      <c r="F159" s="7" t="s">
        <v>14</v>
      </c>
      <c r="G159" s="7">
        <v>1</v>
      </c>
    </row>
    <row r="160" spans="1:7" x14ac:dyDescent="0.25" outlineLevel="2" collapsed="1">
      <c r="A160" s="7" t="s">
        <v>12</v>
      </c>
      <c r="B160" s="7" t="s">
        <v>60</v>
      </c>
      <c r="C160" s="7" t="s">
        <v>2</v>
      </c>
      <c r="D160" s="7"/>
      <c r="E160" s="7" t="s">
        <v>300</v>
      </c>
      <c r="F160" s="7" t="s">
        <v>14</v>
      </c>
      <c r="G160" s="7">
        <v>1</v>
      </c>
    </row>
    <row r="161" spans="1:7" x14ac:dyDescent="0.25" outlineLevel="2" collapsed="1">
      <c r="A161" s="7" t="s">
        <v>12</v>
      </c>
      <c r="B161" s="7" t="s">
        <v>60</v>
      </c>
      <c r="C161" s="7" t="s">
        <v>2</v>
      </c>
      <c r="D161" s="7"/>
      <c r="E161" s="7" t="s">
        <v>277</v>
      </c>
      <c r="F161" s="7" t="s">
        <v>14</v>
      </c>
      <c r="G161" s="7">
        <v>1</v>
      </c>
    </row>
    <row r="162" spans="1:7" x14ac:dyDescent="0.25" outlineLevel="1" collapsed="1">
      <c r="A162" s="7" t="s">
        <v>14</v>
      </c>
      <c r="B162" s="7" t="s">
        <v>60</v>
      </c>
      <c r="C162" s="7" t="s">
        <v>2</v>
      </c>
      <c r="D162" s="7">
        <f>EXACT(G153,"Proxies")</f>
      </c>
      <c r="E162" s="7" t="s">
        <v>301</v>
      </c>
      <c r="F162" s="7" t="s">
        <v>14</v>
      </c>
      <c r="G162" s="7">
        <v>1</v>
      </c>
    </row>
    <row r="163" spans="1:7" x14ac:dyDescent="0.25" outlineLevel="1" collapsed="1">
      <c r="A163" s="7" t="s">
        <v>14</v>
      </c>
      <c r="B163" s="7" t="s">
        <v>60</v>
      </c>
      <c r="C163" s="7" t="s">
        <v>2</v>
      </c>
      <c r="D163" s="7">
        <f>EXACT(G153,"Estimates of the amount of carbon that is eroded")</f>
      </c>
      <c r="E163" s="7" t="s">
        <v>297</v>
      </c>
      <c r="F163" s="7" t="s">
        <v>14</v>
      </c>
      <c r="G163" s="7">
        <v>1</v>
      </c>
    </row>
    <row r="164" spans="1:7" x14ac:dyDescent="0.25" outlineLevel="1" collapsed="1">
      <c r="A164" s="7" t="s">
        <v>14</v>
      </c>
      <c r="B164" s="7" t="s">
        <v>60</v>
      </c>
      <c r="C164" s="7" t="s">
        <v>2</v>
      </c>
      <c r="D164" s="7">
        <f>EXACT(G153,"Estimates of the amount of carbon that is eroded")</f>
      </c>
      <c r="E164" s="7" t="s">
        <v>298</v>
      </c>
      <c r="F164" s="7" t="s">
        <v>14</v>
      </c>
      <c r="G164" s="7">
        <v>1</v>
      </c>
    </row>
    <row r="165" spans="1:7" x14ac:dyDescent="0.25" outlineLevel="1" collapsed="1">
      <c r="A165" s="7" t="s">
        <v>14</v>
      </c>
      <c r="B165" s="7" t="s">
        <v>60</v>
      </c>
      <c r="C165" s="7" t="s">
        <v>2</v>
      </c>
      <c r="D165" s="7">
        <f>EXACT(G153,"Estimates of the amount of carbon that is eroded")</f>
      </c>
      <c r="E165" s="7" t="s">
        <v>299</v>
      </c>
      <c r="F165" s="7" t="s">
        <v>14</v>
      </c>
      <c r="G165" s="7">
        <v>1</v>
      </c>
    </row>
    <row r="166" spans="1:7" x14ac:dyDescent="0.25" outlineLevel="1" collapsed="1">
      <c r="A166" s="7" t="s">
        <v>14</v>
      </c>
      <c r="B166" s="7" t="s">
        <v>60</v>
      </c>
      <c r="C166" s="7" t="s">
        <v>2</v>
      </c>
      <c r="D166" s="7">
        <f>EXACT(G153,"Estimates of the amount of carbon that is eroded")</f>
      </c>
      <c r="E166" s="7" t="s">
        <v>300</v>
      </c>
      <c r="F166" s="7" t="s">
        <v>14</v>
      </c>
      <c r="G166" s="7">
        <v>1</v>
      </c>
    </row>
    <row r="167" spans="1:7" x14ac:dyDescent="0.25" outlineLevel="1" collapsed="1">
      <c r="A167" s="7" t="s">
        <v>14</v>
      </c>
      <c r="B167" s="7" t="s">
        <v>60</v>
      </c>
      <c r="C167" s="7" t="s">
        <v>2</v>
      </c>
      <c r="D167" s="7">
        <f>EXACT(G153,"Estimates of the amount of carbon that is eroded")</f>
      </c>
      <c r="E167" s="7" t="s">
        <v>277</v>
      </c>
      <c r="F167" s="7" t="s">
        <v>14</v>
      </c>
      <c r="G167" s="7">
        <v>1</v>
      </c>
    </row>
    <row r="168" spans="1:7" x14ac:dyDescent="0.25" outlineLevel="1" collapsed="1">
      <c r="A168" s="7" t="s">
        <v>12</v>
      </c>
      <c r="B168" s="7" t="s">
        <v>60</v>
      </c>
      <c r="C168" s="7" t="s">
        <v>2</v>
      </c>
      <c r="D168" s="7"/>
      <c r="E168" s="7" t="s">
        <v>302</v>
      </c>
      <c r="F168" s="7" t="s">
        <v>14</v>
      </c>
      <c r="G168" s="7">
        <v>1</v>
      </c>
    </row>
    <row r="169" spans="1:7" x14ac:dyDescent="0.25" outlineLevel="1" collapsed="1">
      <c r="A169" s="7" t="s">
        <v>12</v>
      </c>
      <c r="B169" s="7" t="s">
        <v>96</v>
      </c>
      <c r="C169" s="10" t="s">
        <v>303</v>
      </c>
      <c r="D169" s="7"/>
      <c r="E169" s="7" t="s">
        <v>304</v>
      </c>
      <c r="F169" s="7" t="s">
        <v>14</v>
      </c>
      <c r="G169" s="7" t="s">
        <v>272</v>
      </c>
    </row>
    <row r="170" spans="1:7" x14ac:dyDescent="0.25" outlineLevel="1" collapsed="1">
      <c r="A170" s="7" t="s">
        <v>14</v>
      </c>
      <c r="B170" s="7" t="s">
        <v>60</v>
      </c>
      <c r="C170" s="7" t="s">
        <v>2</v>
      </c>
      <c r="D170" s="7">
        <f>EXACT(G169,"Proxies")</f>
      </c>
      <c r="E170" s="7" t="s">
        <v>305</v>
      </c>
      <c r="F170" s="7" t="s">
        <v>14</v>
      </c>
      <c r="G170" s="7">
        <v>1</v>
      </c>
    </row>
    <row r="171" spans="1:7" x14ac:dyDescent="0.25" outlineLevel="1" collapsed="1">
      <c r="A171" s="7" t="s">
        <v>14</v>
      </c>
      <c r="B171" s="7" t="s">
        <v>60</v>
      </c>
      <c r="C171" s="7" t="s">
        <v>2</v>
      </c>
      <c r="D171" s="7">
        <f>EXACT(G169,"Estimates of the initial amount of carbon that is exposed")</f>
      </c>
      <c r="E171" s="7" t="s">
        <v>306</v>
      </c>
      <c r="F171" s="7" t="s">
        <v>14</v>
      </c>
      <c r="G171" s="7">
        <v>1</v>
      </c>
    </row>
    <row r="172" spans="1:7" x14ac:dyDescent="0.25" outlineLevel="1" collapsed="1">
      <c r="A172" s="7" t="s">
        <v>14</v>
      </c>
      <c r="B172" s="7" t="s">
        <v>60</v>
      </c>
      <c r="C172" s="7" t="s">
        <v>2</v>
      </c>
      <c r="D172" s="7">
        <f>EXACT(G169,"Estimates of the initial amount of carbon that is exposed")</f>
      </c>
      <c r="E172" s="7" t="s">
        <v>307</v>
      </c>
      <c r="F172" s="7" t="s">
        <v>14</v>
      </c>
      <c r="G172" s="7">
        <v>1</v>
      </c>
    </row>
    <row r="173" spans="1:7" x14ac:dyDescent="0.25" outlineLevel="1" collapsed="1">
      <c r="A173" s="7" t="s">
        <v>14</v>
      </c>
      <c r="B173" s="7" t="s">
        <v>60</v>
      </c>
      <c r="C173" s="7" t="s">
        <v>2</v>
      </c>
      <c r="D173" s="7">
        <f>EXACT(G169,"Estimates of the initial amount of carbon that is exposed")</f>
      </c>
      <c r="E173" s="7" t="s">
        <v>308</v>
      </c>
      <c r="F173" s="7" t="s">
        <v>14</v>
      </c>
      <c r="G173" s="7">
        <v>1</v>
      </c>
    </row>
    <row r="174" spans="1:7" x14ac:dyDescent="0.25" outlineLevel="1" collapsed="1">
      <c r="A174" s="7" t="s">
        <v>14</v>
      </c>
      <c r="B174" s="7" t="s">
        <v>60</v>
      </c>
      <c r="C174" s="7" t="s">
        <v>2</v>
      </c>
      <c r="D174" s="7">
        <f>EXACT(G169,"Estimates of the initial amount of carbon that is exposed")</f>
      </c>
      <c r="E174" s="7" t="s">
        <v>309</v>
      </c>
      <c r="F174" s="7" t="s">
        <v>14</v>
      </c>
      <c r="G174" s="7">
        <v>1</v>
      </c>
    </row>
    <row r="175" spans="1:7" x14ac:dyDescent="0.25" outlineLevel="1" collapsed="1">
      <c r="A175" s="7" t="s">
        <v>14</v>
      </c>
      <c r="B175" s="7" t="s">
        <v>60</v>
      </c>
      <c r="C175" s="7" t="s">
        <v>2</v>
      </c>
      <c r="D175" s="7">
        <f>EXACT(G169,"Estimates of the initial amount of carbon that is exposed")</f>
      </c>
      <c r="E175" s="7" t="s">
        <v>277</v>
      </c>
      <c r="F175" s="7" t="s">
        <v>14</v>
      </c>
      <c r="G175" s="7">
        <v>1</v>
      </c>
    </row>
    <row r="176" spans="1:7" x14ac:dyDescent="0.25" outlineLevel="1" collapsed="1">
      <c r="A176" s="7" t="s">
        <v>12</v>
      </c>
      <c r="B176" s="7" t="s">
        <v>60</v>
      </c>
      <c r="C176" s="7" t="s">
        <v>2</v>
      </c>
      <c r="D176" s="7"/>
      <c r="E176" s="7" t="s">
        <v>310</v>
      </c>
      <c r="F176" s="7" t="s">
        <v>14</v>
      </c>
      <c r="G176" s="7">
        <v>1</v>
      </c>
    </row>
    <row r="177" spans="1:7" x14ac:dyDescent="0.25" outlineLevel="1" collapsed="1">
      <c r="A177" s="7" t="s">
        <v>12</v>
      </c>
      <c r="B177" s="7" t="s">
        <v>62</v>
      </c>
      <c r="C177" s="7" t="s">
        <v>2</v>
      </c>
      <c r="D177" s="7"/>
      <c r="E177" s="7" t="s">
        <v>311</v>
      </c>
      <c r="F177" s="7" t="s">
        <v>14</v>
      </c>
      <c r="G177" s="7" t="b">
        <v>1</v>
      </c>
    </row>
    <row r="178" spans="1:7" x14ac:dyDescent="0.25" outlineLevel="1" collapsed="1">
      <c r="A178" s="8" t="s">
        <v>14</v>
      </c>
      <c r="B178" s="9" t="s">
        <v>312</v>
      </c>
      <c r="C178" s="8" t="s">
        <v>2</v>
      </c>
      <c r="D178" s="8">
        <f>EXACT(G177,true)</f>
      </c>
      <c r="E178" s="8" t="s">
        <v>312</v>
      </c>
      <c r="F178" s="8" t="s">
        <v>14</v>
      </c>
      <c r="G178" s="8" t="s">
        <v>2</v>
      </c>
    </row>
    <row r="179" spans="1:7" x14ac:dyDescent="0.25" outlineLevel="2" collapsed="1">
      <c r="A179" s="7" t="s">
        <v>12</v>
      </c>
      <c r="B179" s="7" t="s">
        <v>96</v>
      </c>
      <c r="C179" s="10" t="s">
        <v>313</v>
      </c>
      <c r="D179" s="7"/>
      <c r="E179" s="7" t="s">
        <v>314</v>
      </c>
      <c r="F179" s="7" t="s">
        <v>14</v>
      </c>
      <c r="G179" s="7" t="s">
        <v>315</v>
      </c>
    </row>
    <row r="180" spans="1:7" x14ac:dyDescent="0.25" outlineLevel="2" collapsed="1">
      <c r="A180" s="7" t="s">
        <v>14</v>
      </c>
      <c r="B180" s="7" t="s">
        <v>60</v>
      </c>
      <c r="C180" s="7" t="s">
        <v>2</v>
      </c>
      <c r="D180" s="7">
        <f>EXACT(G179,"Proxies")</f>
      </c>
      <c r="E180" s="7" t="s">
        <v>316</v>
      </c>
      <c r="F180" s="7" t="s">
        <v>14</v>
      </c>
      <c r="G180" s="7">
        <v>1</v>
      </c>
    </row>
    <row r="181" spans="1:7" x14ac:dyDescent="0.25" outlineLevel="2" collapsed="1">
      <c r="A181" s="7" t="s">
        <v>14</v>
      </c>
      <c r="B181" s="7" t="s">
        <v>60</v>
      </c>
      <c r="C181" s="7" t="s">
        <v>2</v>
      </c>
      <c r="D181" s="7">
        <f>EXACT(G179,"Proxies")</f>
      </c>
      <c r="E181" s="7" t="s">
        <v>317</v>
      </c>
      <c r="F181" s="7" t="s">
        <v>14</v>
      </c>
      <c r="G181" s="7">
        <v>1</v>
      </c>
    </row>
    <row r="182" spans="1:7" x14ac:dyDescent="0.25" outlineLevel="2" collapsed="1">
      <c r="A182" s="7" t="s">
        <v>14</v>
      </c>
      <c r="B182" s="7" t="s">
        <v>60</v>
      </c>
      <c r="C182" s="7" t="s">
        <v>2</v>
      </c>
      <c r="D182" s="7">
        <f>NOT(EXACT(G179,"Proxies"))</f>
      </c>
      <c r="E182" s="7" t="s">
        <v>318</v>
      </c>
      <c r="F182" s="7" t="s">
        <v>14</v>
      </c>
      <c r="G182" s="7">
        <v>1</v>
      </c>
    </row>
    <row r="183" spans="1:7" x14ac:dyDescent="0.25" outlineLevel="2" collapsed="1">
      <c r="A183" s="7" t="s">
        <v>14</v>
      </c>
      <c r="B183" s="7" t="s">
        <v>60</v>
      </c>
      <c r="C183" s="7" t="s">
        <v>2</v>
      </c>
      <c r="D183" s="7">
        <f>NOT(EXACT(G179,"Proxies"))</f>
      </c>
      <c r="E183" s="7" t="s">
        <v>317</v>
      </c>
      <c r="F183" s="7" t="s">
        <v>14</v>
      </c>
      <c r="G183" s="7">
        <v>1</v>
      </c>
    </row>
    <row r="184" spans="1:7" x14ac:dyDescent="0.25" outlineLevel="1" collapsed="1">
      <c r="A184" s="7" t="s">
        <v>12</v>
      </c>
      <c r="B184" s="7" t="s">
        <v>62</v>
      </c>
      <c r="C184" s="7" t="s">
        <v>2</v>
      </c>
      <c r="D184" s="7"/>
      <c r="E184" s="7" t="s">
        <v>319</v>
      </c>
      <c r="F184" s="7" t="s">
        <v>14</v>
      </c>
      <c r="G184" s="7" t="b">
        <v>1</v>
      </c>
    </row>
    <row r="185" spans="1:7" x14ac:dyDescent="0.25" outlineLevel="1" collapsed="1">
      <c r="A185" s="8" t="s">
        <v>14</v>
      </c>
      <c r="B185" s="9" t="s">
        <v>320</v>
      </c>
      <c r="C185" s="8" t="s">
        <v>2</v>
      </c>
      <c r="D185" s="8">
        <f>EXACT(G184,true)</f>
      </c>
      <c r="E185" s="8" t="s">
        <v>321</v>
      </c>
      <c r="F185" s="8" t="s">
        <v>14</v>
      </c>
      <c r="G185" s="8" t="s">
        <v>2</v>
      </c>
    </row>
    <row r="186" spans="1:7" x14ac:dyDescent="0.25" outlineLevel="2" collapsed="1">
      <c r="A186" s="7" t="s">
        <v>12</v>
      </c>
      <c r="B186" s="7" t="s">
        <v>96</v>
      </c>
      <c r="C186" s="10" t="s">
        <v>322</v>
      </c>
      <c r="D186" s="7"/>
      <c r="E186" s="7" t="s">
        <v>323</v>
      </c>
      <c r="F186" s="7" t="s">
        <v>14</v>
      </c>
      <c r="G186" s="7" t="s">
        <v>315</v>
      </c>
    </row>
    <row r="187" spans="1:7" x14ac:dyDescent="0.25" outlineLevel="2" collapsed="1">
      <c r="A187" s="7" t="s">
        <v>14</v>
      </c>
      <c r="B187" s="7" t="s">
        <v>60</v>
      </c>
      <c r="C187" s="7" t="s">
        <v>2</v>
      </c>
      <c r="D187" s="7">
        <f>EXACT(G186,"Proxies")</f>
      </c>
      <c r="E187" s="7" t="s">
        <v>324</v>
      </c>
      <c r="F187" s="7" t="s">
        <v>14</v>
      </c>
      <c r="G187" s="7">
        <v>1</v>
      </c>
    </row>
    <row r="188" spans="1:7" x14ac:dyDescent="0.25" outlineLevel="2" collapsed="1">
      <c r="A188" s="7" t="s">
        <v>14</v>
      </c>
      <c r="B188" s="7" t="s">
        <v>60</v>
      </c>
      <c r="C188" s="7" t="s">
        <v>2</v>
      </c>
      <c r="D188" s="7">
        <f>EXACT(G186,"Proxies")</f>
      </c>
      <c r="E188" s="7" t="s">
        <v>325</v>
      </c>
      <c r="F188" s="7" t="s">
        <v>14</v>
      </c>
      <c r="G188" s="7">
        <v>1</v>
      </c>
    </row>
    <row r="189" spans="1:7" x14ac:dyDescent="0.25" outlineLevel="2" collapsed="1">
      <c r="A189" s="8" t="s">
        <v>14</v>
      </c>
      <c r="B189" s="9" t="s">
        <v>326</v>
      </c>
      <c r="C189" s="8" t="s">
        <v>2</v>
      </c>
      <c r="D189" s="8">
        <f>NOT(EXACT(G186,"Proxies"))</f>
      </c>
      <c r="E189" s="8" t="s">
        <v>327</v>
      </c>
      <c r="F189" s="8" t="s">
        <v>14</v>
      </c>
      <c r="G189" s="8" t="s">
        <v>2</v>
      </c>
    </row>
    <row r="190" spans="1:7" x14ac:dyDescent="0.25" outlineLevel="3" collapsed="1">
      <c r="A190" s="7" t="s">
        <v>12</v>
      </c>
      <c r="B190" s="7" t="s">
        <v>96</v>
      </c>
      <c r="C190" s="10" t="s">
        <v>328</v>
      </c>
      <c r="D190" s="7"/>
      <c r="E190" s="7" t="s">
        <v>329</v>
      </c>
      <c r="F190" s="7" t="s">
        <v>14</v>
      </c>
      <c r="G190" s="7" t="s">
        <v>330</v>
      </c>
    </row>
    <row r="191" spans="1:7" x14ac:dyDescent="0.25" outlineLevel="3" collapsed="1">
      <c r="A191" s="8" t="s">
        <v>14</v>
      </c>
      <c r="B191" s="9" t="s">
        <v>331</v>
      </c>
      <c r="C191" s="8" t="s">
        <v>2</v>
      </c>
      <c r="D191" s="8">
        <f>EXACT(G190,"Open water systems")</f>
      </c>
      <c r="E191" s="8" t="s">
        <v>332</v>
      </c>
      <c r="F191" s="8" t="s">
        <v>14</v>
      </c>
      <c r="G191" s="8" t="s">
        <v>2</v>
      </c>
    </row>
    <row r="192" spans="1:7" x14ac:dyDescent="0.25" outlineLevel="4" collapsed="1">
      <c r="A192" s="7" t="s">
        <v>12</v>
      </c>
      <c r="B192" s="7" t="s">
        <v>62</v>
      </c>
      <c r="C192" s="7" t="s">
        <v>2</v>
      </c>
      <c r="D192" s="7"/>
      <c r="E192" s="7" t="s">
        <v>333</v>
      </c>
      <c r="F192" s="7" t="s">
        <v>14</v>
      </c>
      <c r="G192" s="7" t="b">
        <v>1</v>
      </c>
    </row>
    <row r="193" spans="1:7" x14ac:dyDescent="0.25" outlineLevel="4" collapsed="1">
      <c r="A193" s="7" t="s">
        <v>14</v>
      </c>
      <c r="B193" s="7" t="s">
        <v>60</v>
      </c>
      <c r="C193" s="7" t="s">
        <v>2</v>
      </c>
      <c r="D193" s="7">
        <f>EXACT(G192,true)</f>
      </c>
      <c r="E193" s="7" t="s">
        <v>334</v>
      </c>
      <c r="F193" s="7" t="s">
        <v>14</v>
      </c>
      <c r="G193" s="7">
        <v>1</v>
      </c>
    </row>
    <row r="194" spans="1:7" x14ac:dyDescent="0.25" outlineLevel="3" collapsed="1">
      <c r="A194" s="8" t="s">
        <v>14</v>
      </c>
      <c r="B194" s="9" t="s">
        <v>331</v>
      </c>
      <c r="C194" s="8" t="s">
        <v>2</v>
      </c>
      <c r="D194" s="8">
        <f>NOT(EXACT(G190,"Open water systems"))</f>
      </c>
      <c r="E194" s="8" t="s">
        <v>335</v>
      </c>
      <c r="F194" s="8" t="s">
        <v>14</v>
      </c>
      <c r="G194" s="8" t="s">
        <v>2</v>
      </c>
    </row>
    <row r="195" spans="1:7" x14ac:dyDescent="0.25" outlineLevel="4" collapsed="1">
      <c r="A195" s="7" t="s">
        <v>12</v>
      </c>
      <c r="B195" s="7" t="s">
        <v>62</v>
      </c>
      <c r="C195" s="7" t="s">
        <v>2</v>
      </c>
      <c r="D195" s="7"/>
      <c r="E195" s="7" t="s">
        <v>333</v>
      </c>
      <c r="F195" s="7" t="s">
        <v>14</v>
      </c>
      <c r="G195" s="7" t="b">
        <v>1</v>
      </c>
    </row>
    <row r="196" spans="1:7" x14ac:dyDescent="0.25" outlineLevel="4" collapsed="1">
      <c r="A196" s="7" t="s">
        <v>14</v>
      </c>
      <c r="B196" s="7" t="s">
        <v>60</v>
      </c>
      <c r="C196" s="7" t="s">
        <v>2</v>
      </c>
      <c r="D196" s="7">
        <f>EXACT(G195,true)</f>
      </c>
      <c r="E196" s="7" t="s">
        <v>334</v>
      </c>
      <c r="F196" s="7" t="s">
        <v>14</v>
      </c>
      <c r="G196" s="7">
        <v>1</v>
      </c>
    </row>
    <row r="197" spans="1:7" x14ac:dyDescent="0.25" outlineLevel="2" collapsed="1">
      <c r="A197" s="7" t="s">
        <v>14</v>
      </c>
      <c r="B197" s="7" t="s">
        <v>60</v>
      </c>
      <c r="C197" s="7" t="s">
        <v>2</v>
      </c>
      <c r="D197" s="7">
        <f>NOT(EXACT(G186,"Proxies"))</f>
      </c>
      <c r="E197" s="7" t="s">
        <v>325</v>
      </c>
      <c r="F197" s="7" t="s">
        <v>14</v>
      </c>
      <c r="G197" s="7">
        <v>1</v>
      </c>
    </row>
  </sheetData>
  <mergeCells count="3">
    <mergeCell ref="A1:G1"/>
    <mergeCell ref="B2:G2"/>
    <mergeCell ref="B3:G3"/>
  </mergeCells>
  <dataValidations count="14">
    <dataValidation type="list" allowBlank="1" sqref="G102">
      <formula1>'Which method did you 1 (enum)'!A3:A4</formula1>
    </dataValidation>
    <dataValidation type="list" allowBlank="1" sqref="G138">
      <formula1>'Which approach using in (enum)'!A3:A5</formula1>
    </dataValidation>
    <dataValidation type="list" allowBlank="1" sqref="G148">
      <formula1>'Which method are you 1 (enum)'!A3:A5</formula1>
    </dataValidation>
    <dataValidation type="list" allowBlank="1" sqref="G153">
      <formula1>'Which approach using 1 (enum)'!A3:A5</formula1>
    </dataValidation>
    <dataValidation type="list" allowBlank="1" sqref="G156">
      <formula1>'What is the carbon pres (enum)'!A3:A7</formula1>
    </dataValidation>
    <dataValidation type="list" allowBlank="1" sqref="G169">
      <formula1>'Which approach using 2 (enum)'!A3:A4</formula1>
    </dataValidation>
    <dataValidation type="list" allowBlank="1" sqref="G179">
      <formula1>'Which approach using 3 (enum)'!A3:A4</formula1>
    </dataValidation>
    <dataValidation type="list" allowBlank="1" sqref="G186">
      <formula1>'Which approach using 4 (enum)'!A3:A4</formula1>
    </dataValidation>
    <dataValidation type="list" allowBlank="1" sqref="G190">
      <formula1>'Which system applies to (enum)'!A3:A4</formula1>
    </dataValidation>
    <dataValidation type="list" allowBlank="1" sqref="G21">
      <formula1>'It's a baseline scenari (enum)'!A3:A4</formula1>
    </dataValidation>
    <dataValidation type="list" allowBlank="1" sqref="G22">
      <formula1>'Which method did you us (enum)'!A3:A4</formula1>
    </dataValidation>
    <dataValidation type="list" allowBlank="1" sqref="G24">
      <formula1>'Which method did you 3 (enum)'!A3:A6</formula1>
    </dataValidation>
    <dataValidation type="list" allowBlank="1" sqref="G56">
      <formula1>'Which method did you 2 (enum)'!A3:A5</formula1>
    </dataValidation>
    <dataValidation type="list" allowBlank="1" sqref="G72">
      <formula1>'Which sampling design w (enum)'!A3:A4</formula1>
    </dataValidation>
  </dataValidations>
  <hyperlinks>
    <hyperlink ref="B5" r:id="rId1" location="#'Accounting for sea level rise '!A1"/>
    <hyperlink ref="B11" r:id="rId2" location="#'Net carbon stock change in bio'!A1"/>
    <hyperlink ref="B20" r:id="rId3" location="#'AR Tool 14 (tool)'!A1"/>
    <hyperlink ref="C21" r:id="rId4" location="#'It's a baseline scenari (enum)'!A3"/>
    <hyperlink ref="C22" r:id="rId5" location="#'Which method did you us (enum)'!A3"/>
    <hyperlink ref="B23" r:id="rId6" location="#'AR Tool 14 Estimatin 4 (tool)'!A1"/>
    <hyperlink ref="C24" r:id="rId7" location="#'Which method did you 3 (enum)'!A3"/>
    <hyperlink ref="B25" r:id="rId8" location="#'AR Tool 14 Estimation b (tool)'!A1"/>
    <hyperlink ref="B26" r:id="rId9" location="#'Mean annual change in c (tool)'!A1"/>
    <hyperlink ref="B33" r:id="rId10" location="#'AR Tool 14 Direct estim (tool)'!A1"/>
    <hyperlink ref="B40" r:id="rId11" location="#'Mean change in tree bio (tool)'!A1"/>
    <hyperlink ref="B45" r:id="rId12" location="#'AR Tool 14 Difference o (tool)'!A1"/>
    <hyperlink ref="B51" r:id="rId13" location="#'AR Tool 14 Estimating c (tool)'!A1"/>
    <hyperlink ref="B55" r:id="rId14" location="#'AR Tool 14 Determinatio (tool)'!A1"/>
    <hyperlink ref="C56" r:id="rId15" location="#'Which method did you 2 (enum)'!A3"/>
    <hyperlink ref="B57" r:id="rId16" location="#'AR Tool 14 Updating pre (tool)'!A1"/>
    <hyperlink ref="B63" r:id="rId17" location="#'AR Tool 14 Estimating S (tool)'!A1"/>
    <hyperlink ref="B64" r:id="rId18" location="#'Crown Cover Proportion  (tool)'!A1"/>
    <hyperlink ref="B71" r:id="rId19" location="#'Sampling design selecti (tool)'!A1"/>
    <hyperlink ref="C72" r:id="rId20" location="#'Which sampling design w (enum)'!A3"/>
    <hyperlink ref="B73" r:id="rId21" location="#'AR Tool 14 Sample Plot  (tool)'!A1"/>
    <hyperlink ref="B80" r:id="rId22" location="#'Stratified random sampl (tool)'!A1"/>
    <hyperlink ref="B85" r:id="rId23" location="#'AR Tool 14 Double Sampl (tool)'!A1"/>
    <hyperlink ref="B92" r:id="rId24" location="#'Double Sampling Mean tr (tool)'!A1"/>
    <hyperlink ref="C102" r:id="rId25" location="#'Which method did you 1 (enum)'!A3"/>
    <hyperlink ref="B103" r:id="rId26" location="#'AR Tool 14 Estimatin 1 (tool)'!A1"/>
    <hyperlink ref="B106" r:id="rId27" location="#'AR Tool 14 Estimatin 2 (tool)'!A1"/>
    <hyperlink ref="B110" r:id="rId28" location="#'AR Tool 14 Estimatin 3 (tool)'!A1"/>
    <hyperlink ref="B113" r:id="rId29" location="#'Shrub biomass per hecta (tool)'!A1"/>
    <hyperlink ref="B123" r:id="rId30" location="#'Net GHG emissions from soil in'!A1"/>
    <hyperlink ref="B130" r:id="rId31" location="#'Peat depletion time (PDT) &amp; So'!A1"/>
    <hyperlink ref="C138" r:id="rId32" location="#'Which approach using in (enum)'!A3"/>
    <hyperlink ref="C148" r:id="rId33" location="#'Which method are you 1 (enum)'!A3"/>
    <hyperlink ref="C153" r:id="rId34" location="#'Which approach using 1 (enum)'!A3"/>
    <hyperlink ref="B154" r:id="rId35" location="#'Default factors approach for C'!A1"/>
    <hyperlink ref="C156" r:id="rId36" location="#'What is the carbon pres (enum)'!A3"/>
    <hyperlink ref="C169" r:id="rId37" location="#'Which approach using 2 (enum)'!A3"/>
    <hyperlink ref="B178" r:id="rId38" location="#'CH4 emissions from soil'!A1"/>
    <hyperlink ref="C179" r:id="rId39" location="#'Which approach using 3 (enum)'!A3"/>
    <hyperlink ref="B185" r:id="rId40" location="#'N2O emissions from soil '!A1"/>
    <hyperlink ref="C186" r:id="rId41" location="#'Which approach using 4 (enum)'!A3"/>
    <hyperlink ref="B189" r:id="rId42" location="#'Default factors for N2O emissi'!A1"/>
    <hyperlink ref="C190" r:id="rId43" location="#'Which system applies to (enum)'!A3"/>
    <hyperlink ref="B191" r:id="rId44" location="#'Average salinity for N2O emiss'!A1"/>
    <hyperlink ref="B194" r:id="rId45" location="#'Average salinity for N2O emiss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31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503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6" t="s">
        <v>346</v>
      </c>
      <c r="C5" s="5" t="s">
        <v>2</v>
      </c>
      <c r="D5" s="5"/>
      <c r="E5" s="5" t="s">
        <v>347</v>
      </c>
      <c r="F5" s="5" t="s">
        <v>12</v>
      </c>
      <c r="G5" s="5" t="s">
        <v>2</v>
      </c>
    </row>
    <row r="6" spans="1:7" x14ac:dyDescent="0.25" outlineLevel="1" collapsed="1">
      <c r="A6" s="7" t="s">
        <v>12</v>
      </c>
      <c r="B6" s="7" t="s">
        <v>60</v>
      </c>
      <c r="C6" s="7" t="s">
        <v>2</v>
      </c>
      <c r="D6" s="7"/>
      <c r="E6" s="7" t="s">
        <v>348</v>
      </c>
      <c r="F6" s="7" t="s">
        <v>14</v>
      </c>
      <c r="G6" s="7">
        <v>1</v>
      </c>
    </row>
    <row r="7" spans="1:7" x14ac:dyDescent="0.25" outlineLevel="1" collapsed="1">
      <c r="A7" s="7" t="s">
        <v>12</v>
      </c>
      <c r="B7" s="7" t="s">
        <v>60</v>
      </c>
      <c r="C7" s="7" t="s">
        <v>2</v>
      </c>
      <c r="D7" s="7"/>
      <c r="E7" s="7" t="s">
        <v>349</v>
      </c>
      <c r="F7" s="7" t="s">
        <v>14</v>
      </c>
      <c r="G7" s="7">
        <v>1</v>
      </c>
    </row>
    <row r="8" spans="1:7" x14ac:dyDescent="0.25" outlineLevel="1" collapsed="1">
      <c r="A8" s="7" t="s">
        <v>12</v>
      </c>
      <c r="B8" s="7" t="s">
        <v>60</v>
      </c>
      <c r="C8" s="7" t="s">
        <v>2</v>
      </c>
      <c r="D8" s="7"/>
      <c r="E8" s="7" t="s">
        <v>350</v>
      </c>
      <c r="F8" s="7" t="s">
        <v>14</v>
      </c>
      <c r="G8" s="7">
        <v>1</v>
      </c>
    </row>
    <row r="9" spans="1:7" x14ac:dyDescent="0.25" outlineLevel="1" collapsed="1">
      <c r="A9" s="7" t="s">
        <v>12</v>
      </c>
      <c r="B9" s="7" t="s">
        <v>60</v>
      </c>
      <c r="C9" s="7" t="s">
        <v>2</v>
      </c>
      <c r="D9" s="7"/>
      <c r="E9" s="7" t="s">
        <v>351</v>
      </c>
      <c r="F9" s="7" t="s">
        <v>14</v>
      </c>
      <c r="G9" s="7">
        <v>1</v>
      </c>
    </row>
    <row r="10" spans="1:7" x14ac:dyDescent="0.25" outlineLevel="1" collapsed="1">
      <c r="A10" s="7" t="s">
        <v>12</v>
      </c>
      <c r="B10" s="7" t="s">
        <v>60</v>
      </c>
      <c r="C10" s="7" t="s">
        <v>2</v>
      </c>
      <c r="D10" s="7"/>
      <c r="E10" s="7" t="s">
        <v>352</v>
      </c>
      <c r="F10" s="7" t="s">
        <v>14</v>
      </c>
      <c r="G10" s="7">
        <v>1</v>
      </c>
    </row>
    <row r="11" spans="1:7" x14ac:dyDescent="0.25" outlineLevel="1" collapsed="1">
      <c r="A11" s="7" t="s">
        <v>12</v>
      </c>
      <c r="B11" s="7" t="s">
        <v>60</v>
      </c>
      <c r="C11" s="7" t="s">
        <v>2</v>
      </c>
      <c r="D11" s="7"/>
      <c r="E11" s="7" t="s">
        <v>353</v>
      </c>
      <c r="F11" s="7" t="s">
        <v>14</v>
      </c>
      <c r="G11" s="7">
        <v>1</v>
      </c>
    </row>
    <row r="12" spans="1:7" x14ac:dyDescent="0.25" outlineLevel="1" collapsed="1">
      <c r="A12" s="7" t="s">
        <v>12</v>
      </c>
      <c r="B12" s="7" t="s">
        <v>60</v>
      </c>
      <c r="C12" s="7" t="s">
        <v>2</v>
      </c>
      <c r="D12" s="7"/>
      <c r="E12" s="7" t="s">
        <v>354</v>
      </c>
      <c r="F12" s="7" t="s">
        <v>14</v>
      </c>
      <c r="G12" s="7">
        <v>1</v>
      </c>
    </row>
    <row r="13" spans="1:7" x14ac:dyDescent="0.25" outlineLevel="1" collapsed="1">
      <c r="A13" s="7" t="s">
        <v>12</v>
      </c>
      <c r="B13" s="7" t="s">
        <v>60</v>
      </c>
      <c r="C13" s="7" t="s">
        <v>2</v>
      </c>
      <c r="D13" s="7"/>
      <c r="E13" s="7" t="s">
        <v>135</v>
      </c>
      <c r="F13" s="7" t="s">
        <v>14</v>
      </c>
      <c r="G13" s="7">
        <v>1</v>
      </c>
    </row>
    <row r="14" spans="1:7" x14ac:dyDescent="0.25" outlineLevel="1" collapsed="1">
      <c r="A14" s="8" t="s">
        <v>12</v>
      </c>
      <c r="B14" s="9" t="s">
        <v>146</v>
      </c>
      <c r="C14" s="8" t="s">
        <v>2</v>
      </c>
      <c r="D14" s="8"/>
      <c r="E14" s="8" t="s">
        <v>147</v>
      </c>
      <c r="F14" s="8" t="s">
        <v>14</v>
      </c>
      <c r="G14" s="8" t="s">
        <v>2</v>
      </c>
    </row>
    <row r="15" spans="1:7" x14ac:dyDescent="0.25" outlineLevel="2" collapsed="1">
      <c r="A15" s="7" t="s">
        <v>12</v>
      </c>
      <c r="B15" s="7" t="s">
        <v>96</v>
      </c>
      <c r="C15" s="10" t="s">
        <v>148</v>
      </c>
      <c r="D15" s="7"/>
      <c r="E15" s="7" t="s">
        <v>149</v>
      </c>
      <c r="F15" s="7" t="s">
        <v>14</v>
      </c>
      <c r="G15" s="7" t="s">
        <v>150</v>
      </c>
    </row>
    <row r="16" spans="1:7" x14ac:dyDescent="0.25" outlineLevel="2" collapsed="1">
      <c r="A16" s="7" t="s">
        <v>12</v>
      </c>
      <c r="B16" s="7" t="s">
        <v>96</v>
      </c>
      <c r="C16" s="10" t="s">
        <v>151</v>
      </c>
      <c r="D16" s="7"/>
      <c r="E16" s="7" t="s">
        <v>152</v>
      </c>
      <c r="F16" s="7" t="s">
        <v>14</v>
      </c>
      <c r="G16" s="7" t="s">
        <v>153</v>
      </c>
    </row>
    <row r="17" spans="1:7" x14ac:dyDescent="0.25" outlineLevel="2" collapsed="1">
      <c r="A17" s="8" t="s">
        <v>14</v>
      </c>
      <c r="B17" s="9" t="s">
        <v>154</v>
      </c>
      <c r="C17" s="8" t="s">
        <v>2</v>
      </c>
      <c r="D17" s="8">
        <f>EXACT(G16,"Between two points of time")</f>
      </c>
      <c r="E17" s="8" t="s">
        <v>155</v>
      </c>
      <c r="F17" s="8" t="s">
        <v>14</v>
      </c>
      <c r="G17" s="8" t="s">
        <v>2</v>
      </c>
    </row>
    <row r="18" spans="1:7" x14ac:dyDescent="0.25" outlineLevel="3" collapsed="1">
      <c r="A18" s="7" t="s">
        <v>12</v>
      </c>
      <c r="B18" s="7" t="s">
        <v>96</v>
      </c>
      <c r="C18" s="10" t="s">
        <v>156</v>
      </c>
      <c r="D18" s="7"/>
      <c r="E18" s="7" t="s">
        <v>157</v>
      </c>
      <c r="F18" s="7" t="s">
        <v>14</v>
      </c>
      <c r="G18" s="7" t="s">
        <v>158</v>
      </c>
    </row>
    <row r="19" spans="1:7" x14ac:dyDescent="0.25" outlineLevel="3" collapsed="1">
      <c r="A19" s="8" t="s">
        <v>14</v>
      </c>
      <c r="B19" s="9" t="s">
        <v>159</v>
      </c>
      <c r="C19" s="8" t="s">
        <v>2</v>
      </c>
      <c r="D19" s="8">
        <f>EXACT(G18,"Estimation by proportionate crown cover")</f>
      </c>
      <c r="E19" s="8" t="s">
        <v>160</v>
      </c>
      <c r="F19" s="8" t="s">
        <v>14</v>
      </c>
      <c r="G19" s="8" t="s">
        <v>2</v>
      </c>
    </row>
    <row r="20" spans="1:7" x14ac:dyDescent="0.25" outlineLevel="4" collapsed="1">
      <c r="A20" s="8" t="s">
        <v>12</v>
      </c>
      <c r="B20" s="9" t="s">
        <v>161</v>
      </c>
      <c r="C20" s="8" t="s">
        <v>2</v>
      </c>
      <c r="D20" s="8"/>
      <c r="E20" s="8" t="s">
        <v>162</v>
      </c>
      <c r="F20" s="8" t="s">
        <v>12</v>
      </c>
      <c r="G20" s="8" t="s">
        <v>2</v>
      </c>
    </row>
    <row r="21" spans="1:7" x14ac:dyDescent="0.25" outlineLevel="5" collapsed="1">
      <c r="A21" s="7" t="s">
        <v>12</v>
      </c>
      <c r="B21" s="7" t="s">
        <v>60</v>
      </c>
      <c r="C21" s="7" t="s">
        <v>2</v>
      </c>
      <c r="D21" s="7"/>
      <c r="E21" s="7" t="s">
        <v>163</v>
      </c>
      <c r="F21" s="7" t="s">
        <v>14</v>
      </c>
      <c r="G21" s="7">
        <v>1</v>
      </c>
    </row>
    <row r="22" spans="1:7" x14ac:dyDescent="0.25" outlineLevel="5" collapsed="1">
      <c r="A22" s="7" t="s">
        <v>12</v>
      </c>
      <c r="B22" s="7" t="s">
        <v>60</v>
      </c>
      <c r="C22" s="7" t="s">
        <v>2</v>
      </c>
      <c r="D22" s="7"/>
      <c r="E22" s="7" t="s">
        <v>164</v>
      </c>
      <c r="F22" s="7" t="s">
        <v>14</v>
      </c>
      <c r="G22" s="7">
        <v>1</v>
      </c>
    </row>
    <row r="23" spans="1:7" x14ac:dyDescent="0.25" outlineLevel="5" collapsed="1">
      <c r="A23" s="7" t="s">
        <v>12</v>
      </c>
      <c r="B23" s="7" t="s">
        <v>60</v>
      </c>
      <c r="C23" s="7" t="s">
        <v>2</v>
      </c>
      <c r="D23" s="7"/>
      <c r="E23" s="7" t="s">
        <v>165</v>
      </c>
      <c r="F23" s="7" t="s">
        <v>14</v>
      </c>
      <c r="G23" s="7">
        <v>1</v>
      </c>
    </row>
    <row r="24" spans="1:7" x14ac:dyDescent="0.25" outlineLevel="5" collapsed="1">
      <c r="A24" s="7" t="s">
        <v>12</v>
      </c>
      <c r="B24" s="7" t="s">
        <v>60</v>
      </c>
      <c r="C24" s="7" t="s">
        <v>2</v>
      </c>
      <c r="D24" s="7"/>
      <c r="E24" s="7" t="s">
        <v>166</v>
      </c>
      <c r="F24" s="7" t="s">
        <v>14</v>
      </c>
      <c r="G24" s="7">
        <v>1</v>
      </c>
    </row>
    <row r="25" spans="1:7" x14ac:dyDescent="0.25" outlineLevel="5" collapsed="1">
      <c r="A25" s="7" t="s">
        <v>12</v>
      </c>
      <c r="B25" s="7" t="s">
        <v>60</v>
      </c>
      <c r="C25" s="7" t="s">
        <v>2</v>
      </c>
      <c r="D25" s="7"/>
      <c r="E25" s="7" t="s">
        <v>167</v>
      </c>
      <c r="F25" s="7" t="s">
        <v>14</v>
      </c>
      <c r="G25" s="7">
        <v>1</v>
      </c>
    </row>
    <row r="26" spans="1:7" x14ac:dyDescent="0.25" outlineLevel="5" collapsed="1">
      <c r="A26" s="7" t="s">
        <v>12</v>
      </c>
      <c r="B26" s="7" t="s">
        <v>60</v>
      </c>
      <c r="C26" s="7" t="s">
        <v>2</v>
      </c>
      <c r="D26" s="7"/>
      <c r="E26" s="7" t="s">
        <v>168</v>
      </c>
      <c r="F26" s="7" t="s">
        <v>14</v>
      </c>
      <c r="G26" s="7">
        <v>1</v>
      </c>
    </row>
    <row r="27" spans="1:7" x14ac:dyDescent="0.25" outlineLevel="3" collapsed="1">
      <c r="A27" s="8" t="s">
        <v>14</v>
      </c>
      <c r="B27" s="9" t="s">
        <v>169</v>
      </c>
      <c r="C27" s="8" t="s">
        <v>2</v>
      </c>
      <c r="D27" s="8">
        <f>EXACT(G18,"Direct estimation of change by re-measurement of sample plots")</f>
      </c>
      <c r="E27" s="8" t="s">
        <v>170</v>
      </c>
      <c r="F27" s="8" t="s">
        <v>14</v>
      </c>
      <c r="G27" s="8" t="s">
        <v>2</v>
      </c>
    </row>
    <row r="28" spans="1:7" x14ac:dyDescent="0.25" outlineLevel="4" collapsed="1">
      <c r="A28" s="7" t="s">
        <v>12</v>
      </c>
      <c r="B28" s="7" t="s">
        <v>60</v>
      </c>
      <c r="C28" s="7" t="s">
        <v>2</v>
      </c>
      <c r="D28" s="7"/>
      <c r="E28" s="7" t="s">
        <v>164</v>
      </c>
      <c r="F28" s="7" t="s">
        <v>14</v>
      </c>
      <c r="G28" s="7">
        <v>1</v>
      </c>
    </row>
    <row r="29" spans="1:7" x14ac:dyDescent="0.25" outlineLevel="4" collapsed="1">
      <c r="A29" s="7" t="s">
        <v>12</v>
      </c>
      <c r="B29" s="7" t="s">
        <v>60</v>
      </c>
      <c r="C29" s="7" t="s">
        <v>2</v>
      </c>
      <c r="D29" s="7"/>
      <c r="E29" s="7" t="s">
        <v>171</v>
      </c>
      <c r="F29" s="7" t="s">
        <v>14</v>
      </c>
      <c r="G29" s="7">
        <v>1</v>
      </c>
    </row>
    <row r="30" spans="1:7" x14ac:dyDescent="0.25" outlineLevel="4" collapsed="1">
      <c r="A30" s="7" t="s">
        <v>12</v>
      </c>
      <c r="B30" s="7" t="s">
        <v>60</v>
      </c>
      <c r="C30" s="7" t="s">
        <v>2</v>
      </c>
      <c r="D30" s="7"/>
      <c r="E30" s="7" t="s">
        <v>172</v>
      </c>
      <c r="F30" s="7" t="s">
        <v>14</v>
      </c>
      <c r="G30" s="7">
        <v>1</v>
      </c>
    </row>
    <row r="31" spans="1:7" x14ac:dyDescent="0.25" outlineLevel="4" collapsed="1">
      <c r="A31" s="7" t="s">
        <v>12</v>
      </c>
      <c r="B31" s="7" t="s">
        <v>60</v>
      </c>
      <c r="C31" s="7" t="s">
        <v>2</v>
      </c>
      <c r="D31" s="7"/>
      <c r="E31" s="7" t="s">
        <v>173</v>
      </c>
      <c r="F31" s="7" t="s">
        <v>14</v>
      </c>
      <c r="G31" s="7">
        <v>1</v>
      </c>
    </row>
    <row r="32" spans="1:7" x14ac:dyDescent="0.25" outlineLevel="4" collapsed="1">
      <c r="A32" s="7" t="s">
        <v>12</v>
      </c>
      <c r="B32" s="7" t="s">
        <v>60</v>
      </c>
      <c r="C32" s="7" t="s">
        <v>2</v>
      </c>
      <c r="D32" s="7"/>
      <c r="E32" s="7" t="s">
        <v>174</v>
      </c>
      <c r="F32" s="7" t="s">
        <v>14</v>
      </c>
      <c r="G32" s="7">
        <v>1</v>
      </c>
    </row>
    <row r="33" spans="1:7" x14ac:dyDescent="0.25" outlineLevel="4" collapsed="1">
      <c r="A33" s="7" t="s">
        <v>12</v>
      </c>
      <c r="B33" s="7" t="s">
        <v>60</v>
      </c>
      <c r="C33" s="7" t="s">
        <v>2</v>
      </c>
      <c r="D33" s="7"/>
      <c r="E33" s="7" t="s">
        <v>175</v>
      </c>
      <c r="F33" s="7" t="s">
        <v>14</v>
      </c>
      <c r="G33" s="7">
        <v>1</v>
      </c>
    </row>
    <row r="34" spans="1:7" x14ac:dyDescent="0.25" outlineLevel="4" collapsed="1">
      <c r="A34" s="8" t="s">
        <v>12</v>
      </c>
      <c r="B34" s="9" t="s">
        <v>176</v>
      </c>
      <c r="C34" s="8" t="s">
        <v>2</v>
      </c>
      <c r="D34" s="8"/>
      <c r="E34" s="8" t="s">
        <v>177</v>
      </c>
      <c r="F34" s="8" t="s">
        <v>12</v>
      </c>
      <c r="G34" s="8" t="s">
        <v>2</v>
      </c>
    </row>
    <row r="35" spans="1:7" x14ac:dyDescent="0.25" outlineLevel="5" collapsed="1">
      <c r="A35" s="7" t="s">
        <v>12</v>
      </c>
      <c r="B35" s="7" t="s">
        <v>60</v>
      </c>
      <c r="C35" s="7" t="s">
        <v>2</v>
      </c>
      <c r="D35" s="7"/>
      <c r="E35" s="7" t="s">
        <v>178</v>
      </c>
      <c r="F35" s="7" t="s">
        <v>14</v>
      </c>
      <c r="G35" s="7">
        <v>1</v>
      </c>
    </row>
    <row r="36" spans="1:7" x14ac:dyDescent="0.25" outlineLevel="5" collapsed="1">
      <c r="A36" s="7" t="s">
        <v>12</v>
      </c>
      <c r="B36" s="7" t="s">
        <v>60</v>
      </c>
      <c r="C36" s="7" t="s">
        <v>2</v>
      </c>
      <c r="D36" s="7"/>
      <c r="E36" s="7" t="s">
        <v>179</v>
      </c>
      <c r="F36" s="7" t="s">
        <v>12</v>
      </c>
      <c r="G36" s="7">
        <v>1</v>
      </c>
    </row>
    <row r="37" spans="1:7" x14ac:dyDescent="0.25" outlineLevel="5" collapsed="1">
      <c r="A37" s="7" t="s">
        <v>12</v>
      </c>
      <c r="B37" s="7" t="s">
        <v>60</v>
      </c>
      <c r="C37" s="7" t="s">
        <v>2</v>
      </c>
      <c r="D37" s="7"/>
      <c r="E37" s="7" t="s">
        <v>180</v>
      </c>
      <c r="F37" s="7" t="s">
        <v>14</v>
      </c>
      <c r="G37" s="7">
        <v>1</v>
      </c>
    </row>
    <row r="38" spans="1:7" x14ac:dyDescent="0.25" outlineLevel="5" collapsed="1">
      <c r="A38" s="7" t="s">
        <v>12</v>
      </c>
      <c r="B38" s="7" t="s">
        <v>60</v>
      </c>
      <c r="C38" s="7" t="s">
        <v>2</v>
      </c>
      <c r="D38" s="7"/>
      <c r="E38" s="7" t="s">
        <v>181</v>
      </c>
      <c r="F38" s="7" t="s">
        <v>14</v>
      </c>
      <c r="G38" s="7">
        <v>1</v>
      </c>
    </row>
    <row r="39" spans="1:7" x14ac:dyDescent="0.25" outlineLevel="3" collapsed="1">
      <c r="A39" s="8" t="s">
        <v>14</v>
      </c>
      <c r="B39" s="9" t="s">
        <v>182</v>
      </c>
      <c r="C39" s="8" t="s">
        <v>2</v>
      </c>
      <c r="D39" s="8">
        <f>EXACT(G18,"Difference of two independent stock estimations")</f>
      </c>
      <c r="E39" s="8" t="s">
        <v>158</v>
      </c>
      <c r="F39" s="8" t="s">
        <v>14</v>
      </c>
      <c r="G39" s="8" t="s">
        <v>2</v>
      </c>
    </row>
    <row r="40" spans="1:7" x14ac:dyDescent="0.25" outlineLevel="4" collapsed="1">
      <c r="A40" s="7" t="s">
        <v>12</v>
      </c>
      <c r="B40" s="7" t="s">
        <v>60</v>
      </c>
      <c r="C40" s="7" t="s">
        <v>2</v>
      </c>
      <c r="D40" s="7"/>
      <c r="E40" s="7" t="s">
        <v>183</v>
      </c>
      <c r="F40" s="7" t="s">
        <v>14</v>
      </c>
      <c r="G40" s="7">
        <v>1</v>
      </c>
    </row>
    <row r="41" spans="1:7" x14ac:dyDescent="0.25" outlineLevel="4" collapsed="1">
      <c r="A41" s="7" t="s">
        <v>12</v>
      </c>
      <c r="B41" s="7" t="s">
        <v>60</v>
      </c>
      <c r="C41" s="7" t="s">
        <v>2</v>
      </c>
      <c r="D41" s="7"/>
      <c r="E41" s="7" t="s">
        <v>184</v>
      </c>
      <c r="F41" s="7" t="s">
        <v>14</v>
      </c>
      <c r="G41" s="7">
        <v>1</v>
      </c>
    </row>
    <row r="42" spans="1:7" x14ac:dyDescent="0.25" outlineLevel="4" collapsed="1">
      <c r="A42" s="7" t="s">
        <v>12</v>
      </c>
      <c r="B42" s="7" t="s">
        <v>60</v>
      </c>
      <c r="C42" s="7" t="s">
        <v>2</v>
      </c>
      <c r="D42" s="7"/>
      <c r="E42" s="7" t="s">
        <v>185</v>
      </c>
      <c r="F42" s="7" t="s">
        <v>14</v>
      </c>
      <c r="G42" s="7">
        <v>1</v>
      </c>
    </row>
    <row r="43" spans="1:7" x14ac:dyDescent="0.25" outlineLevel="4" collapsed="1">
      <c r="A43" s="7" t="s">
        <v>12</v>
      </c>
      <c r="B43" s="7" t="s">
        <v>60</v>
      </c>
      <c r="C43" s="7" t="s">
        <v>2</v>
      </c>
      <c r="D43" s="7"/>
      <c r="E43" s="7" t="s">
        <v>186</v>
      </c>
      <c r="F43" s="7" t="s">
        <v>14</v>
      </c>
      <c r="G43" s="7">
        <v>1</v>
      </c>
    </row>
    <row r="44" spans="1:7" x14ac:dyDescent="0.25" outlineLevel="4" collapsed="1">
      <c r="A44" s="7" t="s">
        <v>12</v>
      </c>
      <c r="B44" s="7" t="s">
        <v>60</v>
      </c>
      <c r="C44" s="7" t="s">
        <v>2</v>
      </c>
      <c r="D44" s="7"/>
      <c r="E44" s="7" t="s">
        <v>187</v>
      </c>
      <c r="F44" s="7" t="s">
        <v>14</v>
      </c>
      <c r="G44" s="7">
        <v>1</v>
      </c>
    </row>
    <row r="45" spans="1:7" x14ac:dyDescent="0.25" outlineLevel="2" collapsed="1">
      <c r="A45" s="8" t="s">
        <v>14</v>
      </c>
      <c r="B45" s="9" t="s">
        <v>188</v>
      </c>
      <c r="C45" s="8" t="s">
        <v>2</v>
      </c>
      <c r="D45" s="8">
        <f>NOT(EXACT(G16,"Between two points of time"))</f>
      </c>
      <c r="E45" s="8" t="s">
        <v>189</v>
      </c>
      <c r="F45" s="8" t="s">
        <v>14</v>
      </c>
      <c r="G45" s="8" t="s">
        <v>2</v>
      </c>
    </row>
    <row r="46" spans="1:7" x14ac:dyDescent="0.25" outlineLevel="3" collapsed="1">
      <c r="A46" s="7" t="s">
        <v>12</v>
      </c>
      <c r="B46" s="7" t="s">
        <v>60</v>
      </c>
      <c r="C46" s="7" t="s">
        <v>2</v>
      </c>
      <c r="D46" s="7" t="s">
        <v>14</v>
      </c>
      <c r="E46" s="7" t="s">
        <v>190</v>
      </c>
      <c r="F46" s="7" t="s">
        <v>14</v>
      </c>
      <c r="G46" s="7">
        <v>1</v>
      </c>
    </row>
    <row r="47" spans="1:7" x14ac:dyDescent="0.25" outlineLevel="3" collapsed="1">
      <c r="A47" s="7" t="s">
        <v>12</v>
      </c>
      <c r="B47" s="7" t="s">
        <v>60</v>
      </c>
      <c r="C47" s="7" t="s">
        <v>2</v>
      </c>
      <c r="D47" s="7" t="s">
        <v>14</v>
      </c>
      <c r="E47" s="7" t="s">
        <v>191</v>
      </c>
      <c r="F47" s="7" t="s">
        <v>14</v>
      </c>
      <c r="G47" s="7">
        <v>1</v>
      </c>
    </row>
    <row r="48" spans="1:7" x14ac:dyDescent="0.25" outlineLevel="3" collapsed="1">
      <c r="A48" s="7" t="s">
        <v>12</v>
      </c>
      <c r="B48" s="7" t="s">
        <v>60</v>
      </c>
      <c r="C48" s="7" t="s">
        <v>2</v>
      </c>
      <c r="D48" s="7"/>
      <c r="E48" s="7" t="s">
        <v>192</v>
      </c>
      <c r="F48" s="7" t="s">
        <v>14</v>
      </c>
      <c r="G48" s="7">
        <v>1</v>
      </c>
    </row>
    <row r="49" spans="1:7" x14ac:dyDescent="0.25" outlineLevel="2" collapsed="1">
      <c r="A49" s="8" t="s">
        <v>12</v>
      </c>
      <c r="B49" s="9" t="s">
        <v>193</v>
      </c>
      <c r="C49" s="8" t="s">
        <v>2</v>
      </c>
      <c r="D49" s="8"/>
      <c r="E49" s="8" t="s">
        <v>194</v>
      </c>
      <c r="F49" s="8" t="s">
        <v>14</v>
      </c>
      <c r="G49" s="8" t="s">
        <v>2</v>
      </c>
    </row>
    <row r="50" spans="1:7" x14ac:dyDescent="0.25" outlineLevel="3" collapsed="1">
      <c r="A50" s="7" t="s">
        <v>12</v>
      </c>
      <c r="B50" s="7" t="s">
        <v>96</v>
      </c>
      <c r="C50" s="10" t="s">
        <v>195</v>
      </c>
      <c r="D50" s="7"/>
      <c r="E50" s="7" t="s">
        <v>196</v>
      </c>
      <c r="F50" s="7" t="s">
        <v>14</v>
      </c>
      <c r="G50" s="7" t="s">
        <v>197</v>
      </c>
    </row>
    <row r="51" spans="1:7" x14ac:dyDescent="0.25" outlineLevel="3" collapsed="1">
      <c r="A51" s="8" t="s">
        <v>14</v>
      </c>
      <c r="B51" s="9" t="s">
        <v>198</v>
      </c>
      <c r="C51" s="8" t="s">
        <v>2</v>
      </c>
      <c r="D51" s="8">
        <f>EXACT(G50,"Updating the previous stock by independent measurement of change")</f>
      </c>
      <c r="E51" s="8" t="s">
        <v>199</v>
      </c>
      <c r="F51" s="8" t="s">
        <v>14</v>
      </c>
      <c r="G51" s="8" t="s">
        <v>2</v>
      </c>
    </row>
    <row r="52" spans="1:7" x14ac:dyDescent="0.25" outlineLevel="4" collapsed="1">
      <c r="A52" s="7" t="s">
        <v>12</v>
      </c>
      <c r="B52" s="7" t="s">
        <v>60</v>
      </c>
      <c r="C52" s="7" t="s">
        <v>2</v>
      </c>
      <c r="D52" s="7"/>
      <c r="E52" s="7" t="s">
        <v>200</v>
      </c>
      <c r="F52" s="7" t="s">
        <v>14</v>
      </c>
      <c r="G52" s="7">
        <v>1</v>
      </c>
    </row>
    <row r="53" spans="1:7" x14ac:dyDescent="0.25" outlineLevel="4" collapsed="1">
      <c r="A53" s="7" t="s">
        <v>12</v>
      </c>
      <c r="B53" s="7" t="s">
        <v>60</v>
      </c>
      <c r="C53" s="7" t="s">
        <v>2</v>
      </c>
      <c r="D53" s="7"/>
      <c r="E53" s="7" t="s">
        <v>201</v>
      </c>
      <c r="F53" s="7" t="s">
        <v>14</v>
      </c>
      <c r="G53" s="7">
        <v>1</v>
      </c>
    </row>
    <row r="54" spans="1:7" x14ac:dyDescent="0.25" outlineLevel="4" collapsed="1">
      <c r="A54" s="7" t="s">
        <v>12</v>
      </c>
      <c r="B54" s="7" t="s">
        <v>60</v>
      </c>
      <c r="C54" s="7" t="s">
        <v>2</v>
      </c>
      <c r="D54" s="7"/>
      <c r="E54" s="7" t="s">
        <v>202</v>
      </c>
      <c r="F54" s="7" t="s">
        <v>14</v>
      </c>
      <c r="G54" s="7">
        <v>1</v>
      </c>
    </row>
    <row r="55" spans="1:7" x14ac:dyDescent="0.25" outlineLevel="4" collapsed="1">
      <c r="A55" s="7" t="s">
        <v>12</v>
      </c>
      <c r="B55" s="7" t="s">
        <v>60</v>
      </c>
      <c r="C55" s="7" t="s">
        <v>2</v>
      </c>
      <c r="D55" s="7"/>
      <c r="E55" s="7" t="s">
        <v>203</v>
      </c>
      <c r="F55" s="7" t="s">
        <v>14</v>
      </c>
      <c r="G55" s="7">
        <v>1</v>
      </c>
    </row>
    <row r="56" spans="1:7" x14ac:dyDescent="0.25" outlineLevel="4" collapsed="1">
      <c r="A56" s="7" t="s">
        <v>12</v>
      </c>
      <c r="B56" s="7" t="s">
        <v>60</v>
      </c>
      <c r="C56" s="7" t="s">
        <v>2</v>
      </c>
      <c r="D56" s="7"/>
      <c r="E56" s="7" t="s">
        <v>204</v>
      </c>
      <c r="F56" s="7" t="s">
        <v>14</v>
      </c>
      <c r="G56" s="7">
        <v>1</v>
      </c>
    </row>
    <row r="57" spans="1:7" x14ac:dyDescent="0.25" outlineLevel="3" collapsed="1">
      <c r="A57" s="8" t="s">
        <v>14</v>
      </c>
      <c r="B57" s="9" t="s">
        <v>205</v>
      </c>
      <c r="C57" s="8" t="s">
        <v>2</v>
      </c>
      <c r="D57" s="8">
        <f>EXACT(G50,"Proportionate crown cover")</f>
      </c>
      <c r="E57" s="8" t="s">
        <v>206</v>
      </c>
      <c r="F57" s="8" t="s">
        <v>14</v>
      </c>
      <c r="G57" s="8" t="s">
        <v>2</v>
      </c>
    </row>
    <row r="58" spans="1:7" x14ac:dyDescent="0.25" outlineLevel="4" collapsed="1">
      <c r="A58" s="8" t="s">
        <v>12</v>
      </c>
      <c r="B58" s="9" t="s">
        <v>207</v>
      </c>
      <c r="C58" s="8" t="s">
        <v>2</v>
      </c>
      <c r="D58" s="8"/>
      <c r="E58" s="8" t="s">
        <v>208</v>
      </c>
      <c r="F58" s="8" t="s">
        <v>12</v>
      </c>
      <c r="G58" s="8" t="s">
        <v>2</v>
      </c>
    </row>
    <row r="59" spans="1:7" x14ac:dyDescent="0.25" outlineLevel="5" collapsed="1">
      <c r="A59" s="7" t="s">
        <v>12</v>
      </c>
      <c r="B59" s="7" t="s">
        <v>60</v>
      </c>
      <c r="C59" s="7" t="s">
        <v>2</v>
      </c>
      <c r="D59" s="7"/>
      <c r="E59" s="7" t="s">
        <v>209</v>
      </c>
      <c r="F59" s="7" t="s">
        <v>14</v>
      </c>
      <c r="G59" s="7">
        <v>1</v>
      </c>
    </row>
    <row r="60" spans="1:7" x14ac:dyDescent="0.25" outlineLevel="5" collapsed="1">
      <c r="A60" s="7" t="s">
        <v>12</v>
      </c>
      <c r="B60" s="7" t="s">
        <v>60</v>
      </c>
      <c r="C60" s="7" t="s">
        <v>2</v>
      </c>
      <c r="D60" s="7"/>
      <c r="E60" s="7" t="s">
        <v>164</v>
      </c>
      <c r="F60" s="7" t="s">
        <v>14</v>
      </c>
      <c r="G60" s="7">
        <v>1</v>
      </c>
    </row>
    <row r="61" spans="1:7" x14ac:dyDescent="0.25" outlineLevel="5" collapsed="1">
      <c r="A61" s="7" t="s">
        <v>12</v>
      </c>
      <c r="B61" s="7" t="s">
        <v>60</v>
      </c>
      <c r="C61" s="7" t="s">
        <v>2</v>
      </c>
      <c r="D61" s="7"/>
      <c r="E61" s="7" t="s">
        <v>210</v>
      </c>
      <c r="F61" s="7" t="s">
        <v>14</v>
      </c>
      <c r="G61" s="7">
        <v>1</v>
      </c>
    </row>
    <row r="62" spans="1:7" x14ac:dyDescent="0.25" outlineLevel="5" collapsed="1">
      <c r="A62" s="7" t="s">
        <v>12</v>
      </c>
      <c r="B62" s="7" t="s">
        <v>60</v>
      </c>
      <c r="C62" s="7" t="s">
        <v>2</v>
      </c>
      <c r="D62" s="7"/>
      <c r="E62" s="7" t="s">
        <v>211</v>
      </c>
      <c r="F62" s="7" t="s">
        <v>14</v>
      </c>
      <c r="G62" s="7">
        <v>1</v>
      </c>
    </row>
    <row r="63" spans="1:7" x14ac:dyDescent="0.25" outlineLevel="5" collapsed="1">
      <c r="A63" s="7" t="s">
        <v>12</v>
      </c>
      <c r="B63" s="7" t="s">
        <v>60</v>
      </c>
      <c r="C63" s="7" t="s">
        <v>2</v>
      </c>
      <c r="D63" s="7"/>
      <c r="E63" s="7" t="s">
        <v>212</v>
      </c>
      <c r="F63" s="7" t="s">
        <v>14</v>
      </c>
      <c r="G63" s="7">
        <v>1</v>
      </c>
    </row>
    <row r="64" spans="1:7" x14ac:dyDescent="0.25" outlineLevel="5" collapsed="1">
      <c r="A64" s="7" t="s">
        <v>12</v>
      </c>
      <c r="B64" s="7" t="s">
        <v>60</v>
      </c>
      <c r="C64" s="7" t="s">
        <v>2</v>
      </c>
      <c r="D64" s="7"/>
      <c r="E64" s="7" t="s">
        <v>213</v>
      </c>
      <c r="F64" s="7" t="s">
        <v>14</v>
      </c>
      <c r="G64" s="7">
        <v>1</v>
      </c>
    </row>
    <row r="65" spans="1:7" x14ac:dyDescent="0.25" outlineLevel="3" collapsed="1">
      <c r="A65" s="8" t="s">
        <v>14</v>
      </c>
      <c r="B65" s="9" t="s">
        <v>214</v>
      </c>
      <c r="C65" s="8" t="s">
        <v>2</v>
      </c>
      <c r="D65" s="8">
        <f>EXACT(G50,"Measurement of sample plots")</f>
      </c>
      <c r="E65" s="8" t="s">
        <v>197</v>
      </c>
      <c r="F65" s="8" t="s">
        <v>14</v>
      </c>
      <c r="G65" s="8" t="s">
        <v>2</v>
      </c>
    </row>
    <row r="66" spans="1:7" x14ac:dyDescent="0.25" outlineLevel="4" collapsed="1">
      <c r="A66" s="7" t="s">
        <v>12</v>
      </c>
      <c r="B66" s="7" t="s">
        <v>96</v>
      </c>
      <c r="C66" s="10" t="s">
        <v>215</v>
      </c>
      <c r="D66" s="7"/>
      <c r="E66" s="7" t="s">
        <v>216</v>
      </c>
      <c r="F66" s="7" t="s">
        <v>14</v>
      </c>
      <c r="G66" s="7" t="s">
        <v>217</v>
      </c>
    </row>
    <row r="67" spans="1:7" x14ac:dyDescent="0.25" outlineLevel="4" collapsed="1">
      <c r="A67" s="8" t="s">
        <v>14</v>
      </c>
      <c r="B67" s="9" t="s">
        <v>218</v>
      </c>
      <c r="C67" s="8" t="s">
        <v>2</v>
      </c>
      <c r="D67" s="8">
        <f>EXACT(G66,"Stratified random sampling")</f>
      </c>
      <c r="E67" s="8" t="s">
        <v>217</v>
      </c>
      <c r="F67" s="8" t="s">
        <v>14</v>
      </c>
      <c r="G67" s="8" t="s">
        <v>2</v>
      </c>
    </row>
    <row r="68" spans="1:7" x14ac:dyDescent="0.25" outlineLevel="5" collapsed="1">
      <c r="A68" s="7" t="s">
        <v>12</v>
      </c>
      <c r="B68" s="7" t="s">
        <v>60</v>
      </c>
      <c r="C68" s="7" t="s">
        <v>2</v>
      </c>
      <c r="D68" s="7"/>
      <c r="E68" s="7" t="s">
        <v>164</v>
      </c>
      <c r="F68" s="7" t="s">
        <v>14</v>
      </c>
      <c r="G68" s="7">
        <v>1</v>
      </c>
    </row>
    <row r="69" spans="1:7" x14ac:dyDescent="0.25" outlineLevel="5" collapsed="1">
      <c r="A69" s="7" t="s">
        <v>12</v>
      </c>
      <c r="B69" s="7" t="s">
        <v>60</v>
      </c>
      <c r="C69" s="7" t="s">
        <v>2</v>
      </c>
      <c r="D69" s="7"/>
      <c r="E69" s="7" t="s">
        <v>219</v>
      </c>
      <c r="F69" s="7" t="s">
        <v>14</v>
      </c>
      <c r="G69" s="7">
        <v>1</v>
      </c>
    </row>
    <row r="70" spans="1:7" x14ac:dyDescent="0.25" outlineLevel="5" collapsed="1">
      <c r="A70" s="7" t="s">
        <v>12</v>
      </c>
      <c r="B70" s="7" t="s">
        <v>60</v>
      </c>
      <c r="C70" s="7" t="s">
        <v>2</v>
      </c>
      <c r="D70" s="7"/>
      <c r="E70" s="7" t="s">
        <v>220</v>
      </c>
      <c r="F70" s="7" t="s">
        <v>14</v>
      </c>
      <c r="G70" s="7">
        <v>1</v>
      </c>
    </row>
    <row r="71" spans="1:7" x14ac:dyDescent="0.25" outlineLevel="5" collapsed="1">
      <c r="A71" s="7" t="s">
        <v>12</v>
      </c>
      <c r="B71" s="7" t="s">
        <v>60</v>
      </c>
      <c r="C71" s="7" t="s">
        <v>2</v>
      </c>
      <c r="D71" s="7"/>
      <c r="E71" s="7" t="s">
        <v>221</v>
      </c>
      <c r="F71" s="7" t="s">
        <v>14</v>
      </c>
      <c r="G71" s="7">
        <v>1</v>
      </c>
    </row>
    <row r="72" spans="1:7" x14ac:dyDescent="0.25" outlineLevel="5" collapsed="1">
      <c r="A72" s="7" t="s">
        <v>12</v>
      </c>
      <c r="B72" s="7" t="s">
        <v>60</v>
      </c>
      <c r="C72" s="7" t="s">
        <v>2</v>
      </c>
      <c r="D72" s="7"/>
      <c r="E72" s="7" t="s">
        <v>222</v>
      </c>
      <c r="F72" s="7" t="s">
        <v>14</v>
      </c>
      <c r="G72" s="7">
        <v>1</v>
      </c>
    </row>
    <row r="73" spans="1:7" x14ac:dyDescent="0.25" outlineLevel="5" collapsed="1">
      <c r="A73" s="7" t="s">
        <v>12</v>
      </c>
      <c r="B73" s="7" t="s">
        <v>60</v>
      </c>
      <c r="C73" s="7" t="s">
        <v>2</v>
      </c>
      <c r="D73" s="7"/>
      <c r="E73" s="7" t="s">
        <v>223</v>
      </c>
      <c r="F73" s="7" t="s">
        <v>14</v>
      </c>
      <c r="G73" s="7">
        <v>1</v>
      </c>
    </row>
    <row r="74" spans="1:7" x14ac:dyDescent="0.25" outlineLevel="5" collapsed="1">
      <c r="A74" s="8" t="s">
        <v>12</v>
      </c>
      <c r="B74" s="9" t="s">
        <v>224</v>
      </c>
      <c r="C74" s="8" t="s">
        <v>2</v>
      </c>
      <c r="D74" s="8"/>
      <c r="E74" s="8" t="s">
        <v>225</v>
      </c>
      <c r="F74" s="8" t="s">
        <v>12</v>
      </c>
      <c r="G74" s="8" t="s">
        <v>2</v>
      </c>
    </row>
    <row r="75" spans="1:7" x14ac:dyDescent="0.25" outlineLevel="6" collapsed="1">
      <c r="A75" s="7" t="s">
        <v>12</v>
      </c>
      <c r="B75" s="7" t="s">
        <v>60</v>
      </c>
      <c r="C75" s="7" t="s">
        <v>2</v>
      </c>
      <c r="D75" s="7"/>
      <c r="E75" s="7" t="s">
        <v>483</v>
      </c>
      <c r="F75" s="7" t="s">
        <v>14</v>
      </c>
      <c r="G75" s="7">
        <v>1</v>
      </c>
    </row>
    <row r="76" spans="1:7" x14ac:dyDescent="0.25" outlineLevel="6" collapsed="1">
      <c r="A76" s="7" t="s">
        <v>12</v>
      </c>
      <c r="B76" s="7" t="s">
        <v>60</v>
      </c>
      <c r="C76" s="7" t="s">
        <v>2</v>
      </c>
      <c r="D76" s="7"/>
      <c r="E76" s="7" t="s">
        <v>484</v>
      </c>
      <c r="F76" s="7" t="s">
        <v>14</v>
      </c>
      <c r="G76" s="7">
        <v>1</v>
      </c>
    </row>
    <row r="77" spans="1:7" x14ac:dyDescent="0.25" outlineLevel="6" collapsed="1">
      <c r="A77" s="7" t="s">
        <v>12</v>
      </c>
      <c r="B77" s="7" t="s">
        <v>60</v>
      </c>
      <c r="C77" s="7" t="s">
        <v>2</v>
      </c>
      <c r="D77" s="7"/>
      <c r="E77" s="7" t="s">
        <v>485</v>
      </c>
      <c r="F77" s="7" t="s">
        <v>12</v>
      </c>
      <c r="G77" s="7">
        <v>1</v>
      </c>
    </row>
    <row r="78" spans="1:7" x14ac:dyDescent="0.25" outlineLevel="6" collapsed="1">
      <c r="A78" s="7" t="s">
        <v>12</v>
      </c>
      <c r="B78" s="7" t="s">
        <v>60</v>
      </c>
      <c r="C78" s="7" t="s">
        <v>2</v>
      </c>
      <c r="D78" s="7"/>
      <c r="E78" s="7" t="s">
        <v>486</v>
      </c>
      <c r="F78" s="7" t="s">
        <v>14</v>
      </c>
      <c r="G78" s="7">
        <v>1</v>
      </c>
    </row>
    <row r="79" spans="1:7" x14ac:dyDescent="0.25" outlineLevel="4" collapsed="1">
      <c r="A79" s="8" t="s">
        <v>14</v>
      </c>
      <c r="B79" s="9" t="s">
        <v>226</v>
      </c>
      <c r="C79" s="8" t="s">
        <v>2</v>
      </c>
      <c r="D79" s="8">
        <f>NOT(EXACT(G66,"Stratified random sampling"))</f>
      </c>
      <c r="E79" s="8" t="s">
        <v>227</v>
      </c>
      <c r="F79" s="8" t="s">
        <v>14</v>
      </c>
      <c r="G79" s="8" t="s">
        <v>2</v>
      </c>
    </row>
    <row r="80" spans="1:7" x14ac:dyDescent="0.25" outlineLevel="5" collapsed="1">
      <c r="A80" s="7" t="s">
        <v>12</v>
      </c>
      <c r="B80" s="7" t="s">
        <v>60</v>
      </c>
      <c r="C80" s="7" t="s">
        <v>2</v>
      </c>
      <c r="D80" s="7"/>
      <c r="E80" s="7" t="s">
        <v>164</v>
      </c>
      <c r="F80" s="7" t="s">
        <v>14</v>
      </c>
      <c r="G80" s="7">
        <v>1</v>
      </c>
    </row>
    <row r="81" spans="1:7" x14ac:dyDescent="0.25" outlineLevel="5" collapsed="1">
      <c r="A81" s="7" t="s">
        <v>12</v>
      </c>
      <c r="B81" s="7" t="s">
        <v>60</v>
      </c>
      <c r="C81" s="7" t="s">
        <v>2</v>
      </c>
      <c r="D81" s="7"/>
      <c r="E81" s="7" t="s">
        <v>219</v>
      </c>
      <c r="F81" s="7" t="s">
        <v>14</v>
      </c>
      <c r="G81" s="7">
        <v>1</v>
      </c>
    </row>
    <row r="82" spans="1:7" x14ac:dyDescent="0.25" outlineLevel="5" collapsed="1">
      <c r="A82" s="7" t="s">
        <v>12</v>
      </c>
      <c r="B82" s="7" t="s">
        <v>60</v>
      </c>
      <c r="C82" s="7" t="s">
        <v>2</v>
      </c>
      <c r="D82" s="7"/>
      <c r="E82" s="7" t="s">
        <v>220</v>
      </c>
      <c r="F82" s="7" t="s">
        <v>14</v>
      </c>
      <c r="G82" s="7">
        <v>1</v>
      </c>
    </row>
    <row r="83" spans="1:7" x14ac:dyDescent="0.25" outlineLevel="5" collapsed="1">
      <c r="A83" s="7" t="s">
        <v>12</v>
      </c>
      <c r="B83" s="7" t="s">
        <v>60</v>
      </c>
      <c r="C83" s="7" t="s">
        <v>2</v>
      </c>
      <c r="D83" s="7"/>
      <c r="E83" s="7" t="s">
        <v>221</v>
      </c>
      <c r="F83" s="7" t="s">
        <v>14</v>
      </c>
      <c r="G83" s="7">
        <v>1</v>
      </c>
    </row>
    <row r="84" spans="1:7" x14ac:dyDescent="0.25" outlineLevel="5" collapsed="1">
      <c r="A84" s="7" t="s">
        <v>12</v>
      </c>
      <c r="B84" s="7" t="s">
        <v>60</v>
      </c>
      <c r="C84" s="7" t="s">
        <v>2</v>
      </c>
      <c r="D84" s="7"/>
      <c r="E84" s="7" t="s">
        <v>222</v>
      </c>
      <c r="F84" s="7" t="s">
        <v>14</v>
      </c>
      <c r="G84" s="7">
        <v>1</v>
      </c>
    </row>
    <row r="85" spans="1:7" x14ac:dyDescent="0.25" outlineLevel="5" collapsed="1">
      <c r="A85" s="7" t="s">
        <v>12</v>
      </c>
      <c r="B85" s="7" t="s">
        <v>60</v>
      </c>
      <c r="C85" s="7" t="s">
        <v>2</v>
      </c>
      <c r="D85" s="7"/>
      <c r="E85" s="7" t="s">
        <v>223</v>
      </c>
      <c r="F85" s="7" t="s">
        <v>14</v>
      </c>
      <c r="G85" s="7">
        <v>1</v>
      </c>
    </row>
    <row r="86" spans="1:7" x14ac:dyDescent="0.25" outlineLevel="5" collapsed="1">
      <c r="A86" s="8" t="s">
        <v>12</v>
      </c>
      <c r="B86" s="9" t="s">
        <v>228</v>
      </c>
      <c r="C86" s="8" t="s">
        <v>2</v>
      </c>
      <c r="D86" s="8"/>
      <c r="E86" s="8" t="s">
        <v>225</v>
      </c>
      <c r="F86" s="8" t="s">
        <v>12</v>
      </c>
      <c r="G86" s="8" t="s">
        <v>2</v>
      </c>
    </row>
    <row r="87" spans="1:7" x14ac:dyDescent="0.25" outlineLevel="6" collapsed="1">
      <c r="A87" s="7" t="s">
        <v>12</v>
      </c>
      <c r="B87" s="7" t="s">
        <v>60</v>
      </c>
      <c r="C87" s="7" t="s">
        <v>2</v>
      </c>
      <c r="D87" s="7"/>
      <c r="E87" s="7" t="s">
        <v>483</v>
      </c>
      <c r="F87" s="7" t="s">
        <v>14</v>
      </c>
      <c r="G87" s="7">
        <v>1</v>
      </c>
    </row>
    <row r="88" spans="1:7" x14ac:dyDescent="0.25" outlineLevel="6" collapsed="1">
      <c r="A88" s="7" t="s">
        <v>12</v>
      </c>
      <c r="B88" s="7" t="s">
        <v>60</v>
      </c>
      <c r="C88" s="7" t="s">
        <v>2</v>
      </c>
      <c r="D88" s="7"/>
      <c r="E88" s="7" t="s">
        <v>485</v>
      </c>
      <c r="F88" s="7" t="s">
        <v>12</v>
      </c>
      <c r="G88" s="7">
        <v>1</v>
      </c>
    </row>
    <row r="89" spans="1:7" x14ac:dyDescent="0.25" outlineLevel="6" collapsed="1">
      <c r="A89" s="7" t="s">
        <v>12</v>
      </c>
      <c r="B89" s="7" t="s">
        <v>60</v>
      </c>
      <c r="C89" s="7" t="s">
        <v>2</v>
      </c>
      <c r="D89" s="7"/>
      <c r="E89" s="7" t="s">
        <v>487</v>
      </c>
      <c r="F89" s="7" t="s">
        <v>14</v>
      </c>
      <c r="G89" s="7">
        <v>1</v>
      </c>
    </row>
    <row r="90" spans="1:7" x14ac:dyDescent="0.25" outlineLevel="6" collapsed="1">
      <c r="A90" s="7" t="s">
        <v>12</v>
      </c>
      <c r="B90" s="7" t="s">
        <v>60</v>
      </c>
      <c r="C90" s="7" t="s">
        <v>2</v>
      </c>
      <c r="D90" s="7"/>
      <c r="E90" s="7" t="s">
        <v>488</v>
      </c>
      <c r="F90" s="7" t="s">
        <v>14</v>
      </c>
      <c r="G90" s="7">
        <v>1</v>
      </c>
    </row>
    <row r="91" spans="1:7" x14ac:dyDescent="0.25" outlineLevel="6" collapsed="1">
      <c r="A91" s="7" t="s">
        <v>12</v>
      </c>
      <c r="B91" s="7" t="s">
        <v>60</v>
      </c>
      <c r="C91" s="7" t="s">
        <v>2</v>
      </c>
      <c r="D91" s="7"/>
      <c r="E91" s="7" t="s">
        <v>489</v>
      </c>
      <c r="F91" s="7" t="s">
        <v>14</v>
      </c>
      <c r="G91" s="7">
        <v>1</v>
      </c>
    </row>
    <row r="92" spans="1:7" x14ac:dyDescent="0.25" outlineLevel="6" collapsed="1">
      <c r="A92" s="7" t="s">
        <v>12</v>
      </c>
      <c r="B92" s="7" t="s">
        <v>60</v>
      </c>
      <c r="C92" s="7" t="s">
        <v>2</v>
      </c>
      <c r="D92" s="7"/>
      <c r="E92" s="7" t="s">
        <v>490</v>
      </c>
      <c r="F92" s="7" t="s">
        <v>14</v>
      </c>
      <c r="G92" s="7">
        <v>1</v>
      </c>
    </row>
    <row r="93" spans="1:7" x14ac:dyDescent="0.25" outlineLevel="6" collapsed="1">
      <c r="A93" s="7" t="s">
        <v>12</v>
      </c>
      <c r="B93" s="7" t="s">
        <v>60</v>
      </c>
      <c r="C93" s="7" t="s">
        <v>2</v>
      </c>
      <c r="D93" s="7"/>
      <c r="E93" s="7" t="s">
        <v>491</v>
      </c>
      <c r="F93" s="7" t="s">
        <v>14</v>
      </c>
      <c r="G93" s="7">
        <v>1</v>
      </c>
    </row>
    <row r="94" spans="1:7" x14ac:dyDescent="0.25" outlineLevel="6" collapsed="1">
      <c r="A94" s="7" t="s">
        <v>12</v>
      </c>
      <c r="B94" s="7" t="s">
        <v>60</v>
      </c>
      <c r="C94" s="7" t="s">
        <v>2</v>
      </c>
      <c r="D94" s="7"/>
      <c r="E94" s="7" t="s">
        <v>492</v>
      </c>
      <c r="F94" s="7" t="s">
        <v>14</v>
      </c>
      <c r="G94" s="7">
        <v>1</v>
      </c>
    </row>
    <row r="95" spans="1:7" x14ac:dyDescent="0.25" outlineLevel="6" collapsed="1">
      <c r="A95" s="7" t="s">
        <v>12</v>
      </c>
      <c r="B95" s="7" t="s">
        <v>60</v>
      </c>
      <c r="C95" s="7" t="s">
        <v>2</v>
      </c>
      <c r="D95" s="7"/>
      <c r="E95" s="7" t="s">
        <v>484</v>
      </c>
      <c r="F95" s="7" t="s">
        <v>14</v>
      </c>
      <c r="G95" s="7">
        <v>1</v>
      </c>
    </row>
    <row r="96" spans="1:7" x14ac:dyDescent="0.25" outlineLevel="2" collapsed="1">
      <c r="A96" s="7" t="s">
        <v>12</v>
      </c>
      <c r="B96" s="7" t="s">
        <v>96</v>
      </c>
      <c r="C96" s="10" t="s">
        <v>229</v>
      </c>
      <c r="D96" s="7"/>
      <c r="E96" s="7" t="s">
        <v>230</v>
      </c>
      <c r="F96" s="7" t="s">
        <v>14</v>
      </c>
      <c r="G96" s="7" t="s">
        <v>153</v>
      </c>
    </row>
    <row r="97" spans="1:7" x14ac:dyDescent="0.25" outlineLevel="2" collapsed="1">
      <c r="A97" s="8" t="s">
        <v>14</v>
      </c>
      <c r="B97" s="9" t="s">
        <v>231</v>
      </c>
      <c r="C97" s="8" t="s">
        <v>2</v>
      </c>
      <c r="D97" s="8">
        <f>EXACT(G96,"Between two points of time")</f>
      </c>
      <c r="E97" s="8" t="s">
        <v>232</v>
      </c>
      <c r="F97" s="8" t="s">
        <v>14</v>
      </c>
      <c r="G97" s="8" t="s">
        <v>2</v>
      </c>
    </row>
    <row r="98" spans="1:7" x14ac:dyDescent="0.25" outlineLevel="3" collapsed="1">
      <c r="A98" s="7" t="s">
        <v>12</v>
      </c>
      <c r="B98" s="7" t="s">
        <v>60</v>
      </c>
      <c r="C98" s="7" t="s">
        <v>2</v>
      </c>
      <c r="D98" s="7"/>
      <c r="E98" s="7" t="s">
        <v>233</v>
      </c>
      <c r="F98" s="7" t="s">
        <v>14</v>
      </c>
      <c r="G98" s="7">
        <v>1</v>
      </c>
    </row>
    <row r="99" spans="1:7" x14ac:dyDescent="0.25" outlineLevel="3" collapsed="1">
      <c r="A99" s="7" t="s">
        <v>12</v>
      </c>
      <c r="B99" s="7" t="s">
        <v>60</v>
      </c>
      <c r="C99" s="7" t="s">
        <v>2</v>
      </c>
      <c r="D99" s="7"/>
      <c r="E99" s="7" t="s">
        <v>234</v>
      </c>
      <c r="F99" s="7" t="s">
        <v>14</v>
      </c>
      <c r="G99" s="7">
        <v>1</v>
      </c>
    </row>
    <row r="100" spans="1:7" x14ac:dyDescent="0.25" outlineLevel="2" collapsed="1">
      <c r="A100" s="8" t="s">
        <v>14</v>
      </c>
      <c r="B100" s="9" t="s">
        <v>235</v>
      </c>
      <c r="C100" s="8" t="s">
        <v>2</v>
      </c>
      <c r="D100" s="8">
        <f>NOT(EXACT(G96,"Between two points of time"))</f>
      </c>
      <c r="E100" s="8" t="s">
        <v>236</v>
      </c>
      <c r="F100" s="8" t="s">
        <v>14</v>
      </c>
      <c r="G100" s="8" t="s">
        <v>2</v>
      </c>
    </row>
    <row r="101" spans="1:7" x14ac:dyDescent="0.25" outlineLevel="3" collapsed="1">
      <c r="A101" s="7" t="s">
        <v>12</v>
      </c>
      <c r="B101" s="7" t="s">
        <v>60</v>
      </c>
      <c r="C101" s="7" t="s">
        <v>2</v>
      </c>
      <c r="D101" s="7"/>
      <c r="E101" s="7" t="s">
        <v>237</v>
      </c>
      <c r="F101" s="7" t="s">
        <v>14</v>
      </c>
      <c r="G101" s="7">
        <v>1</v>
      </c>
    </row>
    <row r="102" spans="1:7" x14ac:dyDescent="0.25" outlineLevel="3" collapsed="1">
      <c r="A102" s="7" t="s">
        <v>12</v>
      </c>
      <c r="B102" s="7" t="s">
        <v>60</v>
      </c>
      <c r="C102" s="7" t="s">
        <v>2</v>
      </c>
      <c r="D102" s="7"/>
      <c r="E102" s="7" t="s">
        <v>238</v>
      </c>
      <c r="F102" s="7" t="s">
        <v>14</v>
      </c>
      <c r="G102" s="7">
        <v>1</v>
      </c>
    </row>
    <row r="103" spans="1:7" x14ac:dyDescent="0.25" outlineLevel="3" collapsed="1">
      <c r="A103" s="7" t="s">
        <v>12</v>
      </c>
      <c r="B103" s="7" t="s">
        <v>60</v>
      </c>
      <c r="C103" s="7" t="s">
        <v>2</v>
      </c>
      <c r="D103" s="7"/>
      <c r="E103" s="7" t="s">
        <v>239</v>
      </c>
      <c r="F103" s="7" t="s">
        <v>14</v>
      </c>
      <c r="G103" s="7">
        <v>1</v>
      </c>
    </row>
    <row r="104" spans="1:7" x14ac:dyDescent="0.25" outlineLevel="2" collapsed="1">
      <c r="A104" s="8" t="s">
        <v>12</v>
      </c>
      <c r="B104" s="9" t="s">
        <v>240</v>
      </c>
      <c r="C104" s="8" t="s">
        <v>2</v>
      </c>
      <c r="D104" s="8"/>
      <c r="E104" s="8" t="s">
        <v>241</v>
      </c>
      <c r="F104" s="8" t="s">
        <v>14</v>
      </c>
      <c r="G104" s="8" t="s">
        <v>2</v>
      </c>
    </row>
    <row r="105" spans="1:7" x14ac:dyDescent="0.25" outlineLevel="3" collapsed="1">
      <c r="A105" s="7" t="s">
        <v>12</v>
      </c>
      <c r="B105" s="7" t="s">
        <v>60</v>
      </c>
      <c r="C105" s="7" t="s">
        <v>2</v>
      </c>
      <c r="D105" s="7"/>
      <c r="E105" s="7" t="s">
        <v>242</v>
      </c>
      <c r="F105" s="7" t="s">
        <v>14</v>
      </c>
      <c r="G105" s="7">
        <v>1</v>
      </c>
    </row>
    <row r="106" spans="1:7" x14ac:dyDescent="0.25" outlineLevel="3" collapsed="1">
      <c r="A106" s="7" t="s">
        <v>12</v>
      </c>
      <c r="B106" s="7" t="s">
        <v>60</v>
      </c>
      <c r="C106" s="7" t="s">
        <v>2</v>
      </c>
      <c r="D106" s="7"/>
      <c r="E106" s="7" t="s">
        <v>243</v>
      </c>
      <c r="F106" s="7" t="s">
        <v>14</v>
      </c>
      <c r="G106" s="7">
        <v>1</v>
      </c>
    </row>
    <row r="107" spans="1:7" x14ac:dyDescent="0.25" outlineLevel="3" collapsed="1">
      <c r="A107" s="8" t="s">
        <v>12</v>
      </c>
      <c r="B107" s="9" t="s">
        <v>244</v>
      </c>
      <c r="C107" s="8" t="s">
        <v>2</v>
      </c>
      <c r="D107" s="8"/>
      <c r="E107" s="8" t="s">
        <v>245</v>
      </c>
      <c r="F107" s="8" t="s">
        <v>12</v>
      </c>
      <c r="G107" s="8" t="s">
        <v>2</v>
      </c>
    </row>
    <row r="108" spans="1:7" x14ac:dyDescent="0.25" outlineLevel="4" collapsed="1">
      <c r="A108" s="7" t="s">
        <v>12</v>
      </c>
      <c r="B108" s="7" t="s">
        <v>60</v>
      </c>
      <c r="C108" s="7" t="s">
        <v>2</v>
      </c>
      <c r="D108" s="7"/>
      <c r="E108" s="7" t="s">
        <v>246</v>
      </c>
      <c r="F108" s="7" t="s">
        <v>14</v>
      </c>
      <c r="G108" s="7">
        <v>1</v>
      </c>
    </row>
    <row r="109" spans="1:7" x14ac:dyDescent="0.25" outlineLevel="4" collapsed="1">
      <c r="A109" s="7" t="s">
        <v>12</v>
      </c>
      <c r="B109" s="7" t="s">
        <v>60</v>
      </c>
      <c r="C109" s="7" t="s">
        <v>2</v>
      </c>
      <c r="D109" s="7"/>
      <c r="E109" s="7" t="s">
        <v>247</v>
      </c>
      <c r="F109" s="7" t="s">
        <v>14</v>
      </c>
      <c r="G109" s="7">
        <v>1</v>
      </c>
    </row>
    <row r="110" spans="1:7" x14ac:dyDescent="0.25" outlineLevel="4" collapsed="1">
      <c r="A110" s="7" t="s">
        <v>12</v>
      </c>
      <c r="B110" s="7" t="s">
        <v>60</v>
      </c>
      <c r="C110" s="7" t="s">
        <v>2</v>
      </c>
      <c r="D110" s="7"/>
      <c r="E110" s="7" t="s">
        <v>248</v>
      </c>
      <c r="F110" s="7" t="s">
        <v>14</v>
      </c>
      <c r="G110" s="7">
        <v>1</v>
      </c>
    </row>
    <row r="111" spans="1:7" x14ac:dyDescent="0.25" outlineLevel="4" collapsed="1">
      <c r="A111" s="7" t="s">
        <v>12</v>
      </c>
      <c r="B111" s="7" t="s">
        <v>60</v>
      </c>
      <c r="C111" s="7" t="s">
        <v>2</v>
      </c>
      <c r="D111" s="7"/>
      <c r="E111" s="7" t="s">
        <v>249</v>
      </c>
      <c r="F111" s="7" t="s">
        <v>14</v>
      </c>
      <c r="G111" s="7">
        <v>1</v>
      </c>
    </row>
    <row r="112" spans="1:7" x14ac:dyDescent="0.25" outlineLevel="4" collapsed="1">
      <c r="A112" s="7" t="s">
        <v>12</v>
      </c>
      <c r="B112" s="7" t="s">
        <v>60</v>
      </c>
      <c r="C112" s="7" t="s">
        <v>2</v>
      </c>
      <c r="D112" s="7"/>
      <c r="E112" s="7" t="s">
        <v>250</v>
      </c>
      <c r="F112" s="7" t="s">
        <v>14</v>
      </c>
      <c r="G112" s="7">
        <v>1</v>
      </c>
    </row>
    <row r="113" spans="1:7" x14ac:dyDescent="0.25" outlineLevel="2" collapsed="1">
      <c r="A113" s="7" t="s">
        <v>12</v>
      </c>
      <c r="B113" s="7" t="s">
        <v>60</v>
      </c>
      <c r="C113" s="7" t="s">
        <v>2</v>
      </c>
      <c r="D113" s="7"/>
      <c r="E113" s="7" t="s">
        <v>251</v>
      </c>
      <c r="F113" s="7" t="s">
        <v>14</v>
      </c>
      <c r="G113" s="7">
        <v>1</v>
      </c>
    </row>
    <row r="114" spans="1:7" x14ac:dyDescent="0.25" outlineLevel="2" collapsed="1">
      <c r="A114" s="7" t="s">
        <v>12</v>
      </c>
      <c r="B114" s="7" t="s">
        <v>60</v>
      </c>
      <c r="C114" s="7" t="s">
        <v>2</v>
      </c>
      <c r="D114" s="7"/>
      <c r="E114" s="7" t="s">
        <v>252</v>
      </c>
      <c r="F114" s="7" t="s">
        <v>14</v>
      </c>
      <c r="G114" s="7">
        <v>1</v>
      </c>
    </row>
    <row r="115" spans="1:7" x14ac:dyDescent="0.25" outlineLevel="2" collapsed="1">
      <c r="A115" s="7" t="s">
        <v>12</v>
      </c>
      <c r="B115" s="7" t="s">
        <v>60</v>
      </c>
      <c r="C115" s="7" t="s">
        <v>2</v>
      </c>
      <c r="D115" s="7"/>
      <c r="E115" s="7" t="s">
        <v>253</v>
      </c>
      <c r="F115" s="7" t="s">
        <v>14</v>
      </c>
      <c r="G115" s="7">
        <v>1</v>
      </c>
    </row>
    <row r="116" spans="1:7" x14ac:dyDescent="0.25" outlineLevel="2" collapsed="1">
      <c r="A116" s="7" t="s">
        <v>12</v>
      </c>
      <c r="B116" s="7" t="s">
        <v>60</v>
      </c>
      <c r="C116" s="7" t="s">
        <v>2</v>
      </c>
      <c r="D116" s="7"/>
      <c r="E116" s="7" t="s">
        <v>254</v>
      </c>
      <c r="F116" s="7" t="s">
        <v>14</v>
      </c>
      <c r="G116" s="7">
        <v>1</v>
      </c>
    </row>
    <row r="117" spans="1:7" x14ac:dyDescent="0.25">
      <c r="A117" s="5" t="s">
        <v>12</v>
      </c>
      <c r="B117" s="6" t="s">
        <v>355</v>
      </c>
      <c r="C117" s="5" t="s">
        <v>2</v>
      </c>
      <c r="D117" s="5"/>
      <c r="E117" s="5" t="s">
        <v>356</v>
      </c>
      <c r="F117" s="5" t="s">
        <v>12</v>
      </c>
      <c r="G117" s="5" t="s">
        <v>2</v>
      </c>
    </row>
    <row r="118" spans="1:7" x14ac:dyDescent="0.25" outlineLevel="1" collapsed="1">
      <c r="A118" s="7" t="s">
        <v>12</v>
      </c>
      <c r="B118" s="7" t="s">
        <v>60</v>
      </c>
      <c r="C118" s="7" t="s">
        <v>2</v>
      </c>
      <c r="D118" s="7"/>
      <c r="E118" s="7" t="s">
        <v>357</v>
      </c>
      <c r="F118" s="7" t="s">
        <v>14</v>
      </c>
      <c r="G118" s="7">
        <v>1</v>
      </c>
    </row>
    <row r="119" spans="1:7" x14ac:dyDescent="0.25" outlineLevel="1" collapsed="1">
      <c r="A119" s="7" t="s">
        <v>12</v>
      </c>
      <c r="B119" s="7" t="s">
        <v>60</v>
      </c>
      <c r="C119" s="7" t="s">
        <v>2</v>
      </c>
      <c r="D119" s="7"/>
      <c r="E119" s="7" t="s">
        <v>358</v>
      </c>
      <c r="F119" s="7" t="s">
        <v>14</v>
      </c>
      <c r="G119" s="7">
        <v>1</v>
      </c>
    </row>
    <row r="120" spans="1:7" x14ac:dyDescent="0.25" outlineLevel="1" collapsed="1">
      <c r="A120" s="7" t="s">
        <v>12</v>
      </c>
      <c r="B120" s="7" t="s">
        <v>60</v>
      </c>
      <c r="C120" s="7" t="s">
        <v>2</v>
      </c>
      <c r="D120" s="7"/>
      <c r="E120" s="7" t="s">
        <v>359</v>
      </c>
      <c r="F120" s="7" t="s">
        <v>14</v>
      </c>
      <c r="G120" s="7">
        <v>1</v>
      </c>
    </row>
    <row r="121" spans="1:7" x14ac:dyDescent="0.25" outlineLevel="1" collapsed="1">
      <c r="A121" s="7" t="s">
        <v>12</v>
      </c>
      <c r="B121" s="7" t="s">
        <v>60</v>
      </c>
      <c r="C121" s="7" t="s">
        <v>2</v>
      </c>
      <c r="D121" s="7"/>
      <c r="E121" s="7" t="s">
        <v>360</v>
      </c>
      <c r="F121" s="7" t="s">
        <v>14</v>
      </c>
      <c r="G121" s="7">
        <v>1</v>
      </c>
    </row>
    <row r="122" spans="1:7" x14ac:dyDescent="0.25" outlineLevel="1" collapsed="1">
      <c r="A122" s="7" t="s">
        <v>12</v>
      </c>
      <c r="B122" s="7" t="s">
        <v>60</v>
      </c>
      <c r="C122" s="7" t="s">
        <v>2</v>
      </c>
      <c r="D122" s="7"/>
      <c r="E122" s="7" t="s">
        <v>259</v>
      </c>
      <c r="F122" s="7" t="s">
        <v>14</v>
      </c>
      <c r="G122" s="7">
        <v>1</v>
      </c>
    </row>
    <row r="123" spans="1:7" x14ac:dyDescent="0.25" outlineLevel="1" collapsed="1">
      <c r="A123" s="7" t="s">
        <v>12</v>
      </c>
      <c r="B123" s="7" t="s">
        <v>60</v>
      </c>
      <c r="C123" s="7" t="s">
        <v>2</v>
      </c>
      <c r="D123" s="7"/>
      <c r="E123" s="7" t="s">
        <v>262</v>
      </c>
      <c r="F123" s="7" t="s">
        <v>14</v>
      </c>
      <c r="G123" s="7">
        <v>1</v>
      </c>
    </row>
    <row r="124" spans="1:7" x14ac:dyDescent="0.25" outlineLevel="1" collapsed="1">
      <c r="A124" s="7" t="s">
        <v>12</v>
      </c>
      <c r="B124" s="7" t="s">
        <v>96</v>
      </c>
      <c r="C124" s="10" t="s">
        <v>361</v>
      </c>
      <c r="D124" s="7"/>
      <c r="E124" s="7" t="s">
        <v>362</v>
      </c>
      <c r="F124" s="7" t="s">
        <v>14</v>
      </c>
      <c r="G124" s="7" t="s">
        <v>272</v>
      </c>
    </row>
    <row r="125" spans="1:7" x14ac:dyDescent="0.25" outlineLevel="1" collapsed="1">
      <c r="A125" s="7" t="s">
        <v>14</v>
      </c>
      <c r="B125" s="7" t="s">
        <v>60</v>
      </c>
      <c r="C125" s="7" t="s">
        <v>2</v>
      </c>
      <c r="D125" s="7">
        <f>EXACT(G124,"Historical or chronosequence-derived data")</f>
      </c>
      <c r="E125" s="7" t="s">
        <v>106</v>
      </c>
      <c r="F125" s="7" t="s">
        <v>14</v>
      </c>
      <c r="G125" s="7">
        <v>1</v>
      </c>
    </row>
    <row r="126" spans="1:7" x14ac:dyDescent="0.25" outlineLevel="1" collapsed="1">
      <c r="A126" s="7" t="s">
        <v>14</v>
      </c>
      <c r="B126" s="7" t="s">
        <v>60</v>
      </c>
      <c r="C126" s="7" t="s">
        <v>2</v>
      </c>
      <c r="D126" s="7">
        <f>EXACT(G124,"Field-collected data")</f>
      </c>
      <c r="E126" s="7" t="s">
        <v>363</v>
      </c>
      <c r="F126" s="7" t="s">
        <v>14</v>
      </c>
      <c r="G126" s="7">
        <v>1</v>
      </c>
    </row>
    <row r="127" spans="1:7" x14ac:dyDescent="0.25" outlineLevel="1" collapsed="1">
      <c r="A127" s="7" t="s">
        <v>14</v>
      </c>
      <c r="B127" s="7" t="s">
        <v>60</v>
      </c>
      <c r="C127" s="7" t="s">
        <v>2</v>
      </c>
      <c r="D127" s="7">
        <f>EXACT(G124,"Field-collected data")</f>
      </c>
      <c r="E127" s="7" t="s">
        <v>364</v>
      </c>
      <c r="F127" s="7" t="s">
        <v>14</v>
      </c>
      <c r="G127" s="7">
        <v>1</v>
      </c>
    </row>
    <row r="128" spans="1:7" x14ac:dyDescent="0.25" outlineLevel="1" collapsed="1">
      <c r="A128" s="7" t="s">
        <v>14</v>
      </c>
      <c r="B128" s="7" t="s">
        <v>60</v>
      </c>
      <c r="C128" s="7" t="s">
        <v>2</v>
      </c>
      <c r="D128" s="7">
        <f>EXACT(G124,"Field-collected data")</f>
      </c>
      <c r="E128" s="7" t="s">
        <v>135</v>
      </c>
      <c r="F128" s="7" t="s">
        <v>14</v>
      </c>
      <c r="G128" s="7">
        <v>1</v>
      </c>
    </row>
    <row r="129" spans="1:7" x14ac:dyDescent="0.25" outlineLevel="1" collapsed="1">
      <c r="A129" s="8" t="s">
        <v>14</v>
      </c>
      <c r="B129" s="9" t="s">
        <v>365</v>
      </c>
      <c r="C129" s="8" t="s">
        <v>2</v>
      </c>
      <c r="D129" s="8">
        <f>EXACT(G124,"Proxies")</f>
      </c>
      <c r="E129" s="8" t="s">
        <v>366</v>
      </c>
      <c r="F129" s="8" t="s">
        <v>14</v>
      </c>
      <c r="G129" s="8" t="s">
        <v>2</v>
      </c>
    </row>
    <row r="130" spans="1:7" x14ac:dyDescent="0.25" outlineLevel="2" collapsed="1">
      <c r="A130" s="7" t="s">
        <v>12</v>
      </c>
      <c r="B130" s="7" t="s">
        <v>96</v>
      </c>
      <c r="C130" s="10" t="s">
        <v>367</v>
      </c>
      <c r="D130" s="7"/>
      <c r="E130" s="7" t="s">
        <v>368</v>
      </c>
      <c r="F130" s="7" t="s">
        <v>14</v>
      </c>
      <c r="G130" s="7" t="s">
        <v>369</v>
      </c>
    </row>
    <row r="131" spans="1:7" x14ac:dyDescent="0.25" outlineLevel="2" collapsed="1">
      <c r="A131" s="7" t="s">
        <v>14</v>
      </c>
      <c r="B131" s="7" t="s">
        <v>60</v>
      </c>
      <c r="C131" s="7" t="s">
        <v>2</v>
      </c>
      <c r="D131" s="7">
        <f>EXACT(G130,"Water table depth")</f>
      </c>
      <c r="E131" s="7" t="s">
        <v>370</v>
      </c>
      <c r="F131" s="7" t="s">
        <v>14</v>
      </c>
      <c r="G131" s="7">
        <v>1</v>
      </c>
    </row>
    <row r="132" spans="1:7" x14ac:dyDescent="0.25" outlineLevel="2" collapsed="1">
      <c r="A132" s="7" t="s">
        <v>14</v>
      </c>
      <c r="B132" s="7" t="s">
        <v>60</v>
      </c>
      <c r="C132" s="7" t="s">
        <v>2</v>
      </c>
      <c r="D132" s="7">
        <f>NOT(EXACT(G130,"Water table depth"))</f>
      </c>
      <c r="E132" s="7" t="s">
        <v>371</v>
      </c>
      <c r="F132" s="7" t="s">
        <v>14</v>
      </c>
      <c r="G132" s="7">
        <v>1</v>
      </c>
    </row>
    <row r="133" spans="1:7" x14ac:dyDescent="0.25" outlineLevel="2" collapsed="1">
      <c r="A133" s="7" t="s">
        <v>14</v>
      </c>
      <c r="B133" s="7" t="s">
        <v>60</v>
      </c>
      <c r="C133" s="7" t="s">
        <v>2</v>
      </c>
      <c r="D133" s="7">
        <f>NOT(EXACT(G130,"Water table depth"))</f>
      </c>
      <c r="E133" s="7" t="s">
        <v>372</v>
      </c>
      <c r="F133" s="7" t="s">
        <v>14</v>
      </c>
      <c r="G133" s="7">
        <v>1</v>
      </c>
    </row>
    <row r="134" spans="1:7" x14ac:dyDescent="0.25" outlineLevel="2" collapsed="1">
      <c r="A134" s="7" t="s">
        <v>14</v>
      </c>
      <c r="B134" s="7" t="s">
        <v>60</v>
      </c>
      <c r="C134" s="7" t="s">
        <v>2</v>
      </c>
      <c r="D134" s="7">
        <f>NOT(EXACT(G130,"Water table depth"))</f>
      </c>
      <c r="E134" s="7" t="s">
        <v>373</v>
      </c>
      <c r="F134" s="7" t="s">
        <v>14</v>
      </c>
      <c r="G134" s="7">
        <v>1</v>
      </c>
    </row>
    <row r="135" spans="1:7" x14ac:dyDescent="0.25" outlineLevel="1" collapsed="1">
      <c r="A135" s="7" t="s">
        <v>14</v>
      </c>
      <c r="B135" s="7" t="s">
        <v>60</v>
      </c>
      <c r="C135" s="7" t="s">
        <v>2</v>
      </c>
      <c r="D135" s="7">
        <f>EXACT(G124,"Estimates of the initial amount of carbon that is exposed")</f>
      </c>
      <c r="E135" s="7" t="s">
        <v>363</v>
      </c>
      <c r="F135" s="7" t="s">
        <v>14</v>
      </c>
      <c r="G135" s="7">
        <v>1</v>
      </c>
    </row>
    <row r="136" spans="1:7" x14ac:dyDescent="0.25" outlineLevel="1" collapsed="1">
      <c r="A136" s="7" t="s">
        <v>14</v>
      </c>
      <c r="B136" s="7" t="s">
        <v>60</v>
      </c>
      <c r="C136" s="7" t="s">
        <v>2</v>
      </c>
      <c r="D136" s="7">
        <f>EXACT(G124,"Estimates of the initial amount of carbon that is exposed")</f>
      </c>
      <c r="E136" s="7" t="s">
        <v>374</v>
      </c>
      <c r="F136" s="7" t="s">
        <v>14</v>
      </c>
      <c r="G136" s="7">
        <v>1</v>
      </c>
    </row>
    <row r="137" spans="1:7" x14ac:dyDescent="0.25" outlineLevel="1" collapsed="1">
      <c r="A137" s="7" t="s">
        <v>14</v>
      </c>
      <c r="B137" s="7" t="s">
        <v>60</v>
      </c>
      <c r="C137" s="7" t="s">
        <v>2</v>
      </c>
      <c r="D137" s="7">
        <f>EXACT(G124,"Estimates of the initial amount of carbon that is exposed")</f>
      </c>
      <c r="E137" s="7" t="s">
        <v>375</v>
      </c>
      <c r="F137" s="7" t="s">
        <v>14</v>
      </c>
      <c r="G137" s="7">
        <v>1</v>
      </c>
    </row>
    <row r="138" spans="1:7" x14ac:dyDescent="0.25" outlineLevel="1" collapsed="1">
      <c r="A138" s="7" t="s">
        <v>14</v>
      </c>
      <c r="B138" s="7" t="s">
        <v>60</v>
      </c>
      <c r="C138" s="7" t="s">
        <v>2</v>
      </c>
      <c r="D138" s="7">
        <f>EXACT(G124,"Estimates of the initial amount of carbon that is exposed")</f>
      </c>
      <c r="E138" s="7" t="s">
        <v>376</v>
      </c>
      <c r="F138" s="7" t="s">
        <v>14</v>
      </c>
      <c r="G138" s="7">
        <v>1</v>
      </c>
    </row>
    <row r="139" spans="1:7" x14ac:dyDescent="0.25" outlineLevel="1" collapsed="1">
      <c r="A139" s="7" t="s">
        <v>14</v>
      </c>
      <c r="B139" s="7" t="s">
        <v>60</v>
      </c>
      <c r="C139" s="7" t="s">
        <v>2</v>
      </c>
      <c r="D139" s="7">
        <f>EXACT(G124,"Estimates of the initial amount of carbon that is exposed")</f>
      </c>
      <c r="E139" s="7" t="s">
        <v>277</v>
      </c>
      <c r="F139" s="7" t="s">
        <v>14</v>
      </c>
      <c r="G139" s="7">
        <v>1</v>
      </c>
    </row>
    <row r="140" spans="1:7" x14ac:dyDescent="0.25" outlineLevel="1" collapsed="1">
      <c r="A140" s="7" t="s">
        <v>12</v>
      </c>
      <c r="B140" s="7" t="s">
        <v>60</v>
      </c>
      <c r="C140" s="7" t="s">
        <v>2</v>
      </c>
      <c r="D140" s="7"/>
      <c r="E140" s="7" t="s">
        <v>377</v>
      </c>
      <c r="F140" s="7" t="s">
        <v>14</v>
      </c>
      <c r="G140" s="7">
        <v>1</v>
      </c>
    </row>
    <row r="141" spans="1:7" x14ac:dyDescent="0.25" outlineLevel="1" collapsed="1">
      <c r="A141" s="7" t="s">
        <v>12</v>
      </c>
      <c r="B141" s="7" t="s">
        <v>96</v>
      </c>
      <c r="C141" s="10" t="s">
        <v>378</v>
      </c>
      <c r="D141" s="7"/>
      <c r="E141" s="7" t="s">
        <v>379</v>
      </c>
      <c r="F141" s="7" t="s">
        <v>14</v>
      </c>
      <c r="G141" s="7" t="s">
        <v>290</v>
      </c>
    </row>
    <row r="142" spans="1:7" x14ac:dyDescent="0.25" outlineLevel="1" collapsed="1">
      <c r="A142" s="8" t="s">
        <v>14</v>
      </c>
      <c r="B142" s="9" t="s">
        <v>380</v>
      </c>
      <c r="C142" s="8" t="s">
        <v>2</v>
      </c>
      <c r="D142" s="8">
        <f>EXACT(G141,"Default factors")</f>
      </c>
      <c r="E142" s="8" t="s">
        <v>292</v>
      </c>
      <c r="F142" s="8" t="s">
        <v>14</v>
      </c>
      <c r="G142" s="8" t="s">
        <v>2</v>
      </c>
    </row>
    <row r="143" spans="1:7" x14ac:dyDescent="0.25" outlineLevel="2" collapsed="1">
      <c r="A143" s="7" t="s">
        <v>12</v>
      </c>
      <c r="B143" s="7" t="s">
        <v>62</v>
      </c>
      <c r="C143" s="7" t="s">
        <v>2</v>
      </c>
      <c r="D143" s="7"/>
      <c r="E143" s="7" t="s">
        <v>293</v>
      </c>
      <c r="F143" s="7" t="s">
        <v>14</v>
      </c>
      <c r="G143" s="7" t="b">
        <v>1</v>
      </c>
    </row>
    <row r="144" spans="1:7" x14ac:dyDescent="0.25" outlineLevel="2" collapsed="1">
      <c r="A144" s="7" t="s">
        <v>14</v>
      </c>
      <c r="B144" s="7" t="s">
        <v>96</v>
      </c>
      <c r="C144" s="10" t="s">
        <v>381</v>
      </c>
      <c r="D144" s="7">
        <f>EXACT(G143,true)</f>
      </c>
      <c r="E144" s="7" t="s">
        <v>295</v>
      </c>
      <c r="F144" s="7" t="s">
        <v>14</v>
      </c>
      <c r="G144" s="7" t="s">
        <v>296</v>
      </c>
    </row>
    <row r="145" spans="1:7" x14ac:dyDescent="0.25" outlineLevel="2" collapsed="1">
      <c r="A145" s="7" t="s">
        <v>12</v>
      </c>
      <c r="B145" s="7" t="s">
        <v>60</v>
      </c>
      <c r="C145" s="7" t="s">
        <v>2</v>
      </c>
      <c r="D145" s="7"/>
      <c r="E145" s="7" t="s">
        <v>297</v>
      </c>
      <c r="F145" s="7" t="s">
        <v>14</v>
      </c>
      <c r="G145" s="7">
        <v>1</v>
      </c>
    </row>
    <row r="146" spans="1:7" x14ac:dyDescent="0.25" outlineLevel="2" collapsed="1">
      <c r="A146" s="7" t="s">
        <v>12</v>
      </c>
      <c r="B146" s="7" t="s">
        <v>60</v>
      </c>
      <c r="C146" s="7" t="s">
        <v>2</v>
      </c>
      <c r="D146" s="7"/>
      <c r="E146" s="7" t="s">
        <v>298</v>
      </c>
      <c r="F146" s="7" t="s">
        <v>14</v>
      </c>
      <c r="G146" s="7">
        <v>1</v>
      </c>
    </row>
    <row r="147" spans="1:7" x14ac:dyDescent="0.25" outlineLevel="2" collapsed="1">
      <c r="A147" s="7" t="s">
        <v>12</v>
      </c>
      <c r="B147" s="7" t="s">
        <v>60</v>
      </c>
      <c r="C147" s="7" t="s">
        <v>2</v>
      </c>
      <c r="D147" s="7"/>
      <c r="E147" s="7" t="s">
        <v>299</v>
      </c>
      <c r="F147" s="7" t="s">
        <v>14</v>
      </c>
      <c r="G147" s="7">
        <v>1</v>
      </c>
    </row>
    <row r="148" spans="1:7" x14ac:dyDescent="0.25" outlineLevel="2" collapsed="1">
      <c r="A148" s="7" t="s">
        <v>12</v>
      </c>
      <c r="B148" s="7" t="s">
        <v>60</v>
      </c>
      <c r="C148" s="7" t="s">
        <v>2</v>
      </c>
      <c r="D148" s="7"/>
      <c r="E148" s="7" t="s">
        <v>300</v>
      </c>
      <c r="F148" s="7" t="s">
        <v>14</v>
      </c>
      <c r="G148" s="7">
        <v>1</v>
      </c>
    </row>
    <row r="149" spans="1:7" x14ac:dyDescent="0.25" outlineLevel="2" collapsed="1">
      <c r="A149" s="7" t="s">
        <v>12</v>
      </c>
      <c r="B149" s="7" t="s">
        <v>60</v>
      </c>
      <c r="C149" s="7" t="s">
        <v>2</v>
      </c>
      <c r="D149" s="7"/>
      <c r="E149" s="7" t="s">
        <v>277</v>
      </c>
      <c r="F149" s="7" t="s">
        <v>14</v>
      </c>
      <c r="G149" s="7">
        <v>1</v>
      </c>
    </row>
    <row r="150" spans="1:7" x14ac:dyDescent="0.25" outlineLevel="1" collapsed="1">
      <c r="A150" s="7" t="s">
        <v>14</v>
      </c>
      <c r="B150" s="7" t="s">
        <v>60</v>
      </c>
      <c r="C150" s="7" t="s">
        <v>2</v>
      </c>
      <c r="D150" s="7">
        <f>EXACT(G141,"Proxies")</f>
      </c>
      <c r="E150" s="7" t="s">
        <v>301</v>
      </c>
      <c r="F150" s="7" t="s">
        <v>14</v>
      </c>
      <c r="G150" s="7">
        <v>1</v>
      </c>
    </row>
    <row r="151" spans="1:7" x14ac:dyDescent="0.25" outlineLevel="1" collapsed="1">
      <c r="A151" s="7" t="s">
        <v>14</v>
      </c>
      <c r="B151" s="7" t="s">
        <v>60</v>
      </c>
      <c r="C151" s="7" t="s">
        <v>2</v>
      </c>
      <c r="D151" s="7">
        <f>EXACT(G141,"Estimates of the amount of carbon that is eroded")</f>
      </c>
      <c r="E151" s="7" t="s">
        <v>382</v>
      </c>
      <c r="F151" s="7" t="s">
        <v>14</v>
      </c>
      <c r="G151" s="7">
        <v>1</v>
      </c>
    </row>
    <row r="152" spans="1:7" x14ac:dyDescent="0.25" outlineLevel="1" collapsed="1">
      <c r="A152" s="7" t="s">
        <v>14</v>
      </c>
      <c r="B152" s="7" t="s">
        <v>60</v>
      </c>
      <c r="C152" s="7" t="s">
        <v>2</v>
      </c>
      <c r="D152" s="7">
        <f>EXACT(G141,"Estimates of the amount of carbon that is eroded")</f>
      </c>
      <c r="E152" s="7" t="s">
        <v>383</v>
      </c>
      <c r="F152" s="7" t="s">
        <v>14</v>
      </c>
      <c r="G152" s="7">
        <v>1</v>
      </c>
    </row>
    <row r="153" spans="1:7" x14ac:dyDescent="0.25" outlineLevel="1" collapsed="1">
      <c r="A153" s="7" t="s">
        <v>14</v>
      </c>
      <c r="B153" s="7" t="s">
        <v>60</v>
      </c>
      <c r="C153" s="7" t="s">
        <v>2</v>
      </c>
      <c r="D153" s="7">
        <f>EXACT(G141,"Estimates of the amount of carbon that is eroded")</f>
      </c>
      <c r="E153" s="7" t="s">
        <v>384</v>
      </c>
      <c r="F153" s="7" t="s">
        <v>14</v>
      </c>
      <c r="G153" s="7">
        <v>1</v>
      </c>
    </row>
    <row r="154" spans="1:7" x14ac:dyDescent="0.25" outlineLevel="1" collapsed="1">
      <c r="A154" s="7" t="s">
        <v>14</v>
      </c>
      <c r="B154" s="7" t="s">
        <v>60</v>
      </c>
      <c r="C154" s="7" t="s">
        <v>2</v>
      </c>
      <c r="D154" s="7">
        <f>EXACT(G141,"Estimates of the amount of carbon that is eroded")</f>
      </c>
      <c r="E154" s="7" t="s">
        <v>385</v>
      </c>
      <c r="F154" s="7" t="s">
        <v>14</v>
      </c>
      <c r="G154" s="7">
        <v>1</v>
      </c>
    </row>
    <row r="155" spans="1:7" x14ac:dyDescent="0.25" outlineLevel="1" collapsed="1">
      <c r="A155" s="7" t="s">
        <v>14</v>
      </c>
      <c r="B155" s="7" t="s">
        <v>60</v>
      </c>
      <c r="C155" s="7" t="s">
        <v>2</v>
      </c>
      <c r="D155" s="7">
        <f>EXACT(G141,"Estimates of the amount of carbon that is eroded")</f>
      </c>
      <c r="E155" s="7" t="s">
        <v>277</v>
      </c>
      <c r="F155" s="7" t="s">
        <v>14</v>
      </c>
      <c r="G155" s="7">
        <v>1</v>
      </c>
    </row>
    <row r="156" spans="1:7" x14ac:dyDescent="0.25" outlineLevel="1" collapsed="1">
      <c r="A156" s="7" t="s">
        <v>12</v>
      </c>
      <c r="B156" s="7" t="s">
        <v>60</v>
      </c>
      <c r="C156" s="7" t="s">
        <v>2</v>
      </c>
      <c r="D156" s="7"/>
      <c r="E156" s="7" t="s">
        <v>386</v>
      </c>
      <c r="F156" s="7" t="s">
        <v>14</v>
      </c>
      <c r="G156" s="7">
        <v>1</v>
      </c>
    </row>
    <row r="157" spans="1:7" x14ac:dyDescent="0.25" outlineLevel="1" collapsed="1">
      <c r="A157" s="7" t="s">
        <v>12</v>
      </c>
      <c r="B157" s="7" t="s">
        <v>96</v>
      </c>
      <c r="C157" s="10" t="s">
        <v>387</v>
      </c>
      <c r="D157" s="7"/>
      <c r="E157" s="7" t="s">
        <v>388</v>
      </c>
      <c r="F157" s="7" t="s">
        <v>14</v>
      </c>
      <c r="G157" s="7" t="s">
        <v>272</v>
      </c>
    </row>
    <row r="158" spans="1:7" x14ac:dyDescent="0.25" outlineLevel="1" collapsed="1">
      <c r="A158" s="7" t="s">
        <v>14</v>
      </c>
      <c r="B158" s="7" t="s">
        <v>60</v>
      </c>
      <c r="C158" s="7" t="s">
        <v>2</v>
      </c>
      <c r="D158" s="7">
        <f>EXACT(G157,"Proxies")</f>
      </c>
      <c r="E158" s="7" t="s">
        <v>305</v>
      </c>
      <c r="F158" s="7" t="s">
        <v>14</v>
      </c>
      <c r="G158" s="7">
        <v>1</v>
      </c>
    </row>
    <row r="159" spans="1:7" x14ac:dyDescent="0.25" outlineLevel="1" collapsed="1">
      <c r="A159" s="7" t="s">
        <v>14</v>
      </c>
      <c r="B159" s="7" t="s">
        <v>60</v>
      </c>
      <c r="C159" s="7" t="s">
        <v>2</v>
      </c>
      <c r="D159" s="7">
        <f>EXACT(G157,"Estimates of the initial amount of carbon that is exposed")</f>
      </c>
      <c r="E159" s="7" t="s">
        <v>389</v>
      </c>
      <c r="F159" s="7" t="s">
        <v>14</v>
      </c>
      <c r="G159" s="7">
        <v>1</v>
      </c>
    </row>
    <row r="160" spans="1:7" x14ac:dyDescent="0.25" outlineLevel="1" collapsed="1">
      <c r="A160" s="7" t="s">
        <v>14</v>
      </c>
      <c r="B160" s="7" t="s">
        <v>60</v>
      </c>
      <c r="C160" s="7" t="s">
        <v>2</v>
      </c>
      <c r="D160" s="7">
        <f>EXACT(G157,"Estimates of the initial amount of carbon that is exposed")</f>
      </c>
      <c r="E160" s="7" t="s">
        <v>390</v>
      </c>
      <c r="F160" s="7" t="s">
        <v>14</v>
      </c>
      <c r="G160" s="7">
        <v>1</v>
      </c>
    </row>
    <row r="161" spans="1:7" x14ac:dyDescent="0.25" outlineLevel="1" collapsed="1">
      <c r="A161" s="7" t="s">
        <v>14</v>
      </c>
      <c r="B161" s="7" t="s">
        <v>60</v>
      </c>
      <c r="C161" s="7" t="s">
        <v>2</v>
      </c>
      <c r="D161" s="7">
        <f>EXACT(G157,"Estimates of the initial amount of carbon that is exposed")</f>
      </c>
      <c r="E161" s="7" t="s">
        <v>391</v>
      </c>
      <c r="F161" s="7" t="s">
        <v>14</v>
      </c>
      <c r="G161" s="7">
        <v>1</v>
      </c>
    </row>
    <row r="162" spans="1:7" x14ac:dyDescent="0.25" outlineLevel="1" collapsed="1">
      <c r="A162" s="7" t="s">
        <v>14</v>
      </c>
      <c r="B162" s="7" t="s">
        <v>60</v>
      </c>
      <c r="C162" s="7" t="s">
        <v>2</v>
      </c>
      <c r="D162" s="7">
        <f>EXACT(G157,"Estimates of the initial amount of carbon that is exposed")</f>
      </c>
      <c r="E162" s="7" t="s">
        <v>392</v>
      </c>
      <c r="F162" s="7" t="s">
        <v>14</v>
      </c>
      <c r="G162" s="7">
        <v>1</v>
      </c>
    </row>
    <row r="163" spans="1:7" x14ac:dyDescent="0.25" outlineLevel="1" collapsed="1">
      <c r="A163" s="7" t="s">
        <v>14</v>
      </c>
      <c r="B163" s="7" t="s">
        <v>60</v>
      </c>
      <c r="C163" s="7" t="s">
        <v>2</v>
      </c>
      <c r="D163" s="7">
        <f>EXACT(G157,"Estimates of the initial amount of carbon that is exposed")</f>
      </c>
      <c r="E163" s="7" t="s">
        <v>277</v>
      </c>
      <c r="F163" s="7" t="s">
        <v>14</v>
      </c>
      <c r="G163" s="7">
        <v>1</v>
      </c>
    </row>
    <row r="164" spans="1:7" x14ac:dyDescent="0.25" outlineLevel="1" collapsed="1">
      <c r="A164" s="7" t="s">
        <v>12</v>
      </c>
      <c r="B164" s="7" t="s">
        <v>60</v>
      </c>
      <c r="C164" s="7" t="s">
        <v>2</v>
      </c>
      <c r="D164" s="7"/>
      <c r="E164" s="7" t="s">
        <v>393</v>
      </c>
      <c r="F164" s="7" t="s">
        <v>14</v>
      </c>
      <c r="G164" s="7">
        <v>1</v>
      </c>
    </row>
    <row r="165" spans="1:7" x14ac:dyDescent="0.25" outlineLevel="1" collapsed="1">
      <c r="A165" s="7" t="s">
        <v>12</v>
      </c>
      <c r="B165" s="7" t="s">
        <v>62</v>
      </c>
      <c r="C165" s="7" t="s">
        <v>2</v>
      </c>
      <c r="D165" s="7"/>
      <c r="E165" s="7" t="s">
        <v>394</v>
      </c>
      <c r="F165" s="7" t="s">
        <v>14</v>
      </c>
      <c r="G165" s="7" t="b">
        <v>1</v>
      </c>
    </row>
    <row r="166" spans="1:7" x14ac:dyDescent="0.25" outlineLevel="1" collapsed="1">
      <c r="A166" s="8" t="s">
        <v>14</v>
      </c>
      <c r="B166" s="9" t="s">
        <v>395</v>
      </c>
      <c r="C166" s="8" t="s">
        <v>2</v>
      </c>
      <c r="D166" s="8">
        <f>EXACT(G165,true)</f>
      </c>
      <c r="E166" s="8" t="s">
        <v>396</v>
      </c>
      <c r="F166" s="8" t="s">
        <v>14</v>
      </c>
      <c r="G166" s="8" t="s">
        <v>2</v>
      </c>
    </row>
    <row r="167" spans="1:7" x14ac:dyDescent="0.25" outlineLevel="2" collapsed="1">
      <c r="A167" s="7" t="s">
        <v>12</v>
      </c>
      <c r="B167" s="7" t="s">
        <v>96</v>
      </c>
      <c r="C167" s="10" t="s">
        <v>397</v>
      </c>
      <c r="D167" s="7"/>
      <c r="E167" s="7" t="s">
        <v>398</v>
      </c>
      <c r="F167" s="7" t="s">
        <v>14</v>
      </c>
      <c r="G167" s="7" t="s">
        <v>283</v>
      </c>
    </row>
    <row r="168" spans="1:7" x14ac:dyDescent="0.25" outlineLevel="2" collapsed="1">
      <c r="A168" s="7" t="s">
        <v>14</v>
      </c>
      <c r="B168" s="7" t="s">
        <v>60</v>
      </c>
      <c r="C168" s="7" t="s">
        <v>2</v>
      </c>
      <c r="D168" s="7">
        <f>EXACT(G167,"Field-collected data")</f>
      </c>
      <c r="E168" s="7" t="s">
        <v>284</v>
      </c>
      <c r="F168" s="7" t="s">
        <v>14</v>
      </c>
      <c r="G168" s="7">
        <v>1</v>
      </c>
    </row>
    <row r="169" spans="1:7" x14ac:dyDescent="0.25" outlineLevel="2" collapsed="1">
      <c r="A169" s="7" t="s">
        <v>14</v>
      </c>
      <c r="B169" s="7" t="s">
        <v>60</v>
      </c>
      <c r="C169" s="7" t="s">
        <v>2</v>
      </c>
      <c r="D169" s="7">
        <f>EXACT(G167,"Field-collected data")</f>
      </c>
      <c r="E169" s="7" t="s">
        <v>285</v>
      </c>
      <c r="F169" s="7" t="s">
        <v>14</v>
      </c>
      <c r="G169" s="7">
        <v>1</v>
      </c>
    </row>
    <row r="170" spans="1:7" x14ac:dyDescent="0.25" outlineLevel="2" collapsed="1">
      <c r="A170" s="7" t="s">
        <v>14</v>
      </c>
      <c r="B170" s="7" t="s">
        <v>60</v>
      </c>
      <c r="C170" s="7" t="s">
        <v>2</v>
      </c>
      <c r="D170" s="7">
        <f>EXACT(G167,"Modeling")</f>
      </c>
      <c r="E170" s="7" t="s">
        <v>286</v>
      </c>
      <c r="F170" s="7" t="s">
        <v>14</v>
      </c>
      <c r="G170" s="7">
        <v>1</v>
      </c>
    </row>
    <row r="171" spans="1:7" x14ac:dyDescent="0.25" outlineLevel="2" collapsed="1">
      <c r="A171" s="7" t="s">
        <v>14</v>
      </c>
      <c r="B171" s="7" t="s">
        <v>60</v>
      </c>
      <c r="C171" s="7" t="s">
        <v>2</v>
      </c>
      <c r="D171" s="7">
        <f>EXACT(G167,"Published values")</f>
      </c>
      <c r="E171" s="7" t="s">
        <v>287</v>
      </c>
      <c r="F171" s="7" t="s">
        <v>14</v>
      </c>
      <c r="G171" s="7">
        <v>1</v>
      </c>
    </row>
    <row r="172" spans="1:7" x14ac:dyDescent="0.25" outlineLevel="2" collapsed="1">
      <c r="A172" s="7" t="s">
        <v>12</v>
      </c>
      <c r="B172" s="7" t="s">
        <v>60</v>
      </c>
      <c r="C172" s="7" t="s">
        <v>2</v>
      </c>
      <c r="D172" s="7"/>
      <c r="E172" s="7" t="s">
        <v>279</v>
      </c>
      <c r="F172" s="7" t="s">
        <v>14</v>
      </c>
      <c r="G172" s="7">
        <v>1</v>
      </c>
    </row>
    <row r="173" spans="1:7" x14ac:dyDescent="0.25" outlineLevel="2" collapsed="1">
      <c r="A173" s="7" t="s">
        <v>12</v>
      </c>
      <c r="B173" s="7" t="s">
        <v>62</v>
      </c>
      <c r="C173" s="7" t="s">
        <v>2</v>
      </c>
      <c r="D173" s="7"/>
      <c r="E173" s="7" t="s">
        <v>280</v>
      </c>
      <c r="F173" s="7" t="s">
        <v>14</v>
      </c>
      <c r="G173" s="7" t="b">
        <v>1</v>
      </c>
    </row>
    <row r="174" spans="1:7" x14ac:dyDescent="0.25" outlineLevel="1" collapsed="1">
      <c r="A174" s="7" t="s">
        <v>12</v>
      </c>
      <c r="B174" s="7" t="s">
        <v>62</v>
      </c>
      <c r="C174" s="7" t="s">
        <v>2</v>
      </c>
      <c r="D174" s="7"/>
      <c r="E174" s="7" t="s">
        <v>399</v>
      </c>
      <c r="F174" s="7" t="s">
        <v>14</v>
      </c>
      <c r="G174" s="7" t="b">
        <v>1</v>
      </c>
    </row>
    <row r="175" spans="1:7" x14ac:dyDescent="0.25" outlineLevel="1" collapsed="1">
      <c r="A175" s="8" t="s">
        <v>14</v>
      </c>
      <c r="B175" s="9" t="s">
        <v>312</v>
      </c>
      <c r="C175" s="8" t="s">
        <v>2</v>
      </c>
      <c r="D175" s="8">
        <f>EXACT(G174,false)</f>
      </c>
      <c r="E175" s="8" t="s">
        <v>312</v>
      </c>
      <c r="F175" s="8" t="s">
        <v>14</v>
      </c>
      <c r="G175" s="8" t="s">
        <v>2</v>
      </c>
    </row>
    <row r="176" spans="1:7" x14ac:dyDescent="0.25" outlineLevel="2" collapsed="1">
      <c r="A176" s="7" t="s">
        <v>12</v>
      </c>
      <c r="B176" s="7" t="s">
        <v>96</v>
      </c>
      <c r="C176" s="10" t="s">
        <v>313</v>
      </c>
      <c r="D176" s="7"/>
      <c r="E176" s="7" t="s">
        <v>314</v>
      </c>
      <c r="F176" s="7" t="s">
        <v>14</v>
      </c>
      <c r="G176" s="7" t="s">
        <v>315</v>
      </c>
    </row>
    <row r="177" spans="1:7" x14ac:dyDescent="0.25" outlineLevel="2" collapsed="1">
      <c r="A177" s="7" t="s">
        <v>14</v>
      </c>
      <c r="B177" s="7" t="s">
        <v>60</v>
      </c>
      <c r="C177" s="7" t="s">
        <v>2</v>
      </c>
      <c r="D177" s="7">
        <f>EXACT(G176,"Proxies")</f>
      </c>
      <c r="E177" s="7" t="s">
        <v>316</v>
      </c>
      <c r="F177" s="7" t="s">
        <v>14</v>
      </c>
      <c r="G177" s="7">
        <v>1</v>
      </c>
    </row>
    <row r="178" spans="1:7" x14ac:dyDescent="0.25" outlineLevel="2" collapsed="1">
      <c r="A178" s="7" t="s">
        <v>14</v>
      </c>
      <c r="B178" s="7" t="s">
        <v>60</v>
      </c>
      <c r="C178" s="7" t="s">
        <v>2</v>
      </c>
      <c r="D178" s="7">
        <f>EXACT(G176,"Proxies")</f>
      </c>
      <c r="E178" s="7" t="s">
        <v>317</v>
      </c>
      <c r="F178" s="7" t="s">
        <v>14</v>
      </c>
      <c r="G178" s="7">
        <v>1</v>
      </c>
    </row>
    <row r="179" spans="1:7" x14ac:dyDescent="0.25" outlineLevel="2" collapsed="1">
      <c r="A179" s="7" t="s">
        <v>14</v>
      </c>
      <c r="B179" s="7" t="s">
        <v>60</v>
      </c>
      <c r="C179" s="7" t="s">
        <v>2</v>
      </c>
      <c r="D179" s="7">
        <f>NOT(EXACT(G176,"Proxies"))</f>
      </c>
      <c r="E179" s="7" t="s">
        <v>318</v>
      </c>
      <c r="F179" s="7" t="s">
        <v>14</v>
      </c>
      <c r="G179" s="7">
        <v>1</v>
      </c>
    </row>
    <row r="180" spans="1:7" x14ac:dyDescent="0.25" outlineLevel="2" collapsed="1">
      <c r="A180" s="7" t="s">
        <v>14</v>
      </c>
      <c r="B180" s="7" t="s">
        <v>60</v>
      </c>
      <c r="C180" s="7" t="s">
        <v>2</v>
      </c>
      <c r="D180" s="7">
        <f>NOT(EXACT(G176,"Proxies"))</f>
      </c>
      <c r="E180" s="7" t="s">
        <v>317</v>
      </c>
      <c r="F180" s="7" t="s">
        <v>14</v>
      </c>
      <c r="G180" s="7">
        <v>1</v>
      </c>
    </row>
    <row r="181" spans="1:7" x14ac:dyDescent="0.25" outlineLevel="1" collapsed="1">
      <c r="A181" s="7" t="s">
        <v>12</v>
      </c>
      <c r="B181" s="7" t="s">
        <v>62</v>
      </c>
      <c r="C181" s="7" t="s">
        <v>2</v>
      </c>
      <c r="D181" s="7"/>
      <c r="E181" s="7" t="s">
        <v>400</v>
      </c>
      <c r="F181" s="7" t="s">
        <v>14</v>
      </c>
      <c r="G181" s="7" t="b">
        <v>1</v>
      </c>
    </row>
    <row r="182" spans="1:7" x14ac:dyDescent="0.25" outlineLevel="1" collapsed="1">
      <c r="A182" s="8" t="s">
        <v>14</v>
      </c>
      <c r="B182" s="9" t="s">
        <v>320</v>
      </c>
      <c r="C182" s="8" t="s">
        <v>2</v>
      </c>
      <c r="D182" s="8">
        <f>EXACT(G181,false)</f>
      </c>
      <c r="E182" s="8" t="s">
        <v>321</v>
      </c>
      <c r="F182" s="8" t="s">
        <v>14</v>
      </c>
      <c r="G182" s="8" t="s">
        <v>2</v>
      </c>
    </row>
    <row r="183" spans="1:7" x14ac:dyDescent="0.25" outlineLevel="2" collapsed="1">
      <c r="A183" s="7" t="s">
        <v>12</v>
      </c>
      <c r="B183" s="7" t="s">
        <v>96</v>
      </c>
      <c r="C183" s="10" t="s">
        <v>322</v>
      </c>
      <c r="D183" s="7"/>
      <c r="E183" s="7" t="s">
        <v>323</v>
      </c>
      <c r="F183" s="7" t="s">
        <v>14</v>
      </c>
      <c r="G183" s="7" t="s">
        <v>315</v>
      </c>
    </row>
    <row r="184" spans="1:7" x14ac:dyDescent="0.25" outlineLevel="2" collapsed="1">
      <c r="A184" s="7" t="s">
        <v>14</v>
      </c>
      <c r="B184" s="7" t="s">
        <v>60</v>
      </c>
      <c r="C184" s="7" t="s">
        <v>2</v>
      </c>
      <c r="D184" s="7">
        <f>EXACT(G183,"Proxies")</f>
      </c>
      <c r="E184" s="7" t="s">
        <v>324</v>
      </c>
      <c r="F184" s="7" t="s">
        <v>14</v>
      </c>
      <c r="G184" s="7">
        <v>1</v>
      </c>
    </row>
    <row r="185" spans="1:7" x14ac:dyDescent="0.25" outlineLevel="2" collapsed="1">
      <c r="A185" s="7" t="s">
        <v>14</v>
      </c>
      <c r="B185" s="7" t="s">
        <v>60</v>
      </c>
      <c r="C185" s="7" t="s">
        <v>2</v>
      </c>
      <c r="D185" s="7">
        <f>EXACT(G183,"Proxies")</f>
      </c>
      <c r="E185" s="7" t="s">
        <v>325</v>
      </c>
      <c r="F185" s="7" t="s">
        <v>14</v>
      </c>
      <c r="G185" s="7">
        <v>1</v>
      </c>
    </row>
    <row r="186" spans="1:7" x14ac:dyDescent="0.25" outlineLevel="2" collapsed="1">
      <c r="A186" s="8" t="s">
        <v>14</v>
      </c>
      <c r="B186" s="9" t="s">
        <v>326</v>
      </c>
      <c r="C186" s="8" t="s">
        <v>2</v>
      </c>
      <c r="D186" s="8">
        <f>NOT(EXACT(G183,"Proxies"))</f>
      </c>
      <c r="E186" s="8" t="s">
        <v>327</v>
      </c>
      <c r="F186" s="8" t="s">
        <v>14</v>
      </c>
      <c r="G186" s="8" t="s">
        <v>2</v>
      </c>
    </row>
    <row r="187" spans="1:7" x14ac:dyDescent="0.25" outlineLevel="3" collapsed="1">
      <c r="A187" s="7" t="s">
        <v>12</v>
      </c>
      <c r="B187" s="7" t="s">
        <v>96</v>
      </c>
      <c r="C187" s="10" t="s">
        <v>328</v>
      </c>
      <c r="D187" s="7"/>
      <c r="E187" s="7" t="s">
        <v>329</v>
      </c>
      <c r="F187" s="7" t="s">
        <v>14</v>
      </c>
      <c r="G187" s="7" t="s">
        <v>330</v>
      </c>
    </row>
    <row r="188" spans="1:7" x14ac:dyDescent="0.25" outlineLevel="3" collapsed="1">
      <c r="A188" s="8" t="s">
        <v>14</v>
      </c>
      <c r="B188" s="9" t="s">
        <v>331</v>
      </c>
      <c r="C188" s="8" t="s">
        <v>2</v>
      </c>
      <c r="D188" s="8">
        <f>EXACT(G187,"Open water systems")</f>
      </c>
      <c r="E188" s="8" t="s">
        <v>332</v>
      </c>
      <c r="F188" s="8" t="s">
        <v>14</v>
      </c>
      <c r="G188" s="8" t="s">
        <v>2</v>
      </c>
    </row>
    <row r="189" spans="1:7" x14ac:dyDescent="0.25" outlineLevel="4" collapsed="1">
      <c r="A189" s="7" t="s">
        <v>12</v>
      </c>
      <c r="B189" s="7" t="s">
        <v>62</v>
      </c>
      <c r="C189" s="7" t="s">
        <v>2</v>
      </c>
      <c r="D189" s="7"/>
      <c r="E189" s="7" t="s">
        <v>333</v>
      </c>
      <c r="F189" s="7" t="s">
        <v>14</v>
      </c>
      <c r="G189" s="7" t="b">
        <v>1</v>
      </c>
    </row>
    <row r="190" spans="1:7" x14ac:dyDescent="0.25" outlineLevel="4" collapsed="1">
      <c r="A190" s="7" t="s">
        <v>14</v>
      </c>
      <c r="B190" s="7" t="s">
        <v>60</v>
      </c>
      <c r="C190" s="7" t="s">
        <v>2</v>
      </c>
      <c r="D190" s="7">
        <f>EXACT(G189,true)</f>
      </c>
      <c r="E190" s="7" t="s">
        <v>334</v>
      </c>
      <c r="F190" s="7" t="s">
        <v>14</v>
      </c>
      <c r="G190" s="7">
        <v>1</v>
      </c>
    </row>
    <row r="191" spans="1:7" x14ac:dyDescent="0.25" outlineLevel="3" collapsed="1">
      <c r="A191" s="8" t="s">
        <v>14</v>
      </c>
      <c r="B191" s="9" t="s">
        <v>331</v>
      </c>
      <c r="C191" s="8" t="s">
        <v>2</v>
      </c>
      <c r="D191" s="8">
        <f>NOT(EXACT(G187,"Open water systems"))</f>
      </c>
      <c r="E191" s="8" t="s">
        <v>335</v>
      </c>
      <c r="F191" s="8" t="s">
        <v>14</v>
      </c>
      <c r="G191" s="8" t="s">
        <v>2</v>
      </c>
    </row>
    <row r="192" spans="1:7" x14ac:dyDescent="0.25" outlineLevel="4" collapsed="1">
      <c r="A192" s="7" t="s">
        <v>12</v>
      </c>
      <c r="B192" s="7" t="s">
        <v>62</v>
      </c>
      <c r="C192" s="7" t="s">
        <v>2</v>
      </c>
      <c r="D192" s="7"/>
      <c r="E192" s="7" t="s">
        <v>333</v>
      </c>
      <c r="F192" s="7" t="s">
        <v>14</v>
      </c>
      <c r="G192" s="7" t="b">
        <v>1</v>
      </c>
    </row>
    <row r="193" spans="1:7" x14ac:dyDescent="0.25" outlineLevel="4" collapsed="1">
      <c r="A193" s="7" t="s">
        <v>14</v>
      </c>
      <c r="B193" s="7" t="s">
        <v>60</v>
      </c>
      <c r="C193" s="7" t="s">
        <v>2</v>
      </c>
      <c r="D193" s="7">
        <f>EXACT(G192,true)</f>
      </c>
      <c r="E193" s="7" t="s">
        <v>334</v>
      </c>
      <c r="F193" s="7" t="s">
        <v>14</v>
      </c>
      <c r="G193" s="7">
        <v>1</v>
      </c>
    </row>
    <row r="194" spans="1:7" x14ac:dyDescent="0.25" outlineLevel="2" collapsed="1">
      <c r="A194" s="7" t="s">
        <v>14</v>
      </c>
      <c r="B194" s="7" t="s">
        <v>60</v>
      </c>
      <c r="C194" s="7" t="s">
        <v>2</v>
      </c>
      <c r="D194" s="7">
        <f>NOT(EXACT(G183,"Proxies"))</f>
      </c>
      <c r="E194" s="7" t="s">
        <v>325</v>
      </c>
      <c r="F194" s="7" t="s">
        <v>14</v>
      </c>
      <c r="G194" s="7">
        <v>1</v>
      </c>
    </row>
    <row r="195" spans="1:7" x14ac:dyDescent="0.25">
      <c r="A195" s="5" t="s">
        <v>12</v>
      </c>
      <c r="B195" s="6" t="s">
        <v>401</v>
      </c>
      <c r="C195" s="5" t="s">
        <v>2</v>
      </c>
      <c r="D195" s="5"/>
      <c r="E195" s="5" t="s">
        <v>402</v>
      </c>
      <c r="F195" s="5" t="s">
        <v>12</v>
      </c>
      <c r="G195" s="5" t="s">
        <v>2</v>
      </c>
    </row>
    <row r="196" spans="1:7" x14ac:dyDescent="0.25" outlineLevel="1" collapsed="1">
      <c r="A196" s="7" t="s">
        <v>12</v>
      </c>
      <c r="B196" s="7" t="s">
        <v>60</v>
      </c>
      <c r="C196" s="7" t="s">
        <v>2</v>
      </c>
      <c r="D196" s="7"/>
      <c r="E196" s="7" t="s">
        <v>403</v>
      </c>
      <c r="F196" s="7" t="s">
        <v>14</v>
      </c>
      <c r="G196" s="7">
        <v>1</v>
      </c>
    </row>
    <row r="197" spans="1:7" x14ac:dyDescent="0.25" outlineLevel="1" collapsed="1">
      <c r="A197" s="7" t="s">
        <v>12</v>
      </c>
      <c r="B197" s="7" t="s">
        <v>60</v>
      </c>
      <c r="C197" s="7" t="s">
        <v>2</v>
      </c>
      <c r="D197" s="7"/>
      <c r="E197" s="7" t="s">
        <v>404</v>
      </c>
      <c r="F197" s="7" t="s">
        <v>14</v>
      </c>
      <c r="G197" s="7">
        <v>1</v>
      </c>
    </row>
    <row r="198" spans="1:7" x14ac:dyDescent="0.25" outlineLevel="1" collapsed="1">
      <c r="A198" s="7" t="s">
        <v>12</v>
      </c>
      <c r="B198" s="7" t="s">
        <v>60</v>
      </c>
      <c r="C198" s="7" t="s">
        <v>2</v>
      </c>
      <c r="D198" s="7"/>
      <c r="E198" s="7" t="s">
        <v>405</v>
      </c>
      <c r="F198" s="7" t="s">
        <v>14</v>
      </c>
      <c r="G198" s="7">
        <v>1</v>
      </c>
    </row>
    <row r="199" spans="1:7" x14ac:dyDescent="0.25" outlineLevel="1" collapsed="1">
      <c r="A199" s="7" t="s">
        <v>12</v>
      </c>
      <c r="B199" s="7" t="s">
        <v>60</v>
      </c>
      <c r="C199" s="7" t="s">
        <v>2</v>
      </c>
      <c r="D199" s="7"/>
      <c r="E199" s="7" t="s">
        <v>406</v>
      </c>
      <c r="F199" s="7" t="s">
        <v>14</v>
      </c>
      <c r="G199" s="7">
        <v>1</v>
      </c>
    </row>
    <row r="200" spans="1:7" x14ac:dyDescent="0.25" outlineLevel="1" collapsed="1">
      <c r="A200" s="7" t="s">
        <v>12</v>
      </c>
      <c r="B200" s="7" t="s">
        <v>60</v>
      </c>
      <c r="C200" s="7" t="s">
        <v>2</v>
      </c>
      <c r="D200" s="7"/>
      <c r="E200" s="7" t="s">
        <v>317</v>
      </c>
      <c r="F200" s="7" t="s">
        <v>14</v>
      </c>
      <c r="G200" s="7">
        <v>1</v>
      </c>
    </row>
    <row r="201" spans="1:7" x14ac:dyDescent="0.25" outlineLevel="1" collapsed="1">
      <c r="A201" s="7" t="s">
        <v>12</v>
      </c>
      <c r="B201" s="7" t="s">
        <v>60</v>
      </c>
      <c r="C201" s="7" t="s">
        <v>2</v>
      </c>
      <c r="D201" s="7"/>
      <c r="E201" s="7" t="s">
        <v>325</v>
      </c>
      <c r="F201" s="7" t="s">
        <v>14</v>
      </c>
      <c r="G201" s="7">
        <v>1</v>
      </c>
    </row>
    <row r="202" spans="1:7" x14ac:dyDescent="0.25" outlineLevel="1" collapsed="1">
      <c r="A202" s="7" t="s">
        <v>12</v>
      </c>
      <c r="B202" s="7" t="s">
        <v>60</v>
      </c>
      <c r="C202" s="7" t="s">
        <v>2</v>
      </c>
      <c r="D202" s="7"/>
      <c r="E202" s="7" t="s">
        <v>407</v>
      </c>
      <c r="F202" s="7" t="s">
        <v>14</v>
      </c>
      <c r="G202" s="7">
        <v>1</v>
      </c>
    </row>
    <row r="203" spans="1:7" x14ac:dyDescent="0.25" outlineLevel="1" collapsed="1">
      <c r="A203" s="7" t="s">
        <v>12</v>
      </c>
      <c r="B203" s="7" t="s">
        <v>60</v>
      </c>
      <c r="C203" s="7" t="s">
        <v>2</v>
      </c>
      <c r="D203" s="7"/>
      <c r="E203" s="7" t="s">
        <v>408</v>
      </c>
      <c r="F203" s="7" t="s">
        <v>14</v>
      </c>
      <c r="G203" s="7">
        <v>1</v>
      </c>
    </row>
    <row r="204" spans="1:7" x14ac:dyDescent="0.25" outlineLevel="1" collapsed="1">
      <c r="A204" s="7" t="s">
        <v>12</v>
      </c>
      <c r="B204" s="7" t="s">
        <v>60</v>
      </c>
      <c r="C204" s="7" t="s">
        <v>2</v>
      </c>
      <c r="D204" s="7"/>
      <c r="E204" s="7" t="s">
        <v>262</v>
      </c>
      <c r="F204" s="7" t="s">
        <v>14</v>
      </c>
      <c r="G204" s="7">
        <v>1</v>
      </c>
    </row>
    <row r="205" spans="1:7" x14ac:dyDescent="0.25">
      <c r="A205" s="5" t="s">
        <v>12</v>
      </c>
      <c r="B205" s="6" t="s">
        <v>409</v>
      </c>
      <c r="C205" s="5" t="s">
        <v>2</v>
      </c>
      <c r="D205" s="5"/>
      <c r="E205" s="5" t="s">
        <v>410</v>
      </c>
      <c r="F205" s="5" t="s">
        <v>12</v>
      </c>
      <c r="G205" s="5" t="s">
        <v>2</v>
      </c>
    </row>
    <row r="206" spans="1:7" x14ac:dyDescent="0.25" outlineLevel="1" collapsed="1">
      <c r="A206" s="7" t="s">
        <v>12</v>
      </c>
      <c r="B206" s="7" t="s">
        <v>60</v>
      </c>
      <c r="C206" s="7" t="s">
        <v>2</v>
      </c>
      <c r="D206" s="7"/>
      <c r="E206" s="7" t="s">
        <v>411</v>
      </c>
      <c r="F206" s="7" t="s">
        <v>14</v>
      </c>
      <c r="G206" s="7">
        <v>1</v>
      </c>
    </row>
    <row r="207" spans="1:7" x14ac:dyDescent="0.25" outlineLevel="1" collapsed="1">
      <c r="A207" s="7" t="s">
        <v>12</v>
      </c>
      <c r="B207" s="7" t="s">
        <v>60</v>
      </c>
      <c r="C207" s="7" t="s">
        <v>2</v>
      </c>
      <c r="D207" s="7"/>
      <c r="E207" s="7" t="s">
        <v>412</v>
      </c>
      <c r="F207" s="7" t="s">
        <v>14</v>
      </c>
      <c r="G207" s="7">
        <v>1</v>
      </c>
    </row>
    <row r="208" spans="1:7" x14ac:dyDescent="0.25" outlineLevel="1" collapsed="1">
      <c r="A208" s="8" t="s">
        <v>12</v>
      </c>
      <c r="B208" s="9" t="s">
        <v>413</v>
      </c>
      <c r="C208" s="8" t="s">
        <v>2</v>
      </c>
      <c r="D208" s="8"/>
      <c r="E208" s="8" t="s">
        <v>414</v>
      </c>
      <c r="F208" s="8" t="s">
        <v>14</v>
      </c>
      <c r="G208" s="8" t="s">
        <v>2</v>
      </c>
    </row>
    <row r="209" spans="1:7" x14ac:dyDescent="0.25" outlineLevel="2" collapsed="1">
      <c r="A209" s="7" t="s">
        <v>12</v>
      </c>
      <c r="B209" s="7" t="s">
        <v>96</v>
      </c>
      <c r="C209" s="10" t="s">
        <v>415</v>
      </c>
      <c r="D209" s="7"/>
      <c r="E209" s="7" t="s">
        <v>416</v>
      </c>
      <c r="F209" s="7" t="s">
        <v>14</v>
      </c>
      <c r="G209" s="7" t="s">
        <v>417</v>
      </c>
    </row>
    <row r="210" spans="1:7" x14ac:dyDescent="0.25" outlineLevel="2" collapsed="1">
      <c r="A210" s="8" t="s">
        <v>14</v>
      </c>
      <c r="B210" s="9" t="s">
        <v>418</v>
      </c>
      <c r="C210" s="8" t="s">
        <v>2</v>
      </c>
      <c r="D210" s="8">
        <f>EXACT(G209,"Direct Method")</f>
      </c>
      <c r="E210" s="8" t="s">
        <v>417</v>
      </c>
      <c r="F210" s="8" t="s">
        <v>12</v>
      </c>
      <c r="G210" s="8" t="s">
        <v>2</v>
      </c>
    </row>
    <row r="211" spans="1:7" x14ac:dyDescent="0.25" outlineLevel="3" collapsed="1">
      <c r="A211" s="8" t="s">
        <v>12</v>
      </c>
      <c r="B211" s="9" t="s">
        <v>419</v>
      </c>
      <c r="C211" s="8" t="s">
        <v>2</v>
      </c>
      <c r="D211" s="8"/>
      <c r="E211" s="8" t="s">
        <v>420</v>
      </c>
      <c r="F211" s="8" t="s">
        <v>12</v>
      </c>
      <c r="G211" s="8" t="s">
        <v>2</v>
      </c>
    </row>
    <row r="212" spans="1:7" x14ac:dyDescent="0.25" outlineLevel="4" collapsed="1">
      <c r="A212" s="7" t="s">
        <v>12</v>
      </c>
      <c r="B212" s="7" t="s">
        <v>60</v>
      </c>
      <c r="C212" s="7" t="s">
        <v>2</v>
      </c>
      <c r="D212" s="7"/>
      <c r="E212" s="7" t="s">
        <v>421</v>
      </c>
      <c r="F212" s="7" t="s">
        <v>14</v>
      </c>
      <c r="G212" s="7">
        <v>1</v>
      </c>
    </row>
    <row r="213" spans="1:7" x14ac:dyDescent="0.25" outlineLevel="4" collapsed="1">
      <c r="A213" s="7" t="s">
        <v>12</v>
      </c>
      <c r="B213" s="7" t="s">
        <v>60</v>
      </c>
      <c r="C213" s="7" t="s">
        <v>2</v>
      </c>
      <c r="D213" s="7"/>
      <c r="E213" s="7" t="s">
        <v>422</v>
      </c>
      <c r="F213" s="7" t="s">
        <v>14</v>
      </c>
      <c r="G213" s="7">
        <v>1</v>
      </c>
    </row>
    <row r="214" spans="1:7" x14ac:dyDescent="0.25" outlineLevel="4" collapsed="1">
      <c r="A214" s="7" t="s">
        <v>12</v>
      </c>
      <c r="B214" s="7" t="s">
        <v>60</v>
      </c>
      <c r="C214" s="7" t="s">
        <v>2</v>
      </c>
      <c r="D214" s="7"/>
      <c r="E214" s="7" t="s">
        <v>423</v>
      </c>
      <c r="F214" s="7" t="s">
        <v>14</v>
      </c>
      <c r="G214" s="7">
        <v>1</v>
      </c>
    </row>
    <row r="215" spans="1:7" x14ac:dyDescent="0.25" outlineLevel="2" collapsed="1">
      <c r="A215" s="8" t="s">
        <v>14</v>
      </c>
      <c r="B215" s="9" t="s">
        <v>424</v>
      </c>
      <c r="C215" s="8" t="s">
        <v>2</v>
      </c>
      <c r="D215" s="8">
        <f>EXACT(G209,"Indirect method (stationary equipment)")</f>
      </c>
      <c r="E215" s="8" t="s">
        <v>425</v>
      </c>
      <c r="F215" s="8" t="s">
        <v>12</v>
      </c>
      <c r="G215" s="8" t="s">
        <v>2</v>
      </c>
    </row>
    <row r="216" spans="1:7" x14ac:dyDescent="0.25" outlineLevel="3" collapsed="1">
      <c r="A216" s="8" t="s">
        <v>12</v>
      </c>
      <c r="B216" s="9" t="s">
        <v>426</v>
      </c>
      <c r="C216" s="8" t="s">
        <v>2</v>
      </c>
      <c r="D216" s="8"/>
      <c r="E216" s="8" t="s">
        <v>427</v>
      </c>
      <c r="F216" s="8" t="s">
        <v>12</v>
      </c>
      <c r="G216" s="8" t="s">
        <v>2</v>
      </c>
    </row>
    <row r="217" spans="1:7" x14ac:dyDescent="0.25" outlineLevel="4" collapsed="1">
      <c r="A217" s="7" t="s">
        <v>12</v>
      </c>
      <c r="B217" s="7" t="s">
        <v>60</v>
      </c>
      <c r="C217" s="7" t="s">
        <v>2</v>
      </c>
      <c r="D217" s="7"/>
      <c r="E217" s="7" t="s">
        <v>428</v>
      </c>
      <c r="F217" s="7" t="s">
        <v>14</v>
      </c>
      <c r="G217" s="7">
        <v>1</v>
      </c>
    </row>
    <row r="218" spans="1:7" x14ac:dyDescent="0.25" outlineLevel="4" collapsed="1">
      <c r="A218" s="7" t="s">
        <v>12</v>
      </c>
      <c r="B218" s="7" t="s">
        <v>60</v>
      </c>
      <c r="C218" s="7" t="s">
        <v>2</v>
      </c>
      <c r="D218" s="7"/>
      <c r="E218" s="7" t="s">
        <v>429</v>
      </c>
      <c r="F218" s="7" t="s">
        <v>14</v>
      </c>
      <c r="G218" s="7">
        <v>1</v>
      </c>
    </row>
    <row r="219" spans="1:7" x14ac:dyDescent="0.25" outlineLevel="4" collapsed="1">
      <c r="A219" s="7" t="s">
        <v>12</v>
      </c>
      <c r="B219" s="7" t="s">
        <v>60</v>
      </c>
      <c r="C219" s="7" t="s">
        <v>2</v>
      </c>
      <c r="D219" s="7"/>
      <c r="E219" s="7" t="s">
        <v>430</v>
      </c>
      <c r="F219" s="7" t="s">
        <v>14</v>
      </c>
      <c r="G219" s="7">
        <v>1</v>
      </c>
    </row>
    <row r="220" spans="1:7" x14ac:dyDescent="0.25" outlineLevel="4" collapsed="1">
      <c r="A220" s="7" t="s">
        <v>12</v>
      </c>
      <c r="B220" s="7" t="s">
        <v>60</v>
      </c>
      <c r="C220" s="7" t="s">
        <v>2</v>
      </c>
      <c r="D220" s="7"/>
      <c r="E220" s="7" t="s">
        <v>431</v>
      </c>
      <c r="F220" s="7" t="s">
        <v>14</v>
      </c>
      <c r="G220" s="7">
        <v>1</v>
      </c>
    </row>
    <row r="221" spans="1:7" x14ac:dyDescent="0.25" outlineLevel="4" collapsed="1">
      <c r="A221" s="7" t="s">
        <v>12</v>
      </c>
      <c r="B221" s="7" t="s">
        <v>60</v>
      </c>
      <c r="C221" s="7" t="s">
        <v>2</v>
      </c>
      <c r="D221" s="7"/>
      <c r="E221" s="7" t="s">
        <v>423</v>
      </c>
      <c r="F221" s="7" t="s">
        <v>14</v>
      </c>
      <c r="G221" s="7">
        <v>1</v>
      </c>
    </row>
    <row r="222" spans="1:7" x14ac:dyDescent="0.25" outlineLevel="2" collapsed="1">
      <c r="A222" s="8" t="s">
        <v>14</v>
      </c>
      <c r="B222" s="9" t="s">
        <v>432</v>
      </c>
      <c r="C222" s="8" t="s">
        <v>2</v>
      </c>
      <c r="D222" s="8">
        <f>EXACT(G209,"Indirect method (For vehicles)")</f>
      </c>
      <c r="E222" s="8" t="s">
        <v>433</v>
      </c>
      <c r="F222" s="8" t="s">
        <v>12</v>
      </c>
      <c r="G222" s="8" t="s">
        <v>2</v>
      </c>
    </row>
    <row r="223" spans="1:7" x14ac:dyDescent="0.25" outlineLevel="3" collapsed="1">
      <c r="A223" s="7" t="s">
        <v>12</v>
      </c>
      <c r="B223" s="7" t="s">
        <v>96</v>
      </c>
      <c r="C223" s="10" t="s">
        <v>434</v>
      </c>
      <c r="D223" s="7"/>
      <c r="E223" s="7" t="s">
        <v>435</v>
      </c>
      <c r="F223" s="7" t="s">
        <v>14</v>
      </c>
      <c r="G223" s="7" t="s">
        <v>436</v>
      </c>
    </row>
    <row r="224" spans="1:7" x14ac:dyDescent="0.25" outlineLevel="3" collapsed="1">
      <c r="A224" s="8" t="s">
        <v>12</v>
      </c>
      <c r="B224" s="9" t="s">
        <v>437</v>
      </c>
      <c r="C224" s="8" t="s">
        <v>2</v>
      </c>
      <c r="D224" s="8"/>
      <c r="E224" s="8" t="s">
        <v>427</v>
      </c>
      <c r="F224" s="8" t="s">
        <v>12</v>
      </c>
      <c r="G224" s="8" t="s">
        <v>2</v>
      </c>
    </row>
    <row r="225" spans="1:7" x14ac:dyDescent="0.25" outlineLevel="4" collapsed="1">
      <c r="A225" s="7" t="s">
        <v>12</v>
      </c>
      <c r="B225" s="7" t="s">
        <v>60</v>
      </c>
      <c r="C225" s="7" t="s">
        <v>2</v>
      </c>
      <c r="D225" s="7"/>
      <c r="E225" s="7" t="s">
        <v>438</v>
      </c>
      <c r="F225" s="7" t="s">
        <v>14</v>
      </c>
      <c r="G225" s="7">
        <v>1</v>
      </c>
    </row>
    <row r="226" spans="1:7" x14ac:dyDescent="0.25" outlineLevel="4" collapsed="1">
      <c r="A226" s="7" t="s">
        <v>12</v>
      </c>
      <c r="B226" s="7" t="s">
        <v>60</v>
      </c>
      <c r="C226" s="7" t="s">
        <v>2</v>
      </c>
      <c r="D226" s="7"/>
      <c r="E226" s="7" t="s">
        <v>439</v>
      </c>
      <c r="F226" s="7" t="s">
        <v>14</v>
      </c>
      <c r="G226" s="7">
        <v>1</v>
      </c>
    </row>
    <row r="227" spans="1:7" x14ac:dyDescent="0.25" outlineLevel="4" collapsed="1">
      <c r="A227" s="7" t="s">
        <v>12</v>
      </c>
      <c r="B227" s="7" t="s">
        <v>60</v>
      </c>
      <c r="C227" s="7" t="s">
        <v>2</v>
      </c>
      <c r="D227" s="7"/>
      <c r="E227" s="7" t="s">
        <v>440</v>
      </c>
      <c r="F227" s="7" t="s">
        <v>14</v>
      </c>
      <c r="G227" s="7">
        <v>1</v>
      </c>
    </row>
    <row r="228" spans="1:7" x14ac:dyDescent="0.25" outlineLevel="4" collapsed="1">
      <c r="A228" s="7" t="s">
        <v>12</v>
      </c>
      <c r="B228" s="7" t="s">
        <v>60</v>
      </c>
      <c r="C228" s="7" t="s">
        <v>2</v>
      </c>
      <c r="D228" s="7"/>
      <c r="E228" s="7" t="s">
        <v>441</v>
      </c>
      <c r="F228" s="7" t="s">
        <v>14</v>
      </c>
      <c r="G228" s="7">
        <v>1</v>
      </c>
    </row>
    <row r="229" spans="1:7" x14ac:dyDescent="0.25" outlineLevel="4" collapsed="1">
      <c r="A229" s="7" t="s">
        <v>12</v>
      </c>
      <c r="B229" s="7" t="s">
        <v>60</v>
      </c>
      <c r="C229" s="7" t="s">
        <v>2</v>
      </c>
      <c r="D229" s="7"/>
      <c r="E229" s="7" t="s">
        <v>422</v>
      </c>
      <c r="F229" s="7" t="s">
        <v>14</v>
      </c>
      <c r="G229" s="7">
        <v>1</v>
      </c>
    </row>
    <row r="230" spans="1:7" x14ac:dyDescent="0.25" outlineLevel="4" collapsed="1">
      <c r="A230" s="7" t="s">
        <v>12</v>
      </c>
      <c r="B230" s="7" t="s">
        <v>60</v>
      </c>
      <c r="C230" s="7" t="s">
        <v>2</v>
      </c>
      <c r="D230" s="7"/>
      <c r="E230" s="7" t="s">
        <v>423</v>
      </c>
      <c r="F230" s="7" t="s">
        <v>14</v>
      </c>
      <c r="G230" s="7">
        <v>1</v>
      </c>
    </row>
    <row r="231" spans="1:7" x14ac:dyDescent="0.25" outlineLevel="2" collapsed="1">
      <c r="A231" s="7" t="s">
        <v>12</v>
      </c>
      <c r="B231" s="7" t="s">
        <v>60</v>
      </c>
      <c r="C231" s="7" t="s">
        <v>2</v>
      </c>
      <c r="D231" s="7"/>
      <c r="E231" s="7" t="s">
        <v>442</v>
      </c>
      <c r="F231" s="7" t="s">
        <v>14</v>
      </c>
      <c r="G231" s="7">
        <v>1</v>
      </c>
    </row>
  </sheetData>
  <mergeCells count="3">
    <mergeCell ref="A1:G1"/>
    <mergeCell ref="B2:G2"/>
    <mergeCell ref="B3:G3"/>
  </mergeCells>
  <dataValidations count="17">
    <dataValidation type="list" allowBlank="1" sqref="G124">
      <formula1>'Which approach using 5 (enum)'!A3:A7</formula1>
    </dataValidation>
    <dataValidation type="list" allowBlank="1" sqref="G130">
      <formula1>'Which proxies using  (enum)'!A3:A4</formula1>
    </dataValidation>
    <dataValidation type="list" allowBlank="1" sqref="G141">
      <formula1>'Which approach using 6 (enum)'!A3:A5</formula1>
    </dataValidation>
    <dataValidation type="list" allowBlank="1" sqref="G144">
      <formula1>'What is the carbon p 1 (enum)'!A3:A7</formula1>
    </dataValidation>
    <dataValidation type="list" allowBlank="1" sqref="G15">
      <formula1>'It's a baseline scenari (enum)'!A3:A4</formula1>
    </dataValidation>
    <dataValidation type="list" allowBlank="1" sqref="G157">
      <formula1>'Which approach using 7 (enum)'!A3:A4</formula1>
    </dataValidation>
    <dataValidation type="list" allowBlank="1" sqref="G16">
      <formula1>'Which method did you us (enum)'!A3:A4</formula1>
    </dataValidation>
    <dataValidation type="list" allowBlank="1" sqref="G167">
      <formula1>'Which method are you 2 (enum)'!A3:A5</formula1>
    </dataValidation>
    <dataValidation type="list" allowBlank="1" sqref="G176">
      <formula1>'Which approach using 3 (enum)'!A3:A4</formula1>
    </dataValidation>
    <dataValidation type="list" allowBlank="1" sqref="G18">
      <formula1>'Which method did you 3 (enum)'!A3:A6</formula1>
    </dataValidation>
    <dataValidation type="list" allowBlank="1" sqref="G183">
      <formula1>'Which approach using 4 (enum)'!A3:A4</formula1>
    </dataValidation>
    <dataValidation type="list" allowBlank="1" sqref="G187">
      <formula1>'Which system applies to (enum)'!A3:A4</formula1>
    </dataValidation>
    <dataValidation type="list" allowBlank="1" sqref="G209">
      <formula1>'Which method will you u (enum)'!A3:A5</formula1>
    </dataValidation>
    <dataValidation type="list" allowBlank="1" sqref="G223">
      <formula1>'What is the return load (enum)'!A3:A5</formula1>
    </dataValidation>
    <dataValidation type="list" allowBlank="1" sqref="G50">
      <formula1>'Which method did you 2 (enum)'!A3:A5</formula1>
    </dataValidation>
    <dataValidation type="list" allowBlank="1" sqref="G66">
      <formula1>'Which sampling design w (enum)'!A3:A4</formula1>
    </dataValidation>
    <dataValidation type="list" allowBlank="1" sqref="G96">
      <formula1>'Which method did you 1 (enum)'!A3:A4</formula1>
    </dataValidation>
  </dataValidations>
  <hyperlinks>
    <hyperlink ref="B5" r:id="rId1" location="#'Net carbon stock change in  1'!A1"/>
    <hyperlink ref="B14" r:id="rId2" location="#'AR Tool 14 (tool)'!A1"/>
    <hyperlink ref="C15" r:id="rId3" location="#'It's a baseline scenari (enum)'!A3"/>
    <hyperlink ref="C16" r:id="rId4" location="#'Which method did you us (enum)'!A3"/>
    <hyperlink ref="B17" r:id="rId5" location="#'AR Tool 14 Estimatin 4 (tool)'!A1"/>
    <hyperlink ref="C18" r:id="rId6" location="#'Which method did you 3 (enum)'!A3"/>
    <hyperlink ref="B19" r:id="rId7" location="#'AR Tool 14 Estimation b (tool)'!A1"/>
    <hyperlink ref="B20" r:id="rId8" location="#'Mean annual change in c (tool)'!A1"/>
    <hyperlink ref="B27" r:id="rId9" location="#'AR Tool 14 Direct estim (tool)'!A1"/>
    <hyperlink ref="B34" r:id="rId10" location="#'Mean change in tree bio (tool)'!A1"/>
    <hyperlink ref="B39" r:id="rId11" location="#'AR Tool 14 Difference o (tool)'!A1"/>
    <hyperlink ref="B45" r:id="rId12" location="#'AR Tool 14 Estimating c (tool)'!A1"/>
    <hyperlink ref="B49" r:id="rId13" location="#'AR Tool 14 Determinatio (tool)'!A1"/>
    <hyperlink ref="C50" r:id="rId14" location="#'Which method did you 2 (enum)'!A3"/>
    <hyperlink ref="B51" r:id="rId15" location="#'AR Tool 14 Updating pre (tool)'!A1"/>
    <hyperlink ref="B57" r:id="rId16" location="#'AR Tool 14 Estimating S (tool)'!A1"/>
    <hyperlink ref="B58" r:id="rId17" location="#'Crown Cover Proportion  (tool)'!A1"/>
    <hyperlink ref="B65" r:id="rId18" location="#'Sampling design selecti (tool)'!A1"/>
    <hyperlink ref="C66" r:id="rId19" location="#'Which sampling design w (enum)'!A3"/>
    <hyperlink ref="B67" r:id="rId20" location="#'AR Tool 14 Sample Plot  (tool)'!A1"/>
    <hyperlink ref="B74" r:id="rId21" location="#'Stratified random sampl (tool)'!A1"/>
    <hyperlink ref="B79" r:id="rId22" location="#'AR Tool 14 Double Sampl (tool)'!A1"/>
    <hyperlink ref="B86" r:id="rId23" location="#'Double Sampling Mean tr (tool)'!A1"/>
    <hyperlink ref="C96" r:id="rId24" location="#'Which method did you 1 (enum)'!A3"/>
    <hyperlink ref="B97" r:id="rId25" location="#'AR Tool 14 Estimatin 1 (tool)'!A1"/>
    <hyperlink ref="B100" r:id="rId26" location="#'AR Tool 14 Estimatin 2 (tool)'!A1"/>
    <hyperlink ref="B104" r:id="rId27" location="#'AR Tool 14 Estimatin 3 (tool)'!A1"/>
    <hyperlink ref="B107" r:id="rId28" location="#'Shrub biomass per hecta (tool)'!A1"/>
    <hyperlink ref="B117" r:id="rId29" location="#'Net GHG emissions and removals'!A1"/>
    <hyperlink ref="C124" r:id="rId30" location="#'Which approach using 5 (enum)'!A3"/>
    <hyperlink ref="B129" r:id="rId31" location="#'Proxy approach for CO2 emissio'!A1"/>
    <hyperlink ref="C130" r:id="rId32" location="#'Which proxies using  (enum)'!A3"/>
    <hyperlink ref="C141" r:id="rId33" location="#'Which approach using 6 (enum)'!A3"/>
    <hyperlink ref="B142" r:id="rId34" location="#'Default factors approach fo 1'!A1"/>
    <hyperlink ref="C144" r:id="rId35" location="#'What is the carbon p 1 (enum)'!A3"/>
    <hyperlink ref="C157" r:id="rId36" location="#'Which approach using 7 (enum)'!A3"/>
    <hyperlink ref="B166" r:id="rId37" location="#'Calculation of deduction from '!A1"/>
    <hyperlink ref="C167" r:id="rId38" location="#'Which method are you 2 (enum)'!A3"/>
    <hyperlink ref="B175" r:id="rId39" location="#'CH4 emissions from soil'!A1"/>
    <hyperlink ref="C176" r:id="rId40" location="#'Which approach using 3 (enum)'!A3"/>
    <hyperlink ref="B182" r:id="rId41" location="#'N2O emissions from soil '!A1"/>
    <hyperlink ref="C183" r:id="rId42" location="#'Which approach using 4 (enum)'!A3"/>
    <hyperlink ref="B186" r:id="rId43" location="#'Default factors for N2O emissi'!A1"/>
    <hyperlink ref="C187" r:id="rId44" location="#'Which system applies to (enum)'!A3"/>
    <hyperlink ref="B188" r:id="rId45" location="#'Average salinity for N2O emiss'!A1"/>
    <hyperlink ref="B191" r:id="rId46" location="#'Average salinity for N2O emiss'!A1"/>
    <hyperlink ref="B195" r:id="rId47" location="#'Net non-CO2 emissions from pre'!A1"/>
    <hyperlink ref="B205" r:id="rId48" location="#'Emissions from fossil fuel use'!A1"/>
    <hyperlink ref="B208" r:id="rId49" location="#'AR Tool 5 (tool)'!A1"/>
    <hyperlink ref="C209" r:id="rId50" location="#'Which method will you u (enum)'!A3"/>
    <hyperlink ref="B210" r:id="rId51" location="#'AR Tool 05 Direct metho (tool)'!A1"/>
    <hyperlink ref="B211" r:id="rId52" location="#'Direct Method Variables (tool)'!A1"/>
    <hyperlink ref="B215" r:id="rId53" location="#'AR Tool 05 Indirect  1 (tool)'!A1"/>
    <hyperlink ref="B216" r:id="rId54" location="#'Indirect method (statio (tool)'!A1"/>
    <hyperlink ref="B222" r:id="rId55" location="#'AR Tool 05 Indirect met (tool)'!A1"/>
    <hyperlink ref="C223" r:id="rId56" location="#'What is the return load (enum)'!A3"/>
    <hyperlink ref="B224" r:id="rId57" location="#'Indirect method (For ve (tool)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9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504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505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507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509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5" t="s">
        <v>96</v>
      </c>
      <c r="C7" s="6" t="s">
        <v>415</v>
      </c>
      <c r="D7" s="5"/>
      <c r="E7" s="5" t="s">
        <v>416</v>
      </c>
      <c r="F7" s="5" t="s">
        <v>14</v>
      </c>
      <c r="G7" s="5" t="s">
        <v>417</v>
      </c>
    </row>
    <row r="8" spans="1:7" x14ac:dyDescent="0.25">
      <c r="A8" s="5" t="s">
        <v>14</v>
      </c>
      <c r="B8" s="6" t="s">
        <v>418</v>
      </c>
      <c r="C8" s="5" t="s">
        <v>2</v>
      </c>
      <c r="D8" s="5">
        <f>EXACT(G7,"Direct Method")</f>
      </c>
      <c r="E8" s="5" t="s">
        <v>417</v>
      </c>
      <c r="F8" s="5" t="s">
        <v>12</v>
      </c>
      <c r="G8" s="5" t="s">
        <v>2</v>
      </c>
    </row>
    <row r="9" spans="1:7" x14ac:dyDescent="0.25" outlineLevel="1" collapsed="1">
      <c r="A9" s="8" t="s">
        <v>12</v>
      </c>
      <c r="B9" s="9" t="s">
        <v>419</v>
      </c>
      <c r="C9" s="8" t="s">
        <v>2</v>
      </c>
      <c r="D9" s="8"/>
      <c r="E9" s="8" t="s">
        <v>420</v>
      </c>
      <c r="F9" s="8" t="s">
        <v>12</v>
      </c>
      <c r="G9" s="8" t="s">
        <v>2</v>
      </c>
    </row>
    <row r="10" spans="1:7" x14ac:dyDescent="0.25" outlineLevel="2" collapsed="1">
      <c r="A10" s="7" t="s">
        <v>12</v>
      </c>
      <c r="B10" s="7" t="s">
        <v>60</v>
      </c>
      <c r="C10" s="7" t="s">
        <v>2</v>
      </c>
      <c r="D10" s="7"/>
      <c r="E10" s="7" t="s">
        <v>421</v>
      </c>
      <c r="F10" s="7" t="s">
        <v>14</v>
      </c>
      <c r="G10" s="7">
        <v>1</v>
      </c>
    </row>
    <row r="11" spans="1:7" x14ac:dyDescent="0.25" outlineLevel="2" collapsed="1">
      <c r="A11" s="7" t="s">
        <v>12</v>
      </c>
      <c r="B11" s="7" t="s">
        <v>60</v>
      </c>
      <c r="C11" s="7" t="s">
        <v>2</v>
      </c>
      <c r="D11" s="7"/>
      <c r="E11" s="7" t="s">
        <v>422</v>
      </c>
      <c r="F11" s="7" t="s">
        <v>14</v>
      </c>
      <c r="G11" s="7">
        <v>1</v>
      </c>
    </row>
    <row r="12" spans="1:7" x14ac:dyDescent="0.25" outlineLevel="2" collapsed="1">
      <c r="A12" s="7" t="s">
        <v>12</v>
      </c>
      <c r="B12" s="7" t="s">
        <v>60</v>
      </c>
      <c r="C12" s="7" t="s">
        <v>2</v>
      </c>
      <c r="D12" s="7"/>
      <c r="E12" s="7" t="s">
        <v>423</v>
      </c>
      <c r="F12" s="7" t="s">
        <v>14</v>
      </c>
      <c r="G12" s="7">
        <v>1</v>
      </c>
    </row>
    <row r="13" spans="1:7" x14ac:dyDescent="0.25">
      <c r="A13" s="5" t="s">
        <v>14</v>
      </c>
      <c r="B13" s="6" t="s">
        <v>424</v>
      </c>
      <c r="C13" s="5" t="s">
        <v>2</v>
      </c>
      <c r="D13" s="5">
        <f>EXACT(G7,"Indirect method (stationary equipment)")</f>
      </c>
      <c r="E13" s="5" t="s">
        <v>425</v>
      </c>
      <c r="F13" s="5" t="s">
        <v>12</v>
      </c>
      <c r="G13" s="5" t="s">
        <v>2</v>
      </c>
    </row>
    <row r="14" spans="1:7" x14ac:dyDescent="0.25" outlineLevel="1" collapsed="1">
      <c r="A14" s="8" t="s">
        <v>12</v>
      </c>
      <c r="B14" s="9" t="s">
        <v>426</v>
      </c>
      <c r="C14" s="8" t="s">
        <v>2</v>
      </c>
      <c r="D14" s="8"/>
      <c r="E14" s="8" t="s">
        <v>427</v>
      </c>
      <c r="F14" s="8" t="s">
        <v>12</v>
      </c>
      <c r="G14" s="8" t="s">
        <v>2</v>
      </c>
    </row>
    <row r="15" spans="1:7" x14ac:dyDescent="0.25" outlineLevel="2" collapsed="1">
      <c r="A15" s="7" t="s">
        <v>12</v>
      </c>
      <c r="B15" s="7" t="s">
        <v>60</v>
      </c>
      <c r="C15" s="7" t="s">
        <v>2</v>
      </c>
      <c r="D15" s="7"/>
      <c r="E15" s="7" t="s">
        <v>428</v>
      </c>
      <c r="F15" s="7" t="s">
        <v>14</v>
      </c>
      <c r="G15" s="7">
        <v>1</v>
      </c>
    </row>
    <row r="16" spans="1:7" x14ac:dyDescent="0.25" outlineLevel="2" collapsed="1">
      <c r="A16" s="7" t="s">
        <v>12</v>
      </c>
      <c r="B16" s="7" t="s">
        <v>60</v>
      </c>
      <c r="C16" s="7" t="s">
        <v>2</v>
      </c>
      <c r="D16" s="7"/>
      <c r="E16" s="7" t="s">
        <v>429</v>
      </c>
      <c r="F16" s="7" t="s">
        <v>14</v>
      </c>
      <c r="G16" s="7">
        <v>1</v>
      </c>
    </row>
    <row r="17" spans="1:7" x14ac:dyDescent="0.25" outlineLevel="2" collapsed="1">
      <c r="A17" s="7" t="s">
        <v>12</v>
      </c>
      <c r="B17" s="7" t="s">
        <v>60</v>
      </c>
      <c r="C17" s="7" t="s">
        <v>2</v>
      </c>
      <c r="D17" s="7"/>
      <c r="E17" s="7" t="s">
        <v>430</v>
      </c>
      <c r="F17" s="7" t="s">
        <v>14</v>
      </c>
      <c r="G17" s="7">
        <v>1</v>
      </c>
    </row>
    <row r="18" spans="1:7" x14ac:dyDescent="0.25" outlineLevel="2" collapsed="1">
      <c r="A18" s="7" t="s">
        <v>12</v>
      </c>
      <c r="B18" s="7" t="s">
        <v>60</v>
      </c>
      <c r="C18" s="7" t="s">
        <v>2</v>
      </c>
      <c r="D18" s="7"/>
      <c r="E18" s="7" t="s">
        <v>431</v>
      </c>
      <c r="F18" s="7" t="s">
        <v>14</v>
      </c>
      <c r="G18" s="7">
        <v>1</v>
      </c>
    </row>
    <row r="19" spans="1:7" x14ac:dyDescent="0.25" outlineLevel="2" collapsed="1">
      <c r="A19" s="7" t="s">
        <v>12</v>
      </c>
      <c r="B19" s="7" t="s">
        <v>60</v>
      </c>
      <c r="C19" s="7" t="s">
        <v>2</v>
      </c>
      <c r="D19" s="7"/>
      <c r="E19" s="7" t="s">
        <v>423</v>
      </c>
      <c r="F19" s="7" t="s">
        <v>14</v>
      </c>
      <c r="G19" s="7">
        <v>1</v>
      </c>
    </row>
    <row r="20" spans="1:7" x14ac:dyDescent="0.25">
      <c r="A20" s="5" t="s">
        <v>14</v>
      </c>
      <c r="B20" s="6" t="s">
        <v>432</v>
      </c>
      <c r="C20" s="5" t="s">
        <v>2</v>
      </c>
      <c r="D20" s="5">
        <f>EXACT(G7,"Indirect method (For vehicles)")</f>
      </c>
      <c r="E20" s="5" t="s">
        <v>433</v>
      </c>
      <c r="F20" s="5" t="s">
        <v>12</v>
      </c>
      <c r="G20" s="5" t="s">
        <v>2</v>
      </c>
    </row>
    <row r="21" spans="1:7" x14ac:dyDescent="0.25" outlineLevel="1" collapsed="1">
      <c r="A21" s="7" t="s">
        <v>12</v>
      </c>
      <c r="B21" s="7" t="s">
        <v>96</v>
      </c>
      <c r="C21" s="10" t="s">
        <v>434</v>
      </c>
      <c r="D21" s="7"/>
      <c r="E21" s="7" t="s">
        <v>435</v>
      </c>
      <c r="F21" s="7" t="s">
        <v>14</v>
      </c>
      <c r="G21" s="7" t="s">
        <v>436</v>
      </c>
    </row>
    <row r="22" spans="1:7" x14ac:dyDescent="0.25" outlineLevel="1" collapsed="1">
      <c r="A22" s="8" t="s">
        <v>12</v>
      </c>
      <c r="B22" s="9" t="s">
        <v>437</v>
      </c>
      <c r="C22" s="8" t="s">
        <v>2</v>
      </c>
      <c r="D22" s="8"/>
      <c r="E22" s="8" t="s">
        <v>427</v>
      </c>
      <c r="F22" s="8" t="s">
        <v>12</v>
      </c>
      <c r="G22" s="8" t="s">
        <v>2</v>
      </c>
    </row>
    <row r="23" spans="1:7" x14ac:dyDescent="0.25" outlineLevel="2" collapsed="1">
      <c r="A23" s="7" t="s">
        <v>12</v>
      </c>
      <c r="B23" s="7" t="s">
        <v>60</v>
      </c>
      <c r="C23" s="7" t="s">
        <v>2</v>
      </c>
      <c r="D23" s="7"/>
      <c r="E23" s="7" t="s">
        <v>438</v>
      </c>
      <c r="F23" s="7" t="s">
        <v>14</v>
      </c>
      <c r="G23" s="7">
        <v>1</v>
      </c>
    </row>
    <row r="24" spans="1:7" x14ac:dyDescent="0.25" outlineLevel="2" collapsed="1">
      <c r="A24" s="7" t="s">
        <v>12</v>
      </c>
      <c r="B24" s="7" t="s">
        <v>60</v>
      </c>
      <c r="C24" s="7" t="s">
        <v>2</v>
      </c>
      <c r="D24" s="7"/>
      <c r="E24" s="7" t="s">
        <v>439</v>
      </c>
      <c r="F24" s="7" t="s">
        <v>14</v>
      </c>
      <c r="G24" s="7">
        <v>1</v>
      </c>
    </row>
    <row r="25" spans="1:7" x14ac:dyDescent="0.25" outlineLevel="2" collapsed="1">
      <c r="A25" s="7" t="s">
        <v>12</v>
      </c>
      <c r="B25" s="7" t="s">
        <v>60</v>
      </c>
      <c r="C25" s="7" t="s">
        <v>2</v>
      </c>
      <c r="D25" s="7"/>
      <c r="E25" s="7" t="s">
        <v>440</v>
      </c>
      <c r="F25" s="7" t="s">
        <v>14</v>
      </c>
      <c r="G25" s="7">
        <v>1</v>
      </c>
    </row>
    <row r="26" spans="1:7" x14ac:dyDescent="0.25" outlineLevel="2" collapsed="1">
      <c r="A26" s="7" t="s">
        <v>12</v>
      </c>
      <c r="B26" s="7" t="s">
        <v>60</v>
      </c>
      <c r="C26" s="7" t="s">
        <v>2</v>
      </c>
      <c r="D26" s="7"/>
      <c r="E26" s="7" t="s">
        <v>441</v>
      </c>
      <c r="F26" s="7" t="s">
        <v>14</v>
      </c>
      <c r="G26" s="7">
        <v>1</v>
      </c>
    </row>
    <row r="27" spans="1:7" x14ac:dyDescent="0.25" outlineLevel="2" collapsed="1">
      <c r="A27" s="7" t="s">
        <v>12</v>
      </c>
      <c r="B27" s="7" t="s">
        <v>60</v>
      </c>
      <c r="C27" s="7" t="s">
        <v>2</v>
      </c>
      <c r="D27" s="7"/>
      <c r="E27" s="7" t="s">
        <v>422</v>
      </c>
      <c r="F27" s="7" t="s">
        <v>14</v>
      </c>
      <c r="G27" s="7">
        <v>1</v>
      </c>
    </row>
    <row r="28" spans="1:7" x14ac:dyDescent="0.25" outlineLevel="2" collapsed="1">
      <c r="A28" s="7" t="s">
        <v>12</v>
      </c>
      <c r="B28" s="7" t="s">
        <v>60</v>
      </c>
      <c r="C28" s="7" t="s">
        <v>2</v>
      </c>
      <c r="D28" s="7"/>
      <c r="E28" s="7" t="s">
        <v>423</v>
      </c>
      <c r="F28" s="7" t="s">
        <v>14</v>
      </c>
      <c r="G28" s="7">
        <v>1</v>
      </c>
    </row>
    <row r="29" spans="1:7" x14ac:dyDescent="0.25">
      <c r="A29" s="5" t="s">
        <v>12</v>
      </c>
      <c r="B29" s="5" t="s">
        <v>60</v>
      </c>
      <c r="C29" s="5" t="s">
        <v>2</v>
      </c>
      <c r="D29" s="5"/>
      <c r="E29" s="5" t="s">
        <v>442</v>
      </c>
      <c r="F29" s="5" t="s">
        <v>14</v>
      </c>
      <c r="G29" s="5">
        <v>1</v>
      </c>
    </row>
  </sheetData>
  <mergeCells count="5">
    <mergeCell ref="A1:G1"/>
    <mergeCell ref="B2:G2"/>
    <mergeCell ref="B3:G3"/>
    <mergeCell ref="B4:G4"/>
    <mergeCell ref="B5:G5"/>
  </mergeCells>
  <dataValidations count="2">
    <dataValidation type="list" allowBlank="1" sqref="G21">
      <formula1>'What is the return load (enum)'!A3:A5</formula1>
    </dataValidation>
    <dataValidation type="list" allowBlank="1" sqref="G7">
      <formula1>'Which method will you u (enum)'!A3:A5</formula1>
    </dataValidation>
  </dataValidations>
  <hyperlinks>
    <hyperlink ref="C7" r:id="rId1" location="#'Which method will you u (enum)'!A3"/>
    <hyperlink ref="B8" r:id="rId2" location="#'AR Tool 05 Direct metho (tool)'!A1"/>
    <hyperlink ref="B9" r:id="rId3" location="#'Direct Method Variables (tool)'!A1"/>
    <hyperlink ref="B13" r:id="rId4" location="#'AR Tool 05 Indirect  1 (tool)'!A1"/>
    <hyperlink ref="B14" r:id="rId5" location="#'Indirect method (statio (tool)'!A1"/>
    <hyperlink ref="B20" r:id="rId6" location="#'AR Tool 05 Indirect met (tool)'!A1"/>
    <hyperlink ref="C21" r:id="rId7" location="#'What is the return load (enum)'!A3"/>
    <hyperlink ref="B22" r:id="rId8" location="#'Indirect method (For ve (tool)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510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507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509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6" t="s">
        <v>419</v>
      </c>
      <c r="C7" s="5" t="s">
        <v>2</v>
      </c>
      <c r="D7" s="5"/>
      <c r="E7" s="5" t="s">
        <v>420</v>
      </c>
      <c r="F7" s="5" t="s">
        <v>12</v>
      </c>
      <c r="G7" s="5" t="s">
        <v>2</v>
      </c>
    </row>
    <row r="8" spans="1:7" x14ac:dyDescent="0.25" outlineLevel="1" collapsed="1">
      <c r="A8" s="7" t="s">
        <v>12</v>
      </c>
      <c r="B8" s="7" t="s">
        <v>60</v>
      </c>
      <c r="C8" s="7" t="s">
        <v>2</v>
      </c>
      <c r="D8" s="7"/>
      <c r="E8" s="7" t="s">
        <v>421</v>
      </c>
      <c r="F8" s="7" t="s">
        <v>14</v>
      </c>
      <c r="G8" s="7">
        <v>1</v>
      </c>
    </row>
    <row r="9" spans="1:7" x14ac:dyDescent="0.25" outlineLevel="1" collapsed="1">
      <c r="A9" s="7" t="s">
        <v>12</v>
      </c>
      <c r="B9" s="7" t="s">
        <v>60</v>
      </c>
      <c r="C9" s="7" t="s">
        <v>2</v>
      </c>
      <c r="D9" s="7"/>
      <c r="E9" s="7" t="s">
        <v>422</v>
      </c>
      <c r="F9" s="7" t="s">
        <v>14</v>
      </c>
      <c r="G9" s="7">
        <v>1</v>
      </c>
    </row>
    <row r="10" spans="1:7" x14ac:dyDescent="0.25" outlineLevel="1" collapsed="1">
      <c r="A10" s="7" t="s">
        <v>12</v>
      </c>
      <c r="B10" s="7" t="s">
        <v>60</v>
      </c>
      <c r="C10" s="7" t="s">
        <v>2</v>
      </c>
      <c r="D10" s="7"/>
      <c r="E10" s="7" t="s">
        <v>423</v>
      </c>
      <c r="F10" s="7" t="s">
        <v>14</v>
      </c>
      <c r="G10" s="7">
        <v>1</v>
      </c>
    </row>
  </sheetData>
  <mergeCells count="5">
    <mergeCell ref="A1:G1"/>
    <mergeCell ref="B2:G2"/>
    <mergeCell ref="B3:G3"/>
    <mergeCell ref="B4:G4"/>
    <mergeCell ref="B5:G5"/>
  </mergeCells>
  <hyperlinks>
    <hyperlink ref="B7" r:id="rId1" location="#'Direct Method Variables (tool)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9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13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15</v>
      </c>
      <c r="C5" s="5" t="s">
        <v>2</v>
      </c>
      <c r="D5" s="5"/>
      <c r="E5" s="5" t="s">
        <v>16</v>
      </c>
      <c r="F5" s="5" t="s">
        <v>14</v>
      </c>
      <c r="G5" s="5" t="s">
        <v>17</v>
      </c>
    </row>
    <row r="6" spans="1:7" x14ac:dyDescent="0.25">
      <c r="A6" s="5" t="s">
        <v>12</v>
      </c>
      <c r="B6" s="5" t="s">
        <v>15</v>
      </c>
      <c r="C6" s="5" t="s">
        <v>2</v>
      </c>
      <c r="D6" s="5"/>
      <c r="E6" s="5" t="s">
        <v>18</v>
      </c>
      <c r="F6" s="5" t="s">
        <v>12</v>
      </c>
      <c r="G6" s="5" t="s">
        <v>17</v>
      </c>
    </row>
    <row r="7" spans="1:7" x14ac:dyDescent="0.25">
      <c r="A7" s="5" t="s">
        <v>12</v>
      </c>
      <c r="B7" s="5" t="s">
        <v>15</v>
      </c>
      <c r="C7" s="5" t="s">
        <v>2</v>
      </c>
      <c r="D7" s="5"/>
      <c r="E7" s="5" t="s">
        <v>19</v>
      </c>
      <c r="F7" s="5" t="s">
        <v>12</v>
      </c>
      <c r="G7" s="5" t="s">
        <v>17</v>
      </c>
    </row>
    <row r="8" spans="1:7" x14ac:dyDescent="0.25">
      <c r="A8" s="5" t="s">
        <v>12</v>
      </c>
      <c r="B8" s="5" t="s">
        <v>15</v>
      </c>
      <c r="C8" s="5" t="s">
        <v>2</v>
      </c>
      <c r="D8" s="5"/>
      <c r="E8" s="5" t="s">
        <v>20</v>
      </c>
      <c r="F8" s="5" t="s">
        <v>12</v>
      </c>
      <c r="G8" s="5" t="s">
        <v>17</v>
      </c>
    </row>
    <row r="9" spans="1:7" x14ac:dyDescent="0.25">
      <c r="A9" s="5" t="s">
        <v>12</v>
      </c>
      <c r="B9" s="5" t="s">
        <v>15</v>
      </c>
      <c r="C9" s="5" t="s">
        <v>2</v>
      </c>
      <c r="D9" s="5"/>
      <c r="E9" s="5" t="s">
        <v>21</v>
      </c>
      <c r="F9" s="5" t="s">
        <v>12</v>
      </c>
      <c r="G9" s="5" t="s">
        <v>17</v>
      </c>
    </row>
    <row r="10" spans="1:7" x14ac:dyDescent="0.25">
      <c r="A10" s="5" t="s">
        <v>12</v>
      </c>
      <c r="B10" s="5" t="s">
        <v>15</v>
      </c>
      <c r="C10" s="5" t="s">
        <v>2</v>
      </c>
      <c r="D10" s="5"/>
      <c r="E10" s="5" t="s">
        <v>22</v>
      </c>
      <c r="F10" s="5" t="s">
        <v>12</v>
      </c>
      <c r="G10" s="5" t="s">
        <v>17</v>
      </c>
    </row>
    <row r="11" spans="1:7" x14ac:dyDescent="0.25">
      <c r="A11" s="5" t="s">
        <v>12</v>
      </c>
      <c r="B11" s="5" t="s">
        <v>15</v>
      </c>
      <c r="C11" s="5" t="s">
        <v>2</v>
      </c>
      <c r="D11" s="5"/>
      <c r="E11" s="5" t="s">
        <v>23</v>
      </c>
      <c r="F11" s="5" t="s">
        <v>12</v>
      </c>
      <c r="G11" s="5" t="s">
        <v>17</v>
      </c>
    </row>
    <row r="12" spans="1:7" x14ac:dyDescent="0.25">
      <c r="A12" s="5" t="s">
        <v>12</v>
      </c>
      <c r="B12" s="5" t="s">
        <v>24</v>
      </c>
      <c r="C12" s="5" t="s">
        <v>2</v>
      </c>
      <c r="D12" s="5"/>
      <c r="E12" s="5" t="s">
        <v>25</v>
      </c>
      <c r="F12" s="5" t="s">
        <v>12</v>
      </c>
      <c r="G12" s="5" t="s">
        <v>2</v>
      </c>
    </row>
    <row r="13" spans="1:7" x14ac:dyDescent="0.25">
      <c r="A13" s="5" t="s">
        <v>12</v>
      </c>
      <c r="B13" s="5" t="s">
        <v>15</v>
      </c>
      <c r="C13" s="5" t="s">
        <v>2</v>
      </c>
      <c r="D13" s="5"/>
      <c r="E13" s="5" t="s">
        <v>26</v>
      </c>
      <c r="F13" s="5" t="s">
        <v>12</v>
      </c>
      <c r="G13" s="5" t="s">
        <v>17</v>
      </c>
    </row>
    <row r="14" spans="1:7" x14ac:dyDescent="0.25">
      <c r="A14" s="5" t="s">
        <v>12</v>
      </c>
      <c r="B14" s="5" t="s">
        <v>15</v>
      </c>
      <c r="C14" s="5" t="s">
        <v>2</v>
      </c>
      <c r="D14" s="5"/>
      <c r="E14" s="5" t="s">
        <v>27</v>
      </c>
      <c r="F14" s="5" t="s">
        <v>12</v>
      </c>
      <c r="G14" s="5" t="s">
        <v>17</v>
      </c>
    </row>
    <row r="15" spans="1:7" x14ac:dyDescent="0.25">
      <c r="A15" s="5" t="s">
        <v>12</v>
      </c>
      <c r="B15" s="5" t="s">
        <v>15</v>
      </c>
      <c r="C15" s="5" t="s">
        <v>2</v>
      </c>
      <c r="D15" s="5"/>
      <c r="E15" s="5" t="s">
        <v>28</v>
      </c>
      <c r="F15" s="5" t="s">
        <v>12</v>
      </c>
      <c r="G15" s="5" t="s">
        <v>17</v>
      </c>
    </row>
    <row r="16" spans="1:7" x14ac:dyDescent="0.25">
      <c r="A16" s="5" t="s">
        <v>12</v>
      </c>
      <c r="B16" s="5" t="s">
        <v>15</v>
      </c>
      <c r="C16" s="5" t="s">
        <v>2</v>
      </c>
      <c r="D16" s="5"/>
      <c r="E16" s="5" t="s">
        <v>29</v>
      </c>
      <c r="F16" s="5" t="s">
        <v>12</v>
      </c>
      <c r="G16" s="5" t="s">
        <v>17</v>
      </c>
    </row>
    <row r="17" spans="1:7" x14ac:dyDescent="0.25">
      <c r="A17" s="5" t="s">
        <v>12</v>
      </c>
      <c r="B17" s="5" t="s">
        <v>15</v>
      </c>
      <c r="C17" s="5" t="s">
        <v>2</v>
      </c>
      <c r="D17" s="5"/>
      <c r="E17" s="5" t="s">
        <v>30</v>
      </c>
      <c r="F17" s="5" t="s">
        <v>12</v>
      </c>
      <c r="G17" s="5" t="s">
        <v>17</v>
      </c>
    </row>
    <row r="18" spans="1:7" x14ac:dyDescent="0.25">
      <c r="A18" s="5" t="s">
        <v>12</v>
      </c>
      <c r="B18" s="5" t="s">
        <v>15</v>
      </c>
      <c r="C18" s="5" t="s">
        <v>2</v>
      </c>
      <c r="D18" s="5"/>
      <c r="E18" s="5" t="s">
        <v>31</v>
      </c>
      <c r="F18" s="5" t="s">
        <v>12</v>
      </c>
      <c r="G18" s="5" t="s">
        <v>17</v>
      </c>
    </row>
    <row r="19" spans="1:7" x14ac:dyDescent="0.25">
      <c r="A19" s="5" t="s">
        <v>12</v>
      </c>
      <c r="B19" s="5" t="s">
        <v>32</v>
      </c>
      <c r="C19" s="5" t="s">
        <v>2</v>
      </c>
      <c r="D19" s="5"/>
      <c r="E19" s="5" t="s">
        <v>33</v>
      </c>
      <c r="F19" s="5" t="s">
        <v>12</v>
      </c>
      <c r="G19" s="5" t="s">
        <v>34</v>
      </c>
    </row>
    <row r="20" spans="1:7" x14ac:dyDescent="0.25">
      <c r="A20" s="5" t="s">
        <v>12</v>
      </c>
      <c r="B20" s="5" t="s">
        <v>15</v>
      </c>
      <c r="C20" s="5" t="s">
        <v>2</v>
      </c>
      <c r="D20" s="5"/>
      <c r="E20" s="5" t="s">
        <v>35</v>
      </c>
      <c r="F20" s="5" t="s">
        <v>12</v>
      </c>
      <c r="G20" s="5" t="s">
        <v>17</v>
      </c>
    </row>
    <row r="21" spans="1:7" x14ac:dyDescent="0.25">
      <c r="A21" s="5" t="s">
        <v>12</v>
      </c>
      <c r="B21" s="5" t="s">
        <v>15</v>
      </c>
      <c r="C21" s="5" t="s">
        <v>2</v>
      </c>
      <c r="D21" s="5"/>
      <c r="E21" s="5" t="s">
        <v>36</v>
      </c>
      <c r="F21" s="5" t="s">
        <v>12</v>
      </c>
      <c r="G21" s="5" t="s">
        <v>17</v>
      </c>
    </row>
    <row r="22" spans="1:7" x14ac:dyDescent="0.25">
      <c r="A22" s="5" t="s">
        <v>12</v>
      </c>
      <c r="B22" s="5" t="s">
        <v>15</v>
      </c>
      <c r="C22" s="5" t="s">
        <v>2</v>
      </c>
      <c r="D22" s="5"/>
      <c r="E22" s="5" t="s">
        <v>37</v>
      </c>
      <c r="F22" s="5" t="s">
        <v>12</v>
      </c>
      <c r="G22" s="5" t="s">
        <v>17</v>
      </c>
    </row>
    <row r="23" spans="1:7" x14ac:dyDescent="0.25">
      <c r="A23" s="5" t="s">
        <v>12</v>
      </c>
      <c r="B23" s="5" t="s">
        <v>15</v>
      </c>
      <c r="C23" s="5" t="s">
        <v>2</v>
      </c>
      <c r="D23" s="5"/>
      <c r="E23" s="5" t="s">
        <v>38</v>
      </c>
      <c r="F23" s="5" t="s">
        <v>12</v>
      </c>
      <c r="G23" s="5" t="s">
        <v>17</v>
      </c>
    </row>
    <row r="24" spans="1:7" x14ac:dyDescent="0.25">
      <c r="A24" s="5" t="s">
        <v>12</v>
      </c>
      <c r="B24" s="5" t="s">
        <v>15</v>
      </c>
      <c r="C24" s="5" t="s">
        <v>2</v>
      </c>
      <c r="D24" s="5"/>
      <c r="E24" s="5" t="s">
        <v>39</v>
      </c>
      <c r="F24" s="5" t="s">
        <v>12</v>
      </c>
      <c r="G24" s="5" t="s">
        <v>17</v>
      </c>
    </row>
    <row r="25" spans="1:7" x14ac:dyDescent="0.25">
      <c r="A25" s="5" t="s">
        <v>12</v>
      </c>
      <c r="B25" s="5" t="s">
        <v>15</v>
      </c>
      <c r="C25" s="5" t="s">
        <v>2</v>
      </c>
      <c r="D25" s="5"/>
      <c r="E25" s="5" t="s">
        <v>40</v>
      </c>
      <c r="F25" s="5" t="s">
        <v>12</v>
      </c>
      <c r="G25" s="5" t="s">
        <v>17</v>
      </c>
    </row>
    <row r="26" spans="1:7" x14ac:dyDescent="0.25">
      <c r="A26" s="5" t="s">
        <v>12</v>
      </c>
      <c r="B26" s="5" t="s">
        <v>41</v>
      </c>
      <c r="C26" s="5" t="s">
        <v>2</v>
      </c>
      <c r="D26" s="5"/>
      <c r="E26" s="5" t="s">
        <v>42</v>
      </c>
      <c r="F26" s="5" t="s">
        <v>12</v>
      </c>
      <c r="G26" s="5" t="s">
        <v>43</v>
      </c>
    </row>
    <row r="27" spans="1:7" x14ac:dyDescent="0.25">
      <c r="A27" s="5" t="s">
        <v>12</v>
      </c>
      <c r="B27" s="6" t="s">
        <v>44</v>
      </c>
      <c r="C27" s="5" t="s">
        <v>2</v>
      </c>
      <c r="D27" s="5"/>
      <c r="E27" s="5" t="s">
        <v>45</v>
      </c>
      <c r="F27" s="5" t="s">
        <v>12</v>
      </c>
      <c r="G27" s="5" t="s">
        <v>2</v>
      </c>
    </row>
    <row r="28" spans="1:7" x14ac:dyDescent="0.25" outlineLevel="1" collapsed="1">
      <c r="A28" s="7" t="s">
        <v>12</v>
      </c>
      <c r="B28" s="7" t="s">
        <v>41</v>
      </c>
      <c r="C28" s="7" t="s">
        <v>2</v>
      </c>
      <c r="D28" s="7"/>
      <c r="E28" s="7" t="s">
        <v>46</v>
      </c>
      <c r="F28" s="7" t="s">
        <v>14</v>
      </c>
      <c r="G28" s="7" t="s">
        <v>43</v>
      </c>
    </row>
    <row r="29" spans="1:7" x14ac:dyDescent="0.25" outlineLevel="1" collapsed="1">
      <c r="A29" s="7" t="s">
        <v>12</v>
      </c>
      <c r="B29" s="7" t="s">
        <v>41</v>
      </c>
      <c r="C29" s="7" t="s">
        <v>2</v>
      </c>
      <c r="D29" s="7"/>
      <c r="E29" s="7" t="s">
        <v>47</v>
      </c>
      <c r="F29" s="7" t="s">
        <v>14</v>
      </c>
      <c r="G29" s="7" t="s">
        <v>43</v>
      </c>
    </row>
    <row r="30" spans="1:7" x14ac:dyDescent="0.25">
      <c r="A30" s="5" t="s">
        <v>12</v>
      </c>
      <c r="B30" s="5" t="s">
        <v>41</v>
      </c>
      <c r="C30" s="5" t="s">
        <v>2</v>
      </c>
      <c r="D30" s="5"/>
      <c r="E30" s="5" t="s">
        <v>48</v>
      </c>
      <c r="F30" s="5" t="s">
        <v>14</v>
      </c>
      <c r="G30" s="5" t="s">
        <v>43</v>
      </c>
    </row>
    <row r="31" spans="1:7" x14ac:dyDescent="0.25">
      <c r="A31" s="5" t="s">
        <v>12</v>
      </c>
      <c r="B31" s="5" t="s">
        <v>41</v>
      </c>
      <c r="C31" s="5" t="s">
        <v>2</v>
      </c>
      <c r="D31" s="5"/>
      <c r="E31" s="5" t="s">
        <v>49</v>
      </c>
      <c r="F31" s="5" t="s">
        <v>14</v>
      </c>
      <c r="G31" s="5" t="s">
        <v>43</v>
      </c>
    </row>
    <row r="32" spans="1:7" x14ac:dyDescent="0.25">
      <c r="A32" s="5" t="s">
        <v>12</v>
      </c>
      <c r="B32" s="6" t="s">
        <v>44</v>
      </c>
      <c r="C32" s="5" t="s">
        <v>2</v>
      </c>
      <c r="D32" s="5"/>
      <c r="E32" s="5" t="s">
        <v>50</v>
      </c>
      <c r="F32" s="5" t="s">
        <v>12</v>
      </c>
      <c r="G32" s="5" t="s">
        <v>2</v>
      </c>
    </row>
    <row r="33" spans="1:7" x14ac:dyDescent="0.25" outlineLevel="1" collapsed="1">
      <c r="A33" s="7" t="s">
        <v>12</v>
      </c>
      <c r="B33" s="7" t="s">
        <v>41</v>
      </c>
      <c r="C33" s="7" t="s">
        <v>2</v>
      </c>
      <c r="D33" s="7"/>
      <c r="E33" s="7" t="s">
        <v>46</v>
      </c>
      <c r="F33" s="7" t="s">
        <v>14</v>
      </c>
      <c r="G33" s="7" t="s">
        <v>43</v>
      </c>
    </row>
    <row r="34" spans="1:7" x14ac:dyDescent="0.25" outlineLevel="1" collapsed="1">
      <c r="A34" s="7" t="s">
        <v>12</v>
      </c>
      <c r="B34" s="7" t="s">
        <v>41</v>
      </c>
      <c r="C34" s="7" t="s">
        <v>2</v>
      </c>
      <c r="D34" s="7"/>
      <c r="E34" s="7" t="s">
        <v>47</v>
      </c>
      <c r="F34" s="7" t="s">
        <v>14</v>
      </c>
      <c r="G34" s="7" t="s">
        <v>43</v>
      </c>
    </row>
    <row r="35" spans="1:7" x14ac:dyDescent="0.25">
      <c r="A35" s="5" t="s">
        <v>12</v>
      </c>
      <c r="B35" s="5" t="s">
        <v>15</v>
      </c>
      <c r="C35" s="5" t="s">
        <v>2</v>
      </c>
      <c r="D35" s="5"/>
      <c r="E35" s="5" t="s">
        <v>51</v>
      </c>
      <c r="F35" s="5" t="s">
        <v>12</v>
      </c>
      <c r="G35" s="5" t="s">
        <v>17</v>
      </c>
    </row>
    <row r="36" spans="1:7" x14ac:dyDescent="0.25">
      <c r="A36" s="5" t="s">
        <v>12</v>
      </c>
      <c r="B36" s="5" t="s">
        <v>15</v>
      </c>
      <c r="C36" s="5" t="s">
        <v>2</v>
      </c>
      <c r="D36" s="5"/>
      <c r="E36" s="5" t="s">
        <v>52</v>
      </c>
      <c r="F36" s="5" t="s">
        <v>12</v>
      </c>
      <c r="G36" s="5" t="s">
        <v>17</v>
      </c>
    </row>
    <row r="37" spans="1:7" x14ac:dyDescent="0.25">
      <c r="A37" s="5" t="s">
        <v>12</v>
      </c>
      <c r="B37" s="5" t="s">
        <v>15</v>
      </c>
      <c r="C37" s="5" t="s">
        <v>2</v>
      </c>
      <c r="D37" s="5"/>
      <c r="E37" s="5" t="s">
        <v>53</v>
      </c>
      <c r="F37" s="5" t="s">
        <v>12</v>
      </c>
      <c r="G37" s="5" t="s">
        <v>17</v>
      </c>
    </row>
    <row r="38" spans="1:7" x14ac:dyDescent="0.25">
      <c r="A38" s="5" t="s">
        <v>12</v>
      </c>
      <c r="B38" s="5" t="s">
        <v>15</v>
      </c>
      <c r="C38" s="5" t="s">
        <v>2</v>
      </c>
      <c r="D38" s="5"/>
      <c r="E38" s="5" t="s">
        <v>54</v>
      </c>
      <c r="F38" s="5" t="s">
        <v>12</v>
      </c>
      <c r="G38" s="5" t="s">
        <v>17</v>
      </c>
    </row>
    <row r="39" spans="1:7" x14ac:dyDescent="0.25">
      <c r="A39" s="5" t="s">
        <v>12</v>
      </c>
      <c r="B39" s="5" t="s">
        <v>15</v>
      </c>
      <c r="C39" s="5" t="s">
        <v>2</v>
      </c>
      <c r="D39" s="5"/>
      <c r="E39" s="5" t="s">
        <v>55</v>
      </c>
      <c r="F39" s="5" t="s">
        <v>12</v>
      </c>
      <c r="G39" s="5" t="s">
        <v>17</v>
      </c>
    </row>
  </sheetData>
  <mergeCells count="3">
    <mergeCell ref="A1:G1"/>
    <mergeCell ref="B2:G2"/>
    <mergeCell ref="B3:G3"/>
  </mergeCells>
  <hyperlinks>
    <hyperlink ref="B27" r:id="rId1" location="#'Date Range'!A1"/>
    <hyperlink ref="B32" r:id="rId2" location="#'Date Range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4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511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507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509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5" t="s">
        <v>96</v>
      </c>
      <c r="C7" s="6" t="s">
        <v>434</v>
      </c>
      <c r="D7" s="5"/>
      <c r="E7" s="5" t="s">
        <v>435</v>
      </c>
      <c r="F7" s="5" t="s">
        <v>14</v>
      </c>
      <c r="G7" s="5" t="s">
        <v>436</v>
      </c>
    </row>
    <row r="8" spans="1:7" x14ac:dyDescent="0.25">
      <c r="A8" s="5" t="s">
        <v>12</v>
      </c>
      <c r="B8" s="6" t="s">
        <v>437</v>
      </c>
      <c r="C8" s="5" t="s">
        <v>2</v>
      </c>
      <c r="D8" s="5"/>
      <c r="E8" s="5" t="s">
        <v>427</v>
      </c>
      <c r="F8" s="5" t="s">
        <v>12</v>
      </c>
      <c r="G8" s="5" t="s">
        <v>2</v>
      </c>
    </row>
    <row r="9" spans="1:7" x14ac:dyDescent="0.25" outlineLevel="1" collapsed="1">
      <c r="A9" s="7" t="s">
        <v>12</v>
      </c>
      <c r="B9" s="7" t="s">
        <v>60</v>
      </c>
      <c r="C9" s="7" t="s">
        <v>2</v>
      </c>
      <c r="D9" s="7"/>
      <c r="E9" s="7" t="s">
        <v>438</v>
      </c>
      <c r="F9" s="7" t="s">
        <v>14</v>
      </c>
      <c r="G9" s="7">
        <v>1</v>
      </c>
    </row>
    <row r="10" spans="1:7" x14ac:dyDescent="0.25" outlineLevel="1" collapsed="1">
      <c r="A10" s="7" t="s">
        <v>12</v>
      </c>
      <c r="B10" s="7" t="s">
        <v>60</v>
      </c>
      <c r="C10" s="7" t="s">
        <v>2</v>
      </c>
      <c r="D10" s="7"/>
      <c r="E10" s="7" t="s">
        <v>439</v>
      </c>
      <c r="F10" s="7" t="s">
        <v>14</v>
      </c>
      <c r="G10" s="7">
        <v>1</v>
      </c>
    </row>
    <row r="11" spans="1:7" x14ac:dyDescent="0.25" outlineLevel="1" collapsed="1">
      <c r="A11" s="7" t="s">
        <v>12</v>
      </c>
      <c r="B11" s="7" t="s">
        <v>60</v>
      </c>
      <c r="C11" s="7" t="s">
        <v>2</v>
      </c>
      <c r="D11" s="7"/>
      <c r="E11" s="7" t="s">
        <v>440</v>
      </c>
      <c r="F11" s="7" t="s">
        <v>14</v>
      </c>
      <c r="G11" s="7">
        <v>1</v>
      </c>
    </row>
    <row r="12" spans="1:7" x14ac:dyDescent="0.25" outlineLevel="1" collapsed="1">
      <c r="A12" s="7" t="s">
        <v>12</v>
      </c>
      <c r="B12" s="7" t="s">
        <v>60</v>
      </c>
      <c r="C12" s="7" t="s">
        <v>2</v>
      </c>
      <c r="D12" s="7"/>
      <c r="E12" s="7" t="s">
        <v>441</v>
      </c>
      <c r="F12" s="7" t="s">
        <v>14</v>
      </c>
      <c r="G12" s="7">
        <v>1</v>
      </c>
    </row>
    <row r="13" spans="1:7" x14ac:dyDescent="0.25" outlineLevel="1" collapsed="1">
      <c r="A13" s="7" t="s">
        <v>12</v>
      </c>
      <c r="B13" s="7" t="s">
        <v>60</v>
      </c>
      <c r="C13" s="7" t="s">
        <v>2</v>
      </c>
      <c r="D13" s="7"/>
      <c r="E13" s="7" t="s">
        <v>422</v>
      </c>
      <c r="F13" s="7" t="s">
        <v>14</v>
      </c>
      <c r="G13" s="7">
        <v>1</v>
      </c>
    </row>
    <row r="14" spans="1:7" x14ac:dyDescent="0.25" outlineLevel="1" collapsed="1">
      <c r="A14" s="7" t="s">
        <v>12</v>
      </c>
      <c r="B14" s="7" t="s">
        <v>60</v>
      </c>
      <c r="C14" s="7" t="s">
        <v>2</v>
      </c>
      <c r="D14" s="7"/>
      <c r="E14" s="7" t="s">
        <v>423</v>
      </c>
      <c r="F14" s="7" t="s">
        <v>14</v>
      </c>
      <c r="G14" s="7">
        <v>1</v>
      </c>
    </row>
  </sheetData>
  <mergeCells count="5">
    <mergeCell ref="A1:G1"/>
    <mergeCell ref="B2:G2"/>
    <mergeCell ref="B3:G3"/>
    <mergeCell ref="B4:G4"/>
    <mergeCell ref="B5:G5"/>
  </mergeCells>
  <dataValidations count="1">
    <dataValidation type="list" allowBlank="1" sqref="G7">
      <formula1>'What is the return load (enum)'!A3:A5</formula1>
    </dataValidation>
  </dataValidations>
  <hyperlinks>
    <hyperlink ref="C7" r:id="rId1" location="#'What is the return load (enum)'!A3"/>
    <hyperlink ref="B8" r:id="rId2" location="#'Indirect method (For ve (tool)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2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512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507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509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6" t="s">
        <v>426</v>
      </c>
      <c r="C7" s="5" t="s">
        <v>2</v>
      </c>
      <c r="D7" s="5"/>
      <c r="E7" s="5" t="s">
        <v>427</v>
      </c>
      <c r="F7" s="5" t="s">
        <v>12</v>
      </c>
      <c r="G7" s="5" t="s">
        <v>2</v>
      </c>
    </row>
    <row r="8" spans="1:7" x14ac:dyDescent="0.25" outlineLevel="1" collapsed="1">
      <c r="A8" s="7" t="s">
        <v>12</v>
      </c>
      <c r="B8" s="7" t="s">
        <v>60</v>
      </c>
      <c r="C8" s="7" t="s">
        <v>2</v>
      </c>
      <c r="D8" s="7"/>
      <c r="E8" s="7" t="s">
        <v>428</v>
      </c>
      <c r="F8" s="7" t="s">
        <v>14</v>
      </c>
      <c r="G8" s="7">
        <v>1</v>
      </c>
    </row>
    <row r="9" spans="1:7" x14ac:dyDescent="0.25" outlineLevel="1" collapsed="1">
      <c r="A9" s="7" t="s">
        <v>12</v>
      </c>
      <c r="B9" s="7" t="s">
        <v>60</v>
      </c>
      <c r="C9" s="7" t="s">
        <v>2</v>
      </c>
      <c r="D9" s="7"/>
      <c r="E9" s="7" t="s">
        <v>429</v>
      </c>
      <c r="F9" s="7" t="s">
        <v>14</v>
      </c>
      <c r="G9" s="7">
        <v>1</v>
      </c>
    </row>
    <row r="10" spans="1:7" x14ac:dyDescent="0.25" outlineLevel="1" collapsed="1">
      <c r="A10" s="7" t="s">
        <v>12</v>
      </c>
      <c r="B10" s="7" t="s">
        <v>60</v>
      </c>
      <c r="C10" s="7" t="s">
        <v>2</v>
      </c>
      <c r="D10" s="7"/>
      <c r="E10" s="7" t="s">
        <v>430</v>
      </c>
      <c r="F10" s="7" t="s">
        <v>14</v>
      </c>
      <c r="G10" s="7">
        <v>1</v>
      </c>
    </row>
    <row r="11" spans="1:7" x14ac:dyDescent="0.25" outlineLevel="1" collapsed="1">
      <c r="A11" s="7" t="s">
        <v>12</v>
      </c>
      <c r="B11" s="7" t="s">
        <v>60</v>
      </c>
      <c r="C11" s="7" t="s">
        <v>2</v>
      </c>
      <c r="D11" s="7"/>
      <c r="E11" s="7" t="s">
        <v>431</v>
      </c>
      <c r="F11" s="7" t="s">
        <v>14</v>
      </c>
      <c r="G11" s="7">
        <v>1</v>
      </c>
    </row>
    <row r="12" spans="1:7" x14ac:dyDescent="0.25" outlineLevel="1" collapsed="1">
      <c r="A12" s="7" t="s">
        <v>12</v>
      </c>
      <c r="B12" s="7" t="s">
        <v>60</v>
      </c>
      <c r="C12" s="7" t="s">
        <v>2</v>
      </c>
      <c r="D12" s="7"/>
      <c r="E12" s="7" t="s">
        <v>423</v>
      </c>
      <c r="F12" s="7" t="s">
        <v>14</v>
      </c>
      <c r="G12" s="7">
        <v>1</v>
      </c>
    </row>
  </sheetData>
  <mergeCells count="5">
    <mergeCell ref="A1:G1"/>
    <mergeCell ref="B2:G2"/>
    <mergeCell ref="B3:G3"/>
    <mergeCell ref="B4:G4"/>
    <mergeCell ref="B5:G5"/>
  </mergeCells>
  <hyperlinks>
    <hyperlink ref="B7" r:id="rId1" location="#'Indirect method (statio (tool)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513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507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509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421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422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423</v>
      </c>
      <c r="F9" s="5" t="s">
        <v>14</v>
      </c>
      <c r="G9" s="5">
        <v>1</v>
      </c>
    </row>
  </sheetData>
  <mergeCells count="5">
    <mergeCell ref="A1:G1"/>
    <mergeCell ref="B2:G2"/>
    <mergeCell ref="B3:G3"/>
    <mergeCell ref="B4:G4"/>
    <mergeCell ref="B5:G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2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514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507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509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438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439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440</v>
      </c>
      <c r="F9" s="5" t="s">
        <v>14</v>
      </c>
      <c r="G9" s="5">
        <v>1</v>
      </c>
    </row>
    <row r="10" spans="1:7" x14ac:dyDescent="0.25">
      <c r="A10" s="5" t="s">
        <v>12</v>
      </c>
      <c r="B10" s="5" t="s">
        <v>60</v>
      </c>
      <c r="C10" s="5" t="s">
        <v>2</v>
      </c>
      <c r="D10" s="5"/>
      <c r="E10" s="5" t="s">
        <v>441</v>
      </c>
      <c r="F10" s="5" t="s">
        <v>14</v>
      </c>
      <c r="G10" s="5">
        <v>1</v>
      </c>
    </row>
    <row r="11" spans="1:7" x14ac:dyDescent="0.25">
      <c r="A11" s="5" t="s">
        <v>12</v>
      </c>
      <c r="B11" s="5" t="s">
        <v>60</v>
      </c>
      <c r="C11" s="5" t="s">
        <v>2</v>
      </c>
      <c r="D11" s="5"/>
      <c r="E11" s="5" t="s">
        <v>422</v>
      </c>
      <c r="F11" s="5" t="s">
        <v>14</v>
      </c>
      <c r="G11" s="5">
        <v>1</v>
      </c>
    </row>
    <row r="12" spans="1:7" x14ac:dyDescent="0.25">
      <c r="A12" s="5" t="s">
        <v>12</v>
      </c>
      <c r="B12" s="5" t="s">
        <v>60</v>
      </c>
      <c r="C12" s="5" t="s">
        <v>2</v>
      </c>
      <c r="D12" s="5"/>
      <c r="E12" s="5" t="s">
        <v>423</v>
      </c>
      <c r="F12" s="5" t="s">
        <v>14</v>
      </c>
      <c r="G12" s="5">
        <v>1</v>
      </c>
    </row>
  </sheetData>
  <mergeCells count="5">
    <mergeCell ref="A1:G1"/>
    <mergeCell ref="B2:G2"/>
    <mergeCell ref="B3:G3"/>
    <mergeCell ref="B4:G4"/>
    <mergeCell ref="B5:G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1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515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507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509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428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429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430</v>
      </c>
      <c r="F9" s="5" t="s">
        <v>14</v>
      </c>
      <c r="G9" s="5">
        <v>1</v>
      </c>
    </row>
    <row r="10" spans="1:7" x14ac:dyDescent="0.25">
      <c r="A10" s="5" t="s">
        <v>12</v>
      </c>
      <c r="B10" s="5" t="s">
        <v>60</v>
      </c>
      <c r="C10" s="5" t="s">
        <v>2</v>
      </c>
      <c r="D10" s="5"/>
      <c r="E10" s="5" t="s">
        <v>431</v>
      </c>
      <c r="F10" s="5" t="s">
        <v>14</v>
      </c>
      <c r="G10" s="5">
        <v>1</v>
      </c>
    </row>
    <row r="11" spans="1:7" x14ac:dyDescent="0.25">
      <c r="A11" s="5" t="s">
        <v>12</v>
      </c>
      <c r="B11" s="5" t="s">
        <v>60</v>
      </c>
      <c r="C11" s="5" t="s">
        <v>2</v>
      </c>
      <c r="D11" s="5"/>
      <c r="E11" s="5" t="s">
        <v>423</v>
      </c>
      <c r="F11" s="5" t="s">
        <v>14</v>
      </c>
      <c r="G11" s="5">
        <v>1</v>
      </c>
    </row>
  </sheetData>
  <mergeCells count="5">
    <mergeCell ref="A1:G1"/>
    <mergeCell ref="B2:G2"/>
    <mergeCell ref="B3:G3"/>
    <mergeCell ref="B4:G4"/>
    <mergeCell ref="B5:G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8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147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516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517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518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5" t="s">
        <v>96</v>
      </c>
      <c r="C7" s="6" t="s">
        <v>148</v>
      </c>
      <c r="D7" s="5"/>
      <c r="E7" s="5" t="s">
        <v>149</v>
      </c>
      <c r="F7" s="5" t="s">
        <v>14</v>
      </c>
      <c r="G7" s="5" t="s">
        <v>150</v>
      </c>
    </row>
    <row r="8" spans="1:7" x14ac:dyDescent="0.25">
      <c r="A8" s="5" t="s">
        <v>12</v>
      </c>
      <c r="B8" s="5" t="s">
        <v>96</v>
      </c>
      <c r="C8" s="6" t="s">
        <v>151</v>
      </c>
      <c r="D8" s="5"/>
      <c r="E8" s="5" t="s">
        <v>152</v>
      </c>
      <c r="F8" s="5" t="s">
        <v>14</v>
      </c>
      <c r="G8" s="5" t="s">
        <v>153</v>
      </c>
    </row>
    <row r="9" spans="1:7" x14ac:dyDescent="0.25">
      <c r="A9" s="5" t="s">
        <v>14</v>
      </c>
      <c r="B9" s="6" t="s">
        <v>154</v>
      </c>
      <c r="C9" s="5" t="s">
        <v>2</v>
      </c>
      <c r="D9" s="5">
        <f>EXACT(G8,"Between two points of time")</f>
      </c>
      <c r="E9" s="5" t="s">
        <v>155</v>
      </c>
      <c r="F9" s="5" t="s">
        <v>14</v>
      </c>
      <c r="G9" s="5" t="s">
        <v>2</v>
      </c>
    </row>
    <row r="10" spans="1:7" x14ac:dyDescent="0.25" outlineLevel="1" collapsed="1">
      <c r="A10" s="7" t="s">
        <v>12</v>
      </c>
      <c r="B10" s="7" t="s">
        <v>96</v>
      </c>
      <c r="C10" s="10" t="s">
        <v>156</v>
      </c>
      <c r="D10" s="7"/>
      <c r="E10" s="7" t="s">
        <v>157</v>
      </c>
      <c r="F10" s="7" t="s">
        <v>14</v>
      </c>
      <c r="G10" s="7" t="s">
        <v>158</v>
      </c>
    </row>
    <row r="11" spans="1:7" x14ac:dyDescent="0.25" outlineLevel="1" collapsed="1">
      <c r="A11" s="8" t="s">
        <v>14</v>
      </c>
      <c r="B11" s="9" t="s">
        <v>159</v>
      </c>
      <c r="C11" s="8" t="s">
        <v>2</v>
      </c>
      <c r="D11" s="8">
        <f>EXACT(G10,"Estimation by proportionate crown cover")</f>
      </c>
      <c r="E11" s="8" t="s">
        <v>160</v>
      </c>
      <c r="F11" s="8" t="s">
        <v>14</v>
      </c>
      <c r="G11" s="8" t="s">
        <v>2</v>
      </c>
    </row>
    <row r="12" spans="1:7" x14ac:dyDescent="0.25" outlineLevel="2" collapsed="1">
      <c r="A12" s="8" t="s">
        <v>12</v>
      </c>
      <c r="B12" s="9" t="s">
        <v>161</v>
      </c>
      <c r="C12" s="8" t="s">
        <v>2</v>
      </c>
      <c r="D12" s="8"/>
      <c r="E12" s="8" t="s">
        <v>162</v>
      </c>
      <c r="F12" s="8" t="s">
        <v>12</v>
      </c>
      <c r="G12" s="8" t="s">
        <v>2</v>
      </c>
    </row>
    <row r="13" spans="1:7" x14ac:dyDescent="0.25" outlineLevel="3" collapsed="1">
      <c r="A13" s="7" t="s">
        <v>12</v>
      </c>
      <c r="B13" s="7" t="s">
        <v>60</v>
      </c>
      <c r="C13" s="7" t="s">
        <v>2</v>
      </c>
      <c r="D13" s="7"/>
      <c r="E13" s="7" t="s">
        <v>163</v>
      </c>
      <c r="F13" s="7" t="s">
        <v>14</v>
      </c>
      <c r="G13" s="7">
        <v>1</v>
      </c>
    </row>
    <row r="14" spans="1:7" x14ac:dyDescent="0.25" outlineLevel="3" collapsed="1">
      <c r="A14" s="7" t="s">
        <v>12</v>
      </c>
      <c r="B14" s="7" t="s">
        <v>60</v>
      </c>
      <c r="C14" s="7" t="s">
        <v>2</v>
      </c>
      <c r="D14" s="7"/>
      <c r="E14" s="7" t="s">
        <v>164</v>
      </c>
      <c r="F14" s="7" t="s">
        <v>14</v>
      </c>
      <c r="G14" s="7">
        <v>1</v>
      </c>
    </row>
    <row r="15" spans="1:7" x14ac:dyDescent="0.25" outlineLevel="3" collapsed="1">
      <c r="A15" s="7" t="s">
        <v>12</v>
      </c>
      <c r="B15" s="7" t="s">
        <v>60</v>
      </c>
      <c r="C15" s="7" t="s">
        <v>2</v>
      </c>
      <c r="D15" s="7"/>
      <c r="E15" s="7" t="s">
        <v>165</v>
      </c>
      <c r="F15" s="7" t="s">
        <v>14</v>
      </c>
      <c r="G15" s="7">
        <v>1</v>
      </c>
    </row>
    <row r="16" spans="1:7" x14ac:dyDescent="0.25" outlineLevel="3" collapsed="1">
      <c r="A16" s="7" t="s">
        <v>12</v>
      </c>
      <c r="B16" s="7" t="s">
        <v>60</v>
      </c>
      <c r="C16" s="7" t="s">
        <v>2</v>
      </c>
      <c r="D16" s="7"/>
      <c r="E16" s="7" t="s">
        <v>166</v>
      </c>
      <c r="F16" s="7" t="s">
        <v>14</v>
      </c>
      <c r="G16" s="7">
        <v>1</v>
      </c>
    </row>
    <row r="17" spans="1:7" x14ac:dyDescent="0.25" outlineLevel="3" collapsed="1">
      <c r="A17" s="7" t="s">
        <v>12</v>
      </c>
      <c r="B17" s="7" t="s">
        <v>60</v>
      </c>
      <c r="C17" s="7" t="s">
        <v>2</v>
      </c>
      <c r="D17" s="7"/>
      <c r="E17" s="7" t="s">
        <v>167</v>
      </c>
      <c r="F17" s="7" t="s">
        <v>14</v>
      </c>
      <c r="G17" s="7">
        <v>1</v>
      </c>
    </row>
    <row r="18" spans="1:7" x14ac:dyDescent="0.25" outlineLevel="3" collapsed="1">
      <c r="A18" s="7" t="s">
        <v>12</v>
      </c>
      <c r="B18" s="7" t="s">
        <v>60</v>
      </c>
      <c r="C18" s="7" t="s">
        <v>2</v>
      </c>
      <c r="D18" s="7"/>
      <c r="E18" s="7" t="s">
        <v>168</v>
      </c>
      <c r="F18" s="7" t="s">
        <v>14</v>
      </c>
      <c r="G18" s="7">
        <v>1</v>
      </c>
    </row>
    <row r="19" spans="1:7" x14ac:dyDescent="0.25" outlineLevel="1" collapsed="1">
      <c r="A19" s="8" t="s">
        <v>14</v>
      </c>
      <c r="B19" s="9" t="s">
        <v>169</v>
      </c>
      <c r="C19" s="8" t="s">
        <v>2</v>
      </c>
      <c r="D19" s="8">
        <f>EXACT(G10,"Direct estimation of change by re-measurement of sample plots")</f>
      </c>
      <c r="E19" s="8" t="s">
        <v>170</v>
      </c>
      <c r="F19" s="8" t="s">
        <v>14</v>
      </c>
      <c r="G19" s="8" t="s">
        <v>2</v>
      </c>
    </row>
    <row r="20" spans="1:7" x14ac:dyDescent="0.25" outlineLevel="2" collapsed="1">
      <c r="A20" s="7" t="s">
        <v>12</v>
      </c>
      <c r="B20" s="7" t="s">
        <v>60</v>
      </c>
      <c r="C20" s="7" t="s">
        <v>2</v>
      </c>
      <c r="D20" s="7"/>
      <c r="E20" s="7" t="s">
        <v>164</v>
      </c>
      <c r="F20" s="7" t="s">
        <v>14</v>
      </c>
      <c r="G20" s="7">
        <v>1</v>
      </c>
    </row>
    <row r="21" spans="1:7" x14ac:dyDescent="0.25" outlineLevel="2" collapsed="1">
      <c r="A21" s="7" t="s">
        <v>12</v>
      </c>
      <c r="B21" s="7" t="s">
        <v>60</v>
      </c>
      <c r="C21" s="7" t="s">
        <v>2</v>
      </c>
      <c r="D21" s="7"/>
      <c r="E21" s="7" t="s">
        <v>171</v>
      </c>
      <c r="F21" s="7" t="s">
        <v>14</v>
      </c>
      <c r="G21" s="7">
        <v>1</v>
      </c>
    </row>
    <row r="22" spans="1:7" x14ac:dyDescent="0.25" outlineLevel="2" collapsed="1">
      <c r="A22" s="7" t="s">
        <v>12</v>
      </c>
      <c r="B22" s="7" t="s">
        <v>60</v>
      </c>
      <c r="C22" s="7" t="s">
        <v>2</v>
      </c>
      <c r="D22" s="7"/>
      <c r="E22" s="7" t="s">
        <v>172</v>
      </c>
      <c r="F22" s="7" t="s">
        <v>14</v>
      </c>
      <c r="G22" s="7">
        <v>1</v>
      </c>
    </row>
    <row r="23" spans="1:7" x14ac:dyDescent="0.25" outlineLevel="2" collapsed="1">
      <c r="A23" s="7" t="s">
        <v>12</v>
      </c>
      <c r="B23" s="7" t="s">
        <v>60</v>
      </c>
      <c r="C23" s="7" t="s">
        <v>2</v>
      </c>
      <c r="D23" s="7"/>
      <c r="E23" s="7" t="s">
        <v>173</v>
      </c>
      <c r="F23" s="7" t="s">
        <v>14</v>
      </c>
      <c r="G23" s="7">
        <v>1</v>
      </c>
    </row>
    <row r="24" spans="1:7" x14ac:dyDescent="0.25" outlineLevel="2" collapsed="1">
      <c r="A24" s="7" t="s">
        <v>12</v>
      </c>
      <c r="B24" s="7" t="s">
        <v>60</v>
      </c>
      <c r="C24" s="7" t="s">
        <v>2</v>
      </c>
      <c r="D24" s="7"/>
      <c r="E24" s="7" t="s">
        <v>174</v>
      </c>
      <c r="F24" s="7" t="s">
        <v>14</v>
      </c>
      <c r="G24" s="7">
        <v>1</v>
      </c>
    </row>
    <row r="25" spans="1:7" x14ac:dyDescent="0.25" outlineLevel="2" collapsed="1">
      <c r="A25" s="7" t="s">
        <v>12</v>
      </c>
      <c r="B25" s="7" t="s">
        <v>60</v>
      </c>
      <c r="C25" s="7" t="s">
        <v>2</v>
      </c>
      <c r="D25" s="7"/>
      <c r="E25" s="7" t="s">
        <v>175</v>
      </c>
      <c r="F25" s="7" t="s">
        <v>14</v>
      </c>
      <c r="G25" s="7">
        <v>1</v>
      </c>
    </row>
    <row r="26" spans="1:7" x14ac:dyDescent="0.25" outlineLevel="2" collapsed="1">
      <c r="A26" s="8" t="s">
        <v>12</v>
      </c>
      <c r="B26" s="9" t="s">
        <v>176</v>
      </c>
      <c r="C26" s="8" t="s">
        <v>2</v>
      </c>
      <c r="D26" s="8"/>
      <c r="E26" s="8" t="s">
        <v>177</v>
      </c>
      <c r="F26" s="8" t="s">
        <v>12</v>
      </c>
      <c r="G26" s="8" t="s">
        <v>2</v>
      </c>
    </row>
    <row r="27" spans="1:7" x14ac:dyDescent="0.25" outlineLevel="3" collapsed="1">
      <c r="A27" s="7" t="s">
        <v>12</v>
      </c>
      <c r="B27" s="7" t="s">
        <v>60</v>
      </c>
      <c r="C27" s="7" t="s">
        <v>2</v>
      </c>
      <c r="D27" s="7"/>
      <c r="E27" s="7" t="s">
        <v>178</v>
      </c>
      <c r="F27" s="7" t="s">
        <v>14</v>
      </c>
      <c r="G27" s="7">
        <v>1</v>
      </c>
    </row>
    <row r="28" spans="1:7" x14ac:dyDescent="0.25" outlineLevel="3" collapsed="1">
      <c r="A28" s="7" t="s">
        <v>12</v>
      </c>
      <c r="B28" s="7" t="s">
        <v>60</v>
      </c>
      <c r="C28" s="7" t="s">
        <v>2</v>
      </c>
      <c r="D28" s="7"/>
      <c r="E28" s="7" t="s">
        <v>179</v>
      </c>
      <c r="F28" s="7" t="s">
        <v>12</v>
      </c>
      <c r="G28" s="7">
        <v>1</v>
      </c>
    </row>
    <row r="29" spans="1:7" x14ac:dyDescent="0.25" outlineLevel="3" collapsed="1">
      <c r="A29" s="7" t="s">
        <v>12</v>
      </c>
      <c r="B29" s="7" t="s">
        <v>60</v>
      </c>
      <c r="C29" s="7" t="s">
        <v>2</v>
      </c>
      <c r="D29" s="7"/>
      <c r="E29" s="7" t="s">
        <v>180</v>
      </c>
      <c r="F29" s="7" t="s">
        <v>14</v>
      </c>
      <c r="G29" s="7">
        <v>1</v>
      </c>
    </row>
    <row r="30" spans="1:7" x14ac:dyDescent="0.25" outlineLevel="3" collapsed="1">
      <c r="A30" s="7" t="s">
        <v>12</v>
      </c>
      <c r="B30" s="7" t="s">
        <v>60</v>
      </c>
      <c r="C30" s="7" t="s">
        <v>2</v>
      </c>
      <c r="D30" s="7"/>
      <c r="E30" s="7" t="s">
        <v>181</v>
      </c>
      <c r="F30" s="7" t="s">
        <v>14</v>
      </c>
      <c r="G30" s="7">
        <v>1</v>
      </c>
    </row>
    <row r="31" spans="1:7" x14ac:dyDescent="0.25" outlineLevel="1" collapsed="1">
      <c r="A31" s="8" t="s">
        <v>14</v>
      </c>
      <c r="B31" s="9" t="s">
        <v>182</v>
      </c>
      <c r="C31" s="8" t="s">
        <v>2</v>
      </c>
      <c r="D31" s="8">
        <f>EXACT(G10,"Difference of two independent stock estimations")</f>
      </c>
      <c r="E31" s="8" t="s">
        <v>158</v>
      </c>
      <c r="F31" s="8" t="s">
        <v>14</v>
      </c>
      <c r="G31" s="8" t="s">
        <v>2</v>
      </c>
    </row>
    <row r="32" spans="1:7" x14ac:dyDescent="0.25" outlineLevel="2" collapsed="1">
      <c r="A32" s="7" t="s">
        <v>12</v>
      </c>
      <c r="B32" s="7" t="s">
        <v>60</v>
      </c>
      <c r="C32" s="7" t="s">
        <v>2</v>
      </c>
      <c r="D32" s="7"/>
      <c r="E32" s="7" t="s">
        <v>183</v>
      </c>
      <c r="F32" s="7" t="s">
        <v>14</v>
      </c>
      <c r="G32" s="7">
        <v>1</v>
      </c>
    </row>
    <row r="33" spans="1:7" x14ac:dyDescent="0.25" outlineLevel="2" collapsed="1">
      <c r="A33" s="7" t="s">
        <v>12</v>
      </c>
      <c r="B33" s="7" t="s">
        <v>60</v>
      </c>
      <c r="C33" s="7" t="s">
        <v>2</v>
      </c>
      <c r="D33" s="7"/>
      <c r="E33" s="7" t="s">
        <v>184</v>
      </c>
      <c r="F33" s="7" t="s">
        <v>14</v>
      </c>
      <c r="G33" s="7">
        <v>1</v>
      </c>
    </row>
    <row r="34" spans="1:7" x14ac:dyDescent="0.25" outlineLevel="2" collapsed="1">
      <c r="A34" s="7" t="s">
        <v>12</v>
      </c>
      <c r="B34" s="7" t="s">
        <v>60</v>
      </c>
      <c r="C34" s="7" t="s">
        <v>2</v>
      </c>
      <c r="D34" s="7"/>
      <c r="E34" s="7" t="s">
        <v>185</v>
      </c>
      <c r="F34" s="7" t="s">
        <v>14</v>
      </c>
      <c r="G34" s="7">
        <v>1</v>
      </c>
    </row>
    <row r="35" spans="1:7" x14ac:dyDescent="0.25" outlineLevel="2" collapsed="1">
      <c r="A35" s="7" t="s">
        <v>12</v>
      </c>
      <c r="B35" s="7" t="s">
        <v>60</v>
      </c>
      <c r="C35" s="7" t="s">
        <v>2</v>
      </c>
      <c r="D35" s="7"/>
      <c r="E35" s="7" t="s">
        <v>186</v>
      </c>
      <c r="F35" s="7" t="s">
        <v>14</v>
      </c>
      <c r="G35" s="7">
        <v>1</v>
      </c>
    </row>
    <row r="36" spans="1:7" x14ac:dyDescent="0.25" outlineLevel="2" collapsed="1">
      <c r="A36" s="7" t="s">
        <v>12</v>
      </c>
      <c r="B36" s="7" t="s">
        <v>60</v>
      </c>
      <c r="C36" s="7" t="s">
        <v>2</v>
      </c>
      <c r="D36" s="7"/>
      <c r="E36" s="7" t="s">
        <v>187</v>
      </c>
      <c r="F36" s="7" t="s">
        <v>14</v>
      </c>
      <c r="G36" s="7">
        <v>1</v>
      </c>
    </row>
    <row r="37" spans="1:7" x14ac:dyDescent="0.25">
      <c r="A37" s="5" t="s">
        <v>14</v>
      </c>
      <c r="B37" s="6" t="s">
        <v>188</v>
      </c>
      <c r="C37" s="5" t="s">
        <v>2</v>
      </c>
      <c r="D37" s="5">
        <f>NOT(EXACT(G8,"Between two points of time"))</f>
      </c>
      <c r="E37" s="5" t="s">
        <v>189</v>
      </c>
      <c r="F37" s="5" t="s">
        <v>14</v>
      </c>
      <c r="G37" s="5" t="s">
        <v>2</v>
      </c>
    </row>
    <row r="38" spans="1:7" x14ac:dyDescent="0.25" outlineLevel="1" collapsed="1">
      <c r="A38" s="7" t="s">
        <v>12</v>
      </c>
      <c r="B38" s="7" t="s">
        <v>60</v>
      </c>
      <c r="C38" s="7" t="s">
        <v>2</v>
      </c>
      <c r="D38" s="7" t="s">
        <v>14</v>
      </c>
      <c r="E38" s="7" t="s">
        <v>190</v>
      </c>
      <c r="F38" s="7" t="s">
        <v>14</v>
      </c>
      <c r="G38" s="7">
        <v>1</v>
      </c>
    </row>
    <row r="39" spans="1:7" x14ac:dyDescent="0.25" outlineLevel="1" collapsed="1">
      <c r="A39" s="7" t="s">
        <v>12</v>
      </c>
      <c r="B39" s="7" t="s">
        <v>60</v>
      </c>
      <c r="C39" s="7" t="s">
        <v>2</v>
      </c>
      <c r="D39" s="7" t="s">
        <v>14</v>
      </c>
      <c r="E39" s="7" t="s">
        <v>191</v>
      </c>
      <c r="F39" s="7" t="s">
        <v>14</v>
      </c>
      <c r="G39" s="7">
        <v>1</v>
      </c>
    </row>
    <row r="40" spans="1:7" x14ac:dyDescent="0.25" outlineLevel="1" collapsed="1">
      <c r="A40" s="7" t="s">
        <v>12</v>
      </c>
      <c r="B40" s="7" t="s">
        <v>60</v>
      </c>
      <c r="C40" s="7" t="s">
        <v>2</v>
      </c>
      <c r="D40" s="7"/>
      <c r="E40" s="7" t="s">
        <v>192</v>
      </c>
      <c r="F40" s="7" t="s">
        <v>14</v>
      </c>
      <c r="G40" s="7">
        <v>1</v>
      </c>
    </row>
    <row r="41" spans="1:7" x14ac:dyDescent="0.25">
      <c r="A41" s="5" t="s">
        <v>12</v>
      </c>
      <c r="B41" s="6" t="s">
        <v>193</v>
      </c>
      <c r="C41" s="5" t="s">
        <v>2</v>
      </c>
      <c r="D41" s="5"/>
      <c r="E41" s="5" t="s">
        <v>194</v>
      </c>
      <c r="F41" s="5" t="s">
        <v>14</v>
      </c>
      <c r="G41" s="5" t="s">
        <v>2</v>
      </c>
    </row>
    <row r="42" spans="1:7" x14ac:dyDescent="0.25" outlineLevel="1" collapsed="1">
      <c r="A42" s="7" t="s">
        <v>12</v>
      </c>
      <c r="B42" s="7" t="s">
        <v>96</v>
      </c>
      <c r="C42" s="10" t="s">
        <v>195</v>
      </c>
      <c r="D42" s="7"/>
      <c r="E42" s="7" t="s">
        <v>196</v>
      </c>
      <c r="F42" s="7" t="s">
        <v>14</v>
      </c>
      <c r="G42" s="7" t="s">
        <v>197</v>
      </c>
    </row>
    <row r="43" spans="1:7" x14ac:dyDescent="0.25" outlineLevel="1" collapsed="1">
      <c r="A43" s="8" t="s">
        <v>14</v>
      </c>
      <c r="B43" s="9" t="s">
        <v>198</v>
      </c>
      <c r="C43" s="8" t="s">
        <v>2</v>
      </c>
      <c r="D43" s="8">
        <f>EXACT(G42,"Updating the previous stock by independent measurement of change")</f>
      </c>
      <c r="E43" s="8" t="s">
        <v>199</v>
      </c>
      <c r="F43" s="8" t="s">
        <v>14</v>
      </c>
      <c r="G43" s="8" t="s">
        <v>2</v>
      </c>
    </row>
    <row r="44" spans="1:7" x14ac:dyDescent="0.25" outlineLevel="2" collapsed="1">
      <c r="A44" s="7" t="s">
        <v>12</v>
      </c>
      <c r="B44" s="7" t="s">
        <v>60</v>
      </c>
      <c r="C44" s="7" t="s">
        <v>2</v>
      </c>
      <c r="D44" s="7"/>
      <c r="E44" s="7" t="s">
        <v>200</v>
      </c>
      <c r="F44" s="7" t="s">
        <v>14</v>
      </c>
      <c r="G44" s="7">
        <v>1</v>
      </c>
    </row>
    <row r="45" spans="1:7" x14ac:dyDescent="0.25" outlineLevel="2" collapsed="1">
      <c r="A45" s="7" t="s">
        <v>12</v>
      </c>
      <c r="B45" s="7" t="s">
        <v>60</v>
      </c>
      <c r="C45" s="7" t="s">
        <v>2</v>
      </c>
      <c r="D45" s="7"/>
      <c r="E45" s="7" t="s">
        <v>201</v>
      </c>
      <c r="F45" s="7" t="s">
        <v>14</v>
      </c>
      <c r="G45" s="7">
        <v>1</v>
      </c>
    </row>
    <row r="46" spans="1:7" x14ac:dyDescent="0.25" outlineLevel="2" collapsed="1">
      <c r="A46" s="7" t="s">
        <v>12</v>
      </c>
      <c r="B46" s="7" t="s">
        <v>60</v>
      </c>
      <c r="C46" s="7" t="s">
        <v>2</v>
      </c>
      <c r="D46" s="7"/>
      <c r="E46" s="7" t="s">
        <v>202</v>
      </c>
      <c r="F46" s="7" t="s">
        <v>14</v>
      </c>
      <c r="G46" s="7">
        <v>1</v>
      </c>
    </row>
    <row r="47" spans="1:7" x14ac:dyDescent="0.25" outlineLevel="2" collapsed="1">
      <c r="A47" s="7" t="s">
        <v>12</v>
      </c>
      <c r="B47" s="7" t="s">
        <v>60</v>
      </c>
      <c r="C47" s="7" t="s">
        <v>2</v>
      </c>
      <c r="D47" s="7"/>
      <c r="E47" s="7" t="s">
        <v>203</v>
      </c>
      <c r="F47" s="7" t="s">
        <v>14</v>
      </c>
      <c r="G47" s="7">
        <v>1</v>
      </c>
    </row>
    <row r="48" spans="1:7" x14ac:dyDescent="0.25" outlineLevel="2" collapsed="1">
      <c r="A48" s="7" t="s">
        <v>12</v>
      </c>
      <c r="B48" s="7" t="s">
        <v>60</v>
      </c>
      <c r="C48" s="7" t="s">
        <v>2</v>
      </c>
      <c r="D48" s="7"/>
      <c r="E48" s="7" t="s">
        <v>204</v>
      </c>
      <c r="F48" s="7" t="s">
        <v>14</v>
      </c>
      <c r="G48" s="7">
        <v>1</v>
      </c>
    </row>
    <row r="49" spans="1:7" x14ac:dyDescent="0.25" outlineLevel="1" collapsed="1">
      <c r="A49" s="8" t="s">
        <v>14</v>
      </c>
      <c r="B49" s="9" t="s">
        <v>205</v>
      </c>
      <c r="C49" s="8" t="s">
        <v>2</v>
      </c>
      <c r="D49" s="8">
        <f>EXACT(G42,"Proportionate crown cover")</f>
      </c>
      <c r="E49" s="8" t="s">
        <v>206</v>
      </c>
      <c r="F49" s="8" t="s">
        <v>14</v>
      </c>
      <c r="G49" s="8" t="s">
        <v>2</v>
      </c>
    </row>
    <row r="50" spans="1:7" x14ac:dyDescent="0.25" outlineLevel="2" collapsed="1">
      <c r="A50" s="8" t="s">
        <v>12</v>
      </c>
      <c r="B50" s="9" t="s">
        <v>207</v>
      </c>
      <c r="C50" s="8" t="s">
        <v>2</v>
      </c>
      <c r="D50" s="8"/>
      <c r="E50" s="8" t="s">
        <v>208</v>
      </c>
      <c r="F50" s="8" t="s">
        <v>12</v>
      </c>
      <c r="G50" s="8" t="s">
        <v>2</v>
      </c>
    </row>
    <row r="51" spans="1:7" x14ac:dyDescent="0.25" outlineLevel="3" collapsed="1">
      <c r="A51" s="7" t="s">
        <v>12</v>
      </c>
      <c r="B51" s="7" t="s">
        <v>60</v>
      </c>
      <c r="C51" s="7" t="s">
        <v>2</v>
      </c>
      <c r="D51" s="7"/>
      <c r="E51" s="7" t="s">
        <v>209</v>
      </c>
      <c r="F51" s="7" t="s">
        <v>14</v>
      </c>
      <c r="G51" s="7">
        <v>1</v>
      </c>
    </row>
    <row r="52" spans="1:7" x14ac:dyDescent="0.25" outlineLevel="3" collapsed="1">
      <c r="A52" s="7" t="s">
        <v>12</v>
      </c>
      <c r="B52" s="7" t="s">
        <v>60</v>
      </c>
      <c r="C52" s="7" t="s">
        <v>2</v>
      </c>
      <c r="D52" s="7"/>
      <c r="E52" s="7" t="s">
        <v>164</v>
      </c>
      <c r="F52" s="7" t="s">
        <v>14</v>
      </c>
      <c r="G52" s="7">
        <v>1</v>
      </c>
    </row>
    <row r="53" spans="1:7" x14ac:dyDescent="0.25" outlineLevel="3" collapsed="1">
      <c r="A53" s="7" t="s">
        <v>12</v>
      </c>
      <c r="B53" s="7" t="s">
        <v>60</v>
      </c>
      <c r="C53" s="7" t="s">
        <v>2</v>
      </c>
      <c r="D53" s="7"/>
      <c r="E53" s="7" t="s">
        <v>210</v>
      </c>
      <c r="F53" s="7" t="s">
        <v>14</v>
      </c>
      <c r="G53" s="7">
        <v>1</v>
      </c>
    </row>
    <row r="54" spans="1:7" x14ac:dyDescent="0.25" outlineLevel="3" collapsed="1">
      <c r="A54" s="7" t="s">
        <v>12</v>
      </c>
      <c r="B54" s="7" t="s">
        <v>60</v>
      </c>
      <c r="C54" s="7" t="s">
        <v>2</v>
      </c>
      <c r="D54" s="7"/>
      <c r="E54" s="7" t="s">
        <v>211</v>
      </c>
      <c r="F54" s="7" t="s">
        <v>14</v>
      </c>
      <c r="G54" s="7">
        <v>1</v>
      </c>
    </row>
    <row r="55" spans="1:7" x14ac:dyDescent="0.25" outlineLevel="3" collapsed="1">
      <c r="A55" s="7" t="s">
        <v>12</v>
      </c>
      <c r="B55" s="7" t="s">
        <v>60</v>
      </c>
      <c r="C55" s="7" t="s">
        <v>2</v>
      </c>
      <c r="D55" s="7"/>
      <c r="E55" s="7" t="s">
        <v>212</v>
      </c>
      <c r="F55" s="7" t="s">
        <v>14</v>
      </c>
      <c r="G55" s="7">
        <v>1</v>
      </c>
    </row>
    <row r="56" spans="1:7" x14ac:dyDescent="0.25" outlineLevel="3" collapsed="1">
      <c r="A56" s="7" t="s">
        <v>12</v>
      </c>
      <c r="B56" s="7" t="s">
        <v>60</v>
      </c>
      <c r="C56" s="7" t="s">
        <v>2</v>
      </c>
      <c r="D56" s="7"/>
      <c r="E56" s="7" t="s">
        <v>213</v>
      </c>
      <c r="F56" s="7" t="s">
        <v>14</v>
      </c>
      <c r="G56" s="7">
        <v>1</v>
      </c>
    </row>
    <row r="57" spans="1:7" x14ac:dyDescent="0.25" outlineLevel="1" collapsed="1">
      <c r="A57" s="8" t="s">
        <v>14</v>
      </c>
      <c r="B57" s="9" t="s">
        <v>214</v>
      </c>
      <c r="C57" s="8" t="s">
        <v>2</v>
      </c>
      <c r="D57" s="8">
        <f>EXACT(G42,"Measurement of sample plots")</f>
      </c>
      <c r="E57" s="8" t="s">
        <v>197</v>
      </c>
      <c r="F57" s="8" t="s">
        <v>14</v>
      </c>
      <c r="G57" s="8" t="s">
        <v>2</v>
      </c>
    </row>
    <row r="58" spans="1:7" x14ac:dyDescent="0.25" outlineLevel="2" collapsed="1">
      <c r="A58" s="7" t="s">
        <v>12</v>
      </c>
      <c r="B58" s="7" t="s">
        <v>96</v>
      </c>
      <c r="C58" s="10" t="s">
        <v>215</v>
      </c>
      <c r="D58" s="7"/>
      <c r="E58" s="7" t="s">
        <v>216</v>
      </c>
      <c r="F58" s="7" t="s">
        <v>14</v>
      </c>
      <c r="G58" s="7" t="s">
        <v>217</v>
      </c>
    </row>
    <row r="59" spans="1:7" x14ac:dyDescent="0.25" outlineLevel="2" collapsed="1">
      <c r="A59" s="8" t="s">
        <v>14</v>
      </c>
      <c r="B59" s="9" t="s">
        <v>218</v>
      </c>
      <c r="C59" s="8" t="s">
        <v>2</v>
      </c>
      <c r="D59" s="8">
        <f>EXACT(G58,"Stratified random sampling")</f>
      </c>
      <c r="E59" s="8" t="s">
        <v>217</v>
      </c>
      <c r="F59" s="8" t="s">
        <v>14</v>
      </c>
      <c r="G59" s="8" t="s">
        <v>2</v>
      </c>
    </row>
    <row r="60" spans="1:7" x14ac:dyDescent="0.25" outlineLevel="3" collapsed="1">
      <c r="A60" s="7" t="s">
        <v>12</v>
      </c>
      <c r="B60" s="7" t="s">
        <v>60</v>
      </c>
      <c r="C60" s="7" t="s">
        <v>2</v>
      </c>
      <c r="D60" s="7"/>
      <c r="E60" s="7" t="s">
        <v>164</v>
      </c>
      <c r="F60" s="7" t="s">
        <v>14</v>
      </c>
      <c r="G60" s="7">
        <v>1</v>
      </c>
    </row>
    <row r="61" spans="1:7" x14ac:dyDescent="0.25" outlineLevel="3" collapsed="1">
      <c r="A61" s="7" t="s">
        <v>12</v>
      </c>
      <c r="B61" s="7" t="s">
        <v>60</v>
      </c>
      <c r="C61" s="7" t="s">
        <v>2</v>
      </c>
      <c r="D61" s="7"/>
      <c r="E61" s="7" t="s">
        <v>219</v>
      </c>
      <c r="F61" s="7" t="s">
        <v>14</v>
      </c>
      <c r="G61" s="7">
        <v>1</v>
      </c>
    </row>
    <row r="62" spans="1:7" x14ac:dyDescent="0.25" outlineLevel="3" collapsed="1">
      <c r="A62" s="7" t="s">
        <v>12</v>
      </c>
      <c r="B62" s="7" t="s">
        <v>60</v>
      </c>
      <c r="C62" s="7" t="s">
        <v>2</v>
      </c>
      <c r="D62" s="7"/>
      <c r="E62" s="7" t="s">
        <v>220</v>
      </c>
      <c r="F62" s="7" t="s">
        <v>14</v>
      </c>
      <c r="G62" s="7">
        <v>1</v>
      </c>
    </row>
    <row r="63" spans="1:7" x14ac:dyDescent="0.25" outlineLevel="3" collapsed="1">
      <c r="A63" s="7" t="s">
        <v>12</v>
      </c>
      <c r="B63" s="7" t="s">
        <v>60</v>
      </c>
      <c r="C63" s="7" t="s">
        <v>2</v>
      </c>
      <c r="D63" s="7"/>
      <c r="E63" s="7" t="s">
        <v>221</v>
      </c>
      <c r="F63" s="7" t="s">
        <v>14</v>
      </c>
      <c r="G63" s="7">
        <v>1</v>
      </c>
    </row>
    <row r="64" spans="1:7" x14ac:dyDescent="0.25" outlineLevel="3" collapsed="1">
      <c r="A64" s="7" t="s">
        <v>12</v>
      </c>
      <c r="B64" s="7" t="s">
        <v>60</v>
      </c>
      <c r="C64" s="7" t="s">
        <v>2</v>
      </c>
      <c r="D64" s="7"/>
      <c r="E64" s="7" t="s">
        <v>222</v>
      </c>
      <c r="F64" s="7" t="s">
        <v>14</v>
      </c>
      <c r="G64" s="7">
        <v>1</v>
      </c>
    </row>
    <row r="65" spans="1:7" x14ac:dyDescent="0.25" outlineLevel="3" collapsed="1">
      <c r="A65" s="7" t="s">
        <v>12</v>
      </c>
      <c r="B65" s="7" t="s">
        <v>60</v>
      </c>
      <c r="C65" s="7" t="s">
        <v>2</v>
      </c>
      <c r="D65" s="7"/>
      <c r="E65" s="7" t="s">
        <v>223</v>
      </c>
      <c r="F65" s="7" t="s">
        <v>14</v>
      </c>
      <c r="G65" s="7">
        <v>1</v>
      </c>
    </row>
    <row r="66" spans="1:7" x14ac:dyDescent="0.25" outlineLevel="3" collapsed="1">
      <c r="A66" s="8" t="s">
        <v>12</v>
      </c>
      <c r="B66" s="9" t="s">
        <v>224</v>
      </c>
      <c r="C66" s="8" t="s">
        <v>2</v>
      </c>
      <c r="D66" s="8"/>
      <c r="E66" s="8" t="s">
        <v>225</v>
      </c>
      <c r="F66" s="8" t="s">
        <v>12</v>
      </c>
      <c r="G66" s="8" t="s">
        <v>2</v>
      </c>
    </row>
    <row r="67" spans="1:7" x14ac:dyDescent="0.25" outlineLevel="4" collapsed="1">
      <c r="A67" s="7" t="s">
        <v>12</v>
      </c>
      <c r="B67" s="7" t="s">
        <v>60</v>
      </c>
      <c r="C67" s="7" t="s">
        <v>2</v>
      </c>
      <c r="D67" s="7"/>
      <c r="E67" s="7" t="s">
        <v>483</v>
      </c>
      <c r="F67" s="7" t="s">
        <v>14</v>
      </c>
      <c r="G67" s="7">
        <v>1</v>
      </c>
    </row>
    <row r="68" spans="1:7" x14ac:dyDescent="0.25" outlineLevel="4" collapsed="1">
      <c r="A68" s="7" t="s">
        <v>12</v>
      </c>
      <c r="B68" s="7" t="s">
        <v>60</v>
      </c>
      <c r="C68" s="7" t="s">
        <v>2</v>
      </c>
      <c r="D68" s="7"/>
      <c r="E68" s="7" t="s">
        <v>484</v>
      </c>
      <c r="F68" s="7" t="s">
        <v>14</v>
      </c>
      <c r="G68" s="7">
        <v>1</v>
      </c>
    </row>
    <row r="69" spans="1:7" x14ac:dyDescent="0.25" outlineLevel="4" collapsed="1">
      <c r="A69" s="7" t="s">
        <v>12</v>
      </c>
      <c r="B69" s="7" t="s">
        <v>60</v>
      </c>
      <c r="C69" s="7" t="s">
        <v>2</v>
      </c>
      <c r="D69" s="7"/>
      <c r="E69" s="7" t="s">
        <v>485</v>
      </c>
      <c r="F69" s="7" t="s">
        <v>12</v>
      </c>
      <c r="G69" s="7">
        <v>1</v>
      </c>
    </row>
    <row r="70" spans="1:7" x14ac:dyDescent="0.25" outlineLevel="4" collapsed="1">
      <c r="A70" s="7" t="s">
        <v>12</v>
      </c>
      <c r="B70" s="7" t="s">
        <v>60</v>
      </c>
      <c r="C70" s="7" t="s">
        <v>2</v>
      </c>
      <c r="D70" s="7"/>
      <c r="E70" s="7" t="s">
        <v>486</v>
      </c>
      <c r="F70" s="7" t="s">
        <v>14</v>
      </c>
      <c r="G70" s="7">
        <v>1</v>
      </c>
    </row>
    <row r="71" spans="1:7" x14ac:dyDescent="0.25" outlineLevel="2" collapsed="1">
      <c r="A71" s="8" t="s">
        <v>14</v>
      </c>
      <c r="B71" s="9" t="s">
        <v>226</v>
      </c>
      <c r="C71" s="8" t="s">
        <v>2</v>
      </c>
      <c r="D71" s="8">
        <f>NOT(EXACT(G58,"Stratified random sampling"))</f>
      </c>
      <c r="E71" s="8" t="s">
        <v>227</v>
      </c>
      <c r="F71" s="8" t="s">
        <v>14</v>
      </c>
      <c r="G71" s="8" t="s">
        <v>2</v>
      </c>
    </row>
    <row r="72" spans="1:7" x14ac:dyDescent="0.25" outlineLevel="3" collapsed="1">
      <c r="A72" s="7" t="s">
        <v>12</v>
      </c>
      <c r="B72" s="7" t="s">
        <v>60</v>
      </c>
      <c r="C72" s="7" t="s">
        <v>2</v>
      </c>
      <c r="D72" s="7"/>
      <c r="E72" s="7" t="s">
        <v>164</v>
      </c>
      <c r="F72" s="7" t="s">
        <v>14</v>
      </c>
      <c r="G72" s="7">
        <v>1</v>
      </c>
    </row>
    <row r="73" spans="1:7" x14ac:dyDescent="0.25" outlineLevel="3" collapsed="1">
      <c r="A73" s="7" t="s">
        <v>12</v>
      </c>
      <c r="B73" s="7" t="s">
        <v>60</v>
      </c>
      <c r="C73" s="7" t="s">
        <v>2</v>
      </c>
      <c r="D73" s="7"/>
      <c r="E73" s="7" t="s">
        <v>219</v>
      </c>
      <c r="F73" s="7" t="s">
        <v>14</v>
      </c>
      <c r="G73" s="7">
        <v>1</v>
      </c>
    </row>
    <row r="74" spans="1:7" x14ac:dyDescent="0.25" outlineLevel="3" collapsed="1">
      <c r="A74" s="7" t="s">
        <v>12</v>
      </c>
      <c r="B74" s="7" t="s">
        <v>60</v>
      </c>
      <c r="C74" s="7" t="s">
        <v>2</v>
      </c>
      <c r="D74" s="7"/>
      <c r="E74" s="7" t="s">
        <v>220</v>
      </c>
      <c r="F74" s="7" t="s">
        <v>14</v>
      </c>
      <c r="G74" s="7">
        <v>1</v>
      </c>
    </row>
    <row r="75" spans="1:7" x14ac:dyDescent="0.25" outlineLevel="3" collapsed="1">
      <c r="A75" s="7" t="s">
        <v>12</v>
      </c>
      <c r="B75" s="7" t="s">
        <v>60</v>
      </c>
      <c r="C75" s="7" t="s">
        <v>2</v>
      </c>
      <c r="D75" s="7"/>
      <c r="E75" s="7" t="s">
        <v>221</v>
      </c>
      <c r="F75" s="7" t="s">
        <v>14</v>
      </c>
      <c r="G75" s="7">
        <v>1</v>
      </c>
    </row>
    <row r="76" spans="1:7" x14ac:dyDescent="0.25" outlineLevel="3" collapsed="1">
      <c r="A76" s="7" t="s">
        <v>12</v>
      </c>
      <c r="B76" s="7" t="s">
        <v>60</v>
      </c>
      <c r="C76" s="7" t="s">
        <v>2</v>
      </c>
      <c r="D76" s="7"/>
      <c r="E76" s="7" t="s">
        <v>222</v>
      </c>
      <c r="F76" s="7" t="s">
        <v>14</v>
      </c>
      <c r="G76" s="7">
        <v>1</v>
      </c>
    </row>
    <row r="77" spans="1:7" x14ac:dyDescent="0.25" outlineLevel="3" collapsed="1">
      <c r="A77" s="7" t="s">
        <v>12</v>
      </c>
      <c r="B77" s="7" t="s">
        <v>60</v>
      </c>
      <c r="C77" s="7" t="s">
        <v>2</v>
      </c>
      <c r="D77" s="7"/>
      <c r="E77" s="7" t="s">
        <v>223</v>
      </c>
      <c r="F77" s="7" t="s">
        <v>14</v>
      </c>
      <c r="G77" s="7">
        <v>1</v>
      </c>
    </row>
    <row r="78" spans="1:7" x14ac:dyDescent="0.25" outlineLevel="3" collapsed="1">
      <c r="A78" s="8" t="s">
        <v>12</v>
      </c>
      <c r="B78" s="9" t="s">
        <v>228</v>
      </c>
      <c r="C78" s="8" t="s">
        <v>2</v>
      </c>
      <c r="D78" s="8"/>
      <c r="E78" s="8" t="s">
        <v>225</v>
      </c>
      <c r="F78" s="8" t="s">
        <v>12</v>
      </c>
      <c r="G78" s="8" t="s">
        <v>2</v>
      </c>
    </row>
    <row r="79" spans="1:7" x14ac:dyDescent="0.25" outlineLevel="4" collapsed="1">
      <c r="A79" s="7" t="s">
        <v>12</v>
      </c>
      <c r="B79" s="7" t="s">
        <v>60</v>
      </c>
      <c r="C79" s="7" t="s">
        <v>2</v>
      </c>
      <c r="D79" s="7"/>
      <c r="E79" s="7" t="s">
        <v>483</v>
      </c>
      <c r="F79" s="7" t="s">
        <v>14</v>
      </c>
      <c r="G79" s="7">
        <v>1</v>
      </c>
    </row>
    <row r="80" spans="1:7" x14ac:dyDescent="0.25" outlineLevel="4" collapsed="1">
      <c r="A80" s="7" t="s">
        <v>12</v>
      </c>
      <c r="B80" s="7" t="s">
        <v>60</v>
      </c>
      <c r="C80" s="7" t="s">
        <v>2</v>
      </c>
      <c r="D80" s="7"/>
      <c r="E80" s="7" t="s">
        <v>485</v>
      </c>
      <c r="F80" s="7" t="s">
        <v>12</v>
      </c>
      <c r="G80" s="7">
        <v>1</v>
      </c>
    </row>
    <row r="81" spans="1:7" x14ac:dyDescent="0.25" outlineLevel="4" collapsed="1">
      <c r="A81" s="7" t="s">
        <v>12</v>
      </c>
      <c r="B81" s="7" t="s">
        <v>60</v>
      </c>
      <c r="C81" s="7" t="s">
        <v>2</v>
      </c>
      <c r="D81" s="7"/>
      <c r="E81" s="7" t="s">
        <v>487</v>
      </c>
      <c r="F81" s="7" t="s">
        <v>14</v>
      </c>
      <c r="G81" s="7">
        <v>1</v>
      </c>
    </row>
    <row r="82" spans="1:7" x14ac:dyDescent="0.25" outlineLevel="4" collapsed="1">
      <c r="A82" s="7" t="s">
        <v>12</v>
      </c>
      <c r="B82" s="7" t="s">
        <v>60</v>
      </c>
      <c r="C82" s="7" t="s">
        <v>2</v>
      </c>
      <c r="D82" s="7"/>
      <c r="E82" s="7" t="s">
        <v>488</v>
      </c>
      <c r="F82" s="7" t="s">
        <v>14</v>
      </c>
      <c r="G82" s="7">
        <v>1</v>
      </c>
    </row>
    <row r="83" spans="1:7" x14ac:dyDescent="0.25" outlineLevel="4" collapsed="1">
      <c r="A83" s="7" t="s">
        <v>12</v>
      </c>
      <c r="B83" s="7" t="s">
        <v>60</v>
      </c>
      <c r="C83" s="7" t="s">
        <v>2</v>
      </c>
      <c r="D83" s="7"/>
      <c r="E83" s="7" t="s">
        <v>489</v>
      </c>
      <c r="F83" s="7" t="s">
        <v>14</v>
      </c>
      <c r="G83" s="7">
        <v>1</v>
      </c>
    </row>
    <row r="84" spans="1:7" x14ac:dyDescent="0.25" outlineLevel="4" collapsed="1">
      <c r="A84" s="7" t="s">
        <v>12</v>
      </c>
      <c r="B84" s="7" t="s">
        <v>60</v>
      </c>
      <c r="C84" s="7" t="s">
        <v>2</v>
      </c>
      <c r="D84" s="7"/>
      <c r="E84" s="7" t="s">
        <v>490</v>
      </c>
      <c r="F84" s="7" t="s">
        <v>14</v>
      </c>
      <c r="G84" s="7">
        <v>1</v>
      </c>
    </row>
    <row r="85" spans="1:7" x14ac:dyDescent="0.25" outlineLevel="4" collapsed="1">
      <c r="A85" s="7" t="s">
        <v>12</v>
      </c>
      <c r="B85" s="7" t="s">
        <v>60</v>
      </c>
      <c r="C85" s="7" t="s">
        <v>2</v>
      </c>
      <c r="D85" s="7"/>
      <c r="E85" s="7" t="s">
        <v>491</v>
      </c>
      <c r="F85" s="7" t="s">
        <v>14</v>
      </c>
      <c r="G85" s="7">
        <v>1</v>
      </c>
    </row>
    <row r="86" spans="1:7" x14ac:dyDescent="0.25" outlineLevel="4" collapsed="1">
      <c r="A86" s="7" t="s">
        <v>12</v>
      </c>
      <c r="B86" s="7" t="s">
        <v>60</v>
      </c>
      <c r="C86" s="7" t="s">
        <v>2</v>
      </c>
      <c r="D86" s="7"/>
      <c r="E86" s="7" t="s">
        <v>492</v>
      </c>
      <c r="F86" s="7" t="s">
        <v>14</v>
      </c>
      <c r="G86" s="7">
        <v>1</v>
      </c>
    </row>
    <row r="87" spans="1:7" x14ac:dyDescent="0.25" outlineLevel="4" collapsed="1">
      <c r="A87" s="7" t="s">
        <v>12</v>
      </c>
      <c r="B87" s="7" t="s">
        <v>60</v>
      </c>
      <c r="C87" s="7" t="s">
        <v>2</v>
      </c>
      <c r="D87" s="7"/>
      <c r="E87" s="7" t="s">
        <v>484</v>
      </c>
      <c r="F87" s="7" t="s">
        <v>14</v>
      </c>
      <c r="G87" s="7">
        <v>1</v>
      </c>
    </row>
    <row r="88" spans="1:7" x14ac:dyDescent="0.25">
      <c r="A88" s="5" t="s">
        <v>12</v>
      </c>
      <c r="B88" s="5" t="s">
        <v>96</v>
      </c>
      <c r="C88" s="6" t="s">
        <v>229</v>
      </c>
      <c r="D88" s="5"/>
      <c r="E88" s="5" t="s">
        <v>230</v>
      </c>
      <c r="F88" s="5" t="s">
        <v>14</v>
      </c>
      <c r="G88" s="5" t="s">
        <v>153</v>
      </c>
    </row>
    <row r="89" spans="1:7" x14ac:dyDescent="0.25">
      <c r="A89" s="5" t="s">
        <v>14</v>
      </c>
      <c r="B89" s="6" t="s">
        <v>231</v>
      </c>
      <c r="C89" s="5" t="s">
        <v>2</v>
      </c>
      <c r="D89" s="5">
        <f>EXACT(G88,"Between two points of time")</f>
      </c>
      <c r="E89" s="5" t="s">
        <v>232</v>
      </c>
      <c r="F89" s="5" t="s">
        <v>14</v>
      </c>
      <c r="G89" s="5" t="s">
        <v>2</v>
      </c>
    </row>
    <row r="90" spans="1:7" x14ac:dyDescent="0.25" outlineLevel="1" collapsed="1">
      <c r="A90" s="7" t="s">
        <v>12</v>
      </c>
      <c r="B90" s="7" t="s">
        <v>60</v>
      </c>
      <c r="C90" s="7" t="s">
        <v>2</v>
      </c>
      <c r="D90" s="7"/>
      <c r="E90" s="7" t="s">
        <v>233</v>
      </c>
      <c r="F90" s="7" t="s">
        <v>14</v>
      </c>
      <c r="G90" s="7">
        <v>1</v>
      </c>
    </row>
    <row r="91" spans="1:7" x14ac:dyDescent="0.25" outlineLevel="1" collapsed="1">
      <c r="A91" s="7" t="s">
        <v>12</v>
      </c>
      <c r="B91" s="7" t="s">
        <v>60</v>
      </c>
      <c r="C91" s="7" t="s">
        <v>2</v>
      </c>
      <c r="D91" s="7"/>
      <c r="E91" s="7" t="s">
        <v>234</v>
      </c>
      <c r="F91" s="7" t="s">
        <v>14</v>
      </c>
      <c r="G91" s="7">
        <v>1</v>
      </c>
    </row>
    <row r="92" spans="1:7" x14ac:dyDescent="0.25">
      <c r="A92" s="5" t="s">
        <v>14</v>
      </c>
      <c r="B92" s="6" t="s">
        <v>235</v>
      </c>
      <c r="C92" s="5" t="s">
        <v>2</v>
      </c>
      <c r="D92" s="5">
        <f>NOT(EXACT(G88,"Between two points of time"))</f>
      </c>
      <c r="E92" s="5" t="s">
        <v>236</v>
      </c>
      <c r="F92" s="5" t="s">
        <v>14</v>
      </c>
      <c r="G92" s="5" t="s">
        <v>2</v>
      </c>
    </row>
    <row r="93" spans="1:7" x14ac:dyDescent="0.25" outlineLevel="1" collapsed="1">
      <c r="A93" s="7" t="s">
        <v>12</v>
      </c>
      <c r="B93" s="7" t="s">
        <v>60</v>
      </c>
      <c r="C93" s="7" t="s">
        <v>2</v>
      </c>
      <c r="D93" s="7"/>
      <c r="E93" s="7" t="s">
        <v>237</v>
      </c>
      <c r="F93" s="7" t="s">
        <v>14</v>
      </c>
      <c r="G93" s="7">
        <v>1</v>
      </c>
    </row>
    <row r="94" spans="1:7" x14ac:dyDescent="0.25" outlineLevel="1" collapsed="1">
      <c r="A94" s="7" t="s">
        <v>12</v>
      </c>
      <c r="B94" s="7" t="s">
        <v>60</v>
      </c>
      <c r="C94" s="7" t="s">
        <v>2</v>
      </c>
      <c r="D94" s="7"/>
      <c r="E94" s="7" t="s">
        <v>238</v>
      </c>
      <c r="F94" s="7" t="s">
        <v>14</v>
      </c>
      <c r="G94" s="7">
        <v>1</v>
      </c>
    </row>
    <row r="95" spans="1:7" x14ac:dyDescent="0.25" outlineLevel="1" collapsed="1">
      <c r="A95" s="7" t="s">
        <v>12</v>
      </c>
      <c r="B95" s="7" t="s">
        <v>60</v>
      </c>
      <c r="C95" s="7" t="s">
        <v>2</v>
      </c>
      <c r="D95" s="7"/>
      <c r="E95" s="7" t="s">
        <v>239</v>
      </c>
      <c r="F95" s="7" t="s">
        <v>14</v>
      </c>
      <c r="G95" s="7">
        <v>1</v>
      </c>
    </row>
    <row r="96" spans="1:7" x14ac:dyDescent="0.25">
      <c r="A96" s="5" t="s">
        <v>12</v>
      </c>
      <c r="B96" s="6" t="s">
        <v>240</v>
      </c>
      <c r="C96" s="5" t="s">
        <v>2</v>
      </c>
      <c r="D96" s="5"/>
      <c r="E96" s="5" t="s">
        <v>241</v>
      </c>
      <c r="F96" s="5" t="s">
        <v>14</v>
      </c>
      <c r="G96" s="5" t="s">
        <v>2</v>
      </c>
    </row>
    <row r="97" spans="1:7" x14ac:dyDescent="0.25" outlineLevel="1" collapsed="1">
      <c r="A97" s="7" t="s">
        <v>12</v>
      </c>
      <c r="B97" s="7" t="s">
        <v>60</v>
      </c>
      <c r="C97" s="7" t="s">
        <v>2</v>
      </c>
      <c r="D97" s="7"/>
      <c r="E97" s="7" t="s">
        <v>242</v>
      </c>
      <c r="F97" s="7" t="s">
        <v>14</v>
      </c>
      <c r="G97" s="7">
        <v>1</v>
      </c>
    </row>
    <row r="98" spans="1:7" x14ac:dyDescent="0.25" outlineLevel="1" collapsed="1">
      <c r="A98" s="7" t="s">
        <v>12</v>
      </c>
      <c r="B98" s="7" t="s">
        <v>60</v>
      </c>
      <c r="C98" s="7" t="s">
        <v>2</v>
      </c>
      <c r="D98" s="7"/>
      <c r="E98" s="7" t="s">
        <v>243</v>
      </c>
      <c r="F98" s="7" t="s">
        <v>14</v>
      </c>
      <c r="G98" s="7">
        <v>1</v>
      </c>
    </row>
    <row r="99" spans="1:7" x14ac:dyDescent="0.25" outlineLevel="1" collapsed="1">
      <c r="A99" s="8" t="s">
        <v>12</v>
      </c>
      <c r="B99" s="9" t="s">
        <v>244</v>
      </c>
      <c r="C99" s="8" t="s">
        <v>2</v>
      </c>
      <c r="D99" s="8"/>
      <c r="E99" s="8" t="s">
        <v>245</v>
      </c>
      <c r="F99" s="8" t="s">
        <v>12</v>
      </c>
      <c r="G99" s="8" t="s">
        <v>2</v>
      </c>
    </row>
    <row r="100" spans="1:7" x14ac:dyDescent="0.25" outlineLevel="2" collapsed="1">
      <c r="A100" s="7" t="s">
        <v>12</v>
      </c>
      <c r="B100" s="7" t="s">
        <v>60</v>
      </c>
      <c r="C100" s="7" t="s">
        <v>2</v>
      </c>
      <c r="D100" s="7"/>
      <c r="E100" s="7" t="s">
        <v>246</v>
      </c>
      <c r="F100" s="7" t="s">
        <v>14</v>
      </c>
      <c r="G100" s="7">
        <v>1</v>
      </c>
    </row>
    <row r="101" spans="1:7" x14ac:dyDescent="0.25" outlineLevel="2" collapsed="1">
      <c r="A101" s="7" t="s">
        <v>12</v>
      </c>
      <c r="B101" s="7" t="s">
        <v>60</v>
      </c>
      <c r="C101" s="7" t="s">
        <v>2</v>
      </c>
      <c r="D101" s="7"/>
      <c r="E101" s="7" t="s">
        <v>247</v>
      </c>
      <c r="F101" s="7" t="s">
        <v>14</v>
      </c>
      <c r="G101" s="7">
        <v>1</v>
      </c>
    </row>
    <row r="102" spans="1:7" x14ac:dyDescent="0.25" outlineLevel="2" collapsed="1">
      <c r="A102" s="7" t="s">
        <v>12</v>
      </c>
      <c r="B102" s="7" t="s">
        <v>60</v>
      </c>
      <c r="C102" s="7" t="s">
        <v>2</v>
      </c>
      <c r="D102" s="7"/>
      <c r="E102" s="7" t="s">
        <v>248</v>
      </c>
      <c r="F102" s="7" t="s">
        <v>14</v>
      </c>
      <c r="G102" s="7">
        <v>1</v>
      </c>
    </row>
    <row r="103" spans="1:7" x14ac:dyDescent="0.25" outlineLevel="2" collapsed="1">
      <c r="A103" s="7" t="s">
        <v>12</v>
      </c>
      <c r="B103" s="7" t="s">
        <v>60</v>
      </c>
      <c r="C103" s="7" t="s">
        <v>2</v>
      </c>
      <c r="D103" s="7"/>
      <c r="E103" s="7" t="s">
        <v>249</v>
      </c>
      <c r="F103" s="7" t="s">
        <v>14</v>
      </c>
      <c r="G103" s="7">
        <v>1</v>
      </c>
    </row>
    <row r="104" spans="1:7" x14ac:dyDescent="0.25" outlineLevel="2" collapsed="1">
      <c r="A104" s="7" t="s">
        <v>12</v>
      </c>
      <c r="B104" s="7" t="s">
        <v>60</v>
      </c>
      <c r="C104" s="7" t="s">
        <v>2</v>
      </c>
      <c r="D104" s="7"/>
      <c r="E104" s="7" t="s">
        <v>250</v>
      </c>
      <c r="F104" s="7" t="s">
        <v>14</v>
      </c>
      <c r="G104" s="7">
        <v>1</v>
      </c>
    </row>
    <row r="105" spans="1:7" x14ac:dyDescent="0.25">
      <c r="A105" s="5" t="s">
        <v>12</v>
      </c>
      <c r="B105" s="5" t="s">
        <v>60</v>
      </c>
      <c r="C105" s="5" t="s">
        <v>2</v>
      </c>
      <c r="D105" s="5"/>
      <c r="E105" s="5" t="s">
        <v>251</v>
      </c>
      <c r="F105" s="5" t="s">
        <v>14</v>
      </c>
      <c r="G105" s="5">
        <v>1</v>
      </c>
    </row>
    <row r="106" spans="1:7" x14ac:dyDescent="0.25">
      <c r="A106" s="5" t="s">
        <v>12</v>
      </c>
      <c r="B106" s="5" t="s">
        <v>60</v>
      </c>
      <c r="C106" s="5" t="s">
        <v>2</v>
      </c>
      <c r="D106" s="5"/>
      <c r="E106" s="5" t="s">
        <v>252</v>
      </c>
      <c r="F106" s="5" t="s">
        <v>14</v>
      </c>
      <c r="G106" s="5">
        <v>1</v>
      </c>
    </row>
    <row r="107" spans="1:7" x14ac:dyDescent="0.25">
      <c r="A107" s="5" t="s">
        <v>12</v>
      </c>
      <c r="B107" s="5" t="s">
        <v>60</v>
      </c>
      <c r="C107" s="5" t="s">
        <v>2</v>
      </c>
      <c r="D107" s="5"/>
      <c r="E107" s="5" t="s">
        <v>253</v>
      </c>
      <c r="F107" s="5" t="s">
        <v>14</v>
      </c>
      <c r="G107" s="5">
        <v>1</v>
      </c>
    </row>
    <row r="108" spans="1:7" x14ac:dyDescent="0.25">
      <c r="A108" s="5" t="s">
        <v>12</v>
      </c>
      <c r="B108" s="5" t="s">
        <v>60</v>
      </c>
      <c r="C108" s="5" t="s">
        <v>2</v>
      </c>
      <c r="D108" s="5"/>
      <c r="E108" s="5" t="s">
        <v>254</v>
      </c>
      <c r="F108" s="5" t="s">
        <v>14</v>
      </c>
      <c r="G108" s="5">
        <v>1</v>
      </c>
    </row>
  </sheetData>
  <mergeCells count="5">
    <mergeCell ref="A1:G1"/>
    <mergeCell ref="B2:G2"/>
    <mergeCell ref="B3:G3"/>
    <mergeCell ref="B4:G4"/>
    <mergeCell ref="B5:G5"/>
  </mergeCells>
  <dataValidations count="6">
    <dataValidation type="list" allowBlank="1" sqref="G10">
      <formula1>'Which method did you 3 (enum)'!A3:A6</formula1>
    </dataValidation>
    <dataValidation type="list" allowBlank="1" sqref="G42">
      <formula1>'Which method did you 2 (enum)'!A3:A5</formula1>
    </dataValidation>
    <dataValidation type="list" allowBlank="1" sqref="G58">
      <formula1>'Which sampling design w (enum)'!A3:A4</formula1>
    </dataValidation>
    <dataValidation type="list" allowBlank="1" sqref="G7">
      <formula1>'It's a baseline scenari (enum)'!A3:A4</formula1>
    </dataValidation>
    <dataValidation type="list" allowBlank="1" sqref="G8">
      <formula1>'Which method did you us (enum)'!A3:A4</formula1>
    </dataValidation>
    <dataValidation type="list" allowBlank="1" sqref="G88">
      <formula1>'Which method did you 1 (enum)'!A3:A4</formula1>
    </dataValidation>
  </dataValidations>
  <hyperlinks>
    <hyperlink ref="C7" r:id="rId1" location="#'It's a baseline scenari (enum)'!A3"/>
    <hyperlink ref="C8" r:id="rId2" location="#'Which method did you us (enum)'!A3"/>
    <hyperlink ref="B9" r:id="rId3" location="#'AR Tool 14 Estimatin 4 (tool)'!A1"/>
    <hyperlink ref="C10" r:id="rId4" location="#'Which method did you 3 (enum)'!A3"/>
    <hyperlink ref="B11" r:id="rId5" location="#'AR Tool 14 Estimation b (tool)'!A1"/>
    <hyperlink ref="B12" r:id="rId6" location="#'Mean annual change in c (tool)'!A1"/>
    <hyperlink ref="B19" r:id="rId7" location="#'AR Tool 14 Direct estim (tool)'!A1"/>
    <hyperlink ref="B26" r:id="rId8" location="#'Mean change in tree bio (tool)'!A1"/>
    <hyperlink ref="B31" r:id="rId9" location="#'AR Tool 14 Difference o (tool)'!A1"/>
    <hyperlink ref="B37" r:id="rId10" location="#'AR Tool 14 Estimating c (tool)'!A1"/>
    <hyperlink ref="B41" r:id="rId11" location="#'AR Tool 14 Determinatio (tool)'!A1"/>
    <hyperlink ref="C42" r:id="rId12" location="#'Which method did you 2 (enum)'!A3"/>
    <hyperlink ref="B43" r:id="rId13" location="#'AR Tool 14 Updating pre (tool)'!A1"/>
    <hyperlink ref="B49" r:id="rId14" location="#'AR Tool 14 Estimating S (tool)'!A1"/>
    <hyperlink ref="B50" r:id="rId15" location="#'Crown Cover Proportion  (tool)'!A1"/>
    <hyperlink ref="B57" r:id="rId16" location="#'Sampling design selecti (tool)'!A1"/>
    <hyperlink ref="C58" r:id="rId17" location="#'Which sampling design w (enum)'!A3"/>
    <hyperlink ref="B59" r:id="rId18" location="#'AR Tool 14 Sample Plot  (tool)'!A1"/>
    <hyperlink ref="B66" r:id="rId19" location="#'Stratified random sampl (tool)'!A1"/>
    <hyperlink ref="B71" r:id="rId20" location="#'AR Tool 14 Double Sampl (tool)'!A1"/>
    <hyperlink ref="B78" r:id="rId21" location="#'Double Sampling Mean tr (tool)'!A1"/>
    <hyperlink ref="C88" r:id="rId22" location="#'Which method did you 1 (enum)'!A3"/>
    <hyperlink ref="B89" r:id="rId23" location="#'AR Tool 14 Estimatin 1 (tool)'!A1"/>
    <hyperlink ref="B92" r:id="rId24" location="#'AR Tool 14 Estimatin 2 (tool)'!A1"/>
    <hyperlink ref="B96" r:id="rId25" location="#'AR Tool 14 Estimatin 3 (tool)'!A1"/>
    <hyperlink ref="B99" r:id="rId26" location="#'Shrub biomass per hecta (tool)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1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519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517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518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183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184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185</v>
      </c>
      <c r="F9" s="5" t="s">
        <v>14</v>
      </c>
      <c r="G9" s="5">
        <v>1</v>
      </c>
    </row>
    <row r="10" spans="1:7" x14ac:dyDescent="0.25">
      <c r="A10" s="5" t="s">
        <v>12</v>
      </c>
      <c r="B10" s="5" t="s">
        <v>60</v>
      </c>
      <c r="C10" s="5" t="s">
        <v>2</v>
      </c>
      <c r="D10" s="5"/>
      <c r="E10" s="5" t="s">
        <v>186</v>
      </c>
      <c r="F10" s="5" t="s">
        <v>14</v>
      </c>
      <c r="G10" s="5">
        <v>1</v>
      </c>
    </row>
    <row r="11" spans="1:7" x14ac:dyDescent="0.25">
      <c r="A11" s="5" t="s">
        <v>12</v>
      </c>
      <c r="B11" s="5" t="s">
        <v>60</v>
      </c>
      <c r="C11" s="5" t="s">
        <v>2</v>
      </c>
      <c r="D11" s="5"/>
      <c r="E11" s="5" t="s">
        <v>187</v>
      </c>
      <c r="F11" s="5" t="s">
        <v>14</v>
      </c>
      <c r="G11" s="5">
        <v>1</v>
      </c>
    </row>
  </sheetData>
  <mergeCells count="5">
    <mergeCell ref="A1:G1"/>
    <mergeCell ref="B2:G2"/>
    <mergeCell ref="B3:G3"/>
    <mergeCell ref="B4:G4"/>
    <mergeCell ref="B5:G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7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520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517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518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164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171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172</v>
      </c>
      <c r="F9" s="5" t="s">
        <v>14</v>
      </c>
      <c r="G9" s="5">
        <v>1</v>
      </c>
    </row>
    <row r="10" spans="1:7" x14ac:dyDescent="0.25">
      <c r="A10" s="5" t="s">
        <v>12</v>
      </c>
      <c r="B10" s="5" t="s">
        <v>60</v>
      </c>
      <c r="C10" s="5" t="s">
        <v>2</v>
      </c>
      <c r="D10" s="5"/>
      <c r="E10" s="5" t="s">
        <v>173</v>
      </c>
      <c r="F10" s="5" t="s">
        <v>14</v>
      </c>
      <c r="G10" s="5">
        <v>1</v>
      </c>
    </row>
    <row r="11" spans="1:7" x14ac:dyDescent="0.25">
      <c r="A11" s="5" t="s">
        <v>12</v>
      </c>
      <c r="B11" s="5" t="s">
        <v>60</v>
      </c>
      <c r="C11" s="5" t="s">
        <v>2</v>
      </c>
      <c r="D11" s="5"/>
      <c r="E11" s="5" t="s">
        <v>174</v>
      </c>
      <c r="F11" s="5" t="s">
        <v>14</v>
      </c>
      <c r="G11" s="5">
        <v>1</v>
      </c>
    </row>
    <row r="12" spans="1:7" x14ac:dyDescent="0.25">
      <c r="A12" s="5" t="s">
        <v>12</v>
      </c>
      <c r="B12" s="5" t="s">
        <v>60</v>
      </c>
      <c r="C12" s="5" t="s">
        <v>2</v>
      </c>
      <c r="D12" s="5"/>
      <c r="E12" s="5" t="s">
        <v>175</v>
      </c>
      <c r="F12" s="5" t="s">
        <v>14</v>
      </c>
      <c r="G12" s="5">
        <v>1</v>
      </c>
    </row>
    <row r="13" spans="1:7" x14ac:dyDescent="0.25">
      <c r="A13" s="5" t="s">
        <v>12</v>
      </c>
      <c r="B13" s="6" t="s">
        <v>176</v>
      </c>
      <c r="C13" s="5" t="s">
        <v>2</v>
      </c>
      <c r="D13" s="5"/>
      <c r="E13" s="5" t="s">
        <v>177</v>
      </c>
      <c r="F13" s="5" t="s">
        <v>12</v>
      </c>
      <c r="G13" s="5" t="s">
        <v>2</v>
      </c>
    </row>
    <row r="14" spans="1:7" x14ac:dyDescent="0.25" outlineLevel="1" collapsed="1">
      <c r="A14" s="7" t="s">
        <v>12</v>
      </c>
      <c r="B14" s="7" t="s">
        <v>60</v>
      </c>
      <c r="C14" s="7" t="s">
        <v>2</v>
      </c>
      <c r="D14" s="7"/>
      <c r="E14" s="7" t="s">
        <v>178</v>
      </c>
      <c r="F14" s="7" t="s">
        <v>14</v>
      </c>
      <c r="G14" s="7">
        <v>1</v>
      </c>
    </row>
    <row r="15" spans="1:7" x14ac:dyDescent="0.25" outlineLevel="1" collapsed="1">
      <c r="A15" s="7" t="s">
        <v>12</v>
      </c>
      <c r="B15" s="7" t="s">
        <v>60</v>
      </c>
      <c r="C15" s="7" t="s">
        <v>2</v>
      </c>
      <c r="D15" s="7"/>
      <c r="E15" s="7" t="s">
        <v>179</v>
      </c>
      <c r="F15" s="7" t="s">
        <v>12</v>
      </c>
      <c r="G15" s="7">
        <v>1</v>
      </c>
    </row>
    <row r="16" spans="1:7" x14ac:dyDescent="0.25" outlineLevel="1" collapsed="1">
      <c r="A16" s="7" t="s">
        <v>12</v>
      </c>
      <c r="B16" s="7" t="s">
        <v>60</v>
      </c>
      <c r="C16" s="7" t="s">
        <v>2</v>
      </c>
      <c r="D16" s="7"/>
      <c r="E16" s="7" t="s">
        <v>180</v>
      </c>
      <c r="F16" s="7" t="s">
        <v>14</v>
      </c>
      <c r="G16" s="7">
        <v>1</v>
      </c>
    </row>
    <row r="17" spans="1:7" x14ac:dyDescent="0.25" outlineLevel="1" collapsed="1">
      <c r="A17" s="7" t="s">
        <v>12</v>
      </c>
      <c r="B17" s="7" t="s">
        <v>60</v>
      </c>
      <c r="C17" s="7" t="s">
        <v>2</v>
      </c>
      <c r="D17" s="7"/>
      <c r="E17" s="7" t="s">
        <v>181</v>
      </c>
      <c r="F17" s="7" t="s">
        <v>14</v>
      </c>
      <c r="G17" s="7">
        <v>1</v>
      </c>
    </row>
  </sheetData>
  <mergeCells count="5">
    <mergeCell ref="A1:G1"/>
    <mergeCell ref="B2:G2"/>
    <mergeCell ref="B3:G3"/>
    <mergeCell ref="B4:G4"/>
    <mergeCell ref="B5:G5"/>
  </mergeCells>
  <hyperlinks>
    <hyperlink ref="B13" r:id="rId1" location="#'Mean change in tree bio (tool)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3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521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517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518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6" t="s">
        <v>161</v>
      </c>
      <c r="C7" s="5" t="s">
        <v>2</v>
      </c>
      <c r="D7" s="5"/>
      <c r="E7" s="5" t="s">
        <v>162</v>
      </c>
      <c r="F7" s="5" t="s">
        <v>12</v>
      </c>
      <c r="G7" s="5" t="s">
        <v>2</v>
      </c>
    </row>
    <row r="8" spans="1:7" x14ac:dyDescent="0.25" outlineLevel="1" collapsed="1">
      <c r="A8" s="7" t="s">
        <v>12</v>
      </c>
      <c r="B8" s="7" t="s">
        <v>60</v>
      </c>
      <c r="C8" s="7" t="s">
        <v>2</v>
      </c>
      <c r="D8" s="7"/>
      <c r="E8" s="7" t="s">
        <v>163</v>
      </c>
      <c r="F8" s="7" t="s">
        <v>14</v>
      </c>
      <c r="G8" s="7">
        <v>1</v>
      </c>
    </row>
    <row r="9" spans="1:7" x14ac:dyDescent="0.25" outlineLevel="1" collapsed="1">
      <c r="A9" s="7" t="s">
        <v>12</v>
      </c>
      <c r="B9" s="7" t="s">
        <v>60</v>
      </c>
      <c r="C9" s="7" t="s">
        <v>2</v>
      </c>
      <c r="D9" s="7"/>
      <c r="E9" s="7" t="s">
        <v>164</v>
      </c>
      <c r="F9" s="7" t="s">
        <v>14</v>
      </c>
      <c r="G9" s="7">
        <v>1</v>
      </c>
    </row>
    <row r="10" spans="1:7" x14ac:dyDescent="0.25" outlineLevel="1" collapsed="1">
      <c r="A10" s="7" t="s">
        <v>12</v>
      </c>
      <c r="B10" s="7" t="s">
        <v>60</v>
      </c>
      <c r="C10" s="7" t="s">
        <v>2</v>
      </c>
      <c r="D10" s="7"/>
      <c r="E10" s="7" t="s">
        <v>165</v>
      </c>
      <c r="F10" s="7" t="s">
        <v>14</v>
      </c>
      <c r="G10" s="7">
        <v>1</v>
      </c>
    </row>
    <row r="11" spans="1:7" x14ac:dyDescent="0.25" outlineLevel="1" collapsed="1">
      <c r="A11" s="7" t="s">
        <v>12</v>
      </c>
      <c r="B11" s="7" t="s">
        <v>60</v>
      </c>
      <c r="C11" s="7" t="s">
        <v>2</v>
      </c>
      <c r="D11" s="7"/>
      <c r="E11" s="7" t="s">
        <v>166</v>
      </c>
      <c r="F11" s="7" t="s">
        <v>14</v>
      </c>
      <c r="G11" s="7">
        <v>1</v>
      </c>
    </row>
    <row r="12" spans="1:7" x14ac:dyDescent="0.25" outlineLevel="1" collapsed="1">
      <c r="A12" s="7" t="s">
        <v>12</v>
      </c>
      <c r="B12" s="7" t="s">
        <v>60</v>
      </c>
      <c r="C12" s="7" t="s">
        <v>2</v>
      </c>
      <c r="D12" s="7"/>
      <c r="E12" s="7" t="s">
        <v>167</v>
      </c>
      <c r="F12" s="7" t="s">
        <v>14</v>
      </c>
      <c r="G12" s="7">
        <v>1</v>
      </c>
    </row>
    <row r="13" spans="1:7" x14ac:dyDescent="0.25" outlineLevel="1" collapsed="1">
      <c r="A13" s="7" t="s">
        <v>12</v>
      </c>
      <c r="B13" s="7" t="s">
        <v>60</v>
      </c>
      <c r="C13" s="7" t="s">
        <v>2</v>
      </c>
      <c r="D13" s="7"/>
      <c r="E13" s="7" t="s">
        <v>168</v>
      </c>
      <c r="F13" s="7" t="s">
        <v>14</v>
      </c>
      <c r="G13" s="7">
        <v>1</v>
      </c>
    </row>
  </sheetData>
  <mergeCells count="5">
    <mergeCell ref="A1:G1"/>
    <mergeCell ref="B2:G2"/>
    <mergeCell ref="B3:G3"/>
    <mergeCell ref="B4:G4"/>
    <mergeCell ref="B5:G5"/>
  </mergeCells>
  <hyperlinks>
    <hyperlink ref="B7" r:id="rId1" location="#'Mean annual change in c (tool)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522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517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518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5" t="s">
        <v>60</v>
      </c>
      <c r="C7" s="5" t="s">
        <v>2</v>
      </c>
      <c r="D7" s="5" t="s">
        <v>14</v>
      </c>
      <c r="E7" s="5" t="s">
        <v>190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 t="s">
        <v>14</v>
      </c>
      <c r="E8" s="5" t="s">
        <v>191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192</v>
      </c>
      <c r="F9" s="5" t="s">
        <v>14</v>
      </c>
      <c r="G9" s="5">
        <v>1</v>
      </c>
    </row>
  </sheetData>
  <mergeCells count="5">
    <mergeCell ref="A1:G1"/>
    <mergeCell ref="B2:G2"/>
    <mergeCell ref="B3:G3"/>
    <mergeCell ref="B4:G4"/>
    <mergeCell ref="B5:G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6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44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41</v>
      </c>
      <c r="C5" s="5" t="s">
        <v>2</v>
      </c>
      <c r="D5" s="5"/>
      <c r="E5" s="5" t="s">
        <v>46</v>
      </c>
      <c r="F5" s="5" t="s">
        <v>14</v>
      </c>
      <c r="G5" s="5" t="s">
        <v>43</v>
      </c>
    </row>
    <row r="6" spans="1:7" x14ac:dyDescent="0.25">
      <c r="A6" s="5" t="s">
        <v>12</v>
      </c>
      <c r="B6" s="5" t="s">
        <v>41</v>
      </c>
      <c r="C6" s="5" t="s">
        <v>2</v>
      </c>
      <c r="D6" s="5"/>
      <c r="E6" s="5" t="s">
        <v>47</v>
      </c>
      <c r="F6" s="5" t="s">
        <v>14</v>
      </c>
      <c r="G6" s="5" t="s">
        <v>43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52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523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517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518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5" t="s">
        <v>96</v>
      </c>
      <c r="C7" s="6" t="s">
        <v>195</v>
      </c>
      <c r="D7" s="5"/>
      <c r="E7" s="5" t="s">
        <v>196</v>
      </c>
      <c r="F7" s="5" t="s">
        <v>14</v>
      </c>
      <c r="G7" s="5" t="s">
        <v>197</v>
      </c>
    </row>
    <row r="8" spans="1:7" x14ac:dyDescent="0.25">
      <c r="A8" s="5" t="s">
        <v>14</v>
      </c>
      <c r="B8" s="6" t="s">
        <v>198</v>
      </c>
      <c r="C8" s="5" t="s">
        <v>2</v>
      </c>
      <c r="D8" s="5">
        <f>EXACT(G7,"Updating the previous stock by independent measurement of change")</f>
      </c>
      <c r="E8" s="5" t="s">
        <v>199</v>
      </c>
      <c r="F8" s="5" t="s">
        <v>14</v>
      </c>
      <c r="G8" s="5" t="s">
        <v>2</v>
      </c>
    </row>
    <row r="9" spans="1:7" x14ac:dyDescent="0.25" outlineLevel="1" collapsed="1">
      <c r="A9" s="7" t="s">
        <v>12</v>
      </c>
      <c r="B9" s="7" t="s">
        <v>60</v>
      </c>
      <c r="C9" s="7" t="s">
        <v>2</v>
      </c>
      <c r="D9" s="7"/>
      <c r="E9" s="7" t="s">
        <v>200</v>
      </c>
      <c r="F9" s="7" t="s">
        <v>14</v>
      </c>
      <c r="G9" s="7">
        <v>1</v>
      </c>
    </row>
    <row r="10" spans="1:7" x14ac:dyDescent="0.25" outlineLevel="1" collapsed="1">
      <c r="A10" s="7" t="s">
        <v>12</v>
      </c>
      <c r="B10" s="7" t="s">
        <v>60</v>
      </c>
      <c r="C10" s="7" t="s">
        <v>2</v>
      </c>
      <c r="D10" s="7"/>
      <c r="E10" s="7" t="s">
        <v>201</v>
      </c>
      <c r="F10" s="7" t="s">
        <v>14</v>
      </c>
      <c r="G10" s="7">
        <v>1</v>
      </c>
    </row>
    <row r="11" spans="1:7" x14ac:dyDescent="0.25" outlineLevel="1" collapsed="1">
      <c r="A11" s="7" t="s">
        <v>12</v>
      </c>
      <c r="B11" s="7" t="s">
        <v>60</v>
      </c>
      <c r="C11" s="7" t="s">
        <v>2</v>
      </c>
      <c r="D11" s="7"/>
      <c r="E11" s="7" t="s">
        <v>202</v>
      </c>
      <c r="F11" s="7" t="s">
        <v>14</v>
      </c>
      <c r="G11" s="7">
        <v>1</v>
      </c>
    </row>
    <row r="12" spans="1:7" x14ac:dyDescent="0.25" outlineLevel="1" collapsed="1">
      <c r="A12" s="7" t="s">
        <v>12</v>
      </c>
      <c r="B12" s="7" t="s">
        <v>60</v>
      </c>
      <c r="C12" s="7" t="s">
        <v>2</v>
      </c>
      <c r="D12" s="7"/>
      <c r="E12" s="7" t="s">
        <v>203</v>
      </c>
      <c r="F12" s="7" t="s">
        <v>14</v>
      </c>
      <c r="G12" s="7">
        <v>1</v>
      </c>
    </row>
    <row r="13" spans="1:7" x14ac:dyDescent="0.25" outlineLevel="1" collapsed="1">
      <c r="A13" s="7" t="s">
        <v>12</v>
      </c>
      <c r="B13" s="7" t="s">
        <v>60</v>
      </c>
      <c r="C13" s="7" t="s">
        <v>2</v>
      </c>
      <c r="D13" s="7"/>
      <c r="E13" s="7" t="s">
        <v>204</v>
      </c>
      <c r="F13" s="7" t="s">
        <v>14</v>
      </c>
      <c r="G13" s="7">
        <v>1</v>
      </c>
    </row>
    <row r="14" spans="1:7" x14ac:dyDescent="0.25">
      <c r="A14" s="5" t="s">
        <v>14</v>
      </c>
      <c r="B14" s="6" t="s">
        <v>205</v>
      </c>
      <c r="C14" s="5" t="s">
        <v>2</v>
      </c>
      <c r="D14" s="5">
        <f>EXACT(G7,"Proportionate crown cover")</f>
      </c>
      <c r="E14" s="5" t="s">
        <v>206</v>
      </c>
      <c r="F14" s="5" t="s">
        <v>14</v>
      </c>
      <c r="G14" s="5" t="s">
        <v>2</v>
      </c>
    </row>
    <row r="15" spans="1:7" x14ac:dyDescent="0.25" outlineLevel="1" collapsed="1">
      <c r="A15" s="8" t="s">
        <v>12</v>
      </c>
      <c r="B15" s="9" t="s">
        <v>207</v>
      </c>
      <c r="C15" s="8" t="s">
        <v>2</v>
      </c>
      <c r="D15" s="8"/>
      <c r="E15" s="8" t="s">
        <v>208</v>
      </c>
      <c r="F15" s="8" t="s">
        <v>12</v>
      </c>
      <c r="G15" s="8" t="s">
        <v>2</v>
      </c>
    </row>
    <row r="16" spans="1:7" x14ac:dyDescent="0.25" outlineLevel="2" collapsed="1">
      <c r="A16" s="7" t="s">
        <v>12</v>
      </c>
      <c r="B16" s="7" t="s">
        <v>60</v>
      </c>
      <c r="C16" s="7" t="s">
        <v>2</v>
      </c>
      <c r="D16" s="7"/>
      <c r="E16" s="7" t="s">
        <v>209</v>
      </c>
      <c r="F16" s="7" t="s">
        <v>14</v>
      </c>
      <c r="G16" s="7">
        <v>1</v>
      </c>
    </row>
    <row r="17" spans="1:7" x14ac:dyDescent="0.25" outlineLevel="2" collapsed="1">
      <c r="A17" s="7" t="s">
        <v>12</v>
      </c>
      <c r="B17" s="7" t="s">
        <v>60</v>
      </c>
      <c r="C17" s="7" t="s">
        <v>2</v>
      </c>
      <c r="D17" s="7"/>
      <c r="E17" s="7" t="s">
        <v>164</v>
      </c>
      <c r="F17" s="7" t="s">
        <v>14</v>
      </c>
      <c r="G17" s="7">
        <v>1</v>
      </c>
    </row>
    <row r="18" spans="1:7" x14ac:dyDescent="0.25" outlineLevel="2" collapsed="1">
      <c r="A18" s="7" t="s">
        <v>12</v>
      </c>
      <c r="B18" s="7" t="s">
        <v>60</v>
      </c>
      <c r="C18" s="7" t="s">
        <v>2</v>
      </c>
      <c r="D18" s="7"/>
      <c r="E18" s="7" t="s">
        <v>210</v>
      </c>
      <c r="F18" s="7" t="s">
        <v>14</v>
      </c>
      <c r="G18" s="7">
        <v>1</v>
      </c>
    </row>
    <row r="19" spans="1:7" x14ac:dyDescent="0.25" outlineLevel="2" collapsed="1">
      <c r="A19" s="7" t="s">
        <v>12</v>
      </c>
      <c r="B19" s="7" t="s">
        <v>60</v>
      </c>
      <c r="C19" s="7" t="s">
        <v>2</v>
      </c>
      <c r="D19" s="7"/>
      <c r="E19" s="7" t="s">
        <v>211</v>
      </c>
      <c r="F19" s="7" t="s">
        <v>14</v>
      </c>
      <c r="G19" s="7">
        <v>1</v>
      </c>
    </row>
    <row r="20" spans="1:7" x14ac:dyDescent="0.25" outlineLevel="2" collapsed="1">
      <c r="A20" s="7" t="s">
        <v>12</v>
      </c>
      <c r="B20" s="7" t="s">
        <v>60</v>
      </c>
      <c r="C20" s="7" t="s">
        <v>2</v>
      </c>
      <c r="D20" s="7"/>
      <c r="E20" s="7" t="s">
        <v>212</v>
      </c>
      <c r="F20" s="7" t="s">
        <v>14</v>
      </c>
      <c r="G20" s="7">
        <v>1</v>
      </c>
    </row>
    <row r="21" spans="1:7" x14ac:dyDescent="0.25" outlineLevel="2" collapsed="1">
      <c r="A21" s="7" t="s">
        <v>12</v>
      </c>
      <c r="B21" s="7" t="s">
        <v>60</v>
      </c>
      <c r="C21" s="7" t="s">
        <v>2</v>
      </c>
      <c r="D21" s="7"/>
      <c r="E21" s="7" t="s">
        <v>213</v>
      </c>
      <c r="F21" s="7" t="s">
        <v>14</v>
      </c>
      <c r="G21" s="7">
        <v>1</v>
      </c>
    </row>
    <row r="22" spans="1:7" x14ac:dyDescent="0.25">
      <c r="A22" s="5" t="s">
        <v>14</v>
      </c>
      <c r="B22" s="6" t="s">
        <v>214</v>
      </c>
      <c r="C22" s="5" t="s">
        <v>2</v>
      </c>
      <c r="D22" s="5">
        <f>EXACT(G7,"Measurement of sample plots")</f>
      </c>
      <c r="E22" s="5" t="s">
        <v>197</v>
      </c>
      <c r="F22" s="5" t="s">
        <v>14</v>
      </c>
      <c r="G22" s="5" t="s">
        <v>2</v>
      </c>
    </row>
    <row r="23" spans="1:7" x14ac:dyDescent="0.25" outlineLevel="1" collapsed="1">
      <c r="A23" s="7" t="s">
        <v>12</v>
      </c>
      <c r="B23" s="7" t="s">
        <v>96</v>
      </c>
      <c r="C23" s="10" t="s">
        <v>215</v>
      </c>
      <c r="D23" s="7"/>
      <c r="E23" s="7" t="s">
        <v>216</v>
      </c>
      <c r="F23" s="7" t="s">
        <v>14</v>
      </c>
      <c r="G23" s="7" t="s">
        <v>217</v>
      </c>
    </row>
    <row r="24" spans="1:7" x14ac:dyDescent="0.25" outlineLevel="1" collapsed="1">
      <c r="A24" s="8" t="s">
        <v>14</v>
      </c>
      <c r="B24" s="9" t="s">
        <v>218</v>
      </c>
      <c r="C24" s="8" t="s">
        <v>2</v>
      </c>
      <c r="D24" s="8">
        <f>EXACT(G23,"Stratified random sampling")</f>
      </c>
      <c r="E24" s="8" t="s">
        <v>217</v>
      </c>
      <c r="F24" s="8" t="s">
        <v>14</v>
      </c>
      <c r="G24" s="8" t="s">
        <v>2</v>
      </c>
    </row>
    <row r="25" spans="1:7" x14ac:dyDescent="0.25" outlineLevel="2" collapsed="1">
      <c r="A25" s="7" t="s">
        <v>12</v>
      </c>
      <c r="B25" s="7" t="s">
        <v>60</v>
      </c>
      <c r="C25" s="7" t="s">
        <v>2</v>
      </c>
      <c r="D25" s="7"/>
      <c r="E25" s="7" t="s">
        <v>164</v>
      </c>
      <c r="F25" s="7" t="s">
        <v>14</v>
      </c>
      <c r="G25" s="7">
        <v>1</v>
      </c>
    </row>
    <row r="26" spans="1:7" x14ac:dyDescent="0.25" outlineLevel="2" collapsed="1">
      <c r="A26" s="7" t="s">
        <v>12</v>
      </c>
      <c r="B26" s="7" t="s">
        <v>60</v>
      </c>
      <c r="C26" s="7" t="s">
        <v>2</v>
      </c>
      <c r="D26" s="7"/>
      <c r="E26" s="7" t="s">
        <v>219</v>
      </c>
      <c r="F26" s="7" t="s">
        <v>14</v>
      </c>
      <c r="G26" s="7">
        <v>1</v>
      </c>
    </row>
    <row r="27" spans="1:7" x14ac:dyDescent="0.25" outlineLevel="2" collapsed="1">
      <c r="A27" s="7" t="s">
        <v>12</v>
      </c>
      <c r="B27" s="7" t="s">
        <v>60</v>
      </c>
      <c r="C27" s="7" t="s">
        <v>2</v>
      </c>
      <c r="D27" s="7"/>
      <c r="E27" s="7" t="s">
        <v>220</v>
      </c>
      <c r="F27" s="7" t="s">
        <v>14</v>
      </c>
      <c r="G27" s="7">
        <v>1</v>
      </c>
    </row>
    <row r="28" spans="1:7" x14ac:dyDescent="0.25" outlineLevel="2" collapsed="1">
      <c r="A28" s="7" t="s">
        <v>12</v>
      </c>
      <c r="B28" s="7" t="s">
        <v>60</v>
      </c>
      <c r="C28" s="7" t="s">
        <v>2</v>
      </c>
      <c r="D28" s="7"/>
      <c r="E28" s="7" t="s">
        <v>221</v>
      </c>
      <c r="F28" s="7" t="s">
        <v>14</v>
      </c>
      <c r="G28" s="7">
        <v>1</v>
      </c>
    </row>
    <row r="29" spans="1:7" x14ac:dyDescent="0.25" outlineLevel="2" collapsed="1">
      <c r="A29" s="7" t="s">
        <v>12</v>
      </c>
      <c r="B29" s="7" t="s">
        <v>60</v>
      </c>
      <c r="C29" s="7" t="s">
        <v>2</v>
      </c>
      <c r="D29" s="7"/>
      <c r="E29" s="7" t="s">
        <v>222</v>
      </c>
      <c r="F29" s="7" t="s">
        <v>14</v>
      </c>
      <c r="G29" s="7">
        <v>1</v>
      </c>
    </row>
    <row r="30" spans="1:7" x14ac:dyDescent="0.25" outlineLevel="2" collapsed="1">
      <c r="A30" s="7" t="s">
        <v>12</v>
      </c>
      <c r="B30" s="7" t="s">
        <v>60</v>
      </c>
      <c r="C30" s="7" t="s">
        <v>2</v>
      </c>
      <c r="D30" s="7"/>
      <c r="E30" s="7" t="s">
        <v>223</v>
      </c>
      <c r="F30" s="7" t="s">
        <v>14</v>
      </c>
      <c r="G30" s="7">
        <v>1</v>
      </c>
    </row>
    <row r="31" spans="1:7" x14ac:dyDescent="0.25" outlineLevel="2" collapsed="1">
      <c r="A31" s="8" t="s">
        <v>12</v>
      </c>
      <c r="B31" s="9" t="s">
        <v>224</v>
      </c>
      <c r="C31" s="8" t="s">
        <v>2</v>
      </c>
      <c r="D31" s="8"/>
      <c r="E31" s="8" t="s">
        <v>225</v>
      </c>
      <c r="F31" s="8" t="s">
        <v>12</v>
      </c>
      <c r="G31" s="8" t="s">
        <v>2</v>
      </c>
    </row>
    <row r="32" spans="1:7" x14ac:dyDescent="0.25" outlineLevel="3" collapsed="1">
      <c r="A32" s="7" t="s">
        <v>12</v>
      </c>
      <c r="B32" s="7" t="s">
        <v>60</v>
      </c>
      <c r="C32" s="7" t="s">
        <v>2</v>
      </c>
      <c r="D32" s="7"/>
      <c r="E32" s="7" t="s">
        <v>483</v>
      </c>
      <c r="F32" s="7" t="s">
        <v>14</v>
      </c>
      <c r="G32" s="7">
        <v>1</v>
      </c>
    </row>
    <row r="33" spans="1:7" x14ac:dyDescent="0.25" outlineLevel="3" collapsed="1">
      <c r="A33" s="7" t="s">
        <v>12</v>
      </c>
      <c r="B33" s="7" t="s">
        <v>60</v>
      </c>
      <c r="C33" s="7" t="s">
        <v>2</v>
      </c>
      <c r="D33" s="7"/>
      <c r="E33" s="7" t="s">
        <v>484</v>
      </c>
      <c r="F33" s="7" t="s">
        <v>14</v>
      </c>
      <c r="G33" s="7">
        <v>1</v>
      </c>
    </row>
    <row r="34" spans="1:7" x14ac:dyDescent="0.25" outlineLevel="3" collapsed="1">
      <c r="A34" s="7" t="s">
        <v>12</v>
      </c>
      <c r="B34" s="7" t="s">
        <v>60</v>
      </c>
      <c r="C34" s="7" t="s">
        <v>2</v>
      </c>
      <c r="D34" s="7"/>
      <c r="E34" s="7" t="s">
        <v>485</v>
      </c>
      <c r="F34" s="7" t="s">
        <v>12</v>
      </c>
      <c r="G34" s="7">
        <v>1</v>
      </c>
    </row>
    <row r="35" spans="1:7" x14ac:dyDescent="0.25" outlineLevel="3" collapsed="1">
      <c r="A35" s="7" t="s">
        <v>12</v>
      </c>
      <c r="B35" s="7" t="s">
        <v>60</v>
      </c>
      <c r="C35" s="7" t="s">
        <v>2</v>
      </c>
      <c r="D35" s="7"/>
      <c r="E35" s="7" t="s">
        <v>486</v>
      </c>
      <c r="F35" s="7" t="s">
        <v>14</v>
      </c>
      <c r="G35" s="7">
        <v>1</v>
      </c>
    </row>
    <row r="36" spans="1:7" x14ac:dyDescent="0.25" outlineLevel="1" collapsed="1">
      <c r="A36" s="8" t="s">
        <v>14</v>
      </c>
      <c r="B36" s="9" t="s">
        <v>226</v>
      </c>
      <c r="C36" s="8" t="s">
        <v>2</v>
      </c>
      <c r="D36" s="8">
        <f>NOT(EXACT(G23,"Stratified random sampling"))</f>
      </c>
      <c r="E36" s="8" t="s">
        <v>227</v>
      </c>
      <c r="F36" s="8" t="s">
        <v>14</v>
      </c>
      <c r="G36" s="8" t="s">
        <v>2</v>
      </c>
    </row>
    <row r="37" spans="1:7" x14ac:dyDescent="0.25" outlineLevel="2" collapsed="1">
      <c r="A37" s="7" t="s">
        <v>12</v>
      </c>
      <c r="B37" s="7" t="s">
        <v>60</v>
      </c>
      <c r="C37" s="7" t="s">
        <v>2</v>
      </c>
      <c r="D37" s="7"/>
      <c r="E37" s="7" t="s">
        <v>164</v>
      </c>
      <c r="F37" s="7" t="s">
        <v>14</v>
      </c>
      <c r="G37" s="7">
        <v>1</v>
      </c>
    </row>
    <row r="38" spans="1:7" x14ac:dyDescent="0.25" outlineLevel="2" collapsed="1">
      <c r="A38" s="7" t="s">
        <v>12</v>
      </c>
      <c r="B38" s="7" t="s">
        <v>60</v>
      </c>
      <c r="C38" s="7" t="s">
        <v>2</v>
      </c>
      <c r="D38" s="7"/>
      <c r="E38" s="7" t="s">
        <v>219</v>
      </c>
      <c r="F38" s="7" t="s">
        <v>14</v>
      </c>
      <c r="G38" s="7">
        <v>1</v>
      </c>
    </row>
    <row r="39" spans="1:7" x14ac:dyDescent="0.25" outlineLevel="2" collapsed="1">
      <c r="A39" s="7" t="s">
        <v>12</v>
      </c>
      <c r="B39" s="7" t="s">
        <v>60</v>
      </c>
      <c r="C39" s="7" t="s">
        <v>2</v>
      </c>
      <c r="D39" s="7"/>
      <c r="E39" s="7" t="s">
        <v>220</v>
      </c>
      <c r="F39" s="7" t="s">
        <v>14</v>
      </c>
      <c r="G39" s="7">
        <v>1</v>
      </c>
    </row>
    <row r="40" spans="1:7" x14ac:dyDescent="0.25" outlineLevel="2" collapsed="1">
      <c r="A40" s="7" t="s">
        <v>12</v>
      </c>
      <c r="B40" s="7" t="s">
        <v>60</v>
      </c>
      <c r="C40" s="7" t="s">
        <v>2</v>
      </c>
      <c r="D40" s="7"/>
      <c r="E40" s="7" t="s">
        <v>221</v>
      </c>
      <c r="F40" s="7" t="s">
        <v>14</v>
      </c>
      <c r="G40" s="7">
        <v>1</v>
      </c>
    </row>
    <row r="41" spans="1:7" x14ac:dyDescent="0.25" outlineLevel="2" collapsed="1">
      <c r="A41" s="7" t="s">
        <v>12</v>
      </c>
      <c r="B41" s="7" t="s">
        <v>60</v>
      </c>
      <c r="C41" s="7" t="s">
        <v>2</v>
      </c>
      <c r="D41" s="7"/>
      <c r="E41" s="7" t="s">
        <v>222</v>
      </c>
      <c r="F41" s="7" t="s">
        <v>14</v>
      </c>
      <c r="G41" s="7">
        <v>1</v>
      </c>
    </row>
    <row r="42" spans="1:7" x14ac:dyDescent="0.25" outlineLevel="2" collapsed="1">
      <c r="A42" s="7" t="s">
        <v>12</v>
      </c>
      <c r="B42" s="7" t="s">
        <v>60</v>
      </c>
      <c r="C42" s="7" t="s">
        <v>2</v>
      </c>
      <c r="D42" s="7"/>
      <c r="E42" s="7" t="s">
        <v>223</v>
      </c>
      <c r="F42" s="7" t="s">
        <v>14</v>
      </c>
      <c r="G42" s="7">
        <v>1</v>
      </c>
    </row>
    <row r="43" spans="1:7" x14ac:dyDescent="0.25" outlineLevel="2" collapsed="1">
      <c r="A43" s="8" t="s">
        <v>12</v>
      </c>
      <c r="B43" s="9" t="s">
        <v>228</v>
      </c>
      <c r="C43" s="8" t="s">
        <v>2</v>
      </c>
      <c r="D43" s="8"/>
      <c r="E43" s="8" t="s">
        <v>225</v>
      </c>
      <c r="F43" s="8" t="s">
        <v>12</v>
      </c>
      <c r="G43" s="8" t="s">
        <v>2</v>
      </c>
    </row>
    <row r="44" spans="1:7" x14ac:dyDescent="0.25" outlineLevel="3" collapsed="1">
      <c r="A44" s="7" t="s">
        <v>12</v>
      </c>
      <c r="B44" s="7" t="s">
        <v>60</v>
      </c>
      <c r="C44" s="7" t="s">
        <v>2</v>
      </c>
      <c r="D44" s="7"/>
      <c r="E44" s="7" t="s">
        <v>483</v>
      </c>
      <c r="F44" s="7" t="s">
        <v>14</v>
      </c>
      <c r="G44" s="7">
        <v>1</v>
      </c>
    </row>
    <row r="45" spans="1:7" x14ac:dyDescent="0.25" outlineLevel="3" collapsed="1">
      <c r="A45" s="7" t="s">
        <v>12</v>
      </c>
      <c r="B45" s="7" t="s">
        <v>60</v>
      </c>
      <c r="C45" s="7" t="s">
        <v>2</v>
      </c>
      <c r="D45" s="7"/>
      <c r="E45" s="7" t="s">
        <v>485</v>
      </c>
      <c r="F45" s="7" t="s">
        <v>12</v>
      </c>
      <c r="G45" s="7">
        <v>1</v>
      </c>
    </row>
    <row r="46" spans="1:7" x14ac:dyDescent="0.25" outlineLevel="3" collapsed="1">
      <c r="A46" s="7" t="s">
        <v>12</v>
      </c>
      <c r="B46" s="7" t="s">
        <v>60</v>
      </c>
      <c r="C46" s="7" t="s">
        <v>2</v>
      </c>
      <c r="D46" s="7"/>
      <c r="E46" s="7" t="s">
        <v>487</v>
      </c>
      <c r="F46" s="7" t="s">
        <v>14</v>
      </c>
      <c r="G46" s="7">
        <v>1</v>
      </c>
    </row>
    <row r="47" spans="1:7" x14ac:dyDescent="0.25" outlineLevel="3" collapsed="1">
      <c r="A47" s="7" t="s">
        <v>12</v>
      </c>
      <c r="B47" s="7" t="s">
        <v>60</v>
      </c>
      <c r="C47" s="7" t="s">
        <v>2</v>
      </c>
      <c r="D47" s="7"/>
      <c r="E47" s="7" t="s">
        <v>488</v>
      </c>
      <c r="F47" s="7" t="s">
        <v>14</v>
      </c>
      <c r="G47" s="7">
        <v>1</v>
      </c>
    </row>
    <row r="48" spans="1:7" x14ac:dyDescent="0.25" outlineLevel="3" collapsed="1">
      <c r="A48" s="7" t="s">
        <v>12</v>
      </c>
      <c r="B48" s="7" t="s">
        <v>60</v>
      </c>
      <c r="C48" s="7" t="s">
        <v>2</v>
      </c>
      <c r="D48" s="7"/>
      <c r="E48" s="7" t="s">
        <v>489</v>
      </c>
      <c r="F48" s="7" t="s">
        <v>14</v>
      </c>
      <c r="G48" s="7">
        <v>1</v>
      </c>
    </row>
    <row r="49" spans="1:7" x14ac:dyDescent="0.25" outlineLevel="3" collapsed="1">
      <c r="A49" s="7" t="s">
        <v>12</v>
      </c>
      <c r="B49" s="7" t="s">
        <v>60</v>
      </c>
      <c r="C49" s="7" t="s">
        <v>2</v>
      </c>
      <c r="D49" s="7"/>
      <c r="E49" s="7" t="s">
        <v>490</v>
      </c>
      <c r="F49" s="7" t="s">
        <v>14</v>
      </c>
      <c r="G49" s="7">
        <v>1</v>
      </c>
    </row>
    <row r="50" spans="1:7" x14ac:dyDescent="0.25" outlineLevel="3" collapsed="1">
      <c r="A50" s="7" t="s">
        <v>12</v>
      </c>
      <c r="B50" s="7" t="s">
        <v>60</v>
      </c>
      <c r="C50" s="7" t="s">
        <v>2</v>
      </c>
      <c r="D50" s="7"/>
      <c r="E50" s="7" t="s">
        <v>491</v>
      </c>
      <c r="F50" s="7" t="s">
        <v>14</v>
      </c>
      <c r="G50" s="7">
        <v>1</v>
      </c>
    </row>
    <row r="51" spans="1:7" x14ac:dyDescent="0.25" outlineLevel="3" collapsed="1">
      <c r="A51" s="7" t="s">
        <v>12</v>
      </c>
      <c r="B51" s="7" t="s">
        <v>60</v>
      </c>
      <c r="C51" s="7" t="s">
        <v>2</v>
      </c>
      <c r="D51" s="7"/>
      <c r="E51" s="7" t="s">
        <v>492</v>
      </c>
      <c r="F51" s="7" t="s">
        <v>14</v>
      </c>
      <c r="G51" s="7">
        <v>1</v>
      </c>
    </row>
    <row r="52" spans="1:7" x14ac:dyDescent="0.25" outlineLevel="3" collapsed="1">
      <c r="A52" s="7" t="s">
        <v>12</v>
      </c>
      <c r="B52" s="7" t="s">
        <v>60</v>
      </c>
      <c r="C52" s="7" t="s">
        <v>2</v>
      </c>
      <c r="D52" s="7"/>
      <c r="E52" s="7" t="s">
        <v>484</v>
      </c>
      <c r="F52" s="7" t="s">
        <v>14</v>
      </c>
      <c r="G52" s="7">
        <v>1</v>
      </c>
    </row>
  </sheetData>
  <mergeCells count="5">
    <mergeCell ref="A1:G1"/>
    <mergeCell ref="B2:G2"/>
    <mergeCell ref="B3:G3"/>
    <mergeCell ref="B4:G4"/>
    <mergeCell ref="B5:G5"/>
  </mergeCells>
  <dataValidations count="2">
    <dataValidation type="list" allowBlank="1" sqref="G23">
      <formula1>'Which sampling design w (enum)'!A3:A4</formula1>
    </dataValidation>
    <dataValidation type="list" allowBlank="1" sqref="G7">
      <formula1>'Which method did you 2 (enum)'!A3:A5</formula1>
    </dataValidation>
  </dataValidations>
  <hyperlinks>
    <hyperlink ref="C7" r:id="rId1" location="#'Which method did you 2 (enum)'!A3"/>
    <hyperlink ref="B8" r:id="rId2" location="#'AR Tool 14 Updating pre (tool)'!A1"/>
    <hyperlink ref="B14" r:id="rId3" location="#'AR Tool 14 Estimating S (tool)'!A1"/>
    <hyperlink ref="B15" r:id="rId4" location="#'Crown Cover Proportion  (tool)'!A1"/>
    <hyperlink ref="B22" r:id="rId5" location="#'Sampling design selecti (tool)'!A1"/>
    <hyperlink ref="C23" r:id="rId6" location="#'Which sampling design w (enum)'!A3"/>
    <hyperlink ref="B24" r:id="rId7" location="#'AR Tool 14 Sample Plot  (tool)'!A1"/>
    <hyperlink ref="B31" r:id="rId8" location="#'Stratified random sampl (tool)'!A1"/>
    <hyperlink ref="B36" r:id="rId9" location="#'AR Tool 14 Double Sampl (tool)'!A1"/>
    <hyperlink ref="B43" r:id="rId10" location="#'Double Sampling Mean tr (tool)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7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524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517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518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164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219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220</v>
      </c>
      <c r="F9" s="5" t="s">
        <v>14</v>
      </c>
      <c r="G9" s="5">
        <v>1</v>
      </c>
    </row>
    <row r="10" spans="1:7" x14ac:dyDescent="0.25">
      <c r="A10" s="5" t="s">
        <v>12</v>
      </c>
      <c r="B10" s="5" t="s">
        <v>60</v>
      </c>
      <c r="C10" s="5" t="s">
        <v>2</v>
      </c>
      <c r="D10" s="5"/>
      <c r="E10" s="5" t="s">
        <v>221</v>
      </c>
      <c r="F10" s="5" t="s">
        <v>14</v>
      </c>
      <c r="G10" s="5">
        <v>1</v>
      </c>
    </row>
    <row r="11" spans="1:7" x14ac:dyDescent="0.25">
      <c r="A11" s="5" t="s">
        <v>12</v>
      </c>
      <c r="B11" s="5" t="s">
        <v>60</v>
      </c>
      <c r="C11" s="5" t="s">
        <v>2</v>
      </c>
      <c r="D11" s="5"/>
      <c r="E11" s="5" t="s">
        <v>222</v>
      </c>
      <c r="F11" s="5" t="s">
        <v>14</v>
      </c>
      <c r="G11" s="5">
        <v>1</v>
      </c>
    </row>
    <row r="12" spans="1:7" x14ac:dyDescent="0.25">
      <c r="A12" s="5" t="s">
        <v>12</v>
      </c>
      <c r="B12" s="5" t="s">
        <v>60</v>
      </c>
      <c r="C12" s="5" t="s">
        <v>2</v>
      </c>
      <c r="D12" s="5"/>
      <c r="E12" s="5" t="s">
        <v>223</v>
      </c>
      <c r="F12" s="5" t="s">
        <v>14</v>
      </c>
      <c r="G12" s="5">
        <v>1</v>
      </c>
    </row>
    <row r="13" spans="1:7" x14ac:dyDescent="0.25">
      <c r="A13" s="5" t="s">
        <v>12</v>
      </c>
      <c r="B13" s="6" t="s">
        <v>224</v>
      </c>
      <c r="C13" s="5" t="s">
        <v>2</v>
      </c>
      <c r="D13" s="5"/>
      <c r="E13" s="5" t="s">
        <v>225</v>
      </c>
      <c r="F13" s="5" t="s">
        <v>12</v>
      </c>
      <c r="G13" s="5" t="s">
        <v>2</v>
      </c>
    </row>
    <row r="14" spans="1:7" x14ac:dyDescent="0.25" outlineLevel="1" collapsed="1">
      <c r="A14" s="7" t="s">
        <v>12</v>
      </c>
      <c r="B14" s="7" t="s">
        <v>60</v>
      </c>
      <c r="C14" s="7" t="s">
        <v>2</v>
      </c>
      <c r="D14" s="7"/>
      <c r="E14" s="7" t="s">
        <v>483</v>
      </c>
      <c r="F14" s="7" t="s">
        <v>14</v>
      </c>
      <c r="G14" s="7">
        <v>1</v>
      </c>
    </row>
    <row r="15" spans="1:7" x14ac:dyDescent="0.25" outlineLevel="1" collapsed="1">
      <c r="A15" s="7" t="s">
        <v>12</v>
      </c>
      <c r="B15" s="7" t="s">
        <v>60</v>
      </c>
      <c r="C15" s="7" t="s">
        <v>2</v>
      </c>
      <c r="D15" s="7"/>
      <c r="E15" s="7" t="s">
        <v>484</v>
      </c>
      <c r="F15" s="7" t="s">
        <v>14</v>
      </c>
      <c r="G15" s="7">
        <v>1</v>
      </c>
    </row>
    <row r="16" spans="1:7" x14ac:dyDescent="0.25" outlineLevel="1" collapsed="1">
      <c r="A16" s="7" t="s">
        <v>12</v>
      </c>
      <c r="B16" s="7" t="s">
        <v>60</v>
      </c>
      <c r="C16" s="7" t="s">
        <v>2</v>
      </c>
      <c r="D16" s="7"/>
      <c r="E16" s="7" t="s">
        <v>485</v>
      </c>
      <c r="F16" s="7" t="s">
        <v>12</v>
      </c>
      <c r="G16" s="7">
        <v>1</v>
      </c>
    </row>
    <row r="17" spans="1:7" x14ac:dyDescent="0.25" outlineLevel="1" collapsed="1">
      <c r="A17" s="7" t="s">
        <v>12</v>
      </c>
      <c r="B17" s="7" t="s">
        <v>60</v>
      </c>
      <c r="C17" s="7" t="s">
        <v>2</v>
      </c>
      <c r="D17" s="7"/>
      <c r="E17" s="7" t="s">
        <v>486</v>
      </c>
      <c r="F17" s="7" t="s">
        <v>14</v>
      </c>
      <c r="G17" s="7">
        <v>1</v>
      </c>
    </row>
  </sheetData>
  <mergeCells count="5">
    <mergeCell ref="A1:G1"/>
    <mergeCell ref="B2:G2"/>
    <mergeCell ref="B3:G3"/>
    <mergeCell ref="B4:G4"/>
    <mergeCell ref="B5:G5"/>
  </mergeCells>
  <hyperlinks>
    <hyperlink ref="B13" r:id="rId1" location="#'Stratified random sampl (tool)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2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525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517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518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164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219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220</v>
      </c>
      <c r="F9" s="5" t="s">
        <v>14</v>
      </c>
      <c r="G9" s="5">
        <v>1</v>
      </c>
    </row>
    <row r="10" spans="1:7" x14ac:dyDescent="0.25">
      <c r="A10" s="5" t="s">
        <v>12</v>
      </c>
      <c r="B10" s="5" t="s">
        <v>60</v>
      </c>
      <c r="C10" s="5" t="s">
        <v>2</v>
      </c>
      <c r="D10" s="5"/>
      <c r="E10" s="5" t="s">
        <v>221</v>
      </c>
      <c r="F10" s="5" t="s">
        <v>14</v>
      </c>
      <c r="G10" s="5">
        <v>1</v>
      </c>
    </row>
    <row r="11" spans="1:7" x14ac:dyDescent="0.25">
      <c r="A11" s="5" t="s">
        <v>12</v>
      </c>
      <c r="B11" s="5" t="s">
        <v>60</v>
      </c>
      <c r="C11" s="5" t="s">
        <v>2</v>
      </c>
      <c r="D11" s="5"/>
      <c r="E11" s="5" t="s">
        <v>222</v>
      </c>
      <c r="F11" s="5" t="s">
        <v>14</v>
      </c>
      <c r="G11" s="5">
        <v>1</v>
      </c>
    </row>
    <row r="12" spans="1:7" x14ac:dyDescent="0.25">
      <c r="A12" s="5" t="s">
        <v>12</v>
      </c>
      <c r="B12" s="5" t="s">
        <v>60</v>
      </c>
      <c r="C12" s="5" t="s">
        <v>2</v>
      </c>
      <c r="D12" s="5"/>
      <c r="E12" s="5" t="s">
        <v>223</v>
      </c>
      <c r="F12" s="5" t="s">
        <v>14</v>
      </c>
      <c r="G12" s="5">
        <v>1</v>
      </c>
    </row>
    <row r="13" spans="1:7" x14ac:dyDescent="0.25">
      <c r="A13" s="5" t="s">
        <v>12</v>
      </c>
      <c r="B13" s="6" t="s">
        <v>228</v>
      </c>
      <c r="C13" s="5" t="s">
        <v>2</v>
      </c>
      <c r="D13" s="5"/>
      <c r="E13" s="5" t="s">
        <v>225</v>
      </c>
      <c r="F13" s="5" t="s">
        <v>12</v>
      </c>
      <c r="G13" s="5" t="s">
        <v>2</v>
      </c>
    </row>
    <row r="14" spans="1:7" x14ac:dyDescent="0.25" outlineLevel="1" collapsed="1">
      <c r="A14" s="7" t="s">
        <v>12</v>
      </c>
      <c r="B14" s="7" t="s">
        <v>60</v>
      </c>
      <c r="C14" s="7" t="s">
        <v>2</v>
      </c>
      <c r="D14" s="7"/>
      <c r="E14" s="7" t="s">
        <v>483</v>
      </c>
      <c r="F14" s="7" t="s">
        <v>14</v>
      </c>
      <c r="G14" s="7">
        <v>1</v>
      </c>
    </row>
    <row r="15" spans="1:7" x14ac:dyDescent="0.25" outlineLevel="1" collapsed="1">
      <c r="A15" s="7" t="s">
        <v>12</v>
      </c>
      <c r="B15" s="7" t="s">
        <v>60</v>
      </c>
      <c r="C15" s="7" t="s">
        <v>2</v>
      </c>
      <c r="D15" s="7"/>
      <c r="E15" s="7" t="s">
        <v>485</v>
      </c>
      <c r="F15" s="7" t="s">
        <v>12</v>
      </c>
      <c r="G15" s="7">
        <v>1</v>
      </c>
    </row>
    <row r="16" spans="1:7" x14ac:dyDescent="0.25" outlineLevel="1" collapsed="1">
      <c r="A16" s="7" t="s">
        <v>12</v>
      </c>
      <c r="B16" s="7" t="s">
        <v>60</v>
      </c>
      <c r="C16" s="7" t="s">
        <v>2</v>
      </c>
      <c r="D16" s="7"/>
      <c r="E16" s="7" t="s">
        <v>487</v>
      </c>
      <c r="F16" s="7" t="s">
        <v>14</v>
      </c>
      <c r="G16" s="7">
        <v>1</v>
      </c>
    </row>
    <row r="17" spans="1:7" x14ac:dyDescent="0.25" outlineLevel="1" collapsed="1">
      <c r="A17" s="7" t="s">
        <v>12</v>
      </c>
      <c r="B17" s="7" t="s">
        <v>60</v>
      </c>
      <c r="C17" s="7" t="s">
        <v>2</v>
      </c>
      <c r="D17" s="7"/>
      <c r="E17" s="7" t="s">
        <v>488</v>
      </c>
      <c r="F17" s="7" t="s">
        <v>14</v>
      </c>
      <c r="G17" s="7">
        <v>1</v>
      </c>
    </row>
    <row r="18" spans="1:7" x14ac:dyDescent="0.25" outlineLevel="1" collapsed="1">
      <c r="A18" s="7" t="s">
        <v>12</v>
      </c>
      <c r="B18" s="7" t="s">
        <v>60</v>
      </c>
      <c r="C18" s="7" t="s">
        <v>2</v>
      </c>
      <c r="D18" s="7"/>
      <c r="E18" s="7" t="s">
        <v>489</v>
      </c>
      <c r="F18" s="7" t="s">
        <v>14</v>
      </c>
      <c r="G18" s="7">
        <v>1</v>
      </c>
    </row>
    <row r="19" spans="1:7" x14ac:dyDescent="0.25" outlineLevel="1" collapsed="1">
      <c r="A19" s="7" t="s">
        <v>12</v>
      </c>
      <c r="B19" s="7" t="s">
        <v>60</v>
      </c>
      <c r="C19" s="7" t="s">
        <v>2</v>
      </c>
      <c r="D19" s="7"/>
      <c r="E19" s="7" t="s">
        <v>490</v>
      </c>
      <c r="F19" s="7" t="s">
        <v>14</v>
      </c>
      <c r="G19" s="7">
        <v>1</v>
      </c>
    </row>
    <row r="20" spans="1:7" x14ac:dyDescent="0.25" outlineLevel="1" collapsed="1">
      <c r="A20" s="7" t="s">
        <v>12</v>
      </c>
      <c r="B20" s="7" t="s">
        <v>60</v>
      </c>
      <c r="C20" s="7" t="s">
        <v>2</v>
      </c>
      <c r="D20" s="7"/>
      <c r="E20" s="7" t="s">
        <v>491</v>
      </c>
      <c r="F20" s="7" t="s">
        <v>14</v>
      </c>
      <c r="G20" s="7">
        <v>1</v>
      </c>
    </row>
    <row r="21" spans="1:7" x14ac:dyDescent="0.25" outlineLevel="1" collapsed="1">
      <c r="A21" s="7" t="s">
        <v>12</v>
      </c>
      <c r="B21" s="7" t="s">
        <v>60</v>
      </c>
      <c r="C21" s="7" t="s">
        <v>2</v>
      </c>
      <c r="D21" s="7"/>
      <c r="E21" s="7" t="s">
        <v>492</v>
      </c>
      <c r="F21" s="7" t="s">
        <v>14</v>
      </c>
      <c r="G21" s="7">
        <v>1</v>
      </c>
    </row>
    <row r="22" spans="1:7" x14ac:dyDescent="0.25" outlineLevel="1" collapsed="1">
      <c r="A22" s="7" t="s">
        <v>12</v>
      </c>
      <c r="B22" s="7" t="s">
        <v>60</v>
      </c>
      <c r="C22" s="7" t="s">
        <v>2</v>
      </c>
      <c r="D22" s="7"/>
      <c r="E22" s="7" t="s">
        <v>484</v>
      </c>
      <c r="F22" s="7" t="s">
        <v>14</v>
      </c>
      <c r="G22" s="7">
        <v>1</v>
      </c>
    </row>
  </sheetData>
  <mergeCells count="5">
    <mergeCell ref="A1:G1"/>
    <mergeCell ref="B2:G2"/>
    <mergeCell ref="B3:G3"/>
    <mergeCell ref="B4:G4"/>
    <mergeCell ref="B5:G5"/>
  </mergeCells>
  <hyperlinks>
    <hyperlink ref="B13" r:id="rId1" location="#'Double Sampling Mean tr (tool)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3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526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517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518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6" t="s">
        <v>207</v>
      </c>
      <c r="C7" s="5" t="s">
        <v>2</v>
      </c>
      <c r="D7" s="5"/>
      <c r="E7" s="5" t="s">
        <v>208</v>
      </c>
      <c r="F7" s="5" t="s">
        <v>12</v>
      </c>
      <c r="G7" s="5" t="s">
        <v>2</v>
      </c>
    </row>
    <row r="8" spans="1:7" x14ac:dyDescent="0.25" outlineLevel="1" collapsed="1">
      <c r="A8" s="7" t="s">
        <v>12</v>
      </c>
      <c r="B8" s="7" t="s">
        <v>60</v>
      </c>
      <c r="C8" s="7" t="s">
        <v>2</v>
      </c>
      <c r="D8" s="7"/>
      <c r="E8" s="7" t="s">
        <v>209</v>
      </c>
      <c r="F8" s="7" t="s">
        <v>14</v>
      </c>
      <c r="G8" s="7">
        <v>1</v>
      </c>
    </row>
    <row r="9" spans="1:7" x14ac:dyDescent="0.25" outlineLevel="1" collapsed="1">
      <c r="A9" s="7" t="s">
        <v>12</v>
      </c>
      <c r="B9" s="7" t="s">
        <v>60</v>
      </c>
      <c r="C9" s="7" t="s">
        <v>2</v>
      </c>
      <c r="D9" s="7"/>
      <c r="E9" s="7" t="s">
        <v>164</v>
      </c>
      <c r="F9" s="7" t="s">
        <v>14</v>
      </c>
      <c r="G9" s="7">
        <v>1</v>
      </c>
    </row>
    <row r="10" spans="1:7" x14ac:dyDescent="0.25" outlineLevel="1" collapsed="1">
      <c r="A10" s="7" t="s">
        <v>12</v>
      </c>
      <c r="B10" s="7" t="s">
        <v>60</v>
      </c>
      <c r="C10" s="7" t="s">
        <v>2</v>
      </c>
      <c r="D10" s="7"/>
      <c r="E10" s="7" t="s">
        <v>210</v>
      </c>
      <c r="F10" s="7" t="s">
        <v>14</v>
      </c>
      <c r="G10" s="7">
        <v>1</v>
      </c>
    </row>
    <row r="11" spans="1:7" x14ac:dyDescent="0.25" outlineLevel="1" collapsed="1">
      <c r="A11" s="7" t="s">
        <v>12</v>
      </c>
      <c r="B11" s="7" t="s">
        <v>60</v>
      </c>
      <c r="C11" s="7" t="s">
        <v>2</v>
      </c>
      <c r="D11" s="7"/>
      <c r="E11" s="7" t="s">
        <v>211</v>
      </c>
      <c r="F11" s="7" t="s">
        <v>14</v>
      </c>
      <c r="G11" s="7">
        <v>1</v>
      </c>
    </row>
    <row r="12" spans="1:7" x14ac:dyDescent="0.25" outlineLevel="1" collapsed="1">
      <c r="A12" s="7" t="s">
        <v>12</v>
      </c>
      <c r="B12" s="7" t="s">
        <v>60</v>
      </c>
      <c r="C12" s="7" t="s">
        <v>2</v>
      </c>
      <c r="D12" s="7"/>
      <c r="E12" s="7" t="s">
        <v>212</v>
      </c>
      <c r="F12" s="7" t="s">
        <v>14</v>
      </c>
      <c r="G12" s="7">
        <v>1</v>
      </c>
    </row>
    <row r="13" spans="1:7" x14ac:dyDescent="0.25" outlineLevel="1" collapsed="1">
      <c r="A13" s="7" t="s">
        <v>12</v>
      </c>
      <c r="B13" s="7" t="s">
        <v>60</v>
      </c>
      <c r="C13" s="7" t="s">
        <v>2</v>
      </c>
      <c r="D13" s="7"/>
      <c r="E13" s="7" t="s">
        <v>213</v>
      </c>
      <c r="F13" s="7" t="s">
        <v>14</v>
      </c>
      <c r="G13" s="7">
        <v>1</v>
      </c>
    </row>
  </sheetData>
  <mergeCells count="5">
    <mergeCell ref="A1:G1"/>
    <mergeCell ref="B2:G2"/>
    <mergeCell ref="B3:G3"/>
    <mergeCell ref="B4:G4"/>
    <mergeCell ref="B5:G5"/>
  </mergeCells>
  <hyperlinks>
    <hyperlink ref="B7" r:id="rId1" location="#'Crown Cover Proportion  (tool)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1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527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517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518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200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201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202</v>
      </c>
      <c r="F9" s="5" t="s">
        <v>14</v>
      </c>
      <c r="G9" s="5">
        <v>1</v>
      </c>
    </row>
    <row r="10" spans="1:7" x14ac:dyDescent="0.25">
      <c r="A10" s="5" t="s">
        <v>12</v>
      </c>
      <c r="B10" s="5" t="s">
        <v>60</v>
      </c>
      <c r="C10" s="5" t="s">
        <v>2</v>
      </c>
      <c r="D10" s="5"/>
      <c r="E10" s="5" t="s">
        <v>203</v>
      </c>
      <c r="F10" s="5" t="s">
        <v>14</v>
      </c>
      <c r="G10" s="5">
        <v>1</v>
      </c>
    </row>
    <row r="11" spans="1:7" x14ac:dyDescent="0.25">
      <c r="A11" s="5" t="s">
        <v>12</v>
      </c>
      <c r="B11" s="5" t="s">
        <v>60</v>
      </c>
      <c r="C11" s="5" t="s">
        <v>2</v>
      </c>
      <c r="D11" s="5"/>
      <c r="E11" s="5" t="s">
        <v>204</v>
      </c>
      <c r="F11" s="5" t="s">
        <v>14</v>
      </c>
      <c r="G11" s="5">
        <v>1</v>
      </c>
    </row>
  </sheetData>
  <mergeCells count="5">
    <mergeCell ref="A1:G1"/>
    <mergeCell ref="B2:G2"/>
    <mergeCell ref="B3:G3"/>
    <mergeCell ref="B4:G4"/>
    <mergeCell ref="B5:G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8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528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517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518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233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234</v>
      </c>
      <c r="F8" s="5" t="s">
        <v>14</v>
      </c>
      <c r="G8" s="5">
        <v>1</v>
      </c>
    </row>
  </sheetData>
  <mergeCells count="5">
    <mergeCell ref="A1:G1"/>
    <mergeCell ref="B2:G2"/>
    <mergeCell ref="B3:G3"/>
    <mergeCell ref="B4:G4"/>
    <mergeCell ref="B5:G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529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517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518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237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238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239</v>
      </c>
      <c r="F9" s="5" t="s">
        <v>14</v>
      </c>
      <c r="G9" s="5">
        <v>1</v>
      </c>
    </row>
  </sheetData>
  <mergeCells count="5">
    <mergeCell ref="A1:G1"/>
    <mergeCell ref="B2:G2"/>
    <mergeCell ref="B3:G3"/>
    <mergeCell ref="B4:G4"/>
    <mergeCell ref="B5:G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4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530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517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518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242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243</v>
      </c>
      <c r="F8" s="5" t="s">
        <v>14</v>
      </c>
      <c r="G8" s="5">
        <v>1</v>
      </c>
    </row>
    <row r="9" spans="1:7" x14ac:dyDescent="0.25">
      <c r="A9" s="5" t="s">
        <v>12</v>
      </c>
      <c r="B9" s="6" t="s">
        <v>244</v>
      </c>
      <c r="C9" s="5" t="s">
        <v>2</v>
      </c>
      <c r="D9" s="5"/>
      <c r="E9" s="5" t="s">
        <v>245</v>
      </c>
      <c r="F9" s="5" t="s">
        <v>12</v>
      </c>
      <c r="G9" s="5" t="s">
        <v>2</v>
      </c>
    </row>
    <row r="10" spans="1:7" x14ac:dyDescent="0.25" outlineLevel="1" collapsed="1">
      <c r="A10" s="7" t="s">
        <v>12</v>
      </c>
      <c r="B10" s="7" t="s">
        <v>60</v>
      </c>
      <c r="C10" s="7" t="s">
        <v>2</v>
      </c>
      <c r="D10" s="7"/>
      <c r="E10" s="7" t="s">
        <v>246</v>
      </c>
      <c r="F10" s="7" t="s">
        <v>14</v>
      </c>
      <c r="G10" s="7">
        <v>1</v>
      </c>
    </row>
    <row r="11" spans="1:7" x14ac:dyDescent="0.25" outlineLevel="1" collapsed="1">
      <c r="A11" s="7" t="s">
        <v>12</v>
      </c>
      <c r="B11" s="7" t="s">
        <v>60</v>
      </c>
      <c r="C11" s="7" t="s">
        <v>2</v>
      </c>
      <c r="D11" s="7"/>
      <c r="E11" s="7" t="s">
        <v>247</v>
      </c>
      <c r="F11" s="7" t="s">
        <v>14</v>
      </c>
      <c r="G11" s="7">
        <v>1</v>
      </c>
    </row>
    <row r="12" spans="1:7" x14ac:dyDescent="0.25" outlineLevel="1" collapsed="1">
      <c r="A12" s="7" t="s">
        <v>12</v>
      </c>
      <c r="B12" s="7" t="s">
        <v>60</v>
      </c>
      <c r="C12" s="7" t="s">
        <v>2</v>
      </c>
      <c r="D12" s="7"/>
      <c r="E12" s="7" t="s">
        <v>248</v>
      </c>
      <c r="F12" s="7" t="s">
        <v>14</v>
      </c>
      <c r="G12" s="7">
        <v>1</v>
      </c>
    </row>
    <row r="13" spans="1:7" x14ac:dyDescent="0.25" outlineLevel="1" collapsed="1">
      <c r="A13" s="7" t="s">
        <v>12</v>
      </c>
      <c r="B13" s="7" t="s">
        <v>60</v>
      </c>
      <c r="C13" s="7" t="s">
        <v>2</v>
      </c>
      <c r="D13" s="7"/>
      <c r="E13" s="7" t="s">
        <v>249</v>
      </c>
      <c r="F13" s="7" t="s">
        <v>14</v>
      </c>
      <c r="G13" s="7">
        <v>1</v>
      </c>
    </row>
    <row r="14" spans="1:7" x14ac:dyDescent="0.25" outlineLevel="1" collapsed="1">
      <c r="A14" s="7" t="s">
        <v>12</v>
      </c>
      <c r="B14" s="7" t="s">
        <v>60</v>
      </c>
      <c r="C14" s="7" t="s">
        <v>2</v>
      </c>
      <c r="D14" s="7"/>
      <c r="E14" s="7" t="s">
        <v>250</v>
      </c>
      <c r="F14" s="7" t="s">
        <v>14</v>
      </c>
      <c r="G14" s="7">
        <v>1</v>
      </c>
    </row>
  </sheetData>
  <mergeCells count="5">
    <mergeCell ref="A1:G1"/>
    <mergeCell ref="B2:G2"/>
    <mergeCell ref="B3:G3"/>
    <mergeCell ref="B4:G4"/>
    <mergeCell ref="B5:G5"/>
  </mergeCells>
  <hyperlinks>
    <hyperlink ref="B9" r:id="rId1" location="#'Shrub biomass per hecta (tool)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531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517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518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178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179</v>
      </c>
      <c r="F8" s="5" t="s">
        <v>12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180</v>
      </c>
      <c r="F9" s="5" t="s">
        <v>14</v>
      </c>
      <c r="G9" s="5">
        <v>1</v>
      </c>
    </row>
    <row r="10" spans="1:7" x14ac:dyDescent="0.25">
      <c r="A10" s="5" t="s">
        <v>12</v>
      </c>
      <c r="B10" s="5" t="s">
        <v>60</v>
      </c>
      <c r="C10" s="5" t="s">
        <v>2</v>
      </c>
      <c r="D10" s="5"/>
      <c r="E10" s="5" t="s">
        <v>181</v>
      </c>
      <c r="F10" s="5" t="s">
        <v>14</v>
      </c>
      <c r="G10" s="5">
        <v>1</v>
      </c>
    </row>
  </sheetData>
  <mergeCells count="5">
    <mergeCell ref="A1:G1"/>
    <mergeCell ref="B2:G2"/>
    <mergeCell ref="B3:G3"/>
    <mergeCell ref="B4:G4"/>
    <mergeCell ref="B5:G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2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162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517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518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163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164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165</v>
      </c>
      <c r="F9" s="5" t="s">
        <v>14</v>
      </c>
      <c r="G9" s="5">
        <v>1</v>
      </c>
    </row>
    <row r="10" spans="1:7" x14ac:dyDescent="0.25">
      <c r="A10" s="5" t="s">
        <v>12</v>
      </c>
      <c r="B10" s="5" t="s">
        <v>60</v>
      </c>
      <c r="C10" s="5" t="s">
        <v>2</v>
      </c>
      <c r="D10" s="5"/>
      <c r="E10" s="5" t="s">
        <v>166</v>
      </c>
      <c r="F10" s="5" t="s">
        <v>14</v>
      </c>
      <c r="G10" s="5">
        <v>1</v>
      </c>
    </row>
    <row r="11" spans="1:7" x14ac:dyDescent="0.25">
      <c r="A11" s="5" t="s">
        <v>12</v>
      </c>
      <c r="B11" s="5" t="s">
        <v>60</v>
      </c>
      <c r="C11" s="5" t="s">
        <v>2</v>
      </c>
      <c r="D11" s="5"/>
      <c r="E11" s="5" t="s">
        <v>167</v>
      </c>
      <c r="F11" s="5" t="s">
        <v>14</v>
      </c>
      <c r="G11" s="5">
        <v>1</v>
      </c>
    </row>
    <row r="12" spans="1:7" x14ac:dyDescent="0.25">
      <c r="A12" s="5" t="s">
        <v>12</v>
      </c>
      <c r="B12" s="5" t="s">
        <v>60</v>
      </c>
      <c r="C12" s="5" t="s">
        <v>2</v>
      </c>
      <c r="D12" s="5"/>
      <c r="E12" s="5" t="s">
        <v>168</v>
      </c>
      <c r="F12" s="5" t="s">
        <v>14</v>
      </c>
      <c r="G12" s="5">
        <v>1</v>
      </c>
    </row>
  </sheetData>
  <mergeCells count="5">
    <mergeCell ref="A1:G1"/>
    <mergeCell ref="B2:G2"/>
    <mergeCell ref="B3:G3"/>
    <mergeCell ref="B4:G4"/>
    <mergeCell ref="B5:G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03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126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6" t="s">
        <v>128</v>
      </c>
      <c r="C5" s="5" t="s">
        <v>2</v>
      </c>
      <c r="D5" s="5"/>
      <c r="E5" s="5" t="s">
        <v>129</v>
      </c>
      <c r="F5" s="5" t="s">
        <v>12</v>
      </c>
      <c r="G5" s="5" t="s">
        <v>2</v>
      </c>
    </row>
    <row r="6" spans="1:7" x14ac:dyDescent="0.25" outlineLevel="1" collapsed="1">
      <c r="A6" s="8" t="s">
        <v>12</v>
      </c>
      <c r="B6" s="9" t="s">
        <v>130</v>
      </c>
      <c r="C6" s="8" t="s">
        <v>2</v>
      </c>
      <c r="D6" s="8"/>
      <c r="E6" s="8" t="s">
        <v>131</v>
      </c>
      <c r="F6" s="8" t="s">
        <v>12</v>
      </c>
      <c r="G6" s="8" t="s">
        <v>2</v>
      </c>
    </row>
    <row r="7" spans="1:7" x14ac:dyDescent="0.25" outlineLevel="2" collapsed="1">
      <c r="A7" s="7" t="s">
        <v>12</v>
      </c>
      <c r="B7" s="7" t="s">
        <v>60</v>
      </c>
      <c r="C7" s="7" t="s">
        <v>2</v>
      </c>
      <c r="D7" s="7"/>
      <c r="E7" s="7" t="s">
        <v>132</v>
      </c>
      <c r="F7" s="7" t="s">
        <v>14</v>
      </c>
      <c r="G7" s="7">
        <v>1</v>
      </c>
    </row>
    <row r="8" spans="1:7" x14ac:dyDescent="0.25" outlineLevel="2" collapsed="1">
      <c r="A8" s="7" t="s">
        <v>12</v>
      </c>
      <c r="B8" s="7" t="s">
        <v>60</v>
      </c>
      <c r="C8" s="7" t="s">
        <v>2</v>
      </c>
      <c r="D8" s="7"/>
      <c r="E8" s="7" t="s">
        <v>133</v>
      </c>
      <c r="F8" s="7" t="s">
        <v>14</v>
      </c>
      <c r="G8" s="7">
        <v>1</v>
      </c>
    </row>
    <row r="9" spans="1:7" x14ac:dyDescent="0.25" outlineLevel="2" collapsed="1">
      <c r="A9" s="7" t="s">
        <v>12</v>
      </c>
      <c r="B9" s="7" t="s">
        <v>62</v>
      </c>
      <c r="C9" s="7" t="s">
        <v>2</v>
      </c>
      <c r="D9" s="7"/>
      <c r="E9" s="7" t="s">
        <v>134</v>
      </c>
      <c r="F9" s="7" t="s">
        <v>14</v>
      </c>
      <c r="G9" s="7" t="b">
        <v>1</v>
      </c>
    </row>
    <row r="10" spans="1:7" x14ac:dyDescent="0.25" outlineLevel="2" collapsed="1">
      <c r="A10" s="7" t="s">
        <v>12</v>
      </c>
      <c r="B10" s="7" t="s">
        <v>60</v>
      </c>
      <c r="C10" s="7" t="s">
        <v>2</v>
      </c>
      <c r="D10" s="7"/>
      <c r="E10" s="7" t="s">
        <v>135</v>
      </c>
      <c r="F10" s="7" t="s">
        <v>14</v>
      </c>
      <c r="G10" s="7">
        <v>1</v>
      </c>
    </row>
    <row r="11" spans="1:7" x14ac:dyDescent="0.25" outlineLevel="2" collapsed="1">
      <c r="A11" s="7" t="s">
        <v>12</v>
      </c>
      <c r="B11" s="7" t="s">
        <v>60</v>
      </c>
      <c r="C11" s="7" t="s">
        <v>2</v>
      </c>
      <c r="D11" s="7"/>
      <c r="E11" s="7" t="s">
        <v>136</v>
      </c>
      <c r="F11" s="7" t="s">
        <v>14</v>
      </c>
      <c r="G11" s="7">
        <v>1</v>
      </c>
    </row>
    <row r="12" spans="1:7" x14ac:dyDescent="0.25" outlineLevel="1" collapsed="1">
      <c r="A12" s="8" t="s">
        <v>12</v>
      </c>
      <c r="B12" s="9" t="s">
        <v>137</v>
      </c>
      <c r="C12" s="8" t="s">
        <v>2</v>
      </c>
      <c r="D12" s="8"/>
      <c r="E12" s="8" t="s">
        <v>138</v>
      </c>
      <c r="F12" s="8" t="s">
        <v>12</v>
      </c>
      <c r="G12" s="8" t="s">
        <v>2</v>
      </c>
    </row>
    <row r="13" spans="1:7" x14ac:dyDescent="0.25" outlineLevel="2" collapsed="1">
      <c r="A13" s="7" t="s">
        <v>12</v>
      </c>
      <c r="B13" s="7" t="s">
        <v>60</v>
      </c>
      <c r="C13" s="7" t="s">
        <v>2</v>
      </c>
      <c r="D13" s="7"/>
      <c r="E13" s="7" t="s">
        <v>139</v>
      </c>
      <c r="F13" s="7" t="s">
        <v>14</v>
      </c>
      <c r="G13" s="7">
        <v>1</v>
      </c>
    </row>
    <row r="14" spans="1:7" x14ac:dyDescent="0.25" outlineLevel="2" collapsed="1">
      <c r="A14" s="7" t="s">
        <v>12</v>
      </c>
      <c r="B14" s="7" t="s">
        <v>60</v>
      </c>
      <c r="C14" s="7" t="s">
        <v>2</v>
      </c>
      <c r="D14" s="7"/>
      <c r="E14" s="7" t="s">
        <v>140</v>
      </c>
      <c r="F14" s="7" t="s">
        <v>14</v>
      </c>
      <c r="G14" s="7">
        <v>1</v>
      </c>
    </row>
    <row r="15" spans="1:7" x14ac:dyDescent="0.25" outlineLevel="2" collapsed="1">
      <c r="A15" s="7" t="s">
        <v>12</v>
      </c>
      <c r="B15" s="7" t="s">
        <v>60</v>
      </c>
      <c r="C15" s="7" t="s">
        <v>2</v>
      </c>
      <c r="D15" s="7"/>
      <c r="E15" s="7" t="s">
        <v>141</v>
      </c>
      <c r="F15" s="7" t="s">
        <v>14</v>
      </c>
      <c r="G15" s="7">
        <v>1</v>
      </c>
    </row>
    <row r="16" spans="1:7" x14ac:dyDescent="0.25" outlineLevel="2" collapsed="1">
      <c r="A16" s="7" t="s">
        <v>12</v>
      </c>
      <c r="B16" s="7" t="s">
        <v>60</v>
      </c>
      <c r="C16" s="7" t="s">
        <v>2</v>
      </c>
      <c r="D16" s="7"/>
      <c r="E16" s="7" t="s">
        <v>142</v>
      </c>
      <c r="F16" s="7" t="s">
        <v>14</v>
      </c>
      <c r="G16" s="7">
        <v>1</v>
      </c>
    </row>
    <row r="17" spans="1:7" x14ac:dyDescent="0.25" outlineLevel="2" collapsed="1">
      <c r="A17" s="7" t="s">
        <v>12</v>
      </c>
      <c r="B17" s="7" t="s">
        <v>60</v>
      </c>
      <c r="C17" s="7" t="s">
        <v>2</v>
      </c>
      <c r="D17" s="7"/>
      <c r="E17" s="7" t="s">
        <v>143</v>
      </c>
      <c r="F17" s="7" t="s">
        <v>14</v>
      </c>
      <c r="G17" s="7">
        <v>1</v>
      </c>
    </row>
    <row r="18" spans="1:7" x14ac:dyDescent="0.25" outlineLevel="2" collapsed="1">
      <c r="A18" s="7" t="s">
        <v>12</v>
      </c>
      <c r="B18" s="7" t="s">
        <v>60</v>
      </c>
      <c r="C18" s="7" t="s">
        <v>2</v>
      </c>
      <c r="D18" s="7"/>
      <c r="E18" s="7" t="s">
        <v>144</v>
      </c>
      <c r="F18" s="7" t="s">
        <v>14</v>
      </c>
      <c r="G18" s="7">
        <v>1</v>
      </c>
    </row>
    <row r="19" spans="1:7" x14ac:dyDescent="0.25" outlineLevel="2" collapsed="1">
      <c r="A19" s="7" t="s">
        <v>12</v>
      </c>
      <c r="B19" s="7" t="s">
        <v>60</v>
      </c>
      <c r="C19" s="7" t="s">
        <v>2</v>
      </c>
      <c r="D19" s="7"/>
      <c r="E19" s="7" t="s">
        <v>145</v>
      </c>
      <c r="F19" s="7" t="s">
        <v>14</v>
      </c>
      <c r="G19" s="7">
        <v>1</v>
      </c>
    </row>
    <row r="20" spans="1:7" x14ac:dyDescent="0.25" outlineLevel="2" collapsed="1">
      <c r="A20" s="7" t="s">
        <v>12</v>
      </c>
      <c r="B20" s="7" t="s">
        <v>60</v>
      </c>
      <c r="C20" s="7" t="s">
        <v>2</v>
      </c>
      <c r="D20" s="7"/>
      <c r="E20" s="7" t="s">
        <v>135</v>
      </c>
      <c r="F20" s="7" t="s">
        <v>14</v>
      </c>
      <c r="G20" s="7">
        <v>1</v>
      </c>
    </row>
    <row r="21" spans="1:7" x14ac:dyDescent="0.25" outlineLevel="2" collapsed="1">
      <c r="A21" s="8" t="s">
        <v>12</v>
      </c>
      <c r="B21" s="9" t="s">
        <v>146</v>
      </c>
      <c r="C21" s="8" t="s">
        <v>2</v>
      </c>
      <c r="D21" s="8"/>
      <c r="E21" s="8" t="s">
        <v>147</v>
      </c>
      <c r="F21" s="8" t="s">
        <v>14</v>
      </c>
      <c r="G21" s="8" t="s">
        <v>2</v>
      </c>
    </row>
    <row r="22" spans="1:7" x14ac:dyDescent="0.25" outlineLevel="3" collapsed="1">
      <c r="A22" s="7" t="s">
        <v>12</v>
      </c>
      <c r="B22" s="7" t="s">
        <v>96</v>
      </c>
      <c r="C22" s="10" t="s">
        <v>148</v>
      </c>
      <c r="D22" s="7"/>
      <c r="E22" s="7" t="s">
        <v>149</v>
      </c>
      <c r="F22" s="7" t="s">
        <v>14</v>
      </c>
      <c r="G22" s="7" t="s">
        <v>150</v>
      </c>
    </row>
    <row r="23" spans="1:7" x14ac:dyDescent="0.25" outlineLevel="3" collapsed="1">
      <c r="A23" s="7" t="s">
        <v>12</v>
      </c>
      <c r="B23" s="7" t="s">
        <v>96</v>
      </c>
      <c r="C23" s="10" t="s">
        <v>151</v>
      </c>
      <c r="D23" s="7"/>
      <c r="E23" s="7" t="s">
        <v>152</v>
      </c>
      <c r="F23" s="7" t="s">
        <v>14</v>
      </c>
      <c r="G23" s="7" t="s">
        <v>153</v>
      </c>
    </row>
    <row r="24" spans="1:7" x14ac:dyDescent="0.25" outlineLevel="3" collapsed="1">
      <c r="A24" s="8" t="s">
        <v>14</v>
      </c>
      <c r="B24" s="9" t="s">
        <v>154</v>
      </c>
      <c r="C24" s="8" t="s">
        <v>2</v>
      </c>
      <c r="D24" s="8">
        <f>EXACT(G23,"Between two points of time")</f>
      </c>
      <c r="E24" s="8" t="s">
        <v>155</v>
      </c>
      <c r="F24" s="8" t="s">
        <v>14</v>
      </c>
      <c r="G24" s="8" t="s">
        <v>2</v>
      </c>
    </row>
    <row r="25" spans="1:7" x14ac:dyDescent="0.25" outlineLevel="4" collapsed="1">
      <c r="A25" s="7" t="s">
        <v>12</v>
      </c>
      <c r="B25" s="7" t="s">
        <v>96</v>
      </c>
      <c r="C25" s="10" t="s">
        <v>156</v>
      </c>
      <c r="D25" s="7"/>
      <c r="E25" s="7" t="s">
        <v>157</v>
      </c>
      <c r="F25" s="7" t="s">
        <v>14</v>
      </c>
      <c r="G25" s="7" t="s">
        <v>158</v>
      </c>
    </row>
    <row r="26" spans="1:7" x14ac:dyDescent="0.25" outlineLevel="4" collapsed="1">
      <c r="A26" s="8" t="s">
        <v>14</v>
      </c>
      <c r="B26" s="9" t="s">
        <v>159</v>
      </c>
      <c r="C26" s="8" t="s">
        <v>2</v>
      </c>
      <c r="D26" s="8">
        <f>EXACT(G25,"Estimation by proportionate crown cover")</f>
      </c>
      <c r="E26" s="8" t="s">
        <v>160</v>
      </c>
      <c r="F26" s="8" t="s">
        <v>14</v>
      </c>
      <c r="G26" s="8" t="s">
        <v>2</v>
      </c>
    </row>
    <row r="27" spans="1:7" x14ac:dyDescent="0.25" outlineLevel="5" collapsed="1">
      <c r="A27" s="8" t="s">
        <v>12</v>
      </c>
      <c r="B27" s="9" t="s">
        <v>161</v>
      </c>
      <c r="C27" s="8" t="s">
        <v>2</v>
      </c>
      <c r="D27" s="8"/>
      <c r="E27" s="8" t="s">
        <v>162</v>
      </c>
      <c r="F27" s="8" t="s">
        <v>12</v>
      </c>
      <c r="G27" s="8" t="s">
        <v>2</v>
      </c>
    </row>
    <row r="28" spans="1:7" x14ac:dyDescent="0.25" outlineLevel="6" collapsed="1">
      <c r="A28" s="7" t="s">
        <v>12</v>
      </c>
      <c r="B28" s="7" t="s">
        <v>60</v>
      </c>
      <c r="C28" s="7" t="s">
        <v>2</v>
      </c>
      <c r="D28" s="7"/>
      <c r="E28" s="7" t="s">
        <v>163</v>
      </c>
      <c r="F28" s="7" t="s">
        <v>14</v>
      </c>
      <c r="G28" s="7">
        <v>1</v>
      </c>
    </row>
    <row r="29" spans="1:7" x14ac:dyDescent="0.25" outlineLevel="6" collapsed="1">
      <c r="A29" s="7" t="s">
        <v>12</v>
      </c>
      <c r="B29" s="7" t="s">
        <v>60</v>
      </c>
      <c r="C29" s="7" t="s">
        <v>2</v>
      </c>
      <c r="D29" s="7"/>
      <c r="E29" s="7" t="s">
        <v>164</v>
      </c>
      <c r="F29" s="7" t="s">
        <v>14</v>
      </c>
      <c r="G29" s="7">
        <v>1</v>
      </c>
    </row>
    <row r="30" spans="1:7" x14ac:dyDescent="0.25" outlineLevel="6" collapsed="1">
      <c r="A30" s="7" t="s">
        <v>12</v>
      </c>
      <c r="B30" s="7" t="s">
        <v>60</v>
      </c>
      <c r="C30" s="7" t="s">
        <v>2</v>
      </c>
      <c r="D30" s="7"/>
      <c r="E30" s="7" t="s">
        <v>165</v>
      </c>
      <c r="F30" s="7" t="s">
        <v>14</v>
      </c>
      <c r="G30" s="7">
        <v>1</v>
      </c>
    </row>
    <row r="31" spans="1:7" x14ac:dyDescent="0.25" outlineLevel="6" collapsed="1">
      <c r="A31" s="7" t="s">
        <v>12</v>
      </c>
      <c r="B31" s="7" t="s">
        <v>60</v>
      </c>
      <c r="C31" s="7" t="s">
        <v>2</v>
      </c>
      <c r="D31" s="7"/>
      <c r="E31" s="7" t="s">
        <v>166</v>
      </c>
      <c r="F31" s="7" t="s">
        <v>14</v>
      </c>
      <c r="G31" s="7">
        <v>1</v>
      </c>
    </row>
    <row r="32" spans="1:7" x14ac:dyDescent="0.25" outlineLevel="6" collapsed="1">
      <c r="A32" s="7" t="s">
        <v>12</v>
      </c>
      <c r="B32" s="7" t="s">
        <v>60</v>
      </c>
      <c r="C32" s="7" t="s">
        <v>2</v>
      </c>
      <c r="D32" s="7"/>
      <c r="E32" s="7" t="s">
        <v>167</v>
      </c>
      <c r="F32" s="7" t="s">
        <v>14</v>
      </c>
      <c r="G32" s="7">
        <v>1</v>
      </c>
    </row>
    <row r="33" spans="1:7" x14ac:dyDescent="0.25" outlineLevel="6" collapsed="1">
      <c r="A33" s="7" t="s">
        <v>12</v>
      </c>
      <c r="B33" s="7" t="s">
        <v>60</v>
      </c>
      <c r="C33" s="7" t="s">
        <v>2</v>
      </c>
      <c r="D33" s="7"/>
      <c r="E33" s="7" t="s">
        <v>168</v>
      </c>
      <c r="F33" s="7" t="s">
        <v>14</v>
      </c>
      <c r="G33" s="7">
        <v>1</v>
      </c>
    </row>
    <row r="34" spans="1:7" x14ac:dyDescent="0.25" outlineLevel="4" collapsed="1">
      <c r="A34" s="8" t="s">
        <v>14</v>
      </c>
      <c r="B34" s="9" t="s">
        <v>169</v>
      </c>
      <c r="C34" s="8" t="s">
        <v>2</v>
      </c>
      <c r="D34" s="8">
        <f>EXACT(G25,"Direct estimation of change by re-measurement of sample plots")</f>
      </c>
      <c r="E34" s="8" t="s">
        <v>170</v>
      </c>
      <c r="F34" s="8" t="s">
        <v>14</v>
      </c>
      <c r="G34" s="8" t="s">
        <v>2</v>
      </c>
    </row>
    <row r="35" spans="1:7" x14ac:dyDescent="0.25" outlineLevel="5" collapsed="1">
      <c r="A35" s="7" t="s">
        <v>12</v>
      </c>
      <c r="B35" s="7" t="s">
        <v>60</v>
      </c>
      <c r="C35" s="7" t="s">
        <v>2</v>
      </c>
      <c r="D35" s="7"/>
      <c r="E35" s="7" t="s">
        <v>164</v>
      </c>
      <c r="F35" s="7" t="s">
        <v>14</v>
      </c>
      <c r="G35" s="7">
        <v>1</v>
      </c>
    </row>
    <row r="36" spans="1:7" x14ac:dyDescent="0.25" outlineLevel="5" collapsed="1">
      <c r="A36" s="7" t="s">
        <v>12</v>
      </c>
      <c r="B36" s="7" t="s">
        <v>60</v>
      </c>
      <c r="C36" s="7" t="s">
        <v>2</v>
      </c>
      <c r="D36" s="7"/>
      <c r="E36" s="7" t="s">
        <v>171</v>
      </c>
      <c r="F36" s="7" t="s">
        <v>14</v>
      </c>
      <c r="G36" s="7">
        <v>1</v>
      </c>
    </row>
    <row r="37" spans="1:7" x14ac:dyDescent="0.25" outlineLevel="5" collapsed="1">
      <c r="A37" s="7" t="s">
        <v>12</v>
      </c>
      <c r="B37" s="7" t="s">
        <v>60</v>
      </c>
      <c r="C37" s="7" t="s">
        <v>2</v>
      </c>
      <c r="D37" s="7"/>
      <c r="E37" s="7" t="s">
        <v>172</v>
      </c>
      <c r="F37" s="7" t="s">
        <v>14</v>
      </c>
      <c r="G37" s="7">
        <v>1</v>
      </c>
    </row>
    <row r="38" spans="1:7" x14ac:dyDescent="0.25" outlineLevel="5" collapsed="1">
      <c r="A38" s="7" t="s">
        <v>12</v>
      </c>
      <c r="B38" s="7" t="s">
        <v>60</v>
      </c>
      <c r="C38" s="7" t="s">
        <v>2</v>
      </c>
      <c r="D38" s="7"/>
      <c r="E38" s="7" t="s">
        <v>173</v>
      </c>
      <c r="F38" s="7" t="s">
        <v>14</v>
      </c>
      <c r="G38" s="7">
        <v>1</v>
      </c>
    </row>
    <row r="39" spans="1:7" x14ac:dyDescent="0.25" outlineLevel="5" collapsed="1">
      <c r="A39" s="7" t="s">
        <v>12</v>
      </c>
      <c r="B39" s="7" t="s">
        <v>60</v>
      </c>
      <c r="C39" s="7" t="s">
        <v>2</v>
      </c>
      <c r="D39" s="7"/>
      <c r="E39" s="7" t="s">
        <v>174</v>
      </c>
      <c r="F39" s="7" t="s">
        <v>14</v>
      </c>
      <c r="G39" s="7">
        <v>1</v>
      </c>
    </row>
    <row r="40" spans="1:7" x14ac:dyDescent="0.25" outlineLevel="5" collapsed="1">
      <c r="A40" s="7" t="s">
        <v>12</v>
      </c>
      <c r="B40" s="7" t="s">
        <v>60</v>
      </c>
      <c r="C40" s="7" t="s">
        <v>2</v>
      </c>
      <c r="D40" s="7"/>
      <c r="E40" s="7" t="s">
        <v>175</v>
      </c>
      <c r="F40" s="7" t="s">
        <v>14</v>
      </c>
      <c r="G40" s="7">
        <v>1</v>
      </c>
    </row>
    <row r="41" spans="1:7" x14ac:dyDescent="0.25" outlineLevel="5" collapsed="1">
      <c r="A41" s="8" t="s">
        <v>12</v>
      </c>
      <c r="B41" s="9" t="s">
        <v>176</v>
      </c>
      <c r="C41" s="8" t="s">
        <v>2</v>
      </c>
      <c r="D41" s="8"/>
      <c r="E41" s="8" t="s">
        <v>177</v>
      </c>
      <c r="F41" s="8" t="s">
        <v>12</v>
      </c>
      <c r="G41" s="8" t="s">
        <v>2</v>
      </c>
    </row>
    <row r="42" spans="1:7" x14ac:dyDescent="0.25" outlineLevel="6" collapsed="1">
      <c r="A42" s="7" t="s">
        <v>12</v>
      </c>
      <c r="B42" s="7" t="s">
        <v>60</v>
      </c>
      <c r="C42" s="7" t="s">
        <v>2</v>
      </c>
      <c r="D42" s="7"/>
      <c r="E42" s="7" t="s">
        <v>178</v>
      </c>
      <c r="F42" s="7" t="s">
        <v>14</v>
      </c>
      <c r="G42" s="7">
        <v>1</v>
      </c>
    </row>
    <row r="43" spans="1:7" x14ac:dyDescent="0.25" outlineLevel="6" collapsed="1">
      <c r="A43" s="7" t="s">
        <v>12</v>
      </c>
      <c r="B43" s="7" t="s">
        <v>60</v>
      </c>
      <c r="C43" s="7" t="s">
        <v>2</v>
      </c>
      <c r="D43" s="7"/>
      <c r="E43" s="7" t="s">
        <v>179</v>
      </c>
      <c r="F43" s="7" t="s">
        <v>12</v>
      </c>
      <c r="G43" s="7">
        <v>1</v>
      </c>
    </row>
    <row r="44" spans="1:7" x14ac:dyDescent="0.25" outlineLevel="6" collapsed="1">
      <c r="A44" s="7" t="s">
        <v>12</v>
      </c>
      <c r="B44" s="7" t="s">
        <v>60</v>
      </c>
      <c r="C44" s="7" t="s">
        <v>2</v>
      </c>
      <c r="D44" s="7"/>
      <c r="E44" s="7" t="s">
        <v>180</v>
      </c>
      <c r="F44" s="7" t="s">
        <v>14</v>
      </c>
      <c r="G44" s="7">
        <v>1</v>
      </c>
    </row>
    <row r="45" spans="1:7" x14ac:dyDescent="0.25" outlineLevel="6" collapsed="1">
      <c r="A45" s="7" t="s">
        <v>12</v>
      </c>
      <c r="B45" s="7" t="s">
        <v>60</v>
      </c>
      <c r="C45" s="7" t="s">
        <v>2</v>
      </c>
      <c r="D45" s="7"/>
      <c r="E45" s="7" t="s">
        <v>181</v>
      </c>
      <c r="F45" s="7" t="s">
        <v>14</v>
      </c>
      <c r="G45" s="7">
        <v>1</v>
      </c>
    </row>
    <row r="46" spans="1:7" x14ac:dyDescent="0.25" outlineLevel="4" collapsed="1">
      <c r="A46" s="8" t="s">
        <v>14</v>
      </c>
      <c r="B46" s="9" t="s">
        <v>182</v>
      </c>
      <c r="C46" s="8" t="s">
        <v>2</v>
      </c>
      <c r="D46" s="8">
        <f>EXACT(G25,"Difference of two independent stock estimations")</f>
      </c>
      <c r="E46" s="8" t="s">
        <v>158</v>
      </c>
      <c r="F46" s="8" t="s">
        <v>14</v>
      </c>
      <c r="G46" s="8" t="s">
        <v>2</v>
      </c>
    </row>
    <row r="47" spans="1:7" x14ac:dyDescent="0.25" outlineLevel="5" collapsed="1">
      <c r="A47" s="7" t="s">
        <v>12</v>
      </c>
      <c r="B47" s="7" t="s">
        <v>60</v>
      </c>
      <c r="C47" s="7" t="s">
        <v>2</v>
      </c>
      <c r="D47" s="7"/>
      <c r="E47" s="7" t="s">
        <v>183</v>
      </c>
      <c r="F47" s="7" t="s">
        <v>14</v>
      </c>
      <c r="G47" s="7">
        <v>1</v>
      </c>
    </row>
    <row r="48" spans="1:7" x14ac:dyDescent="0.25" outlineLevel="5" collapsed="1">
      <c r="A48" s="7" t="s">
        <v>12</v>
      </c>
      <c r="B48" s="7" t="s">
        <v>60</v>
      </c>
      <c r="C48" s="7" t="s">
        <v>2</v>
      </c>
      <c r="D48" s="7"/>
      <c r="E48" s="7" t="s">
        <v>184</v>
      </c>
      <c r="F48" s="7" t="s">
        <v>14</v>
      </c>
      <c r="G48" s="7">
        <v>1</v>
      </c>
    </row>
    <row r="49" spans="1:7" x14ac:dyDescent="0.25" outlineLevel="5" collapsed="1">
      <c r="A49" s="7" t="s">
        <v>12</v>
      </c>
      <c r="B49" s="7" t="s">
        <v>60</v>
      </c>
      <c r="C49" s="7" t="s">
        <v>2</v>
      </c>
      <c r="D49" s="7"/>
      <c r="E49" s="7" t="s">
        <v>185</v>
      </c>
      <c r="F49" s="7" t="s">
        <v>14</v>
      </c>
      <c r="G49" s="7">
        <v>1</v>
      </c>
    </row>
    <row r="50" spans="1:7" x14ac:dyDescent="0.25" outlineLevel="5" collapsed="1">
      <c r="A50" s="7" t="s">
        <v>12</v>
      </c>
      <c r="B50" s="7" t="s">
        <v>60</v>
      </c>
      <c r="C50" s="7" t="s">
        <v>2</v>
      </c>
      <c r="D50" s="7"/>
      <c r="E50" s="7" t="s">
        <v>186</v>
      </c>
      <c r="F50" s="7" t="s">
        <v>14</v>
      </c>
      <c r="G50" s="7">
        <v>1</v>
      </c>
    </row>
    <row r="51" spans="1:7" x14ac:dyDescent="0.25" outlineLevel="5" collapsed="1">
      <c r="A51" s="7" t="s">
        <v>12</v>
      </c>
      <c r="B51" s="7" t="s">
        <v>60</v>
      </c>
      <c r="C51" s="7" t="s">
        <v>2</v>
      </c>
      <c r="D51" s="7"/>
      <c r="E51" s="7" t="s">
        <v>187</v>
      </c>
      <c r="F51" s="7" t="s">
        <v>14</v>
      </c>
      <c r="G51" s="7">
        <v>1</v>
      </c>
    </row>
    <row r="52" spans="1:7" x14ac:dyDescent="0.25" outlineLevel="3" collapsed="1">
      <c r="A52" s="8" t="s">
        <v>14</v>
      </c>
      <c r="B52" s="9" t="s">
        <v>188</v>
      </c>
      <c r="C52" s="8" t="s">
        <v>2</v>
      </c>
      <c r="D52" s="8">
        <f>NOT(EXACT(G23,"Between two points of time"))</f>
      </c>
      <c r="E52" s="8" t="s">
        <v>189</v>
      </c>
      <c r="F52" s="8" t="s">
        <v>14</v>
      </c>
      <c r="G52" s="8" t="s">
        <v>2</v>
      </c>
    </row>
    <row r="53" spans="1:7" x14ac:dyDescent="0.25" outlineLevel="4" collapsed="1">
      <c r="A53" s="7" t="s">
        <v>12</v>
      </c>
      <c r="B53" s="7" t="s">
        <v>60</v>
      </c>
      <c r="C53" s="7" t="s">
        <v>2</v>
      </c>
      <c r="D53" s="7" t="s">
        <v>14</v>
      </c>
      <c r="E53" s="7" t="s">
        <v>190</v>
      </c>
      <c r="F53" s="7" t="s">
        <v>14</v>
      </c>
      <c r="G53" s="7">
        <v>1</v>
      </c>
    </row>
    <row r="54" spans="1:7" x14ac:dyDescent="0.25" outlineLevel="4" collapsed="1">
      <c r="A54" s="7" t="s">
        <v>12</v>
      </c>
      <c r="B54" s="7" t="s">
        <v>60</v>
      </c>
      <c r="C54" s="7" t="s">
        <v>2</v>
      </c>
      <c r="D54" s="7" t="s">
        <v>14</v>
      </c>
      <c r="E54" s="7" t="s">
        <v>191</v>
      </c>
      <c r="F54" s="7" t="s">
        <v>14</v>
      </c>
      <c r="G54" s="7">
        <v>1</v>
      </c>
    </row>
    <row r="55" spans="1:7" x14ac:dyDescent="0.25" outlineLevel="4" collapsed="1">
      <c r="A55" s="7" t="s">
        <v>12</v>
      </c>
      <c r="B55" s="7" t="s">
        <v>60</v>
      </c>
      <c r="C55" s="7" t="s">
        <v>2</v>
      </c>
      <c r="D55" s="7"/>
      <c r="E55" s="7" t="s">
        <v>192</v>
      </c>
      <c r="F55" s="7" t="s">
        <v>14</v>
      </c>
      <c r="G55" s="7">
        <v>1</v>
      </c>
    </row>
    <row r="56" spans="1:7" x14ac:dyDescent="0.25" outlineLevel="3" collapsed="1">
      <c r="A56" s="8" t="s">
        <v>12</v>
      </c>
      <c r="B56" s="9" t="s">
        <v>193</v>
      </c>
      <c r="C56" s="8" t="s">
        <v>2</v>
      </c>
      <c r="D56" s="8"/>
      <c r="E56" s="8" t="s">
        <v>194</v>
      </c>
      <c r="F56" s="8" t="s">
        <v>14</v>
      </c>
      <c r="G56" s="8" t="s">
        <v>2</v>
      </c>
    </row>
    <row r="57" spans="1:7" x14ac:dyDescent="0.25" outlineLevel="4" collapsed="1">
      <c r="A57" s="7" t="s">
        <v>12</v>
      </c>
      <c r="B57" s="7" t="s">
        <v>96</v>
      </c>
      <c r="C57" s="10" t="s">
        <v>195</v>
      </c>
      <c r="D57" s="7"/>
      <c r="E57" s="7" t="s">
        <v>196</v>
      </c>
      <c r="F57" s="7" t="s">
        <v>14</v>
      </c>
      <c r="G57" s="7" t="s">
        <v>197</v>
      </c>
    </row>
    <row r="58" spans="1:7" x14ac:dyDescent="0.25" outlineLevel="4" collapsed="1">
      <c r="A58" s="8" t="s">
        <v>14</v>
      </c>
      <c r="B58" s="9" t="s">
        <v>198</v>
      </c>
      <c r="C58" s="8" t="s">
        <v>2</v>
      </c>
      <c r="D58" s="8">
        <f>EXACT(G57,"Updating the previous stock by independent measurement of change")</f>
      </c>
      <c r="E58" s="8" t="s">
        <v>199</v>
      </c>
      <c r="F58" s="8" t="s">
        <v>14</v>
      </c>
      <c r="G58" s="8" t="s">
        <v>2</v>
      </c>
    </row>
    <row r="59" spans="1:7" x14ac:dyDescent="0.25" outlineLevel="5" collapsed="1">
      <c r="A59" s="7" t="s">
        <v>12</v>
      </c>
      <c r="B59" s="7" t="s">
        <v>60</v>
      </c>
      <c r="C59" s="7" t="s">
        <v>2</v>
      </c>
      <c r="D59" s="7"/>
      <c r="E59" s="7" t="s">
        <v>200</v>
      </c>
      <c r="F59" s="7" t="s">
        <v>14</v>
      </c>
      <c r="G59" s="7">
        <v>1</v>
      </c>
    </row>
    <row r="60" spans="1:7" x14ac:dyDescent="0.25" outlineLevel="5" collapsed="1">
      <c r="A60" s="7" t="s">
        <v>12</v>
      </c>
      <c r="B60" s="7" t="s">
        <v>60</v>
      </c>
      <c r="C60" s="7" t="s">
        <v>2</v>
      </c>
      <c r="D60" s="7"/>
      <c r="E60" s="7" t="s">
        <v>201</v>
      </c>
      <c r="F60" s="7" t="s">
        <v>14</v>
      </c>
      <c r="G60" s="7">
        <v>1</v>
      </c>
    </row>
    <row r="61" spans="1:7" x14ac:dyDescent="0.25" outlineLevel="5" collapsed="1">
      <c r="A61" s="7" t="s">
        <v>12</v>
      </c>
      <c r="B61" s="7" t="s">
        <v>60</v>
      </c>
      <c r="C61" s="7" t="s">
        <v>2</v>
      </c>
      <c r="D61" s="7"/>
      <c r="E61" s="7" t="s">
        <v>202</v>
      </c>
      <c r="F61" s="7" t="s">
        <v>14</v>
      </c>
      <c r="G61" s="7">
        <v>1</v>
      </c>
    </row>
    <row r="62" spans="1:7" x14ac:dyDescent="0.25" outlineLevel="5" collapsed="1">
      <c r="A62" s="7" t="s">
        <v>12</v>
      </c>
      <c r="B62" s="7" t="s">
        <v>60</v>
      </c>
      <c r="C62" s="7" t="s">
        <v>2</v>
      </c>
      <c r="D62" s="7"/>
      <c r="E62" s="7" t="s">
        <v>203</v>
      </c>
      <c r="F62" s="7" t="s">
        <v>14</v>
      </c>
      <c r="G62" s="7">
        <v>1</v>
      </c>
    </row>
    <row r="63" spans="1:7" x14ac:dyDescent="0.25" outlineLevel="5" collapsed="1">
      <c r="A63" s="7" t="s">
        <v>12</v>
      </c>
      <c r="B63" s="7" t="s">
        <v>60</v>
      </c>
      <c r="C63" s="7" t="s">
        <v>2</v>
      </c>
      <c r="D63" s="7"/>
      <c r="E63" s="7" t="s">
        <v>204</v>
      </c>
      <c r="F63" s="7" t="s">
        <v>14</v>
      </c>
      <c r="G63" s="7">
        <v>1</v>
      </c>
    </row>
    <row r="64" spans="1:7" x14ac:dyDescent="0.25" outlineLevel="4" collapsed="1">
      <c r="A64" s="8" t="s">
        <v>14</v>
      </c>
      <c r="B64" s="9" t="s">
        <v>205</v>
      </c>
      <c r="C64" s="8" t="s">
        <v>2</v>
      </c>
      <c r="D64" s="8">
        <f>EXACT(G57,"Proportionate crown cover")</f>
      </c>
      <c r="E64" s="8" t="s">
        <v>206</v>
      </c>
      <c r="F64" s="8" t="s">
        <v>14</v>
      </c>
      <c r="G64" s="8" t="s">
        <v>2</v>
      </c>
    </row>
    <row r="65" spans="1:7" x14ac:dyDescent="0.25" outlineLevel="5" collapsed="1">
      <c r="A65" s="8" t="s">
        <v>12</v>
      </c>
      <c r="B65" s="9" t="s">
        <v>207</v>
      </c>
      <c r="C65" s="8" t="s">
        <v>2</v>
      </c>
      <c r="D65" s="8"/>
      <c r="E65" s="8" t="s">
        <v>208</v>
      </c>
      <c r="F65" s="8" t="s">
        <v>12</v>
      </c>
      <c r="G65" s="8" t="s">
        <v>2</v>
      </c>
    </row>
    <row r="66" spans="1:7" x14ac:dyDescent="0.25" outlineLevel="6" collapsed="1">
      <c r="A66" s="7" t="s">
        <v>12</v>
      </c>
      <c r="B66" s="7" t="s">
        <v>60</v>
      </c>
      <c r="C66" s="7" t="s">
        <v>2</v>
      </c>
      <c r="D66" s="7"/>
      <c r="E66" s="7" t="s">
        <v>209</v>
      </c>
      <c r="F66" s="7" t="s">
        <v>14</v>
      </c>
      <c r="G66" s="7">
        <v>1</v>
      </c>
    </row>
    <row r="67" spans="1:7" x14ac:dyDescent="0.25" outlineLevel="6" collapsed="1">
      <c r="A67" s="7" t="s">
        <v>12</v>
      </c>
      <c r="B67" s="7" t="s">
        <v>60</v>
      </c>
      <c r="C67" s="7" t="s">
        <v>2</v>
      </c>
      <c r="D67" s="7"/>
      <c r="E67" s="7" t="s">
        <v>164</v>
      </c>
      <c r="F67" s="7" t="s">
        <v>14</v>
      </c>
      <c r="G67" s="7">
        <v>1</v>
      </c>
    </row>
    <row r="68" spans="1:7" x14ac:dyDescent="0.25" outlineLevel="6" collapsed="1">
      <c r="A68" s="7" t="s">
        <v>12</v>
      </c>
      <c r="B68" s="7" t="s">
        <v>60</v>
      </c>
      <c r="C68" s="7" t="s">
        <v>2</v>
      </c>
      <c r="D68" s="7"/>
      <c r="E68" s="7" t="s">
        <v>210</v>
      </c>
      <c r="F68" s="7" t="s">
        <v>14</v>
      </c>
      <c r="G68" s="7">
        <v>1</v>
      </c>
    </row>
    <row r="69" spans="1:7" x14ac:dyDescent="0.25" outlineLevel="6" collapsed="1">
      <c r="A69" s="7" t="s">
        <v>12</v>
      </c>
      <c r="B69" s="7" t="s">
        <v>60</v>
      </c>
      <c r="C69" s="7" t="s">
        <v>2</v>
      </c>
      <c r="D69" s="7"/>
      <c r="E69" s="7" t="s">
        <v>211</v>
      </c>
      <c r="F69" s="7" t="s">
        <v>14</v>
      </c>
      <c r="G69" s="7">
        <v>1</v>
      </c>
    </row>
    <row r="70" spans="1:7" x14ac:dyDescent="0.25" outlineLevel="6" collapsed="1">
      <c r="A70" s="7" t="s">
        <v>12</v>
      </c>
      <c r="B70" s="7" t="s">
        <v>60</v>
      </c>
      <c r="C70" s="7" t="s">
        <v>2</v>
      </c>
      <c r="D70" s="7"/>
      <c r="E70" s="7" t="s">
        <v>212</v>
      </c>
      <c r="F70" s="7" t="s">
        <v>14</v>
      </c>
      <c r="G70" s="7">
        <v>1</v>
      </c>
    </row>
    <row r="71" spans="1:7" x14ac:dyDescent="0.25" outlineLevel="6" collapsed="1">
      <c r="A71" s="7" t="s">
        <v>12</v>
      </c>
      <c r="B71" s="7" t="s">
        <v>60</v>
      </c>
      <c r="C71" s="7" t="s">
        <v>2</v>
      </c>
      <c r="D71" s="7"/>
      <c r="E71" s="7" t="s">
        <v>213</v>
      </c>
      <c r="F71" s="7" t="s">
        <v>14</v>
      </c>
      <c r="G71" s="7">
        <v>1</v>
      </c>
    </row>
    <row r="72" spans="1:7" x14ac:dyDescent="0.25" outlineLevel="4" collapsed="1">
      <c r="A72" s="8" t="s">
        <v>14</v>
      </c>
      <c r="B72" s="9" t="s">
        <v>214</v>
      </c>
      <c r="C72" s="8" t="s">
        <v>2</v>
      </c>
      <c r="D72" s="8">
        <f>EXACT(G57,"Measurement of sample plots")</f>
      </c>
      <c r="E72" s="8" t="s">
        <v>197</v>
      </c>
      <c r="F72" s="8" t="s">
        <v>14</v>
      </c>
      <c r="G72" s="8" t="s">
        <v>2</v>
      </c>
    </row>
    <row r="73" spans="1:7" x14ac:dyDescent="0.25" outlineLevel="5" collapsed="1">
      <c r="A73" s="7" t="s">
        <v>12</v>
      </c>
      <c r="B73" s="7" t="s">
        <v>96</v>
      </c>
      <c r="C73" s="10" t="s">
        <v>215</v>
      </c>
      <c r="D73" s="7"/>
      <c r="E73" s="7" t="s">
        <v>216</v>
      </c>
      <c r="F73" s="7" t="s">
        <v>14</v>
      </c>
      <c r="G73" s="7" t="s">
        <v>217</v>
      </c>
    </row>
    <row r="74" spans="1:7" x14ac:dyDescent="0.25" outlineLevel="5" collapsed="1">
      <c r="A74" s="8" t="s">
        <v>14</v>
      </c>
      <c r="B74" s="9" t="s">
        <v>218</v>
      </c>
      <c r="C74" s="8" t="s">
        <v>2</v>
      </c>
      <c r="D74" s="8">
        <f>EXACT(G73,"Stratified random sampling")</f>
      </c>
      <c r="E74" s="8" t="s">
        <v>217</v>
      </c>
      <c r="F74" s="8" t="s">
        <v>14</v>
      </c>
      <c r="G74" s="8" t="s">
        <v>2</v>
      </c>
    </row>
    <row r="75" spans="1:7" x14ac:dyDescent="0.25" outlineLevel="6" collapsed="1">
      <c r="A75" s="7" t="s">
        <v>12</v>
      </c>
      <c r="B75" s="7" t="s">
        <v>60</v>
      </c>
      <c r="C75" s="7" t="s">
        <v>2</v>
      </c>
      <c r="D75" s="7"/>
      <c r="E75" s="7" t="s">
        <v>164</v>
      </c>
      <c r="F75" s="7" t="s">
        <v>14</v>
      </c>
      <c r="G75" s="7">
        <v>1</v>
      </c>
    </row>
    <row r="76" spans="1:7" x14ac:dyDescent="0.25" outlineLevel="6" collapsed="1">
      <c r="A76" s="7" t="s">
        <v>12</v>
      </c>
      <c r="B76" s="7" t="s">
        <v>60</v>
      </c>
      <c r="C76" s="7" t="s">
        <v>2</v>
      </c>
      <c r="D76" s="7"/>
      <c r="E76" s="7" t="s">
        <v>219</v>
      </c>
      <c r="F76" s="7" t="s">
        <v>14</v>
      </c>
      <c r="G76" s="7">
        <v>1</v>
      </c>
    </row>
    <row r="77" spans="1:7" x14ac:dyDescent="0.25" outlineLevel="6" collapsed="1">
      <c r="A77" s="7" t="s">
        <v>12</v>
      </c>
      <c r="B77" s="7" t="s">
        <v>60</v>
      </c>
      <c r="C77" s="7" t="s">
        <v>2</v>
      </c>
      <c r="D77" s="7"/>
      <c r="E77" s="7" t="s">
        <v>220</v>
      </c>
      <c r="F77" s="7" t="s">
        <v>14</v>
      </c>
      <c r="G77" s="7">
        <v>1</v>
      </c>
    </row>
    <row r="78" spans="1:7" x14ac:dyDescent="0.25" outlineLevel="6" collapsed="1">
      <c r="A78" s="7" t="s">
        <v>12</v>
      </c>
      <c r="B78" s="7" t="s">
        <v>60</v>
      </c>
      <c r="C78" s="7" t="s">
        <v>2</v>
      </c>
      <c r="D78" s="7"/>
      <c r="E78" s="7" t="s">
        <v>221</v>
      </c>
      <c r="F78" s="7" t="s">
        <v>14</v>
      </c>
      <c r="G78" s="7">
        <v>1</v>
      </c>
    </row>
    <row r="79" spans="1:7" x14ac:dyDescent="0.25" outlineLevel="6" collapsed="1">
      <c r="A79" s="7" t="s">
        <v>12</v>
      </c>
      <c r="B79" s="7" t="s">
        <v>60</v>
      </c>
      <c r="C79" s="7" t="s">
        <v>2</v>
      </c>
      <c r="D79" s="7"/>
      <c r="E79" s="7" t="s">
        <v>222</v>
      </c>
      <c r="F79" s="7" t="s">
        <v>14</v>
      </c>
      <c r="G79" s="7">
        <v>1</v>
      </c>
    </row>
    <row r="80" spans="1:7" x14ac:dyDescent="0.25" outlineLevel="6" collapsed="1">
      <c r="A80" s="7" t="s">
        <v>12</v>
      </c>
      <c r="B80" s="7" t="s">
        <v>60</v>
      </c>
      <c r="C80" s="7" t="s">
        <v>2</v>
      </c>
      <c r="D80" s="7"/>
      <c r="E80" s="7" t="s">
        <v>223</v>
      </c>
      <c r="F80" s="7" t="s">
        <v>14</v>
      </c>
      <c r="G80" s="7">
        <v>1</v>
      </c>
    </row>
    <row r="81" spans="1:7" x14ac:dyDescent="0.25" outlineLevel="6" collapsed="1">
      <c r="A81" s="8" t="s">
        <v>12</v>
      </c>
      <c r="B81" s="9" t="s">
        <v>224</v>
      </c>
      <c r="C81" s="8" t="s">
        <v>2</v>
      </c>
      <c r="D81" s="8"/>
      <c r="E81" s="8" t="s">
        <v>225</v>
      </c>
      <c r="F81" s="8" t="s">
        <v>12</v>
      </c>
      <c r="G81" s="8" t="s">
        <v>2</v>
      </c>
    </row>
    <row r="82" spans="1:7" x14ac:dyDescent="0.25" outlineLevel="7" collapsed="1">
      <c r="A82" s="7" t="s">
        <v>12</v>
      </c>
      <c r="B82" s="7" t="s">
        <v>60</v>
      </c>
      <c r="C82" s="7" t="s">
        <v>2</v>
      </c>
      <c r="D82" s="7"/>
      <c r="E82" s="7" t="s">
        <v>483</v>
      </c>
      <c r="F82" s="7" t="s">
        <v>14</v>
      </c>
      <c r="G82" s="7">
        <v>1</v>
      </c>
    </row>
    <row r="83" spans="1:7" x14ac:dyDescent="0.25" outlineLevel="7" collapsed="1">
      <c r="A83" s="7" t="s">
        <v>12</v>
      </c>
      <c r="B83" s="7" t="s">
        <v>60</v>
      </c>
      <c r="C83" s="7" t="s">
        <v>2</v>
      </c>
      <c r="D83" s="7"/>
      <c r="E83" s="7" t="s">
        <v>484</v>
      </c>
      <c r="F83" s="7" t="s">
        <v>14</v>
      </c>
      <c r="G83" s="7">
        <v>1</v>
      </c>
    </row>
    <row r="84" spans="1:7" x14ac:dyDescent="0.25" outlineLevel="7" collapsed="1">
      <c r="A84" s="7" t="s">
        <v>12</v>
      </c>
      <c r="B84" s="7" t="s">
        <v>60</v>
      </c>
      <c r="C84" s="7" t="s">
        <v>2</v>
      </c>
      <c r="D84" s="7"/>
      <c r="E84" s="7" t="s">
        <v>485</v>
      </c>
      <c r="F84" s="7" t="s">
        <v>12</v>
      </c>
      <c r="G84" s="7">
        <v>1</v>
      </c>
    </row>
    <row r="85" spans="1:7" x14ac:dyDescent="0.25" outlineLevel="7" collapsed="1">
      <c r="A85" s="7" t="s">
        <v>12</v>
      </c>
      <c r="B85" s="7" t="s">
        <v>60</v>
      </c>
      <c r="C85" s="7" t="s">
        <v>2</v>
      </c>
      <c r="D85" s="7"/>
      <c r="E85" s="7" t="s">
        <v>486</v>
      </c>
      <c r="F85" s="7" t="s">
        <v>14</v>
      </c>
      <c r="G85" s="7">
        <v>1</v>
      </c>
    </row>
    <row r="86" spans="1:7" x14ac:dyDescent="0.25" outlineLevel="5" collapsed="1">
      <c r="A86" s="8" t="s">
        <v>14</v>
      </c>
      <c r="B86" s="9" t="s">
        <v>226</v>
      </c>
      <c r="C86" s="8" t="s">
        <v>2</v>
      </c>
      <c r="D86" s="8">
        <f>NOT(EXACT(G73,"Stratified random sampling"))</f>
      </c>
      <c r="E86" s="8" t="s">
        <v>227</v>
      </c>
      <c r="F86" s="8" t="s">
        <v>14</v>
      </c>
      <c r="G86" s="8" t="s">
        <v>2</v>
      </c>
    </row>
    <row r="87" spans="1:7" x14ac:dyDescent="0.25" outlineLevel="6" collapsed="1">
      <c r="A87" s="7" t="s">
        <v>12</v>
      </c>
      <c r="B87" s="7" t="s">
        <v>60</v>
      </c>
      <c r="C87" s="7" t="s">
        <v>2</v>
      </c>
      <c r="D87" s="7"/>
      <c r="E87" s="7" t="s">
        <v>164</v>
      </c>
      <c r="F87" s="7" t="s">
        <v>14</v>
      </c>
      <c r="G87" s="7">
        <v>1</v>
      </c>
    </row>
    <row r="88" spans="1:7" x14ac:dyDescent="0.25" outlineLevel="6" collapsed="1">
      <c r="A88" s="7" t="s">
        <v>12</v>
      </c>
      <c r="B88" s="7" t="s">
        <v>60</v>
      </c>
      <c r="C88" s="7" t="s">
        <v>2</v>
      </c>
      <c r="D88" s="7"/>
      <c r="E88" s="7" t="s">
        <v>219</v>
      </c>
      <c r="F88" s="7" t="s">
        <v>14</v>
      </c>
      <c r="G88" s="7">
        <v>1</v>
      </c>
    </row>
    <row r="89" spans="1:7" x14ac:dyDescent="0.25" outlineLevel="6" collapsed="1">
      <c r="A89" s="7" t="s">
        <v>12</v>
      </c>
      <c r="B89" s="7" t="s">
        <v>60</v>
      </c>
      <c r="C89" s="7" t="s">
        <v>2</v>
      </c>
      <c r="D89" s="7"/>
      <c r="E89" s="7" t="s">
        <v>220</v>
      </c>
      <c r="F89" s="7" t="s">
        <v>14</v>
      </c>
      <c r="G89" s="7">
        <v>1</v>
      </c>
    </row>
    <row r="90" spans="1:7" x14ac:dyDescent="0.25" outlineLevel="6" collapsed="1">
      <c r="A90" s="7" t="s">
        <v>12</v>
      </c>
      <c r="B90" s="7" t="s">
        <v>60</v>
      </c>
      <c r="C90" s="7" t="s">
        <v>2</v>
      </c>
      <c r="D90" s="7"/>
      <c r="E90" s="7" t="s">
        <v>221</v>
      </c>
      <c r="F90" s="7" t="s">
        <v>14</v>
      </c>
      <c r="G90" s="7">
        <v>1</v>
      </c>
    </row>
    <row r="91" spans="1:7" x14ac:dyDescent="0.25" outlineLevel="6" collapsed="1">
      <c r="A91" s="7" t="s">
        <v>12</v>
      </c>
      <c r="B91" s="7" t="s">
        <v>60</v>
      </c>
      <c r="C91" s="7" t="s">
        <v>2</v>
      </c>
      <c r="D91" s="7"/>
      <c r="E91" s="7" t="s">
        <v>222</v>
      </c>
      <c r="F91" s="7" t="s">
        <v>14</v>
      </c>
      <c r="G91" s="7">
        <v>1</v>
      </c>
    </row>
    <row r="92" spans="1:7" x14ac:dyDescent="0.25" outlineLevel="6" collapsed="1">
      <c r="A92" s="7" t="s">
        <v>12</v>
      </c>
      <c r="B92" s="7" t="s">
        <v>60</v>
      </c>
      <c r="C92" s="7" t="s">
        <v>2</v>
      </c>
      <c r="D92" s="7"/>
      <c r="E92" s="7" t="s">
        <v>223</v>
      </c>
      <c r="F92" s="7" t="s">
        <v>14</v>
      </c>
      <c r="G92" s="7">
        <v>1</v>
      </c>
    </row>
    <row r="93" spans="1:7" x14ac:dyDescent="0.25" outlineLevel="6" collapsed="1">
      <c r="A93" s="8" t="s">
        <v>12</v>
      </c>
      <c r="B93" s="9" t="s">
        <v>228</v>
      </c>
      <c r="C93" s="8" t="s">
        <v>2</v>
      </c>
      <c r="D93" s="8"/>
      <c r="E93" s="8" t="s">
        <v>225</v>
      </c>
      <c r="F93" s="8" t="s">
        <v>12</v>
      </c>
      <c r="G93" s="8" t="s">
        <v>2</v>
      </c>
    </row>
    <row r="94" spans="1:7" x14ac:dyDescent="0.25" outlineLevel="7" collapsed="1">
      <c r="A94" s="7" t="s">
        <v>12</v>
      </c>
      <c r="B94" s="7" t="s">
        <v>60</v>
      </c>
      <c r="C94" s="7" t="s">
        <v>2</v>
      </c>
      <c r="D94" s="7"/>
      <c r="E94" s="7" t="s">
        <v>483</v>
      </c>
      <c r="F94" s="7" t="s">
        <v>14</v>
      </c>
      <c r="G94" s="7">
        <v>1</v>
      </c>
    </row>
    <row r="95" spans="1:7" x14ac:dyDescent="0.25" outlineLevel="7" collapsed="1">
      <c r="A95" s="7" t="s">
        <v>12</v>
      </c>
      <c r="B95" s="7" t="s">
        <v>60</v>
      </c>
      <c r="C95" s="7" t="s">
        <v>2</v>
      </c>
      <c r="D95" s="7"/>
      <c r="E95" s="7" t="s">
        <v>485</v>
      </c>
      <c r="F95" s="7" t="s">
        <v>12</v>
      </c>
      <c r="G95" s="7">
        <v>1</v>
      </c>
    </row>
    <row r="96" spans="1:7" x14ac:dyDescent="0.25" outlineLevel="7" collapsed="1">
      <c r="A96" s="7" t="s">
        <v>12</v>
      </c>
      <c r="B96" s="7" t="s">
        <v>60</v>
      </c>
      <c r="C96" s="7" t="s">
        <v>2</v>
      </c>
      <c r="D96" s="7"/>
      <c r="E96" s="7" t="s">
        <v>487</v>
      </c>
      <c r="F96" s="7" t="s">
        <v>14</v>
      </c>
      <c r="G96" s="7">
        <v>1</v>
      </c>
    </row>
    <row r="97" spans="1:7" x14ac:dyDescent="0.25" outlineLevel="7" collapsed="1">
      <c r="A97" s="7" t="s">
        <v>12</v>
      </c>
      <c r="B97" s="7" t="s">
        <v>60</v>
      </c>
      <c r="C97" s="7" t="s">
        <v>2</v>
      </c>
      <c r="D97" s="7"/>
      <c r="E97" s="7" t="s">
        <v>488</v>
      </c>
      <c r="F97" s="7" t="s">
        <v>14</v>
      </c>
      <c r="G97" s="7">
        <v>1</v>
      </c>
    </row>
    <row r="98" spans="1:7" x14ac:dyDescent="0.25" outlineLevel="7" collapsed="1">
      <c r="A98" s="7" t="s">
        <v>12</v>
      </c>
      <c r="B98" s="7" t="s">
        <v>60</v>
      </c>
      <c r="C98" s="7" t="s">
        <v>2</v>
      </c>
      <c r="D98" s="7"/>
      <c r="E98" s="7" t="s">
        <v>489</v>
      </c>
      <c r="F98" s="7" t="s">
        <v>14</v>
      </c>
      <c r="G98" s="7">
        <v>1</v>
      </c>
    </row>
    <row r="99" spans="1:7" x14ac:dyDescent="0.25" outlineLevel="7" collapsed="1">
      <c r="A99" s="7" t="s">
        <v>12</v>
      </c>
      <c r="B99" s="7" t="s">
        <v>60</v>
      </c>
      <c r="C99" s="7" t="s">
        <v>2</v>
      </c>
      <c r="D99" s="7"/>
      <c r="E99" s="7" t="s">
        <v>490</v>
      </c>
      <c r="F99" s="7" t="s">
        <v>14</v>
      </c>
      <c r="G99" s="7">
        <v>1</v>
      </c>
    </row>
    <row r="100" spans="1:7" x14ac:dyDescent="0.25" outlineLevel="7" collapsed="1">
      <c r="A100" s="7" t="s">
        <v>12</v>
      </c>
      <c r="B100" s="7" t="s">
        <v>60</v>
      </c>
      <c r="C100" s="7" t="s">
        <v>2</v>
      </c>
      <c r="D100" s="7"/>
      <c r="E100" s="7" t="s">
        <v>491</v>
      </c>
      <c r="F100" s="7" t="s">
        <v>14</v>
      </c>
      <c r="G100" s="7">
        <v>1</v>
      </c>
    </row>
    <row r="101" spans="1:7" x14ac:dyDescent="0.25" outlineLevel="7" collapsed="1">
      <c r="A101" s="7" t="s">
        <v>12</v>
      </c>
      <c r="B101" s="7" t="s">
        <v>60</v>
      </c>
      <c r="C101" s="7" t="s">
        <v>2</v>
      </c>
      <c r="D101" s="7"/>
      <c r="E101" s="7" t="s">
        <v>492</v>
      </c>
      <c r="F101" s="7" t="s">
        <v>14</v>
      </c>
      <c r="G101" s="7">
        <v>1</v>
      </c>
    </row>
    <row r="102" spans="1:7" x14ac:dyDescent="0.25" outlineLevel="7" collapsed="1">
      <c r="A102" s="7" t="s">
        <v>12</v>
      </c>
      <c r="B102" s="7" t="s">
        <v>60</v>
      </c>
      <c r="C102" s="7" t="s">
        <v>2</v>
      </c>
      <c r="D102" s="7"/>
      <c r="E102" s="7" t="s">
        <v>484</v>
      </c>
      <c r="F102" s="7" t="s">
        <v>14</v>
      </c>
      <c r="G102" s="7">
        <v>1</v>
      </c>
    </row>
    <row r="103" spans="1:7" x14ac:dyDescent="0.25" outlineLevel="3" collapsed="1">
      <c r="A103" s="7" t="s">
        <v>12</v>
      </c>
      <c r="B103" s="7" t="s">
        <v>96</v>
      </c>
      <c r="C103" s="10" t="s">
        <v>229</v>
      </c>
      <c r="D103" s="7"/>
      <c r="E103" s="7" t="s">
        <v>230</v>
      </c>
      <c r="F103" s="7" t="s">
        <v>14</v>
      </c>
      <c r="G103" s="7" t="s">
        <v>153</v>
      </c>
    </row>
    <row r="104" spans="1:7" x14ac:dyDescent="0.25" outlineLevel="3" collapsed="1">
      <c r="A104" s="8" t="s">
        <v>14</v>
      </c>
      <c r="B104" s="9" t="s">
        <v>231</v>
      </c>
      <c r="C104" s="8" t="s">
        <v>2</v>
      </c>
      <c r="D104" s="8">
        <f>EXACT(G103,"Between two points of time")</f>
      </c>
      <c r="E104" s="8" t="s">
        <v>232</v>
      </c>
      <c r="F104" s="8" t="s">
        <v>14</v>
      </c>
      <c r="G104" s="8" t="s">
        <v>2</v>
      </c>
    </row>
    <row r="105" spans="1:7" x14ac:dyDescent="0.25" outlineLevel="4" collapsed="1">
      <c r="A105" s="7" t="s">
        <v>12</v>
      </c>
      <c r="B105" s="7" t="s">
        <v>60</v>
      </c>
      <c r="C105" s="7" t="s">
        <v>2</v>
      </c>
      <c r="D105" s="7"/>
      <c r="E105" s="7" t="s">
        <v>233</v>
      </c>
      <c r="F105" s="7" t="s">
        <v>14</v>
      </c>
      <c r="G105" s="7">
        <v>1</v>
      </c>
    </row>
    <row r="106" spans="1:7" x14ac:dyDescent="0.25" outlineLevel="4" collapsed="1">
      <c r="A106" s="7" t="s">
        <v>12</v>
      </c>
      <c r="B106" s="7" t="s">
        <v>60</v>
      </c>
      <c r="C106" s="7" t="s">
        <v>2</v>
      </c>
      <c r="D106" s="7"/>
      <c r="E106" s="7" t="s">
        <v>234</v>
      </c>
      <c r="F106" s="7" t="s">
        <v>14</v>
      </c>
      <c r="G106" s="7">
        <v>1</v>
      </c>
    </row>
    <row r="107" spans="1:7" x14ac:dyDescent="0.25" outlineLevel="3" collapsed="1">
      <c r="A107" s="8" t="s">
        <v>14</v>
      </c>
      <c r="B107" s="9" t="s">
        <v>235</v>
      </c>
      <c r="C107" s="8" t="s">
        <v>2</v>
      </c>
      <c r="D107" s="8">
        <f>NOT(EXACT(G103,"Between two points of time"))</f>
      </c>
      <c r="E107" s="8" t="s">
        <v>236</v>
      </c>
      <c r="F107" s="8" t="s">
        <v>14</v>
      </c>
      <c r="G107" s="8" t="s">
        <v>2</v>
      </c>
    </row>
    <row r="108" spans="1:7" x14ac:dyDescent="0.25" outlineLevel="4" collapsed="1">
      <c r="A108" s="7" t="s">
        <v>12</v>
      </c>
      <c r="B108" s="7" t="s">
        <v>60</v>
      </c>
      <c r="C108" s="7" t="s">
        <v>2</v>
      </c>
      <c r="D108" s="7"/>
      <c r="E108" s="7" t="s">
        <v>237</v>
      </c>
      <c r="F108" s="7" t="s">
        <v>14</v>
      </c>
      <c r="G108" s="7">
        <v>1</v>
      </c>
    </row>
    <row r="109" spans="1:7" x14ac:dyDescent="0.25" outlineLevel="4" collapsed="1">
      <c r="A109" s="7" t="s">
        <v>12</v>
      </c>
      <c r="B109" s="7" t="s">
        <v>60</v>
      </c>
      <c r="C109" s="7" t="s">
        <v>2</v>
      </c>
      <c r="D109" s="7"/>
      <c r="E109" s="7" t="s">
        <v>238</v>
      </c>
      <c r="F109" s="7" t="s">
        <v>14</v>
      </c>
      <c r="G109" s="7">
        <v>1</v>
      </c>
    </row>
    <row r="110" spans="1:7" x14ac:dyDescent="0.25" outlineLevel="4" collapsed="1">
      <c r="A110" s="7" t="s">
        <v>12</v>
      </c>
      <c r="B110" s="7" t="s">
        <v>60</v>
      </c>
      <c r="C110" s="7" t="s">
        <v>2</v>
      </c>
      <c r="D110" s="7"/>
      <c r="E110" s="7" t="s">
        <v>239</v>
      </c>
      <c r="F110" s="7" t="s">
        <v>14</v>
      </c>
      <c r="G110" s="7">
        <v>1</v>
      </c>
    </row>
    <row r="111" spans="1:7" x14ac:dyDescent="0.25" outlineLevel="3" collapsed="1">
      <c r="A111" s="8" t="s">
        <v>12</v>
      </c>
      <c r="B111" s="9" t="s">
        <v>240</v>
      </c>
      <c r="C111" s="8" t="s">
        <v>2</v>
      </c>
      <c r="D111" s="8"/>
      <c r="E111" s="8" t="s">
        <v>241</v>
      </c>
      <c r="F111" s="8" t="s">
        <v>14</v>
      </c>
      <c r="G111" s="8" t="s">
        <v>2</v>
      </c>
    </row>
    <row r="112" spans="1:7" x14ac:dyDescent="0.25" outlineLevel="4" collapsed="1">
      <c r="A112" s="7" t="s">
        <v>12</v>
      </c>
      <c r="B112" s="7" t="s">
        <v>60</v>
      </c>
      <c r="C112" s="7" t="s">
        <v>2</v>
      </c>
      <c r="D112" s="7"/>
      <c r="E112" s="7" t="s">
        <v>242</v>
      </c>
      <c r="F112" s="7" t="s">
        <v>14</v>
      </c>
      <c r="G112" s="7">
        <v>1</v>
      </c>
    </row>
    <row r="113" spans="1:7" x14ac:dyDescent="0.25" outlineLevel="4" collapsed="1">
      <c r="A113" s="7" t="s">
        <v>12</v>
      </c>
      <c r="B113" s="7" t="s">
        <v>60</v>
      </c>
      <c r="C113" s="7" t="s">
        <v>2</v>
      </c>
      <c r="D113" s="7"/>
      <c r="E113" s="7" t="s">
        <v>243</v>
      </c>
      <c r="F113" s="7" t="s">
        <v>14</v>
      </c>
      <c r="G113" s="7">
        <v>1</v>
      </c>
    </row>
    <row r="114" spans="1:7" x14ac:dyDescent="0.25" outlineLevel="4" collapsed="1">
      <c r="A114" s="8" t="s">
        <v>12</v>
      </c>
      <c r="B114" s="9" t="s">
        <v>244</v>
      </c>
      <c r="C114" s="8" t="s">
        <v>2</v>
      </c>
      <c r="D114" s="8"/>
      <c r="E114" s="8" t="s">
        <v>245</v>
      </c>
      <c r="F114" s="8" t="s">
        <v>12</v>
      </c>
      <c r="G114" s="8" t="s">
        <v>2</v>
      </c>
    </row>
    <row r="115" spans="1:7" x14ac:dyDescent="0.25" outlineLevel="5" collapsed="1">
      <c r="A115" s="7" t="s">
        <v>12</v>
      </c>
      <c r="B115" s="7" t="s">
        <v>60</v>
      </c>
      <c r="C115" s="7" t="s">
        <v>2</v>
      </c>
      <c r="D115" s="7"/>
      <c r="E115" s="7" t="s">
        <v>246</v>
      </c>
      <c r="F115" s="7" t="s">
        <v>14</v>
      </c>
      <c r="G115" s="7">
        <v>1</v>
      </c>
    </row>
    <row r="116" spans="1:7" x14ac:dyDescent="0.25" outlineLevel="5" collapsed="1">
      <c r="A116" s="7" t="s">
        <v>12</v>
      </c>
      <c r="B116" s="7" t="s">
        <v>60</v>
      </c>
      <c r="C116" s="7" t="s">
        <v>2</v>
      </c>
      <c r="D116" s="7"/>
      <c r="E116" s="7" t="s">
        <v>247</v>
      </c>
      <c r="F116" s="7" t="s">
        <v>14</v>
      </c>
      <c r="G116" s="7">
        <v>1</v>
      </c>
    </row>
    <row r="117" spans="1:7" x14ac:dyDescent="0.25" outlineLevel="5" collapsed="1">
      <c r="A117" s="7" t="s">
        <v>12</v>
      </c>
      <c r="B117" s="7" t="s">
        <v>60</v>
      </c>
      <c r="C117" s="7" t="s">
        <v>2</v>
      </c>
      <c r="D117" s="7"/>
      <c r="E117" s="7" t="s">
        <v>248</v>
      </c>
      <c r="F117" s="7" t="s">
        <v>14</v>
      </c>
      <c r="G117" s="7">
        <v>1</v>
      </c>
    </row>
    <row r="118" spans="1:7" x14ac:dyDescent="0.25" outlineLevel="5" collapsed="1">
      <c r="A118" s="7" t="s">
        <v>12</v>
      </c>
      <c r="B118" s="7" t="s">
        <v>60</v>
      </c>
      <c r="C118" s="7" t="s">
        <v>2</v>
      </c>
      <c r="D118" s="7"/>
      <c r="E118" s="7" t="s">
        <v>249</v>
      </c>
      <c r="F118" s="7" t="s">
        <v>14</v>
      </c>
      <c r="G118" s="7">
        <v>1</v>
      </c>
    </row>
    <row r="119" spans="1:7" x14ac:dyDescent="0.25" outlineLevel="5" collapsed="1">
      <c r="A119" s="7" t="s">
        <v>12</v>
      </c>
      <c r="B119" s="7" t="s">
        <v>60</v>
      </c>
      <c r="C119" s="7" t="s">
        <v>2</v>
      </c>
      <c r="D119" s="7"/>
      <c r="E119" s="7" t="s">
        <v>250</v>
      </c>
      <c r="F119" s="7" t="s">
        <v>14</v>
      </c>
      <c r="G119" s="7">
        <v>1</v>
      </c>
    </row>
    <row r="120" spans="1:7" x14ac:dyDescent="0.25" outlineLevel="3" collapsed="1">
      <c r="A120" s="7" t="s">
        <v>12</v>
      </c>
      <c r="B120" s="7" t="s">
        <v>60</v>
      </c>
      <c r="C120" s="7" t="s">
        <v>2</v>
      </c>
      <c r="D120" s="7"/>
      <c r="E120" s="7" t="s">
        <v>251</v>
      </c>
      <c r="F120" s="7" t="s">
        <v>14</v>
      </c>
      <c r="G120" s="7">
        <v>1</v>
      </c>
    </row>
    <row r="121" spans="1:7" x14ac:dyDescent="0.25" outlineLevel="3" collapsed="1">
      <c r="A121" s="7" t="s">
        <v>12</v>
      </c>
      <c r="B121" s="7" t="s">
        <v>60</v>
      </c>
      <c r="C121" s="7" t="s">
        <v>2</v>
      </c>
      <c r="D121" s="7"/>
      <c r="E121" s="7" t="s">
        <v>252</v>
      </c>
      <c r="F121" s="7" t="s">
        <v>14</v>
      </c>
      <c r="G121" s="7">
        <v>1</v>
      </c>
    </row>
    <row r="122" spans="1:7" x14ac:dyDescent="0.25" outlineLevel="3" collapsed="1">
      <c r="A122" s="7" t="s">
        <v>12</v>
      </c>
      <c r="B122" s="7" t="s">
        <v>60</v>
      </c>
      <c r="C122" s="7" t="s">
        <v>2</v>
      </c>
      <c r="D122" s="7"/>
      <c r="E122" s="7" t="s">
        <v>253</v>
      </c>
      <c r="F122" s="7" t="s">
        <v>14</v>
      </c>
      <c r="G122" s="7">
        <v>1</v>
      </c>
    </row>
    <row r="123" spans="1:7" x14ac:dyDescent="0.25" outlineLevel="3" collapsed="1">
      <c r="A123" s="7" t="s">
        <v>12</v>
      </c>
      <c r="B123" s="7" t="s">
        <v>60</v>
      </c>
      <c r="C123" s="7" t="s">
        <v>2</v>
      </c>
      <c r="D123" s="7"/>
      <c r="E123" s="7" t="s">
        <v>254</v>
      </c>
      <c r="F123" s="7" t="s">
        <v>14</v>
      </c>
      <c r="G123" s="7">
        <v>1</v>
      </c>
    </row>
    <row r="124" spans="1:7" x14ac:dyDescent="0.25" outlineLevel="1" collapsed="1">
      <c r="A124" s="8" t="s">
        <v>12</v>
      </c>
      <c r="B124" s="9" t="s">
        <v>255</v>
      </c>
      <c r="C124" s="8" t="s">
        <v>2</v>
      </c>
      <c r="D124" s="8"/>
      <c r="E124" s="8" t="s">
        <v>256</v>
      </c>
      <c r="F124" s="8" t="s">
        <v>12</v>
      </c>
      <c r="G124" s="8" t="s">
        <v>2</v>
      </c>
    </row>
    <row r="125" spans="1:7" x14ac:dyDescent="0.25" outlineLevel="2" collapsed="1">
      <c r="A125" s="7" t="s">
        <v>12</v>
      </c>
      <c r="B125" s="7" t="s">
        <v>60</v>
      </c>
      <c r="C125" s="7" t="s">
        <v>2</v>
      </c>
      <c r="D125" s="7"/>
      <c r="E125" s="7" t="s">
        <v>257</v>
      </c>
      <c r="F125" s="7" t="s">
        <v>14</v>
      </c>
      <c r="G125" s="7">
        <v>1</v>
      </c>
    </row>
    <row r="126" spans="1:7" x14ac:dyDescent="0.25" outlineLevel="2" collapsed="1">
      <c r="A126" s="7" t="s">
        <v>12</v>
      </c>
      <c r="B126" s="7" t="s">
        <v>60</v>
      </c>
      <c r="C126" s="7" t="s">
        <v>2</v>
      </c>
      <c r="D126" s="7"/>
      <c r="E126" s="7" t="s">
        <v>258</v>
      </c>
      <c r="F126" s="7" t="s">
        <v>14</v>
      </c>
      <c r="G126" s="7">
        <v>1</v>
      </c>
    </row>
    <row r="127" spans="1:7" x14ac:dyDescent="0.25" outlineLevel="2" collapsed="1">
      <c r="A127" s="7" t="s">
        <v>12</v>
      </c>
      <c r="B127" s="7" t="s">
        <v>60</v>
      </c>
      <c r="C127" s="7" t="s">
        <v>2</v>
      </c>
      <c r="D127" s="7"/>
      <c r="E127" s="7" t="s">
        <v>259</v>
      </c>
      <c r="F127" s="7" t="s">
        <v>14</v>
      </c>
      <c r="G127" s="7">
        <v>1</v>
      </c>
    </row>
    <row r="128" spans="1:7" x14ac:dyDescent="0.25" outlineLevel="2" collapsed="1">
      <c r="A128" s="7" t="s">
        <v>12</v>
      </c>
      <c r="B128" s="7" t="s">
        <v>60</v>
      </c>
      <c r="C128" s="7" t="s">
        <v>2</v>
      </c>
      <c r="D128" s="7"/>
      <c r="E128" s="7" t="s">
        <v>260</v>
      </c>
      <c r="F128" s="7" t="s">
        <v>14</v>
      </c>
      <c r="G128" s="7">
        <v>1</v>
      </c>
    </row>
    <row r="129" spans="1:7" x14ac:dyDescent="0.25" outlineLevel="2" collapsed="1">
      <c r="A129" s="7" t="s">
        <v>12</v>
      </c>
      <c r="B129" s="7" t="s">
        <v>60</v>
      </c>
      <c r="C129" s="7" t="s">
        <v>2</v>
      </c>
      <c r="D129" s="7"/>
      <c r="E129" s="7" t="s">
        <v>261</v>
      </c>
      <c r="F129" s="7" t="s">
        <v>14</v>
      </c>
      <c r="G129" s="7">
        <v>1</v>
      </c>
    </row>
    <row r="130" spans="1:7" x14ac:dyDescent="0.25" outlineLevel="2" collapsed="1">
      <c r="A130" s="7" t="s">
        <v>12</v>
      </c>
      <c r="B130" s="7" t="s">
        <v>60</v>
      </c>
      <c r="C130" s="7" t="s">
        <v>2</v>
      </c>
      <c r="D130" s="7"/>
      <c r="E130" s="7" t="s">
        <v>262</v>
      </c>
      <c r="F130" s="7" t="s">
        <v>14</v>
      </c>
      <c r="G130" s="7">
        <v>1</v>
      </c>
    </row>
    <row r="131" spans="1:7" x14ac:dyDescent="0.25" outlineLevel="2" collapsed="1">
      <c r="A131" s="8" t="s">
        <v>12</v>
      </c>
      <c r="B131" s="9" t="s">
        <v>263</v>
      </c>
      <c r="C131" s="8" t="s">
        <v>2</v>
      </c>
      <c r="D131" s="8"/>
      <c r="E131" s="8" t="s">
        <v>264</v>
      </c>
      <c r="F131" s="8" t="s">
        <v>14</v>
      </c>
      <c r="G131" s="8" t="s">
        <v>2</v>
      </c>
    </row>
    <row r="132" spans="1:7" x14ac:dyDescent="0.25" outlineLevel="3" collapsed="1">
      <c r="A132" s="7" t="s">
        <v>12</v>
      </c>
      <c r="B132" s="7" t="s">
        <v>60</v>
      </c>
      <c r="C132" s="7" t="s">
        <v>2</v>
      </c>
      <c r="D132" s="7"/>
      <c r="E132" s="7" t="s">
        <v>120</v>
      </c>
      <c r="F132" s="7" t="s">
        <v>14</v>
      </c>
      <c r="G132" s="7">
        <v>1</v>
      </c>
    </row>
    <row r="133" spans="1:7" x14ac:dyDescent="0.25" outlineLevel="3" collapsed="1">
      <c r="A133" s="7" t="s">
        <v>12</v>
      </c>
      <c r="B133" s="7" t="s">
        <v>60</v>
      </c>
      <c r="C133" s="7" t="s">
        <v>2</v>
      </c>
      <c r="D133" s="7"/>
      <c r="E133" s="7" t="s">
        <v>265</v>
      </c>
      <c r="F133" s="7" t="s">
        <v>14</v>
      </c>
      <c r="G133" s="7">
        <v>1</v>
      </c>
    </row>
    <row r="134" spans="1:7" x14ac:dyDescent="0.25" outlineLevel="3" collapsed="1">
      <c r="A134" s="7" t="s">
        <v>12</v>
      </c>
      <c r="B134" s="7" t="s">
        <v>60</v>
      </c>
      <c r="C134" s="7" t="s">
        <v>2</v>
      </c>
      <c r="D134" s="7"/>
      <c r="E134" s="7" t="s">
        <v>266</v>
      </c>
      <c r="F134" s="7" t="s">
        <v>14</v>
      </c>
      <c r="G134" s="7">
        <v>1</v>
      </c>
    </row>
    <row r="135" spans="1:7" x14ac:dyDescent="0.25" outlineLevel="3" collapsed="1">
      <c r="A135" s="7" t="s">
        <v>12</v>
      </c>
      <c r="B135" s="7" t="s">
        <v>62</v>
      </c>
      <c r="C135" s="7" t="s">
        <v>2</v>
      </c>
      <c r="D135" s="7"/>
      <c r="E135" s="7" t="s">
        <v>267</v>
      </c>
      <c r="F135" s="7" t="s">
        <v>14</v>
      </c>
      <c r="G135" s="7" t="b">
        <v>1</v>
      </c>
    </row>
    <row r="136" spans="1:7" x14ac:dyDescent="0.25" outlineLevel="3" collapsed="1">
      <c r="A136" s="7" t="s">
        <v>12</v>
      </c>
      <c r="B136" s="7" t="s">
        <v>60</v>
      </c>
      <c r="C136" s="7" t="s">
        <v>2</v>
      </c>
      <c r="D136" s="7"/>
      <c r="E136" s="7" t="s">
        <v>105</v>
      </c>
      <c r="F136" s="7" t="s">
        <v>14</v>
      </c>
      <c r="G136" s="7">
        <v>1</v>
      </c>
    </row>
    <row r="137" spans="1:7" x14ac:dyDescent="0.25" outlineLevel="3" collapsed="1">
      <c r="A137" s="7" t="s">
        <v>12</v>
      </c>
      <c r="B137" s="7" t="s">
        <v>60</v>
      </c>
      <c r="C137" s="7" t="s">
        <v>2</v>
      </c>
      <c r="D137" s="7"/>
      <c r="E137" s="7" t="s">
        <v>268</v>
      </c>
      <c r="F137" s="7" t="s">
        <v>14</v>
      </c>
      <c r="G137" s="7">
        <v>1</v>
      </c>
    </row>
    <row r="138" spans="1:7" x14ac:dyDescent="0.25" outlineLevel="3" collapsed="1">
      <c r="A138" s="7" t="s">
        <v>12</v>
      </c>
      <c r="B138" s="7" t="s">
        <v>60</v>
      </c>
      <c r="C138" s="7" t="s">
        <v>2</v>
      </c>
      <c r="D138" s="7"/>
      <c r="E138" s="7" t="s">
        <v>269</v>
      </c>
      <c r="F138" s="7" t="s">
        <v>14</v>
      </c>
      <c r="G138" s="7">
        <v>1</v>
      </c>
    </row>
    <row r="139" spans="1:7" x14ac:dyDescent="0.25" outlineLevel="2" collapsed="1">
      <c r="A139" s="7" t="s">
        <v>12</v>
      </c>
      <c r="B139" s="7" t="s">
        <v>96</v>
      </c>
      <c r="C139" s="10" t="s">
        <v>270</v>
      </c>
      <c r="D139" s="7"/>
      <c r="E139" s="7" t="s">
        <v>271</v>
      </c>
      <c r="F139" s="7" t="s">
        <v>14</v>
      </c>
      <c r="G139" s="7" t="s">
        <v>272</v>
      </c>
    </row>
    <row r="140" spans="1:7" x14ac:dyDescent="0.25" outlineLevel="2" collapsed="1">
      <c r="A140" s="7" t="s">
        <v>14</v>
      </c>
      <c r="B140" s="7" t="s">
        <v>60</v>
      </c>
      <c r="C140" s="7" t="s">
        <v>2</v>
      </c>
      <c r="D140" s="7">
        <f>EXACT(G139,"Historical or chronosequence-derived data")</f>
      </c>
      <c r="E140" s="7" t="s">
        <v>105</v>
      </c>
      <c r="F140" s="7" t="s">
        <v>14</v>
      </c>
      <c r="G140" s="7">
        <v>1</v>
      </c>
    </row>
    <row r="141" spans="1:7" x14ac:dyDescent="0.25" outlineLevel="2" collapsed="1">
      <c r="A141" s="7" t="s">
        <v>14</v>
      </c>
      <c r="B141" s="7" t="s">
        <v>60</v>
      </c>
      <c r="C141" s="7" t="s">
        <v>2</v>
      </c>
      <c r="D141" s="7">
        <f>EXACT(G139,"Estimates of the initial amount of carbon that is exposed")</f>
      </c>
      <c r="E141" s="7" t="s">
        <v>273</v>
      </c>
      <c r="F141" s="7" t="s">
        <v>14</v>
      </c>
      <c r="G141" s="7">
        <v>1</v>
      </c>
    </row>
    <row r="142" spans="1:7" x14ac:dyDescent="0.25" outlineLevel="2" collapsed="1">
      <c r="A142" s="7" t="s">
        <v>14</v>
      </c>
      <c r="B142" s="7" t="s">
        <v>60</v>
      </c>
      <c r="C142" s="7" t="s">
        <v>2</v>
      </c>
      <c r="D142" s="7">
        <f>EXACT(G139,"Estimates of the initial amount of carbon that is exposed")</f>
      </c>
      <c r="E142" s="7" t="s">
        <v>274</v>
      </c>
      <c r="F142" s="7" t="s">
        <v>14</v>
      </c>
      <c r="G142" s="7">
        <v>1</v>
      </c>
    </row>
    <row r="143" spans="1:7" x14ac:dyDescent="0.25" outlineLevel="2" collapsed="1">
      <c r="A143" s="7" t="s">
        <v>14</v>
      </c>
      <c r="B143" s="7" t="s">
        <v>60</v>
      </c>
      <c r="C143" s="7" t="s">
        <v>2</v>
      </c>
      <c r="D143" s="7">
        <f>EXACT(G139,"Estimates of the initial amount of carbon that is exposed")</f>
      </c>
      <c r="E143" s="7" t="s">
        <v>275</v>
      </c>
      <c r="F143" s="7" t="s">
        <v>14</v>
      </c>
      <c r="G143" s="7">
        <v>1</v>
      </c>
    </row>
    <row r="144" spans="1:7" x14ac:dyDescent="0.25" outlineLevel="2" collapsed="1">
      <c r="A144" s="7" t="s">
        <v>14</v>
      </c>
      <c r="B144" s="7" t="s">
        <v>60</v>
      </c>
      <c r="C144" s="7" t="s">
        <v>2</v>
      </c>
      <c r="D144" s="7">
        <f>EXACT(G139,"Estimates of the initial amount of carbon that is exposed")</f>
      </c>
      <c r="E144" s="7" t="s">
        <v>276</v>
      </c>
      <c r="F144" s="7" t="s">
        <v>14</v>
      </c>
      <c r="G144" s="7">
        <v>1</v>
      </c>
    </row>
    <row r="145" spans="1:7" x14ac:dyDescent="0.25" outlineLevel="2" collapsed="1">
      <c r="A145" s="7" t="s">
        <v>14</v>
      </c>
      <c r="B145" s="7" t="s">
        <v>60</v>
      </c>
      <c r="C145" s="7" t="s">
        <v>2</v>
      </c>
      <c r="D145" s="7">
        <f>EXACT(G139,"Estimates of the initial amount of carbon that is exposed")</f>
      </c>
      <c r="E145" s="7" t="s">
        <v>277</v>
      </c>
      <c r="F145" s="7" t="s">
        <v>14</v>
      </c>
      <c r="G145" s="7">
        <v>1</v>
      </c>
    </row>
    <row r="146" spans="1:7" x14ac:dyDescent="0.25" outlineLevel="2" collapsed="1">
      <c r="A146" s="7" t="s">
        <v>12</v>
      </c>
      <c r="B146" s="7" t="s">
        <v>60</v>
      </c>
      <c r="C146" s="7" t="s">
        <v>2</v>
      </c>
      <c r="D146" s="7"/>
      <c r="E146" s="7" t="s">
        <v>278</v>
      </c>
      <c r="F146" s="7" t="s">
        <v>14</v>
      </c>
      <c r="G146" s="7">
        <v>1</v>
      </c>
    </row>
    <row r="147" spans="1:7" x14ac:dyDescent="0.25" outlineLevel="2" collapsed="1">
      <c r="A147" s="7" t="s">
        <v>12</v>
      </c>
      <c r="B147" s="7" t="s">
        <v>60</v>
      </c>
      <c r="C147" s="7" t="s">
        <v>2</v>
      </c>
      <c r="D147" s="7"/>
      <c r="E147" s="7" t="s">
        <v>279</v>
      </c>
      <c r="F147" s="7" t="s">
        <v>14</v>
      </c>
      <c r="G147" s="7">
        <v>1</v>
      </c>
    </row>
    <row r="148" spans="1:7" x14ac:dyDescent="0.25" outlineLevel="2" collapsed="1">
      <c r="A148" s="7" t="s">
        <v>12</v>
      </c>
      <c r="B148" s="7" t="s">
        <v>62</v>
      </c>
      <c r="C148" s="7" t="s">
        <v>2</v>
      </c>
      <c r="D148" s="7"/>
      <c r="E148" s="7" t="s">
        <v>280</v>
      </c>
      <c r="F148" s="7" t="s">
        <v>14</v>
      </c>
      <c r="G148" s="7" t="b">
        <v>1</v>
      </c>
    </row>
    <row r="149" spans="1:7" x14ac:dyDescent="0.25" outlineLevel="2" collapsed="1">
      <c r="A149" s="7" t="s">
        <v>12</v>
      </c>
      <c r="B149" s="7" t="s">
        <v>96</v>
      </c>
      <c r="C149" s="10" t="s">
        <v>281</v>
      </c>
      <c r="D149" s="7"/>
      <c r="E149" s="7" t="s">
        <v>282</v>
      </c>
      <c r="F149" s="7" t="s">
        <v>14</v>
      </c>
      <c r="G149" s="7" t="s">
        <v>283</v>
      </c>
    </row>
    <row r="150" spans="1:7" x14ac:dyDescent="0.25" outlineLevel="2" collapsed="1">
      <c r="A150" s="7" t="s">
        <v>14</v>
      </c>
      <c r="B150" s="7" t="s">
        <v>60</v>
      </c>
      <c r="C150" s="7" t="s">
        <v>2</v>
      </c>
      <c r="D150" s="7">
        <f>EXACT(G149,"Field-collected data")</f>
      </c>
      <c r="E150" s="7" t="s">
        <v>284</v>
      </c>
      <c r="F150" s="7" t="s">
        <v>14</v>
      </c>
      <c r="G150" s="7">
        <v>1</v>
      </c>
    </row>
    <row r="151" spans="1:7" x14ac:dyDescent="0.25" outlineLevel="2" collapsed="1">
      <c r="A151" s="7" t="s">
        <v>14</v>
      </c>
      <c r="B151" s="7" t="s">
        <v>60</v>
      </c>
      <c r="C151" s="7" t="s">
        <v>2</v>
      </c>
      <c r="D151" s="7">
        <f>EXACT(G149,"Field-collected data")</f>
      </c>
      <c r="E151" s="7" t="s">
        <v>285</v>
      </c>
      <c r="F151" s="7" t="s">
        <v>14</v>
      </c>
      <c r="G151" s="7">
        <v>1</v>
      </c>
    </row>
    <row r="152" spans="1:7" x14ac:dyDescent="0.25" outlineLevel="2" collapsed="1">
      <c r="A152" s="7" t="s">
        <v>14</v>
      </c>
      <c r="B152" s="7" t="s">
        <v>60</v>
      </c>
      <c r="C152" s="7" t="s">
        <v>2</v>
      </c>
      <c r="D152" s="7">
        <f>EXACT(G149,"Modeling")</f>
      </c>
      <c r="E152" s="7" t="s">
        <v>286</v>
      </c>
      <c r="F152" s="7" t="s">
        <v>14</v>
      </c>
      <c r="G152" s="7">
        <v>1</v>
      </c>
    </row>
    <row r="153" spans="1:7" x14ac:dyDescent="0.25" outlineLevel="2" collapsed="1">
      <c r="A153" s="7" t="s">
        <v>14</v>
      </c>
      <c r="B153" s="7" t="s">
        <v>60</v>
      </c>
      <c r="C153" s="7" t="s">
        <v>2</v>
      </c>
      <c r="D153" s="7">
        <f>EXACT(G149,"Published values")</f>
      </c>
      <c r="E153" s="7" t="s">
        <v>287</v>
      </c>
      <c r="F153" s="7" t="s">
        <v>14</v>
      </c>
      <c r="G153" s="7">
        <v>1</v>
      </c>
    </row>
    <row r="154" spans="1:7" x14ac:dyDescent="0.25" outlineLevel="2" collapsed="1">
      <c r="A154" s="7" t="s">
        <v>12</v>
      </c>
      <c r="B154" s="7" t="s">
        <v>96</v>
      </c>
      <c r="C154" s="10" t="s">
        <v>288</v>
      </c>
      <c r="D154" s="7"/>
      <c r="E154" s="7" t="s">
        <v>289</v>
      </c>
      <c r="F154" s="7" t="s">
        <v>14</v>
      </c>
      <c r="G154" s="7" t="s">
        <v>290</v>
      </c>
    </row>
    <row r="155" spans="1:7" x14ac:dyDescent="0.25" outlineLevel="2" collapsed="1">
      <c r="A155" s="8" t="s">
        <v>14</v>
      </c>
      <c r="B155" s="9" t="s">
        <v>291</v>
      </c>
      <c r="C155" s="8" t="s">
        <v>2</v>
      </c>
      <c r="D155" s="8">
        <f>EXACT(G154,"Default factors")</f>
      </c>
      <c r="E155" s="8" t="s">
        <v>292</v>
      </c>
      <c r="F155" s="8" t="s">
        <v>14</v>
      </c>
      <c r="G155" s="8" t="s">
        <v>2</v>
      </c>
    </row>
    <row r="156" spans="1:7" x14ac:dyDescent="0.25" outlineLevel="3" collapsed="1">
      <c r="A156" s="7" t="s">
        <v>12</v>
      </c>
      <c r="B156" s="7" t="s">
        <v>62</v>
      </c>
      <c r="C156" s="7" t="s">
        <v>2</v>
      </c>
      <c r="D156" s="7"/>
      <c r="E156" s="7" t="s">
        <v>293</v>
      </c>
      <c r="F156" s="7" t="s">
        <v>14</v>
      </c>
      <c r="G156" s="7" t="b">
        <v>1</v>
      </c>
    </row>
    <row r="157" spans="1:7" x14ac:dyDescent="0.25" outlineLevel="3" collapsed="1">
      <c r="A157" s="7" t="s">
        <v>14</v>
      </c>
      <c r="B157" s="7" t="s">
        <v>96</v>
      </c>
      <c r="C157" s="10" t="s">
        <v>294</v>
      </c>
      <c r="D157" s="7">
        <f>EXACT(G156,true)</f>
      </c>
      <c r="E157" s="7" t="s">
        <v>295</v>
      </c>
      <c r="F157" s="7" t="s">
        <v>14</v>
      </c>
      <c r="G157" s="7" t="s">
        <v>296</v>
      </c>
    </row>
    <row r="158" spans="1:7" x14ac:dyDescent="0.25" outlineLevel="3" collapsed="1">
      <c r="A158" s="7" t="s">
        <v>12</v>
      </c>
      <c r="B158" s="7" t="s">
        <v>60</v>
      </c>
      <c r="C158" s="7" t="s">
        <v>2</v>
      </c>
      <c r="D158" s="7"/>
      <c r="E158" s="7" t="s">
        <v>297</v>
      </c>
      <c r="F158" s="7" t="s">
        <v>14</v>
      </c>
      <c r="G158" s="7">
        <v>1</v>
      </c>
    </row>
    <row r="159" spans="1:7" x14ac:dyDescent="0.25" outlineLevel="3" collapsed="1">
      <c r="A159" s="7" t="s">
        <v>12</v>
      </c>
      <c r="B159" s="7" t="s">
        <v>60</v>
      </c>
      <c r="C159" s="7" t="s">
        <v>2</v>
      </c>
      <c r="D159" s="7"/>
      <c r="E159" s="7" t="s">
        <v>298</v>
      </c>
      <c r="F159" s="7" t="s">
        <v>14</v>
      </c>
      <c r="G159" s="7">
        <v>1</v>
      </c>
    </row>
    <row r="160" spans="1:7" x14ac:dyDescent="0.25" outlineLevel="3" collapsed="1">
      <c r="A160" s="7" t="s">
        <v>12</v>
      </c>
      <c r="B160" s="7" t="s">
        <v>60</v>
      </c>
      <c r="C160" s="7" t="s">
        <v>2</v>
      </c>
      <c r="D160" s="7"/>
      <c r="E160" s="7" t="s">
        <v>299</v>
      </c>
      <c r="F160" s="7" t="s">
        <v>14</v>
      </c>
      <c r="G160" s="7">
        <v>1</v>
      </c>
    </row>
    <row r="161" spans="1:7" x14ac:dyDescent="0.25" outlineLevel="3" collapsed="1">
      <c r="A161" s="7" t="s">
        <v>12</v>
      </c>
      <c r="B161" s="7" t="s">
        <v>60</v>
      </c>
      <c r="C161" s="7" t="s">
        <v>2</v>
      </c>
      <c r="D161" s="7"/>
      <c r="E161" s="7" t="s">
        <v>300</v>
      </c>
      <c r="F161" s="7" t="s">
        <v>14</v>
      </c>
      <c r="G161" s="7">
        <v>1</v>
      </c>
    </row>
    <row r="162" spans="1:7" x14ac:dyDescent="0.25" outlineLevel="3" collapsed="1">
      <c r="A162" s="7" t="s">
        <v>12</v>
      </c>
      <c r="B162" s="7" t="s">
        <v>60</v>
      </c>
      <c r="C162" s="7" t="s">
        <v>2</v>
      </c>
      <c r="D162" s="7"/>
      <c r="E162" s="7" t="s">
        <v>277</v>
      </c>
      <c r="F162" s="7" t="s">
        <v>14</v>
      </c>
      <c r="G162" s="7">
        <v>1</v>
      </c>
    </row>
    <row r="163" spans="1:7" x14ac:dyDescent="0.25" outlineLevel="2" collapsed="1">
      <c r="A163" s="7" t="s">
        <v>14</v>
      </c>
      <c r="B163" s="7" t="s">
        <v>60</v>
      </c>
      <c r="C163" s="7" t="s">
        <v>2</v>
      </c>
      <c r="D163" s="7">
        <f>EXACT(G154,"Proxies")</f>
      </c>
      <c r="E163" s="7" t="s">
        <v>301</v>
      </c>
      <c r="F163" s="7" t="s">
        <v>14</v>
      </c>
      <c r="G163" s="7">
        <v>1</v>
      </c>
    </row>
    <row r="164" spans="1:7" x14ac:dyDescent="0.25" outlineLevel="2" collapsed="1">
      <c r="A164" s="7" t="s">
        <v>14</v>
      </c>
      <c r="B164" s="7" t="s">
        <v>60</v>
      </c>
      <c r="C164" s="7" t="s">
        <v>2</v>
      </c>
      <c r="D164" s="7">
        <f>EXACT(G154,"Estimates of the amount of carbon that is eroded")</f>
      </c>
      <c r="E164" s="7" t="s">
        <v>297</v>
      </c>
      <c r="F164" s="7" t="s">
        <v>14</v>
      </c>
      <c r="G164" s="7">
        <v>1</v>
      </c>
    </row>
    <row r="165" spans="1:7" x14ac:dyDescent="0.25" outlineLevel="2" collapsed="1">
      <c r="A165" s="7" t="s">
        <v>14</v>
      </c>
      <c r="B165" s="7" t="s">
        <v>60</v>
      </c>
      <c r="C165" s="7" t="s">
        <v>2</v>
      </c>
      <c r="D165" s="7">
        <f>EXACT(G154,"Estimates of the amount of carbon that is eroded")</f>
      </c>
      <c r="E165" s="7" t="s">
        <v>298</v>
      </c>
      <c r="F165" s="7" t="s">
        <v>14</v>
      </c>
      <c r="G165" s="7">
        <v>1</v>
      </c>
    </row>
    <row r="166" spans="1:7" x14ac:dyDescent="0.25" outlineLevel="2" collapsed="1">
      <c r="A166" s="7" t="s">
        <v>14</v>
      </c>
      <c r="B166" s="7" t="s">
        <v>60</v>
      </c>
      <c r="C166" s="7" t="s">
        <v>2</v>
      </c>
      <c r="D166" s="7">
        <f>EXACT(G154,"Estimates of the amount of carbon that is eroded")</f>
      </c>
      <c r="E166" s="7" t="s">
        <v>299</v>
      </c>
      <c r="F166" s="7" t="s">
        <v>14</v>
      </c>
      <c r="G166" s="7">
        <v>1</v>
      </c>
    </row>
    <row r="167" spans="1:7" x14ac:dyDescent="0.25" outlineLevel="2" collapsed="1">
      <c r="A167" s="7" t="s">
        <v>14</v>
      </c>
      <c r="B167" s="7" t="s">
        <v>60</v>
      </c>
      <c r="C167" s="7" t="s">
        <v>2</v>
      </c>
      <c r="D167" s="7">
        <f>EXACT(G154,"Estimates of the amount of carbon that is eroded")</f>
      </c>
      <c r="E167" s="7" t="s">
        <v>300</v>
      </c>
      <c r="F167" s="7" t="s">
        <v>14</v>
      </c>
      <c r="G167" s="7">
        <v>1</v>
      </c>
    </row>
    <row r="168" spans="1:7" x14ac:dyDescent="0.25" outlineLevel="2" collapsed="1">
      <c r="A168" s="7" t="s">
        <v>14</v>
      </c>
      <c r="B168" s="7" t="s">
        <v>60</v>
      </c>
      <c r="C168" s="7" t="s">
        <v>2</v>
      </c>
      <c r="D168" s="7">
        <f>EXACT(G154,"Estimates of the amount of carbon that is eroded")</f>
      </c>
      <c r="E168" s="7" t="s">
        <v>277</v>
      </c>
      <c r="F168" s="7" t="s">
        <v>14</v>
      </c>
      <c r="G168" s="7">
        <v>1</v>
      </c>
    </row>
    <row r="169" spans="1:7" x14ac:dyDescent="0.25" outlineLevel="2" collapsed="1">
      <c r="A169" s="7" t="s">
        <v>12</v>
      </c>
      <c r="B169" s="7" t="s">
        <v>60</v>
      </c>
      <c r="C169" s="7" t="s">
        <v>2</v>
      </c>
      <c r="D169" s="7"/>
      <c r="E169" s="7" t="s">
        <v>302</v>
      </c>
      <c r="F169" s="7" t="s">
        <v>14</v>
      </c>
      <c r="G169" s="7">
        <v>1</v>
      </c>
    </row>
    <row r="170" spans="1:7" x14ac:dyDescent="0.25" outlineLevel="2" collapsed="1">
      <c r="A170" s="7" t="s">
        <v>12</v>
      </c>
      <c r="B170" s="7" t="s">
        <v>96</v>
      </c>
      <c r="C170" s="10" t="s">
        <v>303</v>
      </c>
      <c r="D170" s="7"/>
      <c r="E170" s="7" t="s">
        <v>304</v>
      </c>
      <c r="F170" s="7" t="s">
        <v>14</v>
      </c>
      <c r="G170" s="7" t="s">
        <v>272</v>
      </c>
    </row>
    <row r="171" spans="1:7" x14ac:dyDescent="0.25" outlineLevel="2" collapsed="1">
      <c r="A171" s="7" t="s">
        <v>14</v>
      </c>
      <c r="B171" s="7" t="s">
        <v>60</v>
      </c>
      <c r="C171" s="7" t="s">
        <v>2</v>
      </c>
      <c r="D171" s="7">
        <f>EXACT(G170,"Proxies")</f>
      </c>
      <c r="E171" s="7" t="s">
        <v>305</v>
      </c>
      <c r="F171" s="7" t="s">
        <v>14</v>
      </c>
      <c r="G171" s="7">
        <v>1</v>
      </c>
    </row>
    <row r="172" spans="1:7" x14ac:dyDescent="0.25" outlineLevel="2" collapsed="1">
      <c r="A172" s="7" t="s">
        <v>14</v>
      </c>
      <c r="B172" s="7" t="s">
        <v>60</v>
      </c>
      <c r="C172" s="7" t="s">
        <v>2</v>
      </c>
      <c r="D172" s="7">
        <f>EXACT(G170,"Estimates of the initial amount of carbon that is exposed")</f>
      </c>
      <c r="E172" s="7" t="s">
        <v>306</v>
      </c>
      <c r="F172" s="7" t="s">
        <v>14</v>
      </c>
      <c r="G172" s="7">
        <v>1</v>
      </c>
    </row>
    <row r="173" spans="1:7" x14ac:dyDescent="0.25" outlineLevel="2" collapsed="1">
      <c r="A173" s="7" t="s">
        <v>14</v>
      </c>
      <c r="B173" s="7" t="s">
        <v>60</v>
      </c>
      <c r="C173" s="7" t="s">
        <v>2</v>
      </c>
      <c r="D173" s="7">
        <f>EXACT(G170,"Estimates of the initial amount of carbon that is exposed")</f>
      </c>
      <c r="E173" s="7" t="s">
        <v>307</v>
      </c>
      <c r="F173" s="7" t="s">
        <v>14</v>
      </c>
      <c r="G173" s="7">
        <v>1</v>
      </c>
    </row>
    <row r="174" spans="1:7" x14ac:dyDescent="0.25" outlineLevel="2" collapsed="1">
      <c r="A174" s="7" t="s">
        <v>14</v>
      </c>
      <c r="B174" s="7" t="s">
        <v>60</v>
      </c>
      <c r="C174" s="7" t="s">
        <v>2</v>
      </c>
      <c r="D174" s="7">
        <f>EXACT(G170,"Estimates of the initial amount of carbon that is exposed")</f>
      </c>
      <c r="E174" s="7" t="s">
        <v>308</v>
      </c>
      <c r="F174" s="7" t="s">
        <v>14</v>
      </c>
      <c r="G174" s="7">
        <v>1</v>
      </c>
    </row>
    <row r="175" spans="1:7" x14ac:dyDescent="0.25" outlineLevel="2" collapsed="1">
      <c r="A175" s="7" t="s">
        <v>14</v>
      </c>
      <c r="B175" s="7" t="s">
        <v>60</v>
      </c>
      <c r="C175" s="7" t="s">
        <v>2</v>
      </c>
      <c r="D175" s="7">
        <f>EXACT(G170,"Estimates of the initial amount of carbon that is exposed")</f>
      </c>
      <c r="E175" s="7" t="s">
        <v>309</v>
      </c>
      <c r="F175" s="7" t="s">
        <v>14</v>
      </c>
      <c r="G175" s="7">
        <v>1</v>
      </c>
    </row>
    <row r="176" spans="1:7" x14ac:dyDescent="0.25" outlineLevel="2" collapsed="1">
      <c r="A176" s="7" t="s">
        <v>14</v>
      </c>
      <c r="B176" s="7" t="s">
        <v>60</v>
      </c>
      <c r="C176" s="7" t="s">
        <v>2</v>
      </c>
      <c r="D176" s="7">
        <f>EXACT(G170,"Estimates of the initial amount of carbon that is exposed")</f>
      </c>
      <c r="E176" s="7" t="s">
        <v>277</v>
      </c>
      <c r="F176" s="7" t="s">
        <v>14</v>
      </c>
      <c r="G176" s="7">
        <v>1</v>
      </c>
    </row>
    <row r="177" spans="1:7" x14ac:dyDescent="0.25" outlineLevel="2" collapsed="1">
      <c r="A177" s="7" t="s">
        <v>12</v>
      </c>
      <c r="B177" s="7" t="s">
        <v>60</v>
      </c>
      <c r="C177" s="7" t="s">
        <v>2</v>
      </c>
      <c r="D177" s="7"/>
      <c r="E177" s="7" t="s">
        <v>310</v>
      </c>
      <c r="F177" s="7" t="s">
        <v>14</v>
      </c>
      <c r="G177" s="7">
        <v>1</v>
      </c>
    </row>
    <row r="178" spans="1:7" x14ac:dyDescent="0.25" outlineLevel="2" collapsed="1">
      <c r="A178" s="7" t="s">
        <v>12</v>
      </c>
      <c r="B178" s="7" t="s">
        <v>62</v>
      </c>
      <c r="C178" s="7" t="s">
        <v>2</v>
      </c>
      <c r="D178" s="7"/>
      <c r="E178" s="7" t="s">
        <v>311</v>
      </c>
      <c r="F178" s="7" t="s">
        <v>14</v>
      </c>
      <c r="G178" s="7" t="b">
        <v>1</v>
      </c>
    </row>
    <row r="179" spans="1:7" x14ac:dyDescent="0.25" outlineLevel="2" collapsed="1">
      <c r="A179" s="8" t="s">
        <v>14</v>
      </c>
      <c r="B179" s="9" t="s">
        <v>312</v>
      </c>
      <c r="C179" s="8" t="s">
        <v>2</v>
      </c>
      <c r="D179" s="8">
        <f>EXACT(G178,true)</f>
      </c>
      <c r="E179" s="8" t="s">
        <v>312</v>
      </c>
      <c r="F179" s="8" t="s">
        <v>14</v>
      </c>
      <c r="G179" s="8" t="s">
        <v>2</v>
      </c>
    </row>
    <row r="180" spans="1:7" x14ac:dyDescent="0.25" outlineLevel="3" collapsed="1">
      <c r="A180" s="7" t="s">
        <v>12</v>
      </c>
      <c r="B180" s="7" t="s">
        <v>96</v>
      </c>
      <c r="C180" s="10" t="s">
        <v>313</v>
      </c>
      <c r="D180" s="7"/>
      <c r="E180" s="7" t="s">
        <v>314</v>
      </c>
      <c r="F180" s="7" t="s">
        <v>14</v>
      </c>
      <c r="G180" s="7" t="s">
        <v>315</v>
      </c>
    </row>
    <row r="181" spans="1:7" x14ac:dyDescent="0.25" outlineLevel="3" collapsed="1">
      <c r="A181" s="7" t="s">
        <v>14</v>
      </c>
      <c r="B181" s="7" t="s">
        <v>60</v>
      </c>
      <c r="C181" s="7" t="s">
        <v>2</v>
      </c>
      <c r="D181" s="7">
        <f>EXACT(G180,"Proxies")</f>
      </c>
      <c r="E181" s="7" t="s">
        <v>316</v>
      </c>
      <c r="F181" s="7" t="s">
        <v>14</v>
      </c>
      <c r="G181" s="7">
        <v>1</v>
      </c>
    </row>
    <row r="182" spans="1:7" x14ac:dyDescent="0.25" outlineLevel="3" collapsed="1">
      <c r="A182" s="7" t="s">
        <v>14</v>
      </c>
      <c r="B182" s="7" t="s">
        <v>60</v>
      </c>
      <c r="C182" s="7" t="s">
        <v>2</v>
      </c>
      <c r="D182" s="7">
        <f>EXACT(G180,"Proxies")</f>
      </c>
      <c r="E182" s="7" t="s">
        <v>317</v>
      </c>
      <c r="F182" s="7" t="s">
        <v>14</v>
      </c>
      <c r="G182" s="7">
        <v>1</v>
      </c>
    </row>
    <row r="183" spans="1:7" x14ac:dyDescent="0.25" outlineLevel="3" collapsed="1">
      <c r="A183" s="7" t="s">
        <v>14</v>
      </c>
      <c r="B183" s="7" t="s">
        <v>60</v>
      </c>
      <c r="C183" s="7" t="s">
        <v>2</v>
      </c>
      <c r="D183" s="7">
        <f>NOT(EXACT(G180,"Proxies"))</f>
      </c>
      <c r="E183" s="7" t="s">
        <v>318</v>
      </c>
      <c r="F183" s="7" t="s">
        <v>14</v>
      </c>
      <c r="G183" s="7">
        <v>1</v>
      </c>
    </row>
    <row r="184" spans="1:7" x14ac:dyDescent="0.25" outlineLevel="3" collapsed="1">
      <c r="A184" s="7" t="s">
        <v>14</v>
      </c>
      <c r="B184" s="7" t="s">
        <v>60</v>
      </c>
      <c r="C184" s="7" t="s">
        <v>2</v>
      </c>
      <c r="D184" s="7">
        <f>NOT(EXACT(G180,"Proxies"))</f>
      </c>
      <c r="E184" s="7" t="s">
        <v>317</v>
      </c>
      <c r="F184" s="7" t="s">
        <v>14</v>
      </c>
      <c r="G184" s="7">
        <v>1</v>
      </c>
    </row>
    <row r="185" spans="1:7" x14ac:dyDescent="0.25" outlineLevel="2" collapsed="1">
      <c r="A185" s="7" t="s">
        <v>12</v>
      </c>
      <c r="B185" s="7" t="s">
        <v>62</v>
      </c>
      <c r="C185" s="7" t="s">
        <v>2</v>
      </c>
      <c r="D185" s="7"/>
      <c r="E185" s="7" t="s">
        <v>319</v>
      </c>
      <c r="F185" s="7" t="s">
        <v>14</v>
      </c>
      <c r="G185" s="7" t="b">
        <v>1</v>
      </c>
    </row>
    <row r="186" spans="1:7" x14ac:dyDescent="0.25" outlineLevel="2" collapsed="1">
      <c r="A186" s="8" t="s">
        <v>14</v>
      </c>
      <c r="B186" s="9" t="s">
        <v>320</v>
      </c>
      <c r="C186" s="8" t="s">
        <v>2</v>
      </c>
      <c r="D186" s="8">
        <f>EXACT(G185,true)</f>
      </c>
      <c r="E186" s="8" t="s">
        <v>321</v>
      </c>
      <c r="F186" s="8" t="s">
        <v>14</v>
      </c>
      <c r="G186" s="8" t="s">
        <v>2</v>
      </c>
    </row>
    <row r="187" spans="1:7" x14ac:dyDescent="0.25" outlineLevel="3" collapsed="1">
      <c r="A187" s="7" t="s">
        <v>12</v>
      </c>
      <c r="B187" s="7" t="s">
        <v>96</v>
      </c>
      <c r="C187" s="10" t="s">
        <v>322</v>
      </c>
      <c r="D187" s="7"/>
      <c r="E187" s="7" t="s">
        <v>323</v>
      </c>
      <c r="F187" s="7" t="s">
        <v>14</v>
      </c>
      <c r="G187" s="7" t="s">
        <v>315</v>
      </c>
    </row>
    <row r="188" spans="1:7" x14ac:dyDescent="0.25" outlineLevel="3" collapsed="1">
      <c r="A188" s="7" t="s">
        <v>14</v>
      </c>
      <c r="B188" s="7" t="s">
        <v>60</v>
      </c>
      <c r="C188" s="7" t="s">
        <v>2</v>
      </c>
      <c r="D188" s="7">
        <f>EXACT(G187,"Proxies")</f>
      </c>
      <c r="E188" s="7" t="s">
        <v>324</v>
      </c>
      <c r="F188" s="7" t="s">
        <v>14</v>
      </c>
      <c r="G188" s="7">
        <v>1</v>
      </c>
    </row>
    <row r="189" spans="1:7" x14ac:dyDescent="0.25" outlineLevel="3" collapsed="1">
      <c r="A189" s="7" t="s">
        <v>14</v>
      </c>
      <c r="B189" s="7" t="s">
        <v>60</v>
      </c>
      <c r="C189" s="7" t="s">
        <v>2</v>
      </c>
      <c r="D189" s="7">
        <f>EXACT(G187,"Proxies")</f>
      </c>
      <c r="E189" s="7" t="s">
        <v>325</v>
      </c>
      <c r="F189" s="7" t="s">
        <v>14</v>
      </c>
      <c r="G189" s="7">
        <v>1</v>
      </c>
    </row>
    <row r="190" spans="1:7" x14ac:dyDescent="0.25" outlineLevel="3" collapsed="1">
      <c r="A190" s="8" t="s">
        <v>14</v>
      </c>
      <c r="B190" s="9" t="s">
        <v>326</v>
      </c>
      <c r="C190" s="8" t="s">
        <v>2</v>
      </c>
      <c r="D190" s="8">
        <f>NOT(EXACT(G187,"Proxies"))</f>
      </c>
      <c r="E190" s="8" t="s">
        <v>327</v>
      </c>
      <c r="F190" s="8" t="s">
        <v>14</v>
      </c>
      <c r="G190" s="8" t="s">
        <v>2</v>
      </c>
    </row>
    <row r="191" spans="1:7" x14ac:dyDescent="0.25" outlineLevel="4" collapsed="1">
      <c r="A191" s="7" t="s">
        <v>12</v>
      </c>
      <c r="B191" s="7" t="s">
        <v>96</v>
      </c>
      <c r="C191" s="10" t="s">
        <v>328</v>
      </c>
      <c r="D191" s="7"/>
      <c r="E191" s="7" t="s">
        <v>329</v>
      </c>
      <c r="F191" s="7" t="s">
        <v>14</v>
      </c>
      <c r="G191" s="7" t="s">
        <v>330</v>
      </c>
    </row>
    <row r="192" spans="1:7" x14ac:dyDescent="0.25" outlineLevel="4" collapsed="1">
      <c r="A192" s="8" t="s">
        <v>14</v>
      </c>
      <c r="B192" s="9" t="s">
        <v>331</v>
      </c>
      <c r="C192" s="8" t="s">
        <v>2</v>
      </c>
      <c r="D192" s="8">
        <f>EXACT(G191,"Open water systems")</f>
      </c>
      <c r="E192" s="8" t="s">
        <v>332</v>
      </c>
      <c r="F192" s="8" t="s">
        <v>14</v>
      </c>
      <c r="G192" s="8" t="s">
        <v>2</v>
      </c>
    </row>
    <row r="193" spans="1:7" x14ac:dyDescent="0.25" outlineLevel="5" collapsed="1">
      <c r="A193" s="7" t="s">
        <v>12</v>
      </c>
      <c r="B193" s="7" t="s">
        <v>62</v>
      </c>
      <c r="C193" s="7" t="s">
        <v>2</v>
      </c>
      <c r="D193" s="7"/>
      <c r="E193" s="7" t="s">
        <v>333</v>
      </c>
      <c r="F193" s="7" t="s">
        <v>14</v>
      </c>
      <c r="G193" s="7" t="b">
        <v>1</v>
      </c>
    </row>
    <row r="194" spans="1:7" x14ac:dyDescent="0.25" outlineLevel="5" collapsed="1">
      <c r="A194" s="7" t="s">
        <v>14</v>
      </c>
      <c r="B194" s="7" t="s">
        <v>60</v>
      </c>
      <c r="C194" s="7" t="s">
        <v>2</v>
      </c>
      <c r="D194" s="7">
        <f>EXACT(G193,true)</f>
      </c>
      <c r="E194" s="7" t="s">
        <v>334</v>
      </c>
      <c r="F194" s="7" t="s">
        <v>14</v>
      </c>
      <c r="G194" s="7">
        <v>1</v>
      </c>
    </row>
    <row r="195" spans="1:7" x14ac:dyDescent="0.25" outlineLevel="4" collapsed="1">
      <c r="A195" s="8" t="s">
        <v>14</v>
      </c>
      <c r="B195" s="9" t="s">
        <v>331</v>
      </c>
      <c r="C195" s="8" t="s">
        <v>2</v>
      </c>
      <c r="D195" s="8">
        <f>NOT(EXACT(G191,"Open water systems"))</f>
      </c>
      <c r="E195" s="8" t="s">
        <v>335</v>
      </c>
      <c r="F195" s="8" t="s">
        <v>14</v>
      </c>
      <c r="G195" s="8" t="s">
        <v>2</v>
      </c>
    </row>
    <row r="196" spans="1:7" x14ac:dyDescent="0.25" outlineLevel="5" collapsed="1">
      <c r="A196" s="7" t="s">
        <v>12</v>
      </c>
      <c r="B196" s="7" t="s">
        <v>62</v>
      </c>
      <c r="C196" s="7" t="s">
        <v>2</v>
      </c>
      <c r="D196" s="7"/>
      <c r="E196" s="7" t="s">
        <v>333</v>
      </c>
      <c r="F196" s="7" t="s">
        <v>14</v>
      </c>
      <c r="G196" s="7" t="b">
        <v>1</v>
      </c>
    </row>
    <row r="197" spans="1:7" x14ac:dyDescent="0.25" outlineLevel="5" collapsed="1">
      <c r="A197" s="7" t="s">
        <v>14</v>
      </c>
      <c r="B197" s="7" t="s">
        <v>60</v>
      </c>
      <c r="C197" s="7" t="s">
        <v>2</v>
      </c>
      <c r="D197" s="7">
        <f>EXACT(G196,true)</f>
      </c>
      <c r="E197" s="7" t="s">
        <v>334</v>
      </c>
      <c r="F197" s="7" t="s">
        <v>14</v>
      </c>
      <c r="G197" s="7">
        <v>1</v>
      </c>
    </row>
    <row r="198" spans="1:7" x14ac:dyDescent="0.25" outlineLevel="3" collapsed="1">
      <c r="A198" s="7" t="s">
        <v>14</v>
      </c>
      <c r="B198" s="7" t="s">
        <v>60</v>
      </c>
      <c r="C198" s="7" t="s">
        <v>2</v>
      </c>
      <c r="D198" s="7">
        <f>NOT(EXACT(G187,"Proxies"))</f>
      </c>
      <c r="E198" s="7" t="s">
        <v>325</v>
      </c>
      <c r="F198" s="7" t="s">
        <v>14</v>
      </c>
      <c r="G198" s="7">
        <v>1</v>
      </c>
    </row>
    <row r="199" spans="1:7" x14ac:dyDescent="0.25">
      <c r="A199" s="5" t="s">
        <v>12</v>
      </c>
      <c r="B199" s="6" t="s">
        <v>336</v>
      </c>
      <c r="C199" s="5" t="s">
        <v>2</v>
      </c>
      <c r="D199" s="5"/>
      <c r="E199" s="5" t="s">
        <v>337</v>
      </c>
      <c r="F199" s="5" t="s">
        <v>14</v>
      </c>
      <c r="G199" s="5" t="s">
        <v>2</v>
      </c>
    </row>
    <row r="200" spans="1:7" x14ac:dyDescent="0.25" outlineLevel="1" collapsed="1">
      <c r="A200" s="7" t="s">
        <v>12</v>
      </c>
      <c r="B200" s="7" t="s">
        <v>60</v>
      </c>
      <c r="C200" s="7" t="s">
        <v>2</v>
      </c>
      <c r="D200" s="7"/>
      <c r="E200" s="7" t="s">
        <v>338</v>
      </c>
      <c r="F200" s="7" t="s">
        <v>14</v>
      </c>
      <c r="G200" s="7">
        <v>1</v>
      </c>
    </row>
    <row r="201" spans="1:7" x14ac:dyDescent="0.25" outlineLevel="1" collapsed="1">
      <c r="A201" s="7" t="s">
        <v>12</v>
      </c>
      <c r="B201" s="7" t="s">
        <v>60</v>
      </c>
      <c r="C201" s="7" t="s">
        <v>2</v>
      </c>
      <c r="D201" s="7"/>
      <c r="E201" s="7" t="s">
        <v>339</v>
      </c>
      <c r="F201" s="7" t="s">
        <v>14</v>
      </c>
      <c r="G201" s="7">
        <v>1</v>
      </c>
    </row>
    <row r="202" spans="1:7" x14ac:dyDescent="0.25" outlineLevel="1" collapsed="1">
      <c r="A202" s="7" t="s">
        <v>12</v>
      </c>
      <c r="B202" s="7" t="s">
        <v>60</v>
      </c>
      <c r="C202" s="7" t="s">
        <v>2</v>
      </c>
      <c r="D202" s="7"/>
      <c r="E202" s="7" t="s">
        <v>340</v>
      </c>
      <c r="F202" s="7" t="s">
        <v>14</v>
      </c>
      <c r="G202" s="7">
        <v>1</v>
      </c>
    </row>
    <row r="203" spans="1:7" x14ac:dyDescent="0.25" outlineLevel="1" collapsed="1">
      <c r="A203" s="7" t="s">
        <v>12</v>
      </c>
      <c r="B203" s="7" t="s">
        <v>60</v>
      </c>
      <c r="C203" s="7" t="s">
        <v>2</v>
      </c>
      <c r="D203" s="7"/>
      <c r="E203" s="7" t="s">
        <v>341</v>
      </c>
      <c r="F203" s="7" t="s">
        <v>14</v>
      </c>
      <c r="G203" s="7">
        <v>1</v>
      </c>
    </row>
  </sheetData>
  <mergeCells count="3">
    <mergeCell ref="A1:G1"/>
    <mergeCell ref="B2:G2"/>
    <mergeCell ref="B3:G3"/>
  </mergeCells>
  <dataValidations count="14">
    <dataValidation type="list" allowBlank="1" sqref="G103">
      <formula1>'Which method did you 1 (enum)'!A3:A4</formula1>
    </dataValidation>
    <dataValidation type="list" allowBlank="1" sqref="G139">
      <formula1>'Which approach using in (enum)'!A3:A5</formula1>
    </dataValidation>
    <dataValidation type="list" allowBlank="1" sqref="G149">
      <formula1>'Which method are you 1 (enum)'!A3:A5</formula1>
    </dataValidation>
    <dataValidation type="list" allowBlank="1" sqref="G154">
      <formula1>'Which approach using 1 (enum)'!A3:A5</formula1>
    </dataValidation>
    <dataValidation type="list" allowBlank="1" sqref="G157">
      <formula1>'What is the carbon pres (enum)'!A3:A7</formula1>
    </dataValidation>
    <dataValidation type="list" allowBlank="1" sqref="G170">
      <formula1>'Which approach using 2 (enum)'!A3:A4</formula1>
    </dataValidation>
    <dataValidation type="list" allowBlank="1" sqref="G180">
      <formula1>'Which approach using 3 (enum)'!A3:A4</formula1>
    </dataValidation>
    <dataValidation type="list" allowBlank="1" sqref="G187">
      <formula1>'Which approach using 4 (enum)'!A3:A4</formula1>
    </dataValidation>
    <dataValidation type="list" allowBlank="1" sqref="G191">
      <formula1>'Which system applies to (enum)'!A3:A4</formula1>
    </dataValidation>
    <dataValidation type="list" allowBlank="1" sqref="G22">
      <formula1>'It's a baseline scenari (enum)'!A3:A4</formula1>
    </dataValidation>
    <dataValidation type="list" allowBlank="1" sqref="G23">
      <formula1>'Which method did you us (enum)'!A3:A4</formula1>
    </dataValidation>
    <dataValidation type="list" allowBlank="1" sqref="G25">
      <formula1>'Which method did you 3 (enum)'!A3:A6</formula1>
    </dataValidation>
    <dataValidation type="list" allowBlank="1" sqref="G57">
      <formula1>'Which method did you 2 (enum)'!A3:A5</formula1>
    </dataValidation>
    <dataValidation type="list" allowBlank="1" sqref="G73">
      <formula1>'Which sampling design w (enum)'!A3:A4</formula1>
    </dataValidation>
  </dataValidations>
  <hyperlinks>
    <hyperlink ref="B5" r:id="rId1" location="#'Net Emissions from biomass soi'!A1"/>
    <hyperlink ref="B6" r:id="rId2" location="#'Accounting for sea level rise '!A1"/>
    <hyperlink ref="B12" r:id="rId3" location="#'Net carbon stock change in bio'!A1"/>
    <hyperlink ref="B21" r:id="rId4" location="#'AR Tool 14 (tool)'!A1"/>
    <hyperlink ref="C22" r:id="rId5" location="#'It's a baseline scenari (enum)'!A3"/>
    <hyperlink ref="C23" r:id="rId6" location="#'Which method did you us (enum)'!A3"/>
    <hyperlink ref="B24" r:id="rId7" location="#'AR Tool 14 Estimatin 4 (tool)'!A1"/>
    <hyperlink ref="C25" r:id="rId8" location="#'Which method did you 3 (enum)'!A3"/>
    <hyperlink ref="B26" r:id="rId9" location="#'AR Tool 14 Estimation b (tool)'!A1"/>
    <hyperlink ref="B27" r:id="rId10" location="#'Mean annual change in c (tool)'!A1"/>
    <hyperlink ref="B34" r:id="rId11" location="#'AR Tool 14 Direct estim (tool)'!A1"/>
    <hyperlink ref="B41" r:id="rId12" location="#'Mean change in tree bio (tool)'!A1"/>
    <hyperlink ref="B46" r:id="rId13" location="#'AR Tool 14 Difference o (tool)'!A1"/>
    <hyperlink ref="B52" r:id="rId14" location="#'AR Tool 14 Estimating c (tool)'!A1"/>
    <hyperlink ref="B56" r:id="rId15" location="#'AR Tool 14 Determinatio (tool)'!A1"/>
    <hyperlink ref="C57" r:id="rId16" location="#'Which method did you 2 (enum)'!A3"/>
    <hyperlink ref="B58" r:id="rId17" location="#'AR Tool 14 Updating pre (tool)'!A1"/>
    <hyperlink ref="B64" r:id="rId18" location="#'AR Tool 14 Estimating S (tool)'!A1"/>
    <hyperlink ref="B65" r:id="rId19" location="#'Crown Cover Proportion  (tool)'!A1"/>
    <hyperlink ref="B72" r:id="rId20" location="#'Sampling design selecti (tool)'!A1"/>
    <hyperlink ref="C73" r:id="rId21" location="#'Which sampling design w (enum)'!A3"/>
    <hyperlink ref="B74" r:id="rId22" location="#'AR Tool 14 Sample Plot  (tool)'!A1"/>
    <hyperlink ref="B81" r:id="rId23" location="#'Stratified random sampl (tool)'!A1"/>
    <hyperlink ref="B86" r:id="rId24" location="#'AR Tool 14 Double Sampl (tool)'!A1"/>
    <hyperlink ref="B93" r:id="rId25" location="#'Double Sampling Mean tr (tool)'!A1"/>
    <hyperlink ref="C103" r:id="rId26" location="#'Which method did you 1 (enum)'!A3"/>
    <hyperlink ref="B104" r:id="rId27" location="#'AR Tool 14 Estimatin 1 (tool)'!A1"/>
    <hyperlink ref="B107" r:id="rId28" location="#'AR Tool 14 Estimatin 2 (tool)'!A1"/>
    <hyperlink ref="B111" r:id="rId29" location="#'AR Tool 14 Estimatin 3 (tool)'!A1"/>
    <hyperlink ref="B114" r:id="rId30" location="#'Shrub biomass per hecta (tool)'!A1"/>
    <hyperlink ref="B124" r:id="rId31" location="#'Net GHG emissions from soil in'!A1"/>
    <hyperlink ref="B131" r:id="rId32" location="#'Peat depletion time (PDT) &amp; So'!A1"/>
    <hyperlink ref="C139" r:id="rId33" location="#'Which approach using in (enum)'!A3"/>
    <hyperlink ref="C149" r:id="rId34" location="#'Which method are you 1 (enum)'!A3"/>
    <hyperlink ref="C154" r:id="rId35" location="#'Which approach using 1 (enum)'!A3"/>
    <hyperlink ref="B155" r:id="rId36" location="#'Default factors approach for C'!A1"/>
    <hyperlink ref="C157" r:id="rId37" location="#'What is the carbon pres (enum)'!A3"/>
    <hyperlink ref="C170" r:id="rId38" location="#'Which approach using 2 (enum)'!A3"/>
    <hyperlink ref="B179" r:id="rId39" location="#'CH4 emissions from soil'!A1"/>
    <hyperlink ref="C180" r:id="rId40" location="#'Which approach using 3 (enum)'!A3"/>
    <hyperlink ref="B186" r:id="rId41" location="#'N2O emissions from soil '!A1"/>
    <hyperlink ref="C187" r:id="rId42" location="#'Which approach using 4 (enum)'!A3"/>
    <hyperlink ref="B190" r:id="rId43" location="#'Default factors for N2O emissi'!A1"/>
    <hyperlink ref="C191" r:id="rId44" location="#'Which system applies to (enum)'!A3"/>
    <hyperlink ref="B192" r:id="rId45" location="#'Average salinity for N2O emiss'!A1"/>
    <hyperlink ref="B195" r:id="rId46" location="#'Average salinity for N2O emiss'!A1"/>
    <hyperlink ref="B199" r:id="rId47" location="#'Net GHG emissions in the basel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532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517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518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483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484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485</v>
      </c>
      <c r="F9" s="5" t="s">
        <v>12</v>
      </c>
      <c r="G9" s="5">
        <v>1</v>
      </c>
    </row>
    <row r="10" spans="1:7" x14ac:dyDescent="0.25">
      <c r="A10" s="5" t="s">
        <v>12</v>
      </c>
      <c r="B10" s="5" t="s">
        <v>60</v>
      </c>
      <c r="C10" s="5" t="s">
        <v>2</v>
      </c>
      <c r="D10" s="5"/>
      <c r="E10" s="5" t="s">
        <v>486</v>
      </c>
      <c r="F10" s="5" t="s">
        <v>14</v>
      </c>
      <c r="G10" s="5">
        <v>1</v>
      </c>
    </row>
  </sheetData>
  <mergeCells count="5">
    <mergeCell ref="A1:G1"/>
    <mergeCell ref="B2:G2"/>
    <mergeCell ref="B3:G3"/>
    <mergeCell ref="B4:G4"/>
    <mergeCell ref="B5:G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5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533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517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518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483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485</v>
      </c>
      <c r="F8" s="5" t="s">
        <v>12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487</v>
      </c>
      <c r="F9" s="5" t="s">
        <v>14</v>
      </c>
      <c r="G9" s="5">
        <v>1</v>
      </c>
    </row>
    <row r="10" spans="1:7" x14ac:dyDescent="0.25">
      <c r="A10" s="5" t="s">
        <v>12</v>
      </c>
      <c r="B10" s="5" t="s">
        <v>60</v>
      </c>
      <c r="C10" s="5" t="s">
        <v>2</v>
      </c>
      <c r="D10" s="5"/>
      <c r="E10" s="5" t="s">
        <v>488</v>
      </c>
      <c r="F10" s="5" t="s">
        <v>14</v>
      </c>
      <c r="G10" s="5">
        <v>1</v>
      </c>
    </row>
    <row r="11" spans="1:7" x14ac:dyDescent="0.25">
      <c r="A11" s="5" t="s">
        <v>12</v>
      </c>
      <c r="B11" s="5" t="s">
        <v>60</v>
      </c>
      <c r="C11" s="5" t="s">
        <v>2</v>
      </c>
      <c r="D11" s="5"/>
      <c r="E11" s="5" t="s">
        <v>489</v>
      </c>
      <c r="F11" s="5" t="s">
        <v>14</v>
      </c>
      <c r="G11" s="5">
        <v>1</v>
      </c>
    </row>
    <row r="12" spans="1:7" x14ac:dyDescent="0.25">
      <c r="A12" s="5" t="s">
        <v>12</v>
      </c>
      <c r="B12" s="5" t="s">
        <v>60</v>
      </c>
      <c r="C12" s="5" t="s">
        <v>2</v>
      </c>
      <c r="D12" s="5"/>
      <c r="E12" s="5" t="s">
        <v>490</v>
      </c>
      <c r="F12" s="5" t="s">
        <v>14</v>
      </c>
      <c r="G12" s="5">
        <v>1</v>
      </c>
    </row>
    <row r="13" spans="1:7" x14ac:dyDescent="0.25">
      <c r="A13" s="5" t="s">
        <v>12</v>
      </c>
      <c r="B13" s="5" t="s">
        <v>60</v>
      </c>
      <c r="C13" s="5" t="s">
        <v>2</v>
      </c>
      <c r="D13" s="5"/>
      <c r="E13" s="5" t="s">
        <v>491</v>
      </c>
      <c r="F13" s="5" t="s">
        <v>14</v>
      </c>
      <c r="G13" s="5">
        <v>1</v>
      </c>
    </row>
    <row r="14" spans="1:7" x14ac:dyDescent="0.25">
      <c r="A14" s="5" t="s">
        <v>12</v>
      </c>
      <c r="B14" s="5" t="s">
        <v>60</v>
      </c>
      <c r="C14" s="5" t="s">
        <v>2</v>
      </c>
      <c r="D14" s="5"/>
      <c r="E14" s="5" t="s">
        <v>492</v>
      </c>
      <c r="F14" s="5" t="s">
        <v>14</v>
      </c>
      <c r="G14" s="5">
        <v>1</v>
      </c>
    </row>
    <row r="15" spans="1:7" x14ac:dyDescent="0.25">
      <c r="A15" s="5" t="s">
        <v>12</v>
      </c>
      <c r="B15" s="5" t="s">
        <v>60</v>
      </c>
      <c r="C15" s="5" t="s">
        <v>2</v>
      </c>
      <c r="D15" s="5"/>
      <c r="E15" s="5" t="s">
        <v>484</v>
      </c>
      <c r="F15" s="5" t="s">
        <v>14</v>
      </c>
      <c r="G15" s="5">
        <v>1</v>
      </c>
    </row>
  </sheetData>
  <mergeCells count="5">
    <mergeCell ref="A1:G1"/>
    <mergeCell ref="B2:G2"/>
    <mergeCell ref="B3:G3"/>
    <mergeCell ref="B4:G4"/>
    <mergeCell ref="B5:G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2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534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517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518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209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164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210</v>
      </c>
      <c r="F9" s="5" t="s">
        <v>14</v>
      </c>
      <c r="G9" s="5">
        <v>1</v>
      </c>
    </row>
    <row r="10" spans="1:7" x14ac:dyDescent="0.25">
      <c r="A10" s="5" t="s">
        <v>12</v>
      </c>
      <c r="B10" s="5" t="s">
        <v>60</v>
      </c>
      <c r="C10" s="5" t="s">
        <v>2</v>
      </c>
      <c r="D10" s="5"/>
      <c r="E10" s="5" t="s">
        <v>211</v>
      </c>
      <c r="F10" s="5" t="s">
        <v>14</v>
      </c>
      <c r="G10" s="5">
        <v>1</v>
      </c>
    </row>
    <row r="11" spans="1:7" x14ac:dyDescent="0.25">
      <c r="A11" s="5" t="s">
        <v>12</v>
      </c>
      <c r="B11" s="5" t="s">
        <v>60</v>
      </c>
      <c r="C11" s="5" t="s">
        <v>2</v>
      </c>
      <c r="D11" s="5"/>
      <c r="E11" s="5" t="s">
        <v>212</v>
      </c>
      <c r="F11" s="5" t="s">
        <v>14</v>
      </c>
      <c r="G11" s="5">
        <v>1</v>
      </c>
    </row>
    <row r="12" spans="1:7" x14ac:dyDescent="0.25">
      <c r="A12" s="5" t="s">
        <v>12</v>
      </c>
      <c r="B12" s="5" t="s">
        <v>60</v>
      </c>
      <c r="C12" s="5" t="s">
        <v>2</v>
      </c>
      <c r="D12" s="5"/>
      <c r="E12" s="5" t="s">
        <v>213</v>
      </c>
      <c r="F12" s="5" t="s">
        <v>14</v>
      </c>
      <c r="G12" s="5">
        <v>1</v>
      </c>
    </row>
  </sheetData>
  <mergeCells count="5">
    <mergeCell ref="A1:G1"/>
    <mergeCell ref="B2:G2"/>
    <mergeCell ref="B3:G3"/>
    <mergeCell ref="B4:G4"/>
    <mergeCell ref="B5:G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1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245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517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518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246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247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248</v>
      </c>
      <c r="F9" s="5" t="s">
        <v>14</v>
      </c>
      <c r="G9" s="5">
        <v>1</v>
      </c>
    </row>
    <row r="10" spans="1:7" x14ac:dyDescent="0.25">
      <c r="A10" s="5" t="s">
        <v>12</v>
      </c>
      <c r="B10" s="5" t="s">
        <v>60</v>
      </c>
      <c r="C10" s="5" t="s">
        <v>2</v>
      </c>
      <c r="D10" s="5"/>
      <c r="E10" s="5" t="s">
        <v>249</v>
      </c>
      <c r="F10" s="5" t="s">
        <v>14</v>
      </c>
      <c r="G10" s="5">
        <v>1</v>
      </c>
    </row>
    <row r="11" spans="1:7" x14ac:dyDescent="0.25">
      <c r="A11" s="5" t="s">
        <v>12</v>
      </c>
      <c r="B11" s="5" t="s">
        <v>60</v>
      </c>
      <c r="C11" s="5" t="s">
        <v>2</v>
      </c>
      <c r="D11" s="5"/>
      <c r="E11" s="5" t="s">
        <v>250</v>
      </c>
      <c r="F11" s="5" t="s">
        <v>14</v>
      </c>
      <c r="G11" s="5">
        <v>1</v>
      </c>
    </row>
  </sheetData>
  <mergeCells count="5">
    <mergeCell ref="A1:G1"/>
    <mergeCell ref="B2:G2"/>
    <mergeCell ref="B3:G3"/>
    <mergeCell ref="B4:G4"/>
    <mergeCell ref="B5:G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6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535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517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518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5" t="s">
        <v>96</v>
      </c>
      <c r="C7" s="6" t="s">
        <v>215</v>
      </c>
      <c r="D7" s="5"/>
      <c r="E7" s="5" t="s">
        <v>216</v>
      </c>
      <c r="F7" s="5" t="s">
        <v>14</v>
      </c>
      <c r="G7" s="5" t="s">
        <v>217</v>
      </c>
    </row>
    <row r="8" spans="1:7" x14ac:dyDescent="0.25">
      <c r="A8" s="5" t="s">
        <v>14</v>
      </c>
      <c r="B8" s="6" t="s">
        <v>218</v>
      </c>
      <c r="C8" s="5" t="s">
        <v>2</v>
      </c>
      <c r="D8" s="5">
        <f>EXACT(G7,"Stratified random sampling")</f>
      </c>
      <c r="E8" s="5" t="s">
        <v>217</v>
      </c>
      <c r="F8" s="5" t="s">
        <v>14</v>
      </c>
      <c r="G8" s="5" t="s">
        <v>2</v>
      </c>
    </row>
    <row r="9" spans="1:7" x14ac:dyDescent="0.25" outlineLevel="1" collapsed="1">
      <c r="A9" s="7" t="s">
        <v>12</v>
      </c>
      <c r="B9" s="7" t="s">
        <v>60</v>
      </c>
      <c r="C9" s="7" t="s">
        <v>2</v>
      </c>
      <c r="D9" s="7"/>
      <c r="E9" s="7" t="s">
        <v>164</v>
      </c>
      <c r="F9" s="7" t="s">
        <v>14</v>
      </c>
      <c r="G9" s="7">
        <v>1</v>
      </c>
    </row>
    <row r="10" spans="1:7" x14ac:dyDescent="0.25" outlineLevel="1" collapsed="1">
      <c r="A10" s="7" t="s">
        <v>12</v>
      </c>
      <c r="B10" s="7" t="s">
        <v>60</v>
      </c>
      <c r="C10" s="7" t="s">
        <v>2</v>
      </c>
      <c r="D10" s="7"/>
      <c r="E10" s="7" t="s">
        <v>219</v>
      </c>
      <c r="F10" s="7" t="s">
        <v>14</v>
      </c>
      <c r="G10" s="7">
        <v>1</v>
      </c>
    </row>
    <row r="11" spans="1:7" x14ac:dyDescent="0.25" outlineLevel="1" collapsed="1">
      <c r="A11" s="7" t="s">
        <v>12</v>
      </c>
      <c r="B11" s="7" t="s">
        <v>60</v>
      </c>
      <c r="C11" s="7" t="s">
        <v>2</v>
      </c>
      <c r="D11" s="7"/>
      <c r="E11" s="7" t="s">
        <v>220</v>
      </c>
      <c r="F11" s="7" t="s">
        <v>14</v>
      </c>
      <c r="G11" s="7">
        <v>1</v>
      </c>
    </row>
    <row r="12" spans="1:7" x14ac:dyDescent="0.25" outlineLevel="1" collapsed="1">
      <c r="A12" s="7" t="s">
        <v>12</v>
      </c>
      <c r="B12" s="7" t="s">
        <v>60</v>
      </c>
      <c r="C12" s="7" t="s">
        <v>2</v>
      </c>
      <c r="D12" s="7"/>
      <c r="E12" s="7" t="s">
        <v>221</v>
      </c>
      <c r="F12" s="7" t="s">
        <v>14</v>
      </c>
      <c r="G12" s="7">
        <v>1</v>
      </c>
    </row>
    <row r="13" spans="1:7" x14ac:dyDescent="0.25" outlineLevel="1" collapsed="1">
      <c r="A13" s="7" t="s">
        <v>12</v>
      </c>
      <c r="B13" s="7" t="s">
        <v>60</v>
      </c>
      <c r="C13" s="7" t="s">
        <v>2</v>
      </c>
      <c r="D13" s="7"/>
      <c r="E13" s="7" t="s">
        <v>222</v>
      </c>
      <c r="F13" s="7" t="s">
        <v>14</v>
      </c>
      <c r="G13" s="7">
        <v>1</v>
      </c>
    </row>
    <row r="14" spans="1:7" x14ac:dyDescent="0.25" outlineLevel="1" collapsed="1">
      <c r="A14" s="7" t="s">
        <v>12</v>
      </c>
      <c r="B14" s="7" t="s">
        <v>60</v>
      </c>
      <c r="C14" s="7" t="s">
        <v>2</v>
      </c>
      <c r="D14" s="7"/>
      <c r="E14" s="7" t="s">
        <v>223</v>
      </c>
      <c r="F14" s="7" t="s">
        <v>14</v>
      </c>
      <c r="G14" s="7">
        <v>1</v>
      </c>
    </row>
    <row r="15" spans="1:7" x14ac:dyDescent="0.25" outlineLevel="1" collapsed="1">
      <c r="A15" s="8" t="s">
        <v>12</v>
      </c>
      <c r="B15" s="9" t="s">
        <v>224</v>
      </c>
      <c r="C15" s="8" t="s">
        <v>2</v>
      </c>
      <c r="D15" s="8"/>
      <c r="E15" s="8" t="s">
        <v>225</v>
      </c>
      <c r="F15" s="8" t="s">
        <v>12</v>
      </c>
      <c r="G15" s="8" t="s">
        <v>2</v>
      </c>
    </row>
    <row r="16" spans="1:7" x14ac:dyDescent="0.25" outlineLevel="2" collapsed="1">
      <c r="A16" s="7" t="s">
        <v>12</v>
      </c>
      <c r="B16" s="7" t="s">
        <v>60</v>
      </c>
      <c r="C16" s="7" t="s">
        <v>2</v>
      </c>
      <c r="D16" s="7"/>
      <c r="E16" s="7" t="s">
        <v>483</v>
      </c>
      <c r="F16" s="7" t="s">
        <v>14</v>
      </c>
      <c r="G16" s="7">
        <v>1</v>
      </c>
    </row>
    <row r="17" spans="1:7" x14ac:dyDescent="0.25" outlineLevel="2" collapsed="1">
      <c r="A17" s="7" t="s">
        <v>12</v>
      </c>
      <c r="B17" s="7" t="s">
        <v>60</v>
      </c>
      <c r="C17" s="7" t="s">
        <v>2</v>
      </c>
      <c r="D17" s="7"/>
      <c r="E17" s="7" t="s">
        <v>484</v>
      </c>
      <c r="F17" s="7" t="s">
        <v>14</v>
      </c>
      <c r="G17" s="7">
        <v>1</v>
      </c>
    </row>
    <row r="18" spans="1:7" x14ac:dyDescent="0.25" outlineLevel="2" collapsed="1">
      <c r="A18" s="7" t="s">
        <v>12</v>
      </c>
      <c r="B18" s="7" t="s">
        <v>60</v>
      </c>
      <c r="C18" s="7" t="s">
        <v>2</v>
      </c>
      <c r="D18" s="7"/>
      <c r="E18" s="7" t="s">
        <v>485</v>
      </c>
      <c r="F18" s="7" t="s">
        <v>12</v>
      </c>
      <c r="G18" s="7">
        <v>1</v>
      </c>
    </row>
    <row r="19" spans="1:7" x14ac:dyDescent="0.25" outlineLevel="2" collapsed="1">
      <c r="A19" s="7" t="s">
        <v>12</v>
      </c>
      <c r="B19" s="7" t="s">
        <v>60</v>
      </c>
      <c r="C19" s="7" t="s">
        <v>2</v>
      </c>
      <c r="D19" s="7"/>
      <c r="E19" s="7" t="s">
        <v>486</v>
      </c>
      <c r="F19" s="7" t="s">
        <v>14</v>
      </c>
      <c r="G19" s="7">
        <v>1</v>
      </c>
    </row>
    <row r="20" spans="1:7" x14ac:dyDescent="0.25">
      <c r="A20" s="5" t="s">
        <v>14</v>
      </c>
      <c r="B20" s="6" t="s">
        <v>226</v>
      </c>
      <c r="C20" s="5" t="s">
        <v>2</v>
      </c>
      <c r="D20" s="5">
        <f>NOT(EXACT(G7,"Stratified random sampling"))</f>
      </c>
      <c r="E20" s="5" t="s">
        <v>227</v>
      </c>
      <c r="F20" s="5" t="s">
        <v>14</v>
      </c>
      <c r="G20" s="5" t="s">
        <v>2</v>
      </c>
    </row>
    <row r="21" spans="1:7" x14ac:dyDescent="0.25" outlineLevel="1" collapsed="1">
      <c r="A21" s="7" t="s">
        <v>12</v>
      </c>
      <c r="B21" s="7" t="s">
        <v>60</v>
      </c>
      <c r="C21" s="7" t="s">
        <v>2</v>
      </c>
      <c r="D21" s="7"/>
      <c r="E21" s="7" t="s">
        <v>164</v>
      </c>
      <c r="F21" s="7" t="s">
        <v>14</v>
      </c>
      <c r="G21" s="7">
        <v>1</v>
      </c>
    </row>
    <row r="22" spans="1:7" x14ac:dyDescent="0.25" outlineLevel="1" collapsed="1">
      <c r="A22" s="7" t="s">
        <v>12</v>
      </c>
      <c r="B22" s="7" t="s">
        <v>60</v>
      </c>
      <c r="C22" s="7" t="s">
        <v>2</v>
      </c>
      <c r="D22" s="7"/>
      <c r="E22" s="7" t="s">
        <v>219</v>
      </c>
      <c r="F22" s="7" t="s">
        <v>14</v>
      </c>
      <c r="G22" s="7">
        <v>1</v>
      </c>
    </row>
    <row r="23" spans="1:7" x14ac:dyDescent="0.25" outlineLevel="1" collapsed="1">
      <c r="A23" s="7" t="s">
        <v>12</v>
      </c>
      <c r="B23" s="7" t="s">
        <v>60</v>
      </c>
      <c r="C23" s="7" t="s">
        <v>2</v>
      </c>
      <c r="D23" s="7"/>
      <c r="E23" s="7" t="s">
        <v>220</v>
      </c>
      <c r="F23" s="7" t="s">
        <v>14</v>
      </c>
      <c r="G23" s="7">
        <v>1</v>
      </c>
    </row>
    <row r="24" spans="1:7" x14ac:dyDescent="0.25" outlineLevel="1" collapsed="1">
      <c r="A24" s="7" t="s">
        <v>12</v>
      </c>
      <c r="B24" s="7" t="s">
        <v>60</v>
      </c>
      <c r="C24" s="7" t="s">
        <v>2</v>
      </c>
      <c r="D24" s="7"/>
      <c r="E24" s="7" t="s">
        <v>221</v>
      </c>
      <c r="F24" s="7" t="s">
        <v>14</v>
      </c>
      <c r="G24" s="7">
        <v>1</v>
      </c>
    </row>
    <row r="25" spans="1:7" x14ac:dyDescent="0.25" outlineLevel="1" collapsed="1">
      <c r="A25" s="7" t="s">
        <v>12</v>
      </c>
      <c r="B25" s="7" t="s">
        <v>60</v>
      </c>
      <c r="C25" s="7" t="s">
        <v>2</v>
      </c>
      <c r="D25" s="7"/>
      <c r="E25" s="7" t="s">
        <v>222</v>
      </c>
      <c r="F25" s="7" t="s">
        <v>14</v>
      </c>
      <c r="G25" s="7">
        <v>1</v>
      </c>
    </row>
    <row r="26" spans="1:7" x14ac:dyDescent="0.25" outlineLevel="1" collapsed="1">
      <c r="A26" s="7" t="s">
        <v>12</v>
      </c>
      <c r="B26" s="7" t="s">
        <v>60</v>
      </c>
      <c r="C26" s="7" t="s">
        <v>2</v>
      </c>
      <c r="D26" s="7"/>
      <c r="E26" s="7" t="s">
        <v>223</v>
      </c>
      <c r="F26" s="7" t="s">
        <v>14</v>
      </c>
      <c r="G26" s="7">
        <v>1</v>
      </c>
    </row>
    <row r="27" spans="1:7" x14ac:dyDescent="0.25" outlineLevel="1" collapsed="1">
      <c r="A27" s="8" t="s">
        <v>12</v>
      </c>
      <c r="B27" s="9" t="s">
        <v>228</v>
      </c>
      <c r="C27" s="8" t="s">
        <v>2</v>
      </c>
      <c r="D27" s="8"/>
      <c r="E27" s="8" t="s">
        <v>225</v>
      </c>
      <c r="F27" s="8" t="s">
        <v>12</v>
      </c>
      <c r="G27" s="8" t="s">
        <v>2</v>
      </c>
    </row>
    <row r="28" spans="1:7" x14ac:dyDescent="0.25" outlineLevel="2" collapsed="1">
      <c r="A28" s="7" t="s">
        <v>12</v>
      </c>
      <c r="B28" s="7" t="s">
        <v>60</v>
      </c>
      <c r="C28" s="7" t="s">
        <v>2</v>
      </c>
      <c r="D28" s="7"/>
      <c r="E28" s="7" t="s">
        <v>483</v>
      </c>
      <c r="F28" s="7" t="s">
        <v>14</v>
      </c>
      <c r="G28" s="7">
        <v>1</v>
      </c>
    </row>
    <row r="29" spans="1:7" x14ac:dyDescent="0.25" outlineLevel="2" collapsed="1">
      <c r="A29" s="7" t="s">
        <v>12</v>
      </c>
      <c r="B29" s="7" t="s">
        <v>60</v>
      </c>
      <c r="C29" s="7" t="s">
        <v>2</v>
      </c>
      <c r="D29" s="7"/>
      <c r="E29" s="7" t="s">
        <v>485</v>
      </c>
      <c r="F29" s="7" t="s">
        <v>12</v>
      </c>
      <c r="G29" s="7">
        <v>1</v>
      </c>
    </row>
    <row r="30" spans="1:7" x14ac:dyDescent="0.25" outlineLevel="2" collapsed="1">
      <c r="A30" s="7" t="s">
        <v>12</v>
      </c>
      <c r="B30" s="7" t="s">
        <v>60</v>
      </c>
      <c r="C30" s="7" t="s">
        <v>2</v>
      </c>
      <c r="D30" s="7"/>
      <c r="E30" s="7" t="s">
        <v>487</v>
      </c>
      <c r="F30" s="7" t="s">
        <v>14</v>
      </c>
      <c r="G30" s="7">
        <v>1</v>
      </c>
    </row>
    <row r="31" spans="1:7" x14ac:dyDescent="0.25" outlineLevel="2" collapsed="1">
      <c r="A31" s="7" t="s">
        <v>12</v>
      </c>
      <c r="B31" s="7" t="s">
        <v>60</v>
      </c>
      <c r="C31" s="7" t="s">
        <v>2</v>
      </c>
      <c r="D31" s="7"/>
      <c r="E31" s="7" t="s">
        <v>488</v>
      </c>
      <c r="F31" s="7" t="s">
        <v>14</v>
      </c>
      <c r="G31" s="7">
        <v>1</v>
      </c>
    </row>
    <row r="32" spans="1:7" x14ac:dyDescent="0.25" outlineLevel="2" collapsed="1">
      <c r="A32" s="7" t="s">
        <v>12</v>
      </c>
      <c r="B32" s="7" t="s">
        <v>60</v>
      </c>
      <c r="C32" s="7" t="s">
        <v>2</v>
      </c>
      <c r="D32" s="7"/>
      <c r="E32" s="7" t="s">
        <v>489</v>
      </c>
      <c r="F32" s="7" t="s">
        <v>14</v>
      </c>
      <c r="G32" s="7">
        <v>1</v>
      </c>
    </row>
    <row r="33" spans="1:7" x14ac:dyDescent="0.25" outlineLevel="2" collapsed="1">
      <c r="A33" s="7" t="s">
        <v>12</v>
      </c>
      <c r="B33" s="7" t="s">
        <v>60</v>
      </c>
      <c r="C33" s="7" t="s">
        <v>2</v>
      </c>
      <c r="D33" s="7"/>
      <c r="E33" s="7" t="s">
        <v>490</v>
      </c>
      <c r="F33" s="7" t="s">
        <v>14</v>
      </c>
      <c r="G33" s="7">
        <v>1</v>
      </c>
    </row>
    <row r="34" spans="1:7" x14ac:dyDescent="0.25" outlineLevel="2" collapsed="1">
      <c r="A34" s="7" t="s">
        <v>12</v>
      </c>
      <c r="B34" s="7" t="s">
        <v>60</v>
      </c>
      <c r="C34" s="7" t="s">
        <v>2</v>
      </c>
      <c r="D34" s="7"/>
      <c r="E34" s="7" t="s">
        <v>491</v>
      </c>
      <c r="F34" s="7" t="s">
        <v>14</v>
      </c>
      <c r="G34" s="7">
        <v>1</v>
      </c>
    </row>
    <row r="35" spans="1:7" x14ac:dyDescent="0.25" outlineLevel="2" collapsed="1">
      <c r="A35" s="7" t="s">
        <v>12</v>
      </c>
      <c r="B35" s="7" t="s">
        <v>60</v>
      </c>
      <c r="C35" s="7" t="s">
        <v>2</v>
      </c>
      <c r="D35" s="7"/>
      <c r="E35" s="7" t="s">
        <v>492</v>
      </c>
      <c r="F35" s="7" t="s">
        <v>14</v>
      </c>
      <c r="G35" s="7">
        <v>1</v>
      </c>
    </row>
    <row r="36" spans="1:7" x14ac:dyDescent="0.25" outlineLevel="2" collapsed="1">
      <c r="A36" s="7" t="s">
        <v>12</v>
      </c>
      <c r="B36" s="7" t="s">
        <v>60</v>
      </c>
      <c r="C36" s="7" t="s">
        <v>2</v>
      </c>
      <c r="D36" s="7"/>
      <c r="E36" s="7" t="s">
        <v>484</v>
      </c>
      <c r="F36" s="7" t="s">
        <v>14</v>
      </c>
      <c r="G36" s="7">
        <v>1</v>
      </c>
    </row>
  </sheetData>
  <mergeCells count="5">
    <mergeCell ref="A1:G1"/>
    <mergeCell ref="B2:G2"/>
    <mergeCell ref="B3:G3"/>
    <mergeCell ref="B4:G4"/>
    <mergeCell ref="B5:G5"/>
  </mergeCells>
  <dataValidations count="1">
    <dataValidation type="list" allowBlank="1" sqref="G7">
      <formula1>'Which sampling design w (enum)'!A3:A4</formula1>
    </dataValidation>
  </dataValidations>
  <hyperlinks>
    <hyperlink ref="C7" r:id="rId1" location="#'Which sampling design w (enum)'!A3"/>
    <hyperlink ref="B8" r:id="rId2" location="#'AR Tool 14 Sample Plot  (tool)'!A1"/>
    <hyperlink ref="B15" r:id="rId3" location="#'Stratified random sampl (tool)'!A1"/>
    <hyperlink ref="B20" r:id="rId4" location="#'AR Tool 14 Double Sampl (tool)'!A1"/>
    <hyperlink ref="B27" r:id="rId5" location="#'Double Sampling Mean tr (tool)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3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536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517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518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5" t="s">
        <v>96</v>
      </c>
      <c r="C7" s="6" t="s">
        <v>156</v>
      </c>
      <c r="D7" s="5"/>
      <c r="E7" s="5" t="s">
        <v>157</v>
      </c>
      <c r="F7" s="5" t="s">
        <v>14</v>
      </c>
      <c r="G7" s="5" t="s">
        <v>158</v>
      </c>
    </row>
    <row r="8" spans="1:7" x14ac:dyDescent="0.25">
      <c r="A8" s="5" t="s">
        <v>14</v>
      </c>
      <c r="B8" s="6" t="s">
        <v>159</v>
      </c>
      <c r="C8" s="5" t="s">
        <v>2</v>
      </c>
      <c r="D8" s="5">
        <f>EXACT(G7,"Estimation by proportionate crown cover")</f>
      </c>
      <c r="E8" s="5" t="s">
        <v>160</v>
      </c>
      <c r="F8" s="5" t="s">
        <v>14</v>
      </c>
      <c r="G8" s="5" t="s">
        <v>2</v>
      </c>
    </row>
    <row r="9" spans="1:7" x14ac:dyDescent="0.25" outlineLevel="1" collapsed="1">
      <c r="A9" s="8" t="s">
        <v>12</v>
      </c>
      <c r="B9" s="9" t="s">
        <v>161</v>
      </c>
      <c r="C9" s="8" t="s">
        <v>2</v>
      </c>
      <c r="D9" s="8"/>
      <c r="E9" s="8" t="s">
        <v>162</v>
      </c>
      <c r="F9" s="8" t="s">
        <v>12</v>
      </c>
      <c r="G9" s="8" t="s">
        <v>2</v>
      </c>
    </row>
    <row r="10" spans="1:7" x14ac:dyDescent="0.25" outlineLevel="2" collapsed="1">
      <c r="A10" s="7" t="s">
        <v>12</v>
      </c>
      <c r="B10" s="7" t="s">
        <v>60</v>
      </c>
      <c r="C10" s="7" t="s">
        <v>2</v>
      </c>
      <c r="D10" s="7"/>
      <c r="E10" s="7" t="s">
        <v>163</v>
      </c>
      <c r="F10" s="7" t="s">
        <v>14</v>
      </c>
      <c r="G10" s="7">
        <v>1</v>
      </c>
    </row>
    <row r="11" spans="1:7" x14ac:dyDescent="0.25" outlineLevel="2" collapsed="1">
      <c r="A11" s="7" t="s">
        <v>12</v>
      </c>
      <c r="B11" s="7" t="s">
        <v>60</v>
      </c>
      <c r="C11" s="7" t="s">
        <v>2</v>
      </c>
      <c r="D11" s="7"/>
      <c r="E11" s="7" t="s">
        <v>164</v>
      </c>
      <c r="F11" s="7" t="s">
        <v>14</v>
      </c>
      <c r="G11" s="7">
        <v>1</v>
      </c>
    </row>
    <row r="12" spans="1:7" x14ac:dyDescent="0.25" outlineLevel="2" collapsed="1">
      <c r="A12" s="7" t="s">
        <v>12</v>
      </c>
      <c r="B12" s="7" t="s">
        <v>60</v>
      </c>
      <c r="C12" s="7" t="s">
        <v>2</v>
      </c>
      <c r="D12" s="7"/>
      <c r="E12" s="7" t="s">
        <v>165</v>
      </c>
      <c r="F12" s="7" t="s">
        <v>14</v>
      </c>
      <c r="G12" s="7">
        <v>1</v>
      </c>
    </row>
    <row r="13" spans="1:7" x14ac:dyDescent="0.25" outlineLevel="2" collapsed="1">
      <c r="A13" s="7" t="s">
        <v>12</v>
      </c>
      <c r="B13" s="7" t="s">
        <v>60</v>
      </c>
      <c r="C13" s="7" t="s">
        <v>2</v>
      </c>
      <c r="D13" s="7"/>
      <c r="E13" s="7" t="s">
        <v>166</v>
      </c>
      <c r="F13" s="7" t="s">
        <v>14</v>
      </c>
      <c r="G13" s="7">
        <v>1</v>
      </c>
    </row>
    <row r="14" spans="1:7" x14ac:dyDescent="0.25" outlineLevel="2" collapsed="1">
      <c r="A14" s="7" t="s">
        <v>12</v>
      </c>
      <c r="B14" s="7" t="s">
        <v>60</v>
      </c>
      <c r="C14" s="7" t="s">
        <v>2</v>
      </c>
      <c r="D14" s="7"/>
      <c r="E14" s="7" t="s">
        <v>167</v>
      </c>
      <c r="F14" s="7" t="s">
        <v>14</v>
      </c>
      <c r="G14" s="7">
        <v>1</v>
      </c>
    </row>
    <row r="15" spans="1:7" x14ac:dyDescent="0.25" outlineLevel="2" collapsed="1">
      <c r="A15" s="7" t="s">
        <v>12</v>
      </c>
      <c r="B15" s="7" t="s">
        <v>60</v>
      </c>
      <c r="C15" s="7" t="s">
        <v>2</v>
      </c>
      <c r="D15" s="7"/>
      <c r="E15" s="7" t="s">
        <v>168</v>
      </c>
      <c r="F15" s="7" t="s">
        <v>14</v>
      </c>
      <c r="G15" s="7">
        <v>1</v>
      </c>
    </row>
    <row r="16" spans="1:7" x14ac:dyDescent="0.25">
      <c r="A16" s="5" t="s">
        <v>14</v>
      </c>
      <c r="B16" s="6" t="s">
        <v>169</v>
      </c>
      <c r="C16" s="5" t="s">
        <v>2</v>
      </c>
      <c r="D16" s="5">
        <f>EXACT(G7,"Direct estimation of change by re-measurement of sample plots")</f>
      </c>
      <c r="E16" s="5" t="s">
        <v>170</v>
      </c>
      <c r="F16" s="5" t="s">
        <v>14</v>
      </c>
      <c r="G16" s="5" t="s">
        <v>2</v>
      </c>
    </row>
    <row r="17" spans="1:7" x14ac:dyDescent="0.25" outlineLevel="1" collapsed="1">
      <c r="A17" s="7" t="s">
        <v>12</v>
      </c>
      <c r="B17" s="7" t="s">
        <v>60</v>
      </c>
      <c r="C17" s="7" t="s">
        <v>2</v>
      </c>
      <c r="D17" s="7"/>
      <c r="E17" s="7" t="s">
        <v>164</v>
      </c>
      <c r="F17" s="7" t="s">
        <v>14</v>
      </c>
      <c r="G17" s="7">
        <v>1</v>
      </c>
    </row>
    <row r="18" spans="1:7" x14ac:dyDescent="0.25" outlineLevel="1" collapsed="1">
      <c r="A18" s="7" t="s">
        <v>12</v>
      </c>
      <c r="B18" s="7" t="s">
        <v>60</v>
      </c>
      <c r="C18" s="7" t="s">
        <v>2</v>
      </c>
      <c r="D18" s="7"/>
      <c r="E18" s="7" t="s">
        <v>171</v>
      </c>
      <c r="F18" s="7" t="s">
        <v>14</v>
      </c>
      <c r="G18" s="7">
        <v>1</v>
      </c>
    </row>
    <row r="19" spans="1:7" x14ac:dyDescent="0.25" outlineLevel="1" collapsed="1">
      <c r="A19" s="7" t="s">
        <v>12</v>
      </c>
      <c r="B19" s="7" t="s">
        <v>60</v>
      </c>
      <c r="C19" s="7" t="s">
        <v>2</v>
      </c>
      <c r="D19" s="7"/>
      <c r="E19" s="7" t="s">
        <v>172</v>
      </c>
      <c r="F19" s="7" t="s">
        <v>14</v>
      </c>
      <c r="G19" s="7">
        <v>1</v>
      </c>
    </row>
    <row r="20" spans="1:7" x14ac:dyDescent="0.25" outlineLevel="1" collapsed="1">
      <c r="A20" s="7" t="s">
        <v>12</v>
      </c>
      <c r="B20" s="7" t="s">
        <v>60</v>
      </c>
      <c r="C20" s="7" t="s">
        <v>2</v>
      </c>
      <c r="D20" s="7"/>
      <c r="E20" s="7" t="s">
        <v>173</v>
      </c>
      <c r="F20" s="7" t="s">
        <v>14</v>
      </c>
      <c r="G20" s="7">
        <v>1</v>
      </c>
    </row>
    <row r="21" spans="1:7" x14ac:dyDescent="0.25" outlineLevel="1" collapsed="1">
      <c r="A21" s="7" t="s">
        <v>12</v>
      </c>
      <c r="B21" s="7" t="s">
        <v>60</v>
      </c>
      <c r="C21" s="7" t="s">
        <v>2</v>
      </c>
      <c r="D21" s="7"/>
      <c r="E21" s="7" t="s">
        <v>174</v>
      </c>
      <c r="F21" s="7" t="s">
        <v>14</v>
      </c>
      <c r="G21" s="7">
        <v>1</v>
      </c>
    </row>
    <row r="22" spans="1:7" x14ac:dyDescent="0.25" outlineLevel="1" collapsed="1">
      <c r="A22" s="7" t="s">
        <v>12</v>
      </c>
      <c r="B22" s="7" t="s">
        <v>60</v>
      </c>
      <c r="C22" s="7" t="s">
        <v>2</v>
      </c>
      <c r="D22" s="7"/>
      <c r="E22" s="7" t="s">
        <v>175</v>
      </c>
      <c r="F22" s="7" t="s">
        <v>14</v>
      </c>
      <c r="G22" s="7">
        <v>1</v>
      </c>
    </row>
    <row r="23" spans="1:7" x14ac:dyDescent="0.25" outlineLevel="1" collapsed="1">
      <c r="A23" s="8" t="s">
        <v>12</v>
      </c>
      <c r="B23" s="9" t="s">
        <v>176</v>
      </c>
      <c r="C23" s="8" t="s">
        <v>2</v>
      </c>
      <c r="D23" s="8"/>
      <c r="E23" s="8" t="s">
        <v>177</v>
      </c>
      <c r="F23" s="8" t="s">
        <v>12</v>
      </c>
      <c r="G23" s="8" t="s">
        <v>2</v>
      </c>
    </row>
    <row r="24" spans="1:7" x14ac:dyDescent="0.25" outlineLevel="2" collapsed="1">
      <c r="A24" s="7" t="s">
        <v>12</v>
      </c>
      <c r="B24" s="7" t="s">
        <v>60</v>
      </c>
      <c r="C24" s="7" t="s">
        <v>2</v>
      </c>
      <c r="D24" s="7"/>
      <c r="E24" s="7" t="s">
        <v>178</v>
      </c>
      <c r="F24" s="7" t="s">
        <v>14</v>
      </c>
      <c r="G24" s="7">
        <v>1</v>
      </c>
    </row>
    <row r="25" spans="1:7" x14ac:dyDescent="0.25" outlineLevel="2" collapsed="1">
      <c r="A25" s="7" t="s">
        <v>12</v>
      </c>
      <c r="B25" s="7" t="s">
        <v>60</v>
      </c>
      <c r="C25" s="7" t="s">
        <v>2</v>
      </c>
      <c r="D25" s="7"/>
      <c r="E25" s="7" t="s">
        <v>179</v>
      </c>
      <c r="F25" s="7" t="s">
        <v>12</v>
      </c>
      <c r="G25" s="7">
        <v>1</v>
      </c>
    </row>
    <row r="26" spans="1:7" x14ac:dyDescent="0.25" outlineLevel="2" collapsed="1">
      <c r="A26" s="7" t="s">
        <v>12</v>
      </c>
      <c r="B26" s="7" t="s">
        <v>60</v>
      </c>
      <c r="C26" s="7" t="s">
        <v>2</v>
      </c>
      <c r="D26" s="7"/>
      <c r="E26" s="7" t="s">
        <v>180</v>
      </c>
      <c r="F26" s="7" t="s">
        <v>14</v>
      </c>
      <c r="G26" s="7">
        <v>1</v>
      </c>
    </row>
    <row r="27" spans="1:7" x14ac:dyDescent="0.25" outlineLevel="2" collapsed="1">
      <c r="A27" s="7" t="s">
        <v>12</v>
      </c>
      <c r="B27" s="7" t="s">
        <v>60</v>
      </c>
      <c r="C27" s="7" t="s">
        <v>2</v>
      </c>
      <c r="D27" s="7"/>
      <c r="E27" s="7" t="s">
        <v>181</v>
      </c>
      <c r="F27" s="7" t="s">
        <v>14</v>
      </c>
      <c r="G27" s="7">
        <v>1</v>
      </c>
    </row>
    <row r="28" spans="1:7" x14ac:dyDescent="0.25">
      <c r="A28" s="5" t="s">
        <v>14</v>
      </c>
      <c r="B28" s="6" t="s">
        <v>182</v>
      </c>
      <c r="C28" s="5" t="s">
        <v>2</v>
      </c>
      <c r="D28" s="5">
        <f>EXACT(G7,"Difference of two independent stock estimations")</f>
      </c>
      <c r="E28" s="5" t="s">
        <v>158</v>
      </c>
      <c r="F28" s="5" t="s">
        <v>14</v>
      </c>
      <c r="G28" s="5" t="s">
        <v>2</v>
      </c>
    </row>
    <row r="29" spans="1:7" x14ac:dyDescent="0.25" outlineLevel="1" collapsed="1">
      <c r="A29" s="7" t="s">
        <v>12</v>
      </c>
      <c r="B29" s="7" t="s">
        <v>60</v>
      </c>
      <c r="C29" s="7" t="s">
        <v>2</v>
      </c>
      <c r="D29" s="7"/>
      <c r="E29" s="7" t="s">
        <v>183</v>
      </c>
      <c r="F29" s="7" t="s">
        <v>14</v>
      </c>
      <c r="G29" s="7">
        <v>1</v>
      </c>
    </row>
    <row r="30" spans="1:7" x14ac:dyDescent="0.25" outlineLevel="1" collapsed="1">
      <c r="A30" s="7" t="s">
        <v>12</v>
      </c>
      <c r="B30" s="7" t="s">
        <v>60</v>
      </c>
      <c r="C30" s="7" t="s">
        <v>2</v>
      </c>
      <c r="D30" s="7"/>
      <c r="E30" s="7" t="s">
        <v>184</v>
      </c>
      <c r="F30" s="7" t="s">
        <v>14</v>
      </c>
      <c r="G30" s="7">
        <v>1</v>
      </c>
    </row>
    <row r="31" spans="1:7" x14ac:dyDescent="0.25" outlineLevel="1" collapsed="1">
      <c r="A31" s="7" t="s">
        <v>12</v>
      </c>
      <c r="B31" s="7" t="s">
        <v>60</v>
      </c>
      <c r="C31" s="7" t="s">
        <v>2</v>
      </c>
      <c r="D31" s="7"/>
      <c r="E31" s="7" t="s">
        <v>185</v>
      </c>
      <c r="F31" s="7" t="s">
        <v>14</v>
      </c>
      <c r="G31" s="7">
        <v>1</v>
      </c>
    </row>
    <row r="32" spans="1:7" x14ac:dyDescent="0.25" outlineLevel="1" collapsed="1">
      <c r="A32" s="7" t="s">
        <v>12</v>
      </c>
      <c r="B32" s="7" t="s">
        <v>60</v>
      </c>
      <c r="C32" s="7" t="s">
        <v>2</v>
      </c>
      <c r="D32" s="7"/>
      <c r="E32" s="7" t="s">
        <v>186</v>
      </c>
      <c r="F32" s="7" t="s">
        <v>14</v>
      </c>
      <c r="G32" s="7">
        <v>1</v>
      </c>
    </row>
    <row r="33" spans="1:7" x14ac:dyDescent="0.25" outlineLevel="1" collapsed="1">
      <c r="A33" s="7" t="s">
        <v>12</v>
      </c>
      <c r="B33" s="7" t="s">
        <v>60</v>
      </c>
      <c r="C33" s="7" t="s">
        <v>2</v>
      </c>
      <c r="D33" s="7"/>
      <c r="E33" s="7" t="s">
        <v>187</v>
      </c>
      <c r="F33" s="7" t="s">
        <v>14</v>
      </c>
      <c r="G33" s="7">
        <v>1</v>
      </c>
    </row>
  </sheetData>
  <mergeCells count="5">
    <mergeCell ref="A1:G1"/>
    <mergeCell ref="B2:G2"/>
    <mergeCell ref="B3:G3"/>
    <mergeCell ref="B4:G4"/>
    <mergeCell ref="B5:G5"/>
  </mergeCells>
  <dataValidations count="1">
    <dataValidation type="list" allowBlank="1" sqref="G7">
      <formula1>'Which method did you 3 (enum)'!A3:A6</formula1>
    </dataValidation>
  </dataValidations>
  <hyperlinks>
    <hyperlink ref="C7" r:id="rId1" location="#'Which method did you 3 (enum)'!A3"/>
    <hyperlink ref="B8" r:id="rId2" location="#'AR Tool 14 Estimation b (tool)'!A1"/>
    <hyperlink ref="B9" r:id="rId3" location="#'Mean annual change in c (tool)'!A1"/>
    <hyperlink ref="B16" r:id="rId4" location="#'AR Tool 14 Direct estim (tool)'!A1"/>
    <hyperlink ref="B23" r:id="rId5" location="#'Mean change in tree bio (tool)'!A1"/>
    <hyperlink ref="B28" r:id="rId6" location="#'AR Tool 14 Difference o (tool)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537</v>
      </c>
      <c r="B1" s="12" t="s">
        <v>100</v>
      </c>
    </row>
    <row r="2" spans="1:2" x14ac:dyDescent="0.25">
      <c r="A2" s="11" t="s">
        <v>538</v>
      </c>
      <c r="B2" s="12" t="s">
        <v>103</v>
      </c>
    </row>
    <row r="3" spans="1:2" x14ac:dyDescent="0.25">
      <c r="A3" s="13" t="s">
        <v>104</v>
      </c>
      <c r="B3" s="13"/>
    </row>
    <row r="4" spans="1:2" x14ac:dyDescent="0.25">
      <c r="A4" s="13" t="s">
        <v>539</v>
      </c>
      <c r="B4" s="13"/>
    </row>
  </sheetData>
  <mergeCells count="2">
    <mergeCell ref="A3:B3"/>
    <mergeCell ref="A4:B4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537</v>
      </c>
      <c r="B1" s="12" t="s">
        <v>99</v>
      </c>
    </row>
    <row r="2" spans="1:2" x14ac:dyDescent="0.25">
      <c r="A2" s="11" t="s">
        <v>538</v>
      </c>
      <c r="B2" s="12" t="s">
        <v>103</v>
      </c>
    </row>
    <row r="3" spans="1:2" x14ac:dyDescent="0.25">
      <c r="A3" s="13" t="s">
        <v>104</v>
      </c>
      <c r="B3" s="13"/>
    </row>
    <row r="4" spans="1:2" x14ac:dyDescent="0.25">
      <c r="A4" s="13" t="s">
        <v>539</v>
      </c>
      <c r="B4" s="13"/>
    </row>
  </sheetData>
  <mergeCells count="2">
    <mergeCell ref="A3:B3"/>
    <mergeCell ref="A4:B4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537</v>
      </c>
      <c r="B1" s="12" t="s">
        <v>494</v>
      </c>
    </row>
    <row r="2" spans="1:2" x14ac:dyDescent="0.25">
      <c r="A2" s="11" t="s">
        <v>538</v>
      </c>
      <c r="B2" s="12" t="s">
        <v>98</v>
      </c>
    </row>
    <row r="3" spans="1:2" x14ac:dyDescent="0.25">
      <c r="A3" s="13" t="s">
        <v>99</v>
      </c>
      <c r="B3" s="13"/>
    </row>
    <row r="4" spans="1:2" x14ac:dyDescent="0.25">
      <c r="A4" s="13" t="s">
        <v>100</v>
      </c>
      <c r="B4" s="13"/>
    </row>
  </sheetData>
  <mergeCells count="2">
    <mergeCell ref="A3:B3"/>
    <mergeCell ref="A4:B4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537</v>
      </c>
      <c r="B1" s="12" t="s">
        <v>495</v>
      </c>
    </row>
    <row r="2" spans="1:2" x14ac:dyDescent="0.25">
      <c r="A2" s="11" t="s">
        <v>538</v>
      </c>
      <c r="B2" s="12" t="s">
        <v>271</v>
      </c>
    </row>
    <row r="3" spans="1:2" x14ac:dyDescent="0.25">
      <c r="A3" s="13" t="s">
        <v>272</v>
      </c>
      <c r="B3" s="13"/>
    </row>
    <row r="4" spans="1:2" x14ac:dyDescent="0.25">
      <c r="A4" s="13" t="s">
        <v>540</v>
      </c>
      <c r="B4" s="13"/>
    </row>
    <row r="5" spans="1:2" x14ac:dyDescent="0.25">
      <c r="A5" s="13" t="s">
        <v>541</v>
      </c>
      <c r="B5" s="13"/>
    </row>
  </sheetData>
  <mergeCells count="3">
    <mergeCell ref="A3:B3"/>
    <mergeCell ref="A4:B4"/>
    <mergeCell ref="A5:B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1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86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15</v>
      </c>
      <c r="C5" s="5" t="s">
        <v>2</v>
      </c>
      <c r="D5" s="5"/>
      <c r="E5" s="5" t="s">
        <v>87</v>
      </c>
      <c r="F5" s="5" t="s">
        <v>14</v>
      </c>
      <c r="G5" s="5" t="s">
        <v>17</v>
      </c>
    </row>
    <row r="6" spans="1:7" x14ac:dyDescent="0.25">
      <c r="A6" s="5" t="s">
        <v>12</v>
      </c>
      <c r="B6" s="5" t="s">
        <v>62</v>
      </c>
      <c r="C6" s="5" t="s">
        <v>2</v>
      </c>
      <c r="D6" s="5"/>
      <c r="E6" s="5" t="s">
        <v>88</v>
      </c>
      <c r="F6" s="5" t="s">
        <v>14</v>
      </c>
      <c r="G6" s="5" t="b">
        <v>1</v>
      </c>
    </row>
    <row r="7" spans="1:7" x14ac:dyDescent="0.25">
      <c r="A7" s="5" t="s">
        <v>12</v>
      </c>
      <c r="B7" s="5" t="s">
        <v>15</v>
      </c>
      <c r="C7" s="5" t="s">
        <v>2</v>
      </c>
      <c r="D7" s="5"/>
      <c r="E7" s="5" t="s">
        <v>89</v>
      </c>
      <c r="F7" s="5" t="s">
        <v>14</v>
      </c>
      <c r="G7" s="5" t="s">
        <v>17</v>
      </c>
    </row>
    <row r="8" spans="1:7" x14ac:dyDescent="0.25">
      <c r="A8" s="5" t="s">
        <v>12</v>
      </c>
      <c r="B8" s="5" t="s">
        <v>15</v>
      </c>
      <c r="C8" s="5" t="s">
        <v>2</v>
      </c>
      <c r="D8" s="5"/>
      <c r="E8" s="5" t="s">
        <v>90</v>
      </c>
      <c r="F8" s="5" t="s">
        <v>14</v>
      </c>
      <c r="G8" s="5" t="s">
        <v>17</v>
      </c>
    </row>
    <row r="9" spans="1:7" x14ac:dyDescent="0.25">
      <c r="A9" s="5" t="s">
        <v>12</v>
      </c>
      <c r="B9" s="5" t="s">
        <v>15</v>
      </c>
      <c r="C9" s="5" t="s">
        <v>2</v>
      </c>
      <c r="D9" s="5"/>
      <c r="E9" s="5" t="s">
        <v>91</v>
      </c>
      <c r="F9" s="5" t="s">
        <v>14</v>
      </c>
      <c r="G9" s="5" t="s">
        <v>17</v>
      </c>
    </row>
    <row r="10" spans="1:7" x14ac:dyDescent="0.25">
      <c r="A10" s="5" t="s">
        <v>12</v>
      </c>
      <c r="B10" s="5" t="s">
        <v>15</v>
      </c>
      <c r="C10" s="5" t="s">
        <v>2</v>
      </c>
      <c r="D10" s="5"/>
      <c r="E10" s="5" t="s">
        <v>92</v>
      </c>
      <c r="F10" s="5" t="s">
        <v>14</v>
      </c>
      <c r="G10" s="5" t="s">
        <v>17</v>
      </c>
    </row>
    <row r="11" spans="1:7" x14ac:dyDescent="0.25">
      <c r="A11" s="5" t="s">
        <v>12</v>
      </c>
      <c r="B11" s="5" t="s">
        <v>15</v>
      </c>
      <c r="C11" s="5" t="s">
        <v>2</v>
      </c>
      <c r="D11" s="5"/>
      <c r="E11" s="5" t="s">
        <v>93</v>
      </c>
      <c r="F11" s="5" t="s">
        <v>14</v>
      </c>
      <c r="G11" s="5" t="s">
        <v>17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537</v>
      </c>
      <c r="B1" s="12" t="s">
        <v>495</v>
      </c>
    </row>
    <row r="2" spans="1:2" x14ac:dyDescent="0.25">
      <c r="A2" s="11" t="s">
        <v>538</v>
      </c>
      <c r="B2" s="12" t="s">
        <v>282</v>
      </c>
    </row>
    <row r="3" spans="1:2" x14ac:dyDescent="0.25">
      <c r="A3" s="13" t="s">
        <v>283</v>
      </c>
      <c r="B3" s="13"/>
    </row>
    <row r="4" spans="1:2" x14ac:dyDescent="0.25">
      <c r="A4" s="13" t="s">
        <v>542</v>
      </c>
      <c r="B4" s="13"/>
    </row>
    <row r="5" spans="1:2" x14ac:dyDescent="0.25">
      <c r="A5" s="13" t="s">
        <v>543</v>
      </c>
      <c r="B5" s="13"/>
    </row>
  </sheetData>
  <mergeCells count="3">
    <mergeCell ref="A3:B3"/>
    <mergeCell ref="A4:B4"/>
    <mergeCell ref="A5:B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537</v>
      </c>
      <c r="B1" s="12" t="s">
        <v>495</v>
      </c>
    </row>
    <row r="2" spans="1:2" x14ac:dyDescent="0.25">
      <c r="A2" s="11" t="s">
        <v>538</v>
      </c>
      <c r="B2" s="12" t="s">
        <v>289</v>
      </c>
    </row>
    <row r="3" spans="1:2" x14ac:dyDescent="0.25">
      <c r="A3" s="13" t="s">
        <v>290</v>
      </c>
      <c r="B3" s="13"/>
    </row>
    <row r="4" spans="1:2" x14ac:dyDescent="0.25">
      <c r="A4" s="13" t="s">
        <v>315</v>
      </c>
      <c r="B4" s="13"/>
    </row>
    <row r="5" spans="1:2" x14ac:dyDescent="0.25">
      <c r="A5" s="13" t="s">
        <v>540</v>
      </c>
      <c r="B5" s="13"/>
    </row>
  </sheetData>
  <mergeCells count="3">
    <mergeCell ref="A3:B3"/>
    <mergeCell ref="A4:B4"/>
    <mergeCell ref="A5:B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537</v>
      </c>
      <c r="B1" s="12" t="s">
        <v>495</v>
      </c>
    </row>
    <row r="2" spans="1:2" x14ac:dyDescent="0.25">
      <c r="A2" s="11" t="s">
        <v>538</v>
      </c>
      <c r="B2" s="12" t="s">
        <v>304</v>
      </c>
    </row>
    <row r="3" spans="1:2" x14ac:dyDescent="0.25">
      <c r="A3" s="13" t="s">
        <v>272</v>
      </c>
      <c r="B3" s="13"/>
    </row>
    <row r="4" spans="1:2" x14ac:dyDescent="0.25">
      <c r="A4" s="13" t="s">
        <v>315</v>
      </c>
      <c r="B4" s="13"/>
    </row>
  </sheetData>
  <mergeCells count="2">
    <mergeCell ref="A3:B3"/>
    <mergeCell ref="A4:B4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7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537</v>
      </c>
      <c r="B1" s="12" t="s">
        <v>496</v>
      </c>
    </row>
    <row r="2" spans="1:2" x14ac:dyDescent="0.25">
      <c r="A2" s="11" t="s">
        <v>538</v>
      </c>
      <c r="B2" s="12" t="s">
        <v>295</v>
      </c>
    </row>
    <row r="3" spans="1:2" x14ac:dyDescent="0.25">
      <c r="A3" s="13" t="s">
        <v>296</v>
      </c>
      <c r="B3" s="13"/>
    </row>
    <row r="4" spans="1:2" x14ac:dyDescent="0.25">
      <c r="A4" s="13" t="s">
        <v>544</v>
      </c>
      <c r="B4" s="13"/>
    </row>
    <row r="5" spans="1:2" x14ac:dyDescent="0.25">
      <c r="A5" s="13" t="s">
        <v>545</v>
      </c>
      <c r="B5" s="13"/>
    </row>
    <row r="6" spans="1:2" x14ac:dyDescent="0.25">
      <c r="A6" s="13" t="s">
        <v>546</v>
      </c>
      <c r="B6" s="13"/>
    </row>
    <row r="7" spans="1:2" x14ac:dyDescent="0.25">
      <c r="A7" s="13" t="s">
        <v>547</v>
      </c>
      <c r="B7" s="13"/>
    </row>
  </sheetData>
  <mergeCells count="5">
    <mergeCell ref="A3:B3"/>
    <mergeCell ref="A4:B4"/>
    <mergeCell ref="A5:B5"/>
    <mergeCell ref="A6:B6"/>
    <mergeCell ref="A7:B7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537</v>
      </c>
      <c r="B1" s="12" t="s">
        <v>312</v>
      </c>
    </row>
    <row r="2" spans="1:2" x14ac:dyDescent="0.25">
      <c r="A2" s="11" t="s">
        <v>538</v>
      </c>
      <c r="B2" s="12" t="s">
        <v>314</v>
      </c>
    </row>
    <row r="3" spans="1:2" x14ac:dyDescent="0.25">
      <c r="A3" s="13" t="s">
        <v>315</v>
      </c>
      <c r="B3" s="13"/>
    </row>
    <row r="4" spans="1:2" x14ac:dyDescent="0.25">
      <c r="A4" s="13" t="s">
        <v>540</v>
      </c>
      <c r="B4" s="13"/>
    </row>
  </sheetData>
  <mergeCells count="2">
    <mergeCell ref="A3:B3"/>
    <mergeCell ref="A4:B4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537</v>
      </c>
      <c r="B1" s="12" t="s">
        <v>320</v>
      </c>
    </row>
    <row r="2" spans="1:2" x14ac:dyDescent="0.25">
      <c r="A2" s="11" t="s">
        <v>538</v>
      </c>
      <c r="B2" s="12" t="s">
        <v>323</v>
      </c>
    </row>
    <row r="3" spans="1:2" x14ac:dyDescent="0.25">
      <c r="A3" s="13" t="s">
        <v>315</v>
      </c>
      <c r="B3" s="13"/>
    </row>
    <row r="4" spans="1:2" x14ac:dyDescent="0.25">
      <c r="A4" s="13" t="s">
        <v>540</v>
      </c>
      <c r="B4" s="13"/>
    </row>
  </sheetData>
  <mergeCells count="2">
    <mergeCell ref="A3:B3"/>
    <mergeCell ref="A4:B4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537</v>
      </c>
      <c r="B1" s="12" t="s">
        <v>497</v>
      </c>
    </row>
    <row r="2" spans="1:2" x14ac:dyDescent="0.25">
      <c r="A2" s="11" t="s">
        <v>538</v>
      </c>
      <c r="B2" s="12" t="s">
        <v>329</v>
      </c>
    </row>
    <row r="3" spans="1:2" x14ac:dyDescent="0.25">
      <c r="A3" s="13" t="s">
        <v>330</v>
      </c>
      <c r="B3" s="13"/>
    </row>
    <row r="4" spans="1:2" x14ac:dyDescent="0.25">
      <c r="A4" s="13" t="s">
        <v>548</v>
      </c>
      <c r="B4" s="13"/>
    </row>
  </sheetData>
  <mergeCells count="2">
    <mergeCell ref="A3:B3"/>
    <mergeCell ref="A4:B4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7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537</v>
      </c>
      <c r="B1" s="12" t="s">
        <v>356</v>
      </c>
    </row>
    <row r="2" spans="1:2" x14ac:dyDescent="0.25">
      <c r="A2" s="11" t="s">
        <v>538</v>
      </c>
      <c r="B2" s="12" t="s">
        <v>362</v>
      </c>
    </row>
    <row r="3" spans="1:2" x14ac:dyDescent="0.25">
      <c r="A3" s="13" t="s">
        <v>272</v>
      </c>
      <c r="B3" s="13"/>
    </row>
    <row r="4" spans="1:2" x14ac:dyDescent="0.25">
      <c r="A4" s="13" t="s">
        <v>315</v>
      </c>
      <c r="B4" s="13"/>
    </row>
    <row r="5" spans="1:2" x14ac:dyDescent="0.25">
      <c r="A5" s="13" t="s">
        <v>540</v>
      </c>
      <c r="B5" s="13"/>
    </row>
    <row r="6" spans="1:2" x14ac:dyDescent="0.25">
      <c r="A6" s="13" t="s">
        <v>542</v>
      </c>
      <c r="B6" s="13"/>
    </row>
    <row r="7" spans="1:2" x14ac:dyDescent="0.25">
      <c r="A7" s="13" t="s">
        <v>541</v>
      </c>
      <c r="B7" s="13"/>
    </row>
  </sheetData>
  <mergeCells count="5">
    <mergeCell ref="A3:B3"/>
    <mergeCell ref="A4:B4"/>
    <mergeCell ref="A5:B5"/>
    <mergeCell ref="A6:B6"/>
    <mergeCell ref="A7:B7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537</v>
      </c>
      <c r="B1" s="12" t="s">
        <v>356</v>
      </c>
    </row>
    <row r="2" spans="1:2" x14ac:dyDescent="0.25">
      <c r="A2" s="11" t="s">
        <v>538</v>
      </c>
      <c r="B2" s="12" t="s">
        <v>379</v>
      </c>
    </row>
    <row r="3" spans="1:2" x14ac:dyDescent="0.25">
      <c r="A3" s="13" t="s">
        <v>290</v>
      </c>
      <c r="B3" s="13"/>
    </row>
    <row r="4" spans="1:2" x14ac:dyDescent="0.25">
      <c r="A4" s="13" t="s">
        <v>315</v>
      </c>
      <c r="B4" s="13"/>
    </row>
    <row r="5" spans="1:2" x14ac:dyDescent="0.25">
      <c r="A5" s="13" t="s">
        <v>540</v>
      </c>
      <c r="B5" s="13"/>
    </row>
  </sheetData>
  <mergeCells count="3">
    <mergeCell ref="A3:B3"/>
    <mergeCell ref="A4:B4"/>
    <mergeCell ref="A5:B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537</v>
      </c>
      <c r="B1" s="12" t="s">
        <v>356</v>
      </c>
    </row>
    <row r="2" spans="1:2" x14ac:dyDescent="0.25">
      <c r="A2" s="11" t="s">
        <v>538</v>
      </c>
      <c r="B2" s="12" t="s">
        <v>388</v>
      </c>
    </row>
    <row r="3" spans="1:2" x14ac:dyDescent="0.25">
      <c r="A3" s="13" t="s">
        <v>272</v>
      </c>
      <c r="B3" s="13"/>
    </row>
    <row r="4" spans="1:2" x14ac:dyDescent="0.25">
      <c r="A4" s="13" t="s">
        <v>315</v>
      </c>
      <c r="B4" s="13"/>
    </row>
  </sheetData>
  <mergeCells count="2">
    <mergeCell ref="A3:B3"/>
    <mergeCell ref="A4:B4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38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342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6" t="s">
        <v>344</v>
      </c>
      <c r="C5" s="5" t="s">
        <v>2</v>
      </c>
      <c r="D5" s="5"/>
      <c r="E5" s="5" t="s">
        <v>345</v>
      </c>
      <c r="F5" s="5" t="s">
        <v>12</v>
      </c>
      <c r="G5" s="5" t="s">
        <v>2</v>
      </c>
    </row>
    <row r="6" spans="1:7" x14ac:dyDescent="0.25" outlineLevel="1" collapsed="1">
      <c r="A6" s="8" t="s">
        <v>12</v>
      </c>
      <c r="B6" s="9" t="s">
        <v>346</v>
      </c>
      <c r="C6" s="8" t="s">
        <v>2</v>
      </c>
      <c r="D6" s="8"/>
      <c r="E6" s="8" t="s">
        <v>347</v>
      </c>
      <c r="F6" s="8" t="s">
        <v>12</v>
      </c>
      <c r="G6" s="8" t="s">
        <v>2</v>
      </c>
    </row>
    <row r="7" spans="1:7" x14ac:dyDescent="0.25" outlineLevel="2" collapsed="1">
      <c r="A7" s="7" t="s">
        <v>12</v>
      </c>
      <c r="B7" s="7" t="s">
        <v>60</v>
      </c>
      <c r="C7" s="7" t="s">
        <v>2</v>
      </c>
      <c r="D7" s="7"/>
      <c r="E7" s="7" t="s">
        <v>348</v>
      </c>
      <c r="F7" s="7" t="s">
        <v>14</v>
      </c>
      <c r="G7" s="7">
        <v>1</v>
      </c>
    </row>
    <row r="8" spans="1:7" x14ac:dyDescent="0.25" outlineLevel="2" collapsed="1">
      <c r="A8" s="7" t="s">
        <v>12</v>
      </c>
      <c r="B8" s="7" t="s">
        <v>60</v>
      </c>
      <c r="C8" s="7" t="s">
        <v>2</v>
      </c>
      <c r="D8" s="7"/>
      <c r="E8" s="7" t="s">
        <v>349</v>
      </c>
      <c r="F8" s="7" t="s">
        <v>14</v>
      </c>
      <c r="G8" s="7">
        <v>1</v>
      </c>
    </row>
    <row r="9" spans="1:7" x14ac:dyDescent="0.25" outlineLevel="2" collapsed="1">
      <c r="A9" s="7" t="s">
        <v>12</v>
      </c>
      <c r="B9" s="7" t="s">
        <v>60</v>
      </c>
      <c r="C9" s="7" t="s">
        <v>2</v>
      </c>
      <c r="D9" s="7"/>
      <c r="E9" s="7" t="s">
        <v>350</v>
      </c>
      <c r="F9" s="7" t="s">
        <v>14</v>
      </c>
      <c r="G9" s="7">
        <v>1</v>
      </c>
    </row>
    <row r="10" spans="1:7" x14ac:dyDescent="0.25" outlineLevel="2" collapsed="1">
      <c r="A10" s="7" t="s">
        <v>12</v>
      </c>
      <c r="B10" s="7" t="s">
        <v>60</v>
      </c>
      <c r="C10" s="7" t="s">
        <v>2</v>
      </c>
      <c r="D10" s="7"/>
      <c r="E10" s="7" t="s">
        <v>351</v>
      </c>
      <c r="F10" s="7" t="s">
        <v>14</v>
      </c>
      <c r="G10" s="7">
        <v>1</v>
      </c>
    </row>
    <row r="11" spans="1:7" x14ac:dyDescent="0.25" outlineLevel="2" collapsed="1">
      <c r="A11" s="7" t="s">
        <v>12</v>
      </c>
      <c r="B11" s="7" t="s">
        <v>60</v>
      </c>
      <c r="C11" s="7" t="s">
        <v>2</v>
      </c>
      <c r="D11" s="7"/>
      <c r="E11" s="7" t="s">
        <v>352</v>
      </c>
      <c r="F11" s="7" t="s">
        <v>14</v>
      </c>
      <c r="G11" s="7">
        <v>1</v>
      </c>
    </row>
    <row r="12" spans="1:7" x14ac:dyDescent="0.25" outlineLevel="2" collapsed="1">
      <c r="A12" s="7" t="s">
        <v>12</v>
      </c>
      <c r="B12" s="7" t="s">
        <v>60</v>
      </c>
      <c r="C12" s="7" t="s">
        <v>2</v>
      </c>
      <c r="D12" s="7"/>
      <c r="E12" s="7" t="s">
        <v>353</v>
      </c>
      <c r="F12" s="7" t="s">
        <v>14</v>
      </c>
      <c r="G12" s="7">
        <v>1</v>
      </c>
    </row>
    <row r="13" spans="1:7" x14ac:dyDescent="0.25" outlineLevel="2" collapsed="1">
      <c r="A13" s="7" t="s">
        <v>12</v>
      </c>
      <c r="B13" s="7" t="s">
        <v>60</v>
      </c>
      <c r="C13" s="7" t="s">
        <v>2</v>
      </c>
      <c r="D13" s="7"/>
      <c r="E13" s="7" t="s">
        <v>354</v>
      </c>
      <c r="F13" s="7" t="s">
        <v>14</v>
      </c>
      <c r="G13" s="7">
        <v>1</v>
      </c>
    </row>
    <row r="14" spans="1:7" x14ac:dyDescent="0.25" outlineLevel="2" collapsed="1">
      <c r="A14" s="7" t="s">
        <v>12</v>
      </c>
      <c r="B14" s="7" t="s">
        <v>60</v>
      </c>
      <c r="C14" s="7" t="s">
        <v>2</v>
      </c>
      <c r="D14" s="7"/>
      <c r="E14" s="7" t="s">
        <v>135</v>
      </c>
      <c r="F14" s="7" t="s">
        <v>14</v>
      </c>
      <c r="G14" s="7">
        <v>1</v>
      </c>
    </row>
    <row r="15" spans="1:7" x14ac:dyDescent="0.25" outlineLevel="2" collapsed="1">
      <c r="A15" s="8" t="s">
        <v>12</v>
      </c>
      <c r="B15" s="9" t="s">
        <v>146</v>
      </c>
      <c r="C15" s="8" t="s">
        <v>2</v>
      </c>
      <c r="D15" s="8"/>
      <c r="E15" s="8" t="s">
        <v>147</v>
      </c>
      <c r="F15" s="8" t="s">
        <v>14</v>
      </c>
      <c r="G15" s="8" t="s">
        <v>2</v>
      </c>
    </row>
    <row r="16" spans="1:7" x14ac:dyDescent="0.25" outlineLevel="3" collapsed="1">
      <c r="A16" s="7" t="s">
        <v>12</v>
      </c>
      <c r="B16" s="7" t="s">
        <v>96</v>
      </c>
      <c r="C16" s="10" t="s">
        <v>148</v>
      </c>
      <c r="D16" s="7"/>
      <c r="E16" s="7" t="s">
        <v>149</v>
      </c>
      <c r="F16" s="7" t="s">
        <v>14</v>
      </c>
      <c r="G16" s="7" t="s">
        <v>150</v>
      </c>
    </row>
    <row r="17" spans="1:7" x14ac:dyDescent="0.25" outlineLevel="3" collapsed="1">
      <c r="A17" s="7" t="s">
        <v>12</v>
      </c>
      <c r="B17" s="7" t="s">
        <v>96</v>
      </c>
      <c r="C17" s="10" t="s">
        <v>151</v>
      </c>
      <c r="D17" s="7"/>
      <c r="E17" s="7" t="s">
        <v>152</v>
      </c>
      <c r="F17" s="7" t="s">
        <v>14</v>
      </c>
      <c r="G17" s="7" t="s">
        <v>153</v>
      </c>
    </row>
    <row r="18" spans="1:7" x14ac:dyDescent="0.25" outlineLevel="3" collapsed="1">
      <c r="A18" s="8" t="s">
        <v>14</v>
      </c>
      <c r="B18" s="9" t="s">
        <v>154</v>
      </c>
      <c r="C18" s="8" t="s">
        <v>2</v>
      </c>
      <c r="D18" s="8">
        <f>EXACT(G17,"Between two points of time")</f>
      </c>
      <c r="E18" s="8" t="s">
        <v>155</v>
      </c>
      <c r="F18" s="8" t="s">
        <v>14</v>
      </c>
      <c r="G18" s="8" t="s">
        <v>2</v>
      </c>
    </row>
    <row r="19" spans="1:7" x14ac:dyDescent="0.25" outlineLevel="4" collapsed="1">
      <c r="A19" s="7" t="s">
        <v>12</v>
      </c>
      <c r="B19" s="7" t="s">
        <v>96</v>
      </c>
      <c r="C19" s="10" t="s">
        <v>156</v>
      </c>
      <c r="D19" s="7"/>
      <c r="E19" s="7" t="s">
        <v>157</v>
      </c>
      <c r="F19" s="7" t="s">
        <v>14</v>
      </c>
      <c r="G19" s="7" t="s">
        <v>158</v>
      </c>
    </row>
    <row r="20" spans="1:7" x14ac:dyDescent="0.25" outlineLevel="4" collapsed="1">
      <c r="A20" s="8" t="s">
        <v>14</v>
      </c>
      <c r="B20" s="9" t="s">
        <v>159</v>
      </c>
      <c r="C20" s="8" t="s">
        <v>2</v>
      </c>
      <c r="D20" s="8">
        <f>EXACT(G19,"Estimation by proportionate crown cover")</f>
      </c>
      <c r="E20" s="8" t="s">
        <v>160</v>
      </c>
      <c r="F20" s="8" t="s">
        <v>14</v>
      </c>
      <c r="G20" s="8" t="s">
        <v>2</v>
      </c>
    </row>
    <row r="21" spans="1:7" x14ac:dyDescent="0.25" outlineLevel="5" collapsed="1">
      <c r="A21" s="8" t="s">
        <v>12</v>
      </c>
      <c r="B21" s="9" t="s">
        <v>161</v>
      </c>
      <c r="C21" s="8" t="s">
        <v>2</v>
      </c>
      <c r="D21" s="8"/>
      <c r="E21" s="8" t="s">
        <v>162</v>
      </c>
      <c r="F21" s="8" t="s">
        <v>12</v>
      </c>
      <c r="G21" s="8" t="s">
        <v>2</v>
      </c>
    </row>
    <row r="22" spans="1:7" x14ac:dyDescent="0.25" outlineLevel="6" collapsed="1">
      <c r="A22" s="7" t="s">
        <v>12</v>
      </c>
      <c r="B22" s="7" t="s">
        <v>60</v>
      </c>
      <c r="C22" s="7" t="s">
        <v>2</v>
      </c>
      <c r="D22" s="7"/>
      <c r="E22" s="7" t="s">
        <v>163</v>
      </c>
      <c r="F22" s="7" t="s">
        <v>14</v>
      </c>
      <c r="G22" s="7">
        <v>1</v>
      </c>
    </row>
    <row r="23" spans="1:7" x14ac:dyDescent="0.25" outlineLevel="6" collapsed="1">
      <c r="A23" s="7" t="s">
        <v>12</v>
      </c>
      <c r="B23" s="7" t="s">
        <v>60</v>
      </c>
      <c r="C23" s="7" t="s">
        <v>2</v>
      </c>
      <c r="D23" s="7"/>
      <c r="E23" s="7" t="s">
        <v>164</v>
      </c>
      <c r="F23" s="7" t="s">
        <v>14</v>
      </c>
      <c r="G23" s="7">
        <v>1</v>
      </c>
    </row>
    <row r="24" spans="1:7" x14ac:dyDescent="0.25" outlineLevel="6" collapsed="1">
      <c r="A24" s="7" t="s">
        <v>12</v>
      </c>
      <c r="B24" s="7" t="s">
        <v>60</v>
      </c>
      <c r="C24" s="7" t="s">
        <v>2</v>
      </c>
      <c r="D24" s="7"/>
      <c r="E24" s="7" t="s">
        <v>165</v>
      </c>
      <c r="F24" s="7" t="s">
        <v>14</v>
      </c>
      <c r="G24" s="7">
        <v>1</v>
      </c>
    </row>
    <row r="25" spans="1:7" x14ac:dyDescent="0.25" outlineLevel="6" collapsed="1">
      <c r="A25" s="7" t="s">
        <v>12</v>
      </c>
      <c r="B25" s="7" t="s">
        <v>60</v>
      </c>
      <c r="C25" s="7" t="s">
        <v>2</v>
      </c>
      <c r="D25" s="7"/>
      <c r="E25" s="7" t="s">
        <v>166</v>
      </c>
      <c r="F25" s="7" t="s">
        <v>14</v>
      </c>
      <c r="G25" s="7">
        <v>1</v>
      </c>
    </row>
    <row r="26" spans="1:7" x14ac:dyDescent="0.25" outlineLevel="6" collapsed="1">
      <c r="A26" s="7" t="s">
        <v>12</v>
      </c>
      <c r="B26" s="7" t="s">
        <v>60</v>
      </c>
      <c r="C26" s="7" t="s">
        <v>2</v>
      </c>
      <c r="D26" s="7"/>
      <c r="E26" s="7" t="s">
        <v>167</v>
      </c>
      <c r="F26" s="7" t="s">
        <v>14</v>
      </c>
      <c r="G26" s="7">
        <v>1</v>
      </c>
    </row>
    <row r="27" spans="1:7" x14ac:dyDescent="0.25" outlineLevel="6" collapsed="1">
      <c r="A27" s="7" t="s">
        <v>12</v>
      </c>
      <c r="B27" s="7" t="s">
        <v>60</v>
      </c>
      <c r="C27" s="7" t="s">
        <v>2</v>
      </c>
      <c r="D27" s="7"/>
      <c r="E27" s="7" t="s">
        <v>168</v>
      </c>
      <c r="F27" s="7" t="s">
        <v>14</v>
      </c>
      <c r="G27" s="7">
        <v>1</v>
      </c>
    </row>
    <row r="28" spans="1:7" x14ac:dyDescent="0.25" outlineLevel="4" collapsed="1">
      <c r="A28" s="8" t="s">
        <v>14</v>
      </c>
      <c r="B28" s="9" t="s">
        <v>169</v>
      </c>
      <c r="C28" s="8" t="s">
        <v>2</v>
      </c>
      <c r="D28" s="8">
        <f>EXACT(G19,"Direct estimation of change by re-measurement of sample plots")</f>
      </c>
      <c r="E28" s="8" t="s">
        <v>170</v>
      </c>
      <c r="F28" s="8" t="s">
        <v>14</v>
      </c>
      <c r="G28" s="8" t="s">
        <v>2</v>
      </c>
    </row>
    <row r="29" spans="1:7" x14ac:dyDescent="0.25" outlineLevel="5" collapsed="1">
      <c r="A29" s="7" t="s">
        <v>12</v>
      </c>
      <c r="B29" s="7" t="s">
        <v>60</v>
      </c>
      <c r="C29" s="7" t="s">
        <v>2</v>
      </c>
      <c r="D29" s="7"/>
      <c r="E29" s="7" t="s">
        <v>164</v>
      </c>
      <c r="F29" s="7" t="s">
        <v>14</v>
      </c>
      <c r="G29" s="7">
        <v>1</v>
      </c>
    </row>
    <row r="30" spans="1:7" x14ac:dyDescent="0.25" outlineLevel="5" collapsed="1">
      <c r="A30" s="7" t="s">
        <v>12</v>
      </c>
      <c r="B30" s="7" t="s">
        <v>60</v>
      </c>
      <c r="C30" s="7" t="s">
        <v>2</v>
      </c>
      <c r="D30" s="7"/>
      <c r="E30" s="7" t="s">
        <v>171</v>
      </c>
      <c r="F30" s="7" t="s">
        <v>14</v>
      </c>
      <c r="G30" s="7">
        <v>1</v>
      </c>
    </row>
    <row r="31" spans="1:7" x14ac:dyDescent="0.25" outlineLevel="5" collapsed="1">
      <c r="A31" s="7" t="s">
        <v>12</v>
      </c>
      <c r="B31" s="7" t="s">
        <v>60</v>
      </c>
      <c r="C31" s="7" t="s">
        <v>2</v>
      </c>
      <c r="D31" s="7"/>
      <c r="E31" s="7" t="s">
        <v>172</v>
      </c>
      <c r="F31" s="7" t="s">
        <v>14</v>
      </c>
      <c r="G31" s="7">
        <v>1</v>
      </c>
    </row>
    <row r="32" spans="1:7" x14ac:dyDescent="0.25" outlineLevel="5" collapsed="1">
      <c r="A32" s="7" t="s">
        <v>12</v>
      </c>
      <c r="B32" s="7" t="s">
        <v>60</v>
      </c>
      <c r="C32" s="7" t="s">
        <v>2</v>
      </c>
      <c r="D32" s="7"/>
      <c r="E32" s="7" t="s">
        <v>173</v>
      </c>
      <c r="F32" s="7" t="s">
        <v>14</v>
      </c>
      <c r="G32" s="7">
        <v>1</v>
      </c>
    </row>
    <row r="33" spans="1:7" x14ac:dyDescent="0.25" outlineLevel="5" collapsed="1">
      <c r="A33" s="7" t="s">
        <v>12</v>
      </c>
      <c r="B33" s="7" t="s">
        <v>60</v>
      </c>
      <c r="C33" s="7" t="s">
        <v>2</v>
      </c>
      <c r="D33" s="7"/>
      <c r="E33" s="7" t="s">
        <v>174</v>
      </c>
      <c r="F33" s="7" t="s">
        <v>14</v>
      </c>
      <c r="G33" s="7">
        <v>1</v>
      </c>
    </row>
    <row r="34" spans="1:7" x14ac:dyDescent="0.25" outlineLevel="5" collapsed="1">
      <c r="A34" s="7" t="s">
        <v>12</v>
      </c>
      <c r="B34" s="7" t="s">
        <v>60</v>
      </c>
      <c r="C34" s="7" t="s">
        <v>2</v>
      </c>
      <c r="D34" s="7"/>
      <c r="E34" s="7" t="s">
        <v>175</v>
      </c>
      <c r="F34" s="7" t="s">
        <v>14</v>
      </c>
      <c r="G34" s="7">
        <v>1</v>
      </c>
    </row>
    <row r="35" spans="1:7" x14ac:dyDescent="0.25" outlineLevel="5" collapsed="1">
      <c r="A35" s="8" t="s">
        <v>12</v>
      </c>
      <c r="B35" s="9" t="s">
        <v>176</v>
      </c>
      <c r="C35" s="8" t="s">
        <v>2</v>
      </c>
      <c r="D35" s="8"/>
      <c r="E35" s="8" t="s">
        <v>177</v>
      </c>
      <c r="F35" s="8" t="s">
        <v>12</v>
      </c>
      <c r="G35" s="8" t="s">
        <v>2</v>
      </c>
    </row>
    <row r="36" spans="1:7" x14ac:dyDescent="0.25" outlineLevel="6" collapsed="1">
      <c r="A36" s="7" t="s">
        <v>12</v>
      </c>
      <c r="B36" s="7" t="s">
        <v>60</v>
      </c>
      <c r="C36" s="7" t="s">
        <v>2</v>
      </c>
      <c r="D36" s="7"/>
      <c r="E36" s="7" t="s">
        <v>178</v>
      </c>
      <c r="F36" s="7" t="s">
        <v>14</v>
      </c>
      <c r="G36" s="7">
        <v>1</v>
      </c>
    </row>
    <row r="37" spans="1:7" x14ac:dyDescent="0.25" outlineLevel="6" collapsed="1">
      <c r="A37" s="7" t="s">
        <v>12</v>
      </c>
      <c r="B37" s="7" t="s">
        <v>60</v>
      </c>
      <c r="C37" s="7" t="s">
        <v>2</v>
      </c>
      <c r="D37" s="7"/>
      <c r="E37" s="7" t="s">
        <v>179</v>
      </c>
      <c r="F37" s="7" t="s">
        <v>12</v>
      </c>
      <c r="G37" s="7">
        <v>1</v>
      </c>
    </row>
    <row r="38" spans="1:7" x14ac:dyDescent="0.25" outlineLevel="6" collapsed="1">
      <c r="A38" s="7" t="s">
        <v>12</v>
      </c>
      <c r="B38" s="7" t="s">
        <v>60</v>
      </c>
      <c r="C38" s="7" t="s">
        <v>2</v>
      </c>
      <c r="D38" s="7"/>
      <c r="E38" s="7" t="s">
        <v>180</v>
      </c>
      <c r="F38" s="7" t="s">
        <v>14</v>
      </c>
      <c r="G38" s="7">
        <v>1</v>
      </c>
    </row>
    <row r="39" spans="1:7" x14ac:dyDescent="0.25" outlineLevel="6" collapsed="1">
      <c r="A39" s="7" t="s">
        <v>12</v>
      </c>
      <c r="B39" s="7" t="s">
        <v>60</v>
      </c>
      <c r="C39" s="7" t="s">
        <v>2</v>
      </c>
      <c r="D39" s="7"/>
      <c r="E39" s="7" t="s">
        <v>181</v>
      </c>
      <c r="F39" s="7" t="s">
        <v>14</v>
      </c>
      <c r="G39" s="7">
        <v>1</v>
      </c>
    </row>
    <row r="40" spans="1:7" x14ac:dyDescent="0.25" outlineLevel="4" collapsed="1">
      <c r="A40" s="8" t="s">
        <v>14</v>
      </c>
      <c r="B40" s="9" t="s">
        <v>182</v>
      </c>
      <c r="C40" s="8" t="s">
        <v>2</v>
      </c>
      <c r="D40" s="8">
        <f>EXACT(G19,"Difference of two independent stock estimations")</f>
      </c>
      <c r="E40" s="8" t="s">
        <v>158</v>
      </c>
      <c r="F40" s="8" t="s">
        <v>14</v>
      </c>
      <c r="G40" s="8" t="s">
        <v>2</v>
      </c>
    </row>
    <row r="41" spans="1:7" x14ac:dyDescent="0.25" outlineLevel="5" collapsed="1">
      <c r="A41" s="7" t="s">
        <v>12</v>
      </c>
      <c r="B41" s="7" t="s">
        <v>60</v>
      </c>
      <c r="C41" s="7" t="s">
        <v>2</v>
      </c>
      <c r="D41" s="7"/>
      <c r="E41" s="7" t="s">
        <v>183</v>
      </c>
      <c r="F41" s="7" t="s">
        <v>14</v>
      </c>
      <c r="G41" s="7">
        <v>1</v>
      </c>
    </row>
    <row r="42" spans="1:7" x14ac:dyDescent="0.25" outlineLevel="5" collapsed="1">
      <c r="A42" s="7" t="s">
        <v>12</v>
      </c>
      <c r="B42" s="7" t="s">
        <v>60</v>
      </c>
      <c r="C42" s="7" t="s">
        <v>2</v>
      </c>
      <c r="D42" s="7"/>
      <c r="E42" s="7" t="s">
        <v>184</v>
      </c>
      <c r="F42" s="7" t="s">
        <v>14</v>
      </c>
      <c r="G42" s="7">
        <v>1</v>
      </c>
    </row>
    <row r="43" spans="1:7" x14ac:dyDescent="0.25" outlineLevel="5" collapsed="1">
      <c r="A43" s="7" t="s">
        <v>12</v>
      </c>
      <c r="B43" s="7" t="s">
        <v>60</v>
      </c>
      <c r="C43" s="7" t="s">
        <v>2</v>
      </c>
      <c r="D43" s="7"/>
      <c r="E43" s="7" t="s">
        <v>185</v>
      </c>
      <c r="F43" s="7" t="s">
        <v>14</v>
      </c>
      <c r="G43" s="7">
        <v>1</v>
      </c>
    </row>
    <row r="44" spans="1:7" x14ac:dyDescent="0.25" outlineLevel="5" collapsed="1">
      <c r="A44" s="7" t="s">
        <v>12</v>
      </c>
      <c r="B44" s="7" t="s">
        <v>60</v>
      </c>
      <c r="C44" s="7" t="s">
        <v>2</v>
      </c>
      <c r="D44" s="7"/>
      <c r="E44" s="7" t="s">
        <v>186</v>
      </c>
      <c r="F44" s="7" t="s">
        <v>14</v>
      </c>
      <c r="G44" s="7">
        <v>1</v>
      </c>
    </row>
    <row r="45" spans="1:7" x14ac:dyDescent="0.25" outlineLevel="5" collapsed="1">
      <c r="A45" s="7" t="s">
        <v>12</v>
      </c>
      <c r="B45" s="7" t="s">
        <v>60</v>
      </c>
      <c r="C45" s="7" t="s">
        <v>2</v>
      </c>
      <c r="D45" s="7"/>
      <c r="E45" s="7" t="s">
        <v>187</v>
      </c>
      <c r="F45" s="7" t="s">
        <v>14</v>
      </c>
      <c r="G45" s="7">
        <v>1</v>
      </c>
    </row>
    <row r="46" spans="1:7" x14ac:dyDescent="0.25" outlineLevel="3" collapsed="1">
      <c r="A46" s="8" t="s">
        <v>14</v>
      </c>
      <c r="B46" s="9" t="s">
        <v>188</v>
      </c>
      <c r="C46" s="8" t="s">
        <v>2</v>
      </c>
      <c r="D46" s="8">
        <f>NOT(EXACT(G17,"Between two points of time"))</f>
      </c>
      <c r="E46" s="8" t="s">
        <v>189</v>
      </c>
      <c r="F46" s="8" t="s">
        <v>14</v>
      </c>
      <c r="G46" s="8" t="s">
        <v>2</v>
      </c>
    </row>
    <row r="47" spans="1:7" x14ac:dyDescent="0.25" outlineLevel="4" collapsed="1">
      <c r="A47" s="7" t="s">
        <v>12</v>
      </c>
      <c r="B47" s="7" t="s">
        <v>60</v>
      </c>
      <c r="C47" s="7" t="s">
        <v>2</v>
      </c>
      <c r="D47" s="7" t="s">
        <v>14</v>
      </c>
      <c r="E47" s="7" t="s">
        <v>190</v>
      </c>
      <c r="F47" s="7" t="s">
        <v>14</v>
      </c>
      <c r="G47" s="7">
        <v>1</v>
      </c>
    </row>
    <row r="48" spans="1:7" x14ac:dyDescent="0.25" outlineLevel="4" collapsed="1">
      <c r="A48" s="7" t="s">
        <v>12</v>
      </c>
      <c r="B48" s="7" t="s">
        <v>60</v>
      </c>
      <c r="C48" s="7" t="s">
        <v>2</v>
      </c>
      <c r="D48" s="7" t="s">
        <v>14</v>
      </c>
      <c r="E48" s="7" t="s">
        <v>191</v>
      </c>
      <c r="F48" s="7" t="s">
        <v>14</v>
      </c>
      <c r="G48" s="7">
        <v>1</v>
      </c>
    </row>
    <row r="49" spans="1:7" x14ac:dyDescent="0.25" outlineLevel="4" collapsed="1">
      <c r="A49" s="7" t="s">
        <v>12</v>
      </c>
      <c r="B49" s="7" t="s">
        <v>60</v>
      </c>
      <c r="C49" s="7" t="s">
        <v>2</v>
      </c>
      <c r="D49" s="7"/>
      <c r="E49" s="7" t="s">
        <v>192</v>
      </c>
      <c r="F49" s="7" t="s">
        <v>14</v>
      </c>
      <c r="G49" s="7">
        <v>1</v>
      </c>
    </row>
    <row r="50" spans="1:7" x14ac:dyDescent="0.25" outlineLevel="3" collapsed="1">
      <c r="A50" s="8" t="s">
        <v>12</v>
      </c>
      <c r="B50" s="9" t="s">
        <v>193</v>
      </c>
      <c r="C50" s="8" t="s">
        <v>2</v>
      </c>
      <c r="D50" s="8"/>
      <c r="E50" s="8" t="s">
        <v>194</v>
      </c>
      <c r="F50" s="8" t="s">
        <v>14</v>
      </c>
      <c r="G50" s="8" t="s">
        <v>2</v>
      </c>
    </row>
    <row r="51" spans="1:7" x14ac:dyDescent="0.25" outlineLevel="4" collapsed="1">
      <c r="A51" s="7" t="s">
        <v>12</v>
      </c>
      <c r="B51" s="7" t="s">
        <v>96</v>
      </c>
      <c r="C51" s="10" t="s">
        <v>195</v>
      </c>
      <c r="D51" s="7"/>
      <c r="E51" s="7" t="s">
        <v>196</v>
      </c>
      <c r="F51" s="7" t="s">
        <v>14</v>
      </c>
      <c r="G51" s="7" t="s">
        <v>197</v>
      </c>
    </row>
    <row r="52" spans="1:7" x14ac:dyDescent="0.25" outlineLevel="4" collapsed="1">
      <c r="A52" s="8" t="s">
        <v>14</v>
      </c>
      <c r="B52" s="9" t="s">
        <v>198</v>
      </c>
      <c r="C52" s="8" t="s">
        <v>2</v>
      </c>
      <c r="D52" s="8">
        <f>EXACT(G51,"Updating the previous stock by independent measurement of change")</f>
      </c>
      <c r="E52" s="8" t="s">
        <v>199</v>
      </c>
      <c r="F52" s="8" t="s">
        <v>14</v>
      </c>
      <c r="G52" s="8" t="s">
        <v>2</v>
      </c>
    </row>
    <row r="53" spans="1:7" x14ac:dyDescent="0.25" outlineLevel="5" collapsed="1">
      <c r="A53" s="7" t="s">
        <v>12</v>
      </c>
      <c r="B53" s="7" t="s">
        <v>60</v>
      </c>
      <c r="C53" s="7" t="s">
        <v>2</v>
      </c>
      <c r="D53" s="7"/>
      <c r="E53" s="7" t="s">
        <v>200</v>
      </c>
      <c r="F53" s="7" t="s">
        <v>14</v>
      </c>
      <c r="G53" s="7">
        <v>1</v>
      </c>
    </row>
    <row r="54" spans="1:7" x14ac:dyDescent="0.25" outlineLevel="5" collapsed="1">
      <c r="A54" s="7" t="s">
        <v>12</v>
      </c>
      <c r="B54" s="7" t="s">
        <v>60</v>
      </c>
      <c r="C54" s="7" t="s">
        <v>2</v>
      </c>
      <c r="D54" s="7"/>
      <c r="E54" s="7" t="s">
        <v>201</v>
      </c>
      <c r="F54" s="7" t="s">
        <v>14</v>
      </c>
      <c r="G54" s="7">
        <v>1</v>
      </c>
    </row>
    <row r="55" spans="1:7" x14ac:dyDescent="0.25" outlineLevel="5" collapsed="1">
      <c r="A55" s="7" t="s">
        <v>12</v>
      </c>
      <c r="B55" s="7" t="s">
        <v>60</v>
      </c>
      <c r="C55" s="7" t="s">
        <v>2</v>
      </c>
      <c r="D55" s="7"/>
      <c r="E55" s="7" t="s">
        <v>202</v>
      </c>
      <c r="F55" s="7" t="s">
        <v>14</v>
      </c>
      <c r="G55" s="7">
        <v>1</v>
      </c>
    </row>
    <row r="56" spans="1:7" x14ac:dyDescent="0.25" outlineLevel="5" collapsed="1">
      <c r="A56" s="7" t="s">
        <v>12</v>
      </c>
      <c r="B56" s="7" t="s">
        <v>60</v>
      </c>
      <c r="C56" s="7" t="s">
        <v>2</v>
      </c>
      <c r="D56" s="7"/>
      <c r="E56" s="7" t="s">
        <v>203</v>
      </c>
      <c r="F56" s="7" t="s">
        <v>14</v>
      </c>
      <c r="G56" s="7">
        <v>1</v>
      </c>
    </row>
    <row r="57" spans="1:7" x14ac:dyDescent="0.25" outlineLevel="5" collapsed="1">
      <c r="A57" s="7" t="s">
        <v>12</v>
      </c>
      <c r="B57" s="7" t="s">
        <v>60</v>
      </c>
      <c r="C57" s="7" t="s">
        <v>2</v>
      </c>
      <c r="D57" s="7"/>
      <c r="E57" s="7" t="s">
        <v>204</v>
      </c>
      <c r="F57" s="7" t="s">
        <v>14</v>
      </c>
      <c r="G57" s="7">
        <v>1</v>
      </c>
    </row>
    <row r="58" spans="1:7" x14ac:dyDescent="0.25" outlineLevel="4" collapsed="1">
      <c r="A58" s="8" t="s">
        <v>14</v>
      </c>
      <c r="B58" s="9" t="s">
        <v>205</v>
      </c>
      <c r="C58" s="8" t="s">
        <v>2</v>
      </c>
      <c r="D58" s="8">
        <f>EXACT(G51,"Proportionate crown cover")</f>
      </c>
      <c r="E58" s="8" t="s">
        <v>206</v>
      </c>
      <c r="F58" s="8" t="s">
        <v>14</v>
      </c>
      <c r="G58" s="8" t="s">
        <v>2</v>
      </c>
    </row>
    <row r="59" spans="1:7" x14ac:dyDescent="0.25" outlineLevel="5" collapsed="1">
      <c r="A59" s="8" t="s">
        <v>12</v>
      </c>
      <c r="B59" s="9" t="s">
        <v>207</v>
      </c>
      <c r="C59" s="8" t="s">
        <v>2</v>
      </c>
      <c r="D59" s="8"/>
      <c r="E59" s="8" t="s">
        <v>208</v>
      </c>
      <c r="F59" s="8" t="s">
        <v>12</v>
      </c>
      <c r="G59" s="8" t="s">
        <v>2</v>
      </c>
    </row>
    <row r="60" spans="1:7" x14ac:dyDescent="0.25" outlineLevel="6" collapsed="1">
      <c r="A60" s="7" t="s">
        <v>12</v>
      </c>
      <c r="B60" s="7" t="s">
        <v>60</v>
      </c>
      <c r="C60" s="7" t="s">
        <v>2</v>
      </c>
      <c r="D60" s="7"/>
      <c r="E60" s="7" t="s">
        <v>209</v>
      </c>
      <c r="F60" s="7" t="s">
        <v>14</v>
      </c>
      <c r="G60" s="7">
        <v>1</v>
      </c>
    </row>
    <row r="61" spans="1:7" x14ac:dyDescent="0.25" outlineLevel="6" collapsed="1">
      <c r="A61" s="7" t="s">
        <v>12</v>
      </c>
      <c r="B61" s="7" t="s">
        <v>60</v>
      </c>
      <c r="C61" s="7" t="s">
        <v>2</v>
      </c>
      <c r="D61" s="7"/>
      <c r="E61" s="7" t="s">
        <v>164</v>
      </c>
      <c r="F61" s="7" t="s">
        <v>14</v>
      </c>
      <c r="G61" s="7">
        <v>1</v>
      </c>
    </row>
    <row r="62" spans="1:7" x14ac:dyDescent="0.25" outlineLevel="6" collapsed="1">
      <c r="A62" s="7" t="s">
        <v>12</v>
      </c>
      <c r="B62" s="7" t="s">
        <v>60</v>
      </c>
      <c r="C62" s="7" t="s">
        <v>2</v>
      </c>
      <c r="D62" s="7"/>
      <c r="E62" s="7" t="s">
        <v>210</v>
      </c>
      <c r="F62" s="7" t="s">
        <v>14</v>
      </c>
      <c r="G62" s="7">
        <v>1</v>
      </c>
    </row>
    <row r="63" spans="1:7" x14ac:dyDescent="0.25" outlineLevel="6" collapsed="1">
      <c r="A63" s="7" t="s">
        <v>12</v>
      </c>
      <c r="B63" s="7" t="s">
        <v>60</v>
      </c>
      <c r="C63" s="7" t="s">
        <v>2</v>
      </c>
      <c r="D63" s="7"/>
      <c r="E63" s="7" t="s">
        <v>211</v>
      </c>
      <c r="F63" s="7" t="s">
        <v>14</v>
      </c>
      <c r="G63" s="7">
        <v>1</v>
      </c>
    </row>
    <row r="64" spans="1:7" x14ac:dyDescent="0.25" outlineLevel="6" collapsed="1">
      <c r="A64" s="7" t="s">
        <v>12</v>
      </c>
      <c r="B64" s="7" t="s">
        <v>60</v>
      </c>
      <c r="C64" s="7" t="s">
        <v>2</v>
      </c>
      <c r="D64" s="7"/>
      <c r="E64" s="7" t="s">
        <v>212</v>
      </c>
      <c r="F64" s="7" t="s">
        <v>14</v>
      </c>
      <c r="G64" s="7">
        <v>1</v>
      </c>
    </row>
    <row r="65" spans="1:7" x14ac:dyDescent="0.25" outlineLevel="6" collapsed="1">
      <c r="A65" s="7" t="s">
        <v>12</v>
      </c>
      <c r="B65" s="7" t="s">
        <v>60</v>
      </c>
      <c r="C65" s="7" t="s">
        <v>2</v>
      </c>
      <c r="D65" s="7"/>
      <c r="E65" s="7" t="s">
        <v>213</v>
      </c>
      <c r="F65" s="7" t="s">
        <v>14</v>
      </c>
      <c r="G65" s="7">
        <v>1</v>
      </c>
    </row>
    <row r="66" spans="1:7" x14ac:dyDescent="0.25" outlineLevel="4" collapsed="1">
      <c r="A66" s="8" t="s">
        <v>14</v>
      </c>
      <c r="B66" s="9" t="s">
        <v>214</v>
      </c>
      <c r="C66" s="8" t="s">
        <v>2</v>
      </c>
      <c r="D66" s="8">
        <f>EXACT(G51,"Measurement of sample plots")</f>
      </c>
      <c r="E66" s="8" t="s">
        <v>197</v>
      </c>
      <c r="F66" s="8" t="s">
        <v>14</v>
      </c>
      <c r="G66" s="8" t="s">
        <v>2</v>
      </c>
    </row>
    <row r="67" spans="1:7" x14ac:dyDescent="0.25" outlineLevel="5" collapsed="1">
      <c r="A67" s="7" t="s">
        <v>12</v>
      </c>
      <c r="B67" s="7" t="s">
        <v>96</v>
      </c>
      <c r="C67" s="10" t="s">
        <v>215</v>
      </c>
      <c r="D67" s="7"/>
      <c r="E67" s="7" t="s">
        <v>216</v>
      </c>
      <c r="F67" s="7" t="s">
        <v>14</v>
      </c>
      <c r="G67" s="7" t="s">
        <v>217</v>
      </c>
    </row>
    <row r="68" spans="1:7" x14ac:dyDescent="0.25" outlineLevel="5" collapsed="1">
      <c r="A68" s="8" t="s">
        <v>14</v>
      </c>
      <c r="B68" s="9" t="s">
        <v>218</v>
      </c>
      <c r="C68" s="8" t="s">
        <v>2</v>
      </c>
      <c r="D68" s="8">
        <f>EXACT(G67,"Stratified random sampling")</f>
      </c>
      <c r="E68" s="8" t="s">
        <v>217</v>
      </c>
      <c r="F68" s="8" t="s">
        <v>14</v>
      </c>
      <c r="G68" s="8" t="s">
        <v>2</v>
      </c>
    </row>
    <row r="69" spans="1:7" x14ac:dyDescent="0.25" outlineLevel="6" collapsed="1">
      <c r="A69" s="7" t="s">
        <v>12</v>
      </c>
      <c r="B69" s="7" t="s">
        <v>60</v>
      </c>
      <c r="C69" s="7" t="s">
        <v>2</v>
      </c>
      <c r="D69" s="7"/>
      <c r="E69" s="7" t="s">
        <v>164</v>
      </c>
      <c r="F69" s="7" t="s">
        <v>14</v>
      </c>
      <c r="G69" s="7">
        <v>1</v>
      </c>
    </row>
    <row r="70" spans="1:7" x14ac:dyDescent="0.25" outlineLevel="6" collapsed="1">
      <c r="A70" s="7" t="s">
        <v>12</v>
      </c>
      <c r="B70" s="7" t="s">
        <v>60</v>
      </c>
      <c r="C70" s="7" t="s">
        <v>2</v>
      </c>
      <c r="D70" s="7"/>
      <c r="E70" s="7" t="s">
        <v>219</v>
      </c>
      <c r="F70" s="7" t="s">
        <v>14</v>
      </c>
      <c r="G70" s="7">
        <v>1</v>
      </c>
    </row>
    <row r="71" spans="1:7" x14ac:dyDescent="0.25" outlineLevel="6" collapsed="1">
      <c r="A71" s="7" t="s">
        <v>12</v>
      </c>
      <c r="B71" s="7" t="s">
        <v>60</v>
      </c>
      <c r="C71" s="7" t="s">
        <v>2</v>
      </c>
      <c r="D71" s="7"/>
      <c r="E71" s="7" t="s">
        <v>220</v>
      </c>
      <c r="F71" s="7" t="s">
        <v>14</v>
      </c>
      <c r="G71" s="7">
        <v>1</v>
      </c>
    </row>
    <row r="72" spans="1:7" x14ac:dyDescent="0.25" outlineLevel="6" collapsed="1">
      <c r="A72" s="7" t="s">
        <v>12</v>
      </c>
      <c r="B72" s="7" t="s">
        <v>60</v>
      </c>
      <c r="C72" s="7" t="s">
        <v>2</v>
      </c>
      <c r="D72" s="7"/>
      <c r="E72" s="7" t="s">
        <v>221</v>
      </c>
      <c r="F72" s="7" t="s">
        <v>14</v>
      </c>
      <c r="G72" s="7">
        <v>1</v>
      </c>
    </row>
    <row r="73" spans="1:7" x14ac:dyDescent="0.25" outlineLevel="6" collapsed="1">
      <c r="A73" s="7" t="s">
        <v>12</v>
      </c>
      <c r="B73" s="7" t="s">
        <v>60</v>
      </c>
      <c r="C73" s="7" t="s">
        <v>2</v>
      </c>
      <c r="D73" s="7"/>
      <c r="E73" s="7" t="s">
        <v>222</v>
      </c>
      <c r="F73" s="7" t="s">
        <v>14</v>
      </c>
      <c r="G73" s="7">
        <v>1</v>
      </c>
    </row>
    <row r="74" spans="1:7" x14ac:dyDescent="0.25" outlineLevel="6" collapsed="1">
      <c r="A74" s="7" t="s">
        <v>12</v>
      </c>
      <c r="B74" s="7" t="s">
        <v>60</v>
      </c>
      <c r="C74" s="7" t="s">
        <v>2</v>
      </c>
      <c r="D74" s="7"/>
      <c r="E74" s="7" t="s">
        <v>223</v>
      </c>
      <c r="F74" s="7" t="s">
        <v>14</v>
      </c>
      <c r="G74" s="7">
        <v>1</v>
      </c>
    </row>
    <row r="75" spans="1:7" x14ac:dyDescent="0.25" outlineLevel="6" collapsed="1">
      <c r="A75" s="8" t="s">
        <v>12</v>
      </c>
      <c r="B75" s="9" t="s">
        <v>224</v>
      </c>
      <c r="C75" s="8" t="s">
        <v>2</v>
      </c>
      <c r="D75" s="8"/>
      <c r="E75" s="8" t="s">
        <v>225</v>
      </c>
      <c r="F75" s="8" t="s">
        <v>12</v>
      </c>
      <c r="G75" s="8" t="s">
        <v>2</v>
      </c>
    </row>
    <row r="76" spans="1:7" x14ac:dyDescent="0.25" outlineLevel="7" collapsed="1">
      <c r="A76" s="7" t="s">
        <v>12</v>
      </c>
      <c r="B76" s="7" t="s">
        <v>60</v>
      </c>
      <c r="C76" s="7" t="s">
        <v>2</v>
      </c>
      <c r="D76" s="7"/>
      <c r="E76" s="7" t="s">
        <v>483</v>
      </c>
      <c r="F76" s="7" t="s">
        <v>14</v>
      </c>
      <c r="G76" s="7">
        <v>1</v>
      </c>
    </row>
    <row r="77" spans="1:7" x14ac:dyDescent="0.25" outlineLevel="7" collapsed="1">
      <c r="A77" s="7" t="s">
        <v>12</v>
      </c>
      <c r="B77" s="7" t="s">
        <v>60</v>
      </c>
      <c r="C77" s="7" t="s">
        <v>2</v>
      </c>
      <c r="D77" s="7"/>
      <c r="E77" s="7" t="s">
        <v>484</v>
      </c>
      <c r="F77" s="7" t="s">
        <v>14</v>
      </c>
      <c r="G77" s="7">
        <v>1</v>
      </c>
    </row>
    <row r="78" spans="1:7" x14ac:dyDescent="0.25" outlineLevel="7" collapsed="1">
      <c r="A78" s="7" t="s">
        <v>12</v>
      </c>
      <c r="B78" s="7" t="s">
        <v>60</v>
      </c>
      <c r="C78" s="7" t="s">
        <v>2</v>
      </c>
      <c r="D78" s="7"/>
      <c r="E78" s="7" t="s">
        <v>485</v>
      </c>
      <c r="F78" s="7" t="s">
        <v>12</v>
      </c>
      <c r="G78" s="7">
        <v>1</v>
      </c>
    </row>
    <row r="79" spans="1:7" x14ac:dyDescent="0.25" outlineLevel="7" collapsed="1">
      <c r="A79" s="7" t="s">
        <v>12</v>
      </c>
      <c r="B79" s="7" t="s">
        <v>60</v>
      </c>
      <c r="C79" s="7" t="s">
        <v>2</v>
      </c>
      <c r="D79" s="7"/>
      <c r="E79" s="7" t="s">
        <v>486</v>
      </c>
      <c r="F79" s="7" t="s">
        <v>14</v>
      </c>
      <c r="G79" s="7">
        <v>1</v>
      </c>
    </row>
    <row r="80" spans="1:7" x14ac:dyDescent="0.25" outlineLevel="5" collapsed="1">
      <c r="A80" s="8" t="s">
        <v>14</v>
      </c>
      <c r="B80" s="9" t="s">
        <v>226</v>
      </c>
      <c r="C80" s="8" t="s">
        <v>2</v>
      </c>
      <c r="D80" s="8">
        <f>NOT(EXACT(G67,"Stratified random sampling"))</f>
      </c>
      <c r="E80" s="8" t="s">
        <v>227</v>
      </c>
      <c r="F80" s="8" t="s">
        <v>14</v>
      </c>
      <c r="G80" s="8" t="s">
        <v>2</v>
      </c>
    </row>
    <row r="81" spans="1:7" x14ac:dyDescent="0.25" outlineLevel="6" collapsed="1">
      <c r="A81" s="7" t="s">
        <v>12</v>
      </c>
      <c r="B81" s="7" t="s">
        <v>60</v>
      </c>
      <c r="C81" s="7" t="s">
        <v>2</v>
      </c>
      <c r="D81" s="7"/>
      <c r="E81" s="7" t="s">
        <v>164</v>
      </c>
      <c r="F81" s="7" t="s">
        <v>14</v>
      </c>
      <c r="G81" s="7">
        <v>1</v>
      </c>
    </row>
    <row r="82" spans="1:7" x14ac:dyDescent="0.25" outlineLevel="6" collapsed="1">
      <c r="A82" s="7" t="s">
        <v>12</v>
      </c>
      <c r="B82" s="7" t="s">
        <v>60</v>
      </c>
      <c r="C82" s="7" t="s">
        <v>2</v>
      </c>
      <c r="D82" s="7"/>
      <c r="E82" s="7" t="s">
        <v>219</v>
      </c>
      <c r="F82" s="7" t="s">
        <v>14</v>
      </c>
      <c r="G82" s="7">
        <v>1</v>
      </c>
    </row>
    <row r="83" spans="1:7" x14ac:dyDescent="0.25" outlineLevel="6" collapsed="1">
      <c r="A83" s="7" t="s">
        <v>12</v>
      </c>
      <c r="B83" s="7" t="s">
        <v>60</v>
      </c>
      <c r="C83" s="7" t="s">
        <v>2</v>
      </c>
      <c r="D83" s="7"/>
      <c r="E83" s="7" t="s">
        <v>220</v>
      </c>
      <c r="F83" s="7" t="s">
        <v>14</v>
      </c>
      <c r="G83" s="7">
        <v>1</v>
      </c>
    </row>
    <row r="84" spans="1:7" x14ac:dyDescent="0.25" outlineLevel="6" collapsed="1">
      <c r="A84" s="7" t="s">
        <v>12</v>
      </c>
      <c r="B84" s="7" t="s">
        <v>60</v>
      </c>
      <c r="C84" s="7" t="s">
        <v>2</v>
      </c>
      <c r="D84" s="7"/>
      <c r="E84" s="7" t="s">
        <v>221</v>
      </c>
      <c r="F84" s="7" t="s">
        <v>14</v>
      </c>
      <c r="G84" s="7">
        <v>1</v>
      </c>
    </row>
    <row r="85" spans="1:7" x14ac:dyDescent="0.25" outlineLevel="6" collapsed="1">
      <c r="A85" s="7" t="s">
        <v>12</v>
      </c>
      <c r="B85" s="7" t="s">
        <v>60</v>
      </c>
      <c r="C85" s="7" t="s">
        <v>2</v>
      </c>
      <c r="D85" s="7"/>
      <c r="E85" s="7" t="s">
        <v>222</v>
      </c>
      <c r="F85" s="7" t="s">
        <v>14</v>
      </c>
      <c r="G85" s="7">
        <v>1</v>
      </c>
    </row>
    <row r="86" spans="1:7" x14ac:dyDescent="0.25" outlineLevel="6" collapsed="1">
      <c r="A86" s="7" t="s">
        <v>12</v>
      </c>
      <c r="B86" s="7" t="s">
        <v>60</v>
      </c>
      <c r="C86" s="7" t="s">
        <v>2</v>
      </c>
      <c r="D86" s="7"/>
      <c r="E86" s="7" t="s">
        <v>223</v>
      </c>
      <c r="F86" s="7" t="s">
        <v>14</v>
      </c>
      <c r="G86" s="7">
        <v>1</v>
      </c>
    </row>
    <row r="87" spans="1:7" x14ac:dyDescent="0.25" outlineLevel="6" collapsed="1">
      <c r="A87" s="8" t="s">
        <v>12</v>
      </c>
      <c r="B87" s="9" t="s">
        <v>228</v>
      </c>
      <c r="C87" s="8" t="s">
        <v>2</v>
      </c>
      <c r="D87" s="8"/>
      <c r="E87" s="8" t="s">
        <v>225</v>
      </c>
      <c r="F87" s="8" t="s">
        <v>12</v>
      </c>
      <c r="G87" s="8" t="s">
        <v>2</v>
      </c>
    </row>
    <row r="88" spans="1:7" x14ac:dyDescent="0.25" outlineLevel="7" collapsed="1">
      <c r="A88" s="7" t="s">
        <v>12</v>
      </c>
      <c r="B88" s="7" t="s">
        <v>60</v>
      </c>
      <c r="C88" s="7" t="s">
        <v>2</v>
      </c>
      <c r="D88" s="7"/>
      <c r="E88" s="7" t="s">
        <v>483</v>
      </c>
      <c r="F88" s="7" t="s">
        <v>14</v>
      </c>
      <c r="G88" s="7">
        <v>1</v>
      </c>
    </row>
    <row r="89" spans="1:7" x14ac:dyDescent="0.25" outlineLevel="7" collapsed="1">
      <c r="A89" s="7" t="s">
        <v>12</v>
      </c>
      <c r="B89" s="7" t="s">
        <v>60</v>
      </c>
      <c r="C89" s="7" t="s">
        <v>2</v>
      </c>
      <c r="D89" s="7"/>
      <c r="E89" s="7" t="s">
        <v>485</v>
      </c>
      <c r="F89" s="7" t="s">
        <v>12</v>
      </c>
      <c r="G89" s="7">
        <v>1</v>
      </c>
    </row>
    <row r="90" spans="1:7" x14ac:dyDescent="0.25" outlineLevel="7" collapsed="1">
      <c r="A90" s="7" t="s">
        <v>12</v>
      </c>
      <c r="B90" s="7" t="s">
        <v>60</v>
      </c>
      <c r="C90" s="7" t="s">
        <v>2</v>
      </c>
      <c r="D90" s="7"/>
      <c r="E90" s="7" t="s">
        <v>487</v>
      </c>
      <c r="F90" s="7" t="s">
        <v>14</v>
      </c>
      <c r="G90" s="7">
        <v>1</v>
      </c>
    </row>
    <row r="91" spans="1:7" x14ac:dyDescent="0.25" outlineLevel="7" collapsed="1">
      <c r="A91" s="7" t="s">
        <v>12</v>
      </c>
      <c r="B91" s="7" t="s">
        <v>60</v>
      </c>
      <c r="C91" s="7" t="s">
        <v>2</v>
      </c>
      <c r="D91" s="7"/>
      <c r="E91" s="7" t="s">
        <v>488</v>
      </c>
      <c r="F91" s="7" t="s">
        <v>14</v>
      </c>
      <c r="G91" s="7">
        <v>1</v>
      </c>
    </row>
    <row r="92" spans="1:7" x14ac:dyDescent="0.25" outlineLevel="7" collapsed="1">
      <c r="A92" s="7" t="s">
        <v>12</v>
      </c>
      <c r="B92" s="7" t="s">
        <v>60</v>
      </c>
      <c r="C92" s="7" t="s">
        <v>2</v>
      </c>
      <c r="D92" s="7"/>
      <c r="E92" s="7" t="s">
        <v>489</v>
      </c>
      <c r="F92" s="7" t="s">
        <v>14</v>
      </c>
      <c r="G92" s="7">
        <v>1</v>
      </c>
    </row>
    <row r="93" spans="1:7" x14ac:dyDescent="0.25" outlineLevel="7" collapsed="1">
      <c r="A93" s="7" t="s">
        <v>12</v>
      </c>
      <c r="B93" s="7" t="s">
        <v>60</v>
      </c>
      <c r="C93" s="7" t="s">
        <v>2</v>
      </c>
      <c r="D93" s="7"/>
      <c r="E93" s="7" t="s">
        <v>490</v>
      </c>
      <c r="F93" s="7" t="s">
        <v>14</v>
      </c>
      <c r="G93" s="7">
        <v>1</v>
      </c>
    </row>
    <row r="94" spans="1:7" x14ac:dyDescent="0.25" outlineLevel="7" collapsed="1">
      <c r="A94" s="7" t="s">
        <v>12</v>
      </c>
      <c r="B94" s="7" t="s">
        <v>60</v>
      </c>
      <c r="C94" s="7" t="s">
        <v>2</v>
      </c>
      <c r="D94" s="7"/>
      <c r="E94" s="7" t="s">
        <v>491</v>
      </c>
      <c r="F94" s="7" t="s">
        <v>14</v>
      </c>
      <c r="G94" s="7">
        <v>1</v>
      </c>
    </row>
    <row r="95" spans="1:7" x14ac:dyDescent="0.25" outlineLevel="7" collapsed="1">
      <c r="A95" s="7" t="s">
        <v>12</v>
      </c>
      <c r="B95" s="7" t="s">
        <v>60</v>
      </c>
      <c r="C95" s="7" t="s">
        <v>2</v>
      </c>
      <c r="D95" s="7"/>
      <c r="E95" s="7" t="s">
        <v>492</v>
      </c>
      <c r="F95" s="7" t="s">
        <v>14</v>
      </c>
      <c r="G95" s="7">
        <v>1</v>
      </c>
    </row>
    <row r="96" spans="1:7" x14ac:dyDescent="0.25" outlineLevel="7" collapsed="1">
      <c r="A96" s="7" t="s">
        <v>12</v>
      </c>
      <c r="B96" s="7" t="s">
        <v>60</v>
      </c>
      <c r="C96" s="7" t="s">
        <v>2</v>
      </c>
      <c r="D96" s="7"/>
      <c r="E96" s="7" t="s">
        <v>484</v>
      </c>
      <c r="F96" s="7" t="s">
        <v>14</v>
      </c>
      <c r="G96" s="7">
        <v>1</v>
      </c>
    </row>
    <row r="97" spans="1:7" x14ac:dyDescent="0.25" outlineLevel="3" collapsed="1">
      <c r="A97" s="7" t="s">
        <v>12</v>
      </c>
      <c r="B97" s="7" t="s">
        <v>96</v>
      </c>
      <c r="C97" s="10" t="s">
        <v>229</v>
      </c>
      <c r="D97" s="7"/>
      <c r="E97" s="7" t="s">
        <v>230</v>
      </c>
      <c r="F97" s="7" t="s">
        <v>14</v>
      </c>
      <c r="G97" s="7" t="s">
        <v>153</v>
      </c>
    </row>
    <row r="98" spans="1:7" x14ac:dyDescent="0.25" outlineLevel="3" collapsed="1">
      <c r="A98" s="8" t="s">
        <v>14</v>
      </c>
      <c r="B98" s="9" t="s">
        <v>231</v>
      </c>
      <c r="C98" s="8" t="s">
        <v>2</v>
      </c>
      <c r="D98" s="8">
        <f>EXACT(G97,"Between two points of time")</f>
      </c>
      <c r="E98" s="8" t="s">
        <v>232</v>
      </c>
      <c r="F98" s="8" t="s">
        <v>14</v>
      </c>
      <c r="G98" s="8" t="s">
        <v>2</v>
      </c>
    </row>
    <row r="99" spans="1:7" x14ac:dyDescent="0.25" outlineLevel="4" collapsed="1">
      <c r="A99" s="7" t="s">
        <v>12</v>
      </c>
      <c r="B99" s="7" t="s">
        <v>60</v>
      </c>
      <c r="C99" s="7" t="s">
        <v>2</v>
      </c>
      <c r="D99" s="7"/>
      <c r="E99" s="7" t="s">
        <v>233</v>
      </c>
      <c r="F99" s="7" t="s">
        <v>14</v>
      </c>
      <c r="G99" s="7">
        <v>1</v>
      </c>
    </row>
    <row r="100" spans="1:7" x14ac:dyDescent="0.25" outlineLevel="4" collapsed="1">
      <c r="A100" s="7" t="s">
        <v>12</v>
      </c>
      <c r="B100" s="7" t="s">
        <v>60</v>
      </c>
      <c r="C100" s="7" t="s">
        <v>2</v>
      </c>
      <c r="D100" s="7"/>
      <c r="E100" s="7" t="s">
        <v>234</v>
      </c>
      <c r="F100" s="7" t="s">
        <v>14</v>
      </c>
      <c r="G100" s="7">
        <v>1</v>
      </c>
    </row>
    <row r="101" spans="1:7" x14ac:dyDescent="0.25" outlineLevel="3" collapsed="1">
      <c r="A101" s="8" t="s">
        <v>14</v>
      </c>
      <c r="B101" s="9" t="s">
        <v>235</v>
      </c>
      <c r="C101" s="8" t="s">
        <v>2</v>
      </c>
      <c r="D101" s="8">
        <f>NOT(EXACT(G97,"Between two points of time"))</f>
      </c>
      <c r="E101" s="8" t="s">
        <v>236</v>
      </c>
      <c r="F101" s="8" t="s">
        <v>14</v>
      </c>
      <c r="G101" s="8" t="s">
        <v>2</v>
      </c>
    </row>
    <row r="102" spans="1:7" x14ac:dyDescent="0.25" outlineLevel="4" collapsed="1">
      <c r="A102" s="7" t="s">
        <v>12</v>
      </c>
      <c r="B102" s="7" t="s">
        <v>60</v>
      </c>
      <c r="C102" s="7" t="s">
        <v>2</v>
      </c>
      <c r="D102" s="7"/>
      <c r="E102" s="7" t="s">
        <v>237</v>
      </c>
      <c r="F102" s="7" t="s">
        <v>14</v>
      </c>
      <c r="G102" s="7">
        <v>1</v>
      </c>
    </row>
    <row r="103" spans="1:7" x14ac:dyDescent="0.25" outlineLevel="4" collapsed="1">
      <c r="A103" s="7" t="s">
        <v>12</v>
      </c>
      <c r="B103" s="7" t="s">
        <v>60</v>
      </c>
      <c r="C103" s="7" t="s">
        <v>2</v>
      </c>
      <c r="D103" s="7"/>
      <c r="E103" s="7" t="s">
        <v>238</v>
      </c>
      <c r="F103" s="7" t="s">
        <v>14</v>
      </c>
      <c r="G103" s="7">
        <v>1</v>
      </c>
    </row>
    <row r="104" spans="1:7" x14ac:dyDescent="0.25" outlineLevel="4" collapsed="1">
      <c r="A104" s="7" t="s">
        <v>12</v>
      </c>
      <c r="B104" s="7" t="s">
        <v>60</v>
      </c>
      <c r="C104" s="7" t="s">
        <v>2</v>
      </c>
      <c r="D104" s="7"/>
      <c r="E104" s="7" t="s">
        <v>239</v>
      </c>
      <c r="F104" s="7" t="s">
        <v>14</v>
      </c>
      <c r="G104" s="7">
        <v>1</v>
      </c>
    </row>
    <row r="105" spans="1:7" x14ac:dyDescent="0.25" outlineLevel="3" collapsed="1">
      <c r="A105" s="8" t="s">
        <v>12</v>
      </c>
      <c r="B105" s="9" t="s">
        <v>240</v>
      </c>
      <c r="C105" s="8" t="s">
        <v>2</v>
      </c>
      <c r="D105" s="8"/>
      <c r="E105" s="8" t="s">
        <v>241</v>
      </c>
      <c r="F105" s="8" t="s">
        <v>14</v>
      </c>
      <c r="G105" s="8" t="s">
        <v>2</v>
      </c>
    </row>
    <row r="106" spans="1:7" x14ac:dyDescent="0.25" outlineLevel="4" collapsed="1">
      <c r="A106" s="7" t="s">
        <v>12</v>
      </c>
      <c r="B106" s="7" t="s">
        <v>60</v>
      </c>
      <c r="C106" s="7" t="s">
        <v>2</v>
      </c>
      <c r="D106" s="7"/>
      <c r="E106" s="7" t="s">
        <v>242</v>
      </c>
      <c r="F106" s="7" t="s">
        <v>14</v>
      </c>
      <c r="G106" s="7">
        <v>1</v>
      </c>
    </row>
    <row r="107" spans="1:7" x14ac:dyDescent="0.25" outlineLevel="4" collapsed="1">
      <c r="A107" s="7" t="s">
        <v>12</v>
      </c>
      <c r="B107" s="7" t="s">
        <v>60</v>
      </c>
      <c r="C107" s="7" t="s">
        <v>2</v>
      </c>
      <c r="D107" s="7"/>
      <c r="E107" s="7" t="s">
        <v>243</v>
      </c>
      <c r="F107" s="7" t="s">
        <v>14</v>
      </c>
      <c r="G107" s="7">
        <v>1</v>
      </c>
    </row>
    <row r="108" spans="1:7" x14ac:dyDescent="0.25" outlineLevel="4" collapsed="1">
      <c r="A108" s="8" t="s">
        <v>12</v>
      </c>
      <c r="B108" s="9" t="s">
        <v>244</v>
      </c>
      <c r="C108" s="8" t="s">
        <v>2</v>
      </c>
      <c r="D108" s="8"/>
      <c r="E108" s="8" t="s">
        <v>245</v>
      </c>
      <c r="F108" s="8" t="s">
        <v>12</v>
      </c>
      <c r="G108" s="8" t="s">
        <v>2</v>
      </c>
    </row>
    <row r="109" spans="1:7" x14ac:dyDescent="0.25" outlineLevel="5" collapsed="1">
      <c r="A109" s="7" t="s">
        <v>12</v>
      </c>
      <c r="B109" s="7" t="s">
        <v>60</v>
      </c>
      <c r="C109" s="7" t="s">
        <v>2</v>
      </c>
      <c r="D109" s="7"/>
      <c r="E109" s="7" t="s">
        <v>246</v>
      </c>
      <c r="F109" s="7" t="s">
        <v>14</v>
      </c>
      <c r="G109" s="7">
        <v>1</v>
      </c>
    </row>
    <row r="110" spans="1:7" x14ac:dyDescent="0.25" outlineLevel="5" collapsed="1">
      <c r="A110" s="7" t="s">
        <v>12</v>
      </c>
      <c r="B110" s="7" t="s">
        <v>60</v>
      </c>
      <c r="C110" s="7" t="s">
        <v>2</v>
      </c>
      <c r="D110" s="7"/>
      <c r="E110" s="7" t="s">
        <v>247</v>
      </c>
      <c r="F110" s="7" t="s">
        <v>14</v>
      </c>
      <c r="G110" s="7">
        <v>1</v>
      </c>
    </row>
    <row r="111" spans="1:7" x14ac:dyDescent="0.25" outlineLevel="5" collapsed="1">
      <c r="A111" s="7" t="s">
        <v>12</v>
      </c>
      <c r="B111" s="7" t="s">
        <v>60</v>
      </c>
      <c r="C111" s="7" t="s">
        <v>2</v>
      </c>
      <c r="D111" s="7"/>
      <c r="E111" s="7" t="s">
        <v>248</v>
      </c>
      <c r="F111" s="7" t="s">
        <v>14</v>
      </c>
      <c r="G111" s="7">
        <v>1</v>
      </c>
    </row>
    <row r="112" spans="1:7" x14ac:dyDescent="0.25" outlineLevel="5" collapsed="1">
      <c r="A112" s="7" t="s">
        <v>12</v>
      </c>
      <c r="B112" s="7" t="s">
        <v>60</v>
      </c>
      <c r="C112" s="7" t="s">
        <v>2</v>
      </c>
      <c r="D112" s="7"/>
      <c r="E112" s="7" t="s">
        <v>249</v>
      </c>
      <c r="F112" s="7" t="s">
        <v>14</v>
      </c>
      <c r="G112" s="7">
        <v>1</v>
      </c>
    </row>
    <row r="113" spans="1:7" x14ac:dyDescent="0.25" outlineLevel="5" collapsed="1">
      <c r="A113" s="7" t="s">
        <v>12</v>
      </c>
      <c r="B113" s="7" t="s">
        <v>60</v>
      </c>
      <c r="C113" s="7" t="s">
        <v>2</v>
      </c>
      <c r="D113" s="7"/>
      <c r="E113" s="7" t="s">
        <v>250</v>
      </c>
      <c r="F113" s="7" t="s">
        <v>14</v>
      </c>
      <c r="G113" s="7">
        <v>1</v>
      </c>
    </row>
    <row r="114" spans="1:7" x14ac:dyDescent="0.25" outlineLevel="3" collapsed="1">
      <c r="A114" s="7" t="s">
        <v>12</v>
      </c>
      <c r="B114" s="7" t="s">
        <v>60</v>
      </c>
      <c r="C114" s="7" t="s">
        <v>2</v>
      </c>
      <c r="D114" s="7"/>
      <c r="E114" s="7" t="s">
        <v>251</v>
      </c>
      <c r="F114" s="7" t="s">
        <v>14</v>
      </c>
      <c r="G114" s="7">
        <v>1</v>
      </c>
    </row>
    <row r="115" spans="1:7" x14ac:dyDescent="0.25" outlineLevel="3" collapsed="1">
      <c r="A115" s="7" t="s">
        <v>12</v>
      </c>
      <c r="B115" s="7" t="s">
        <v>60</v>
      </c>
      <c r="C115" s="7" t="s">
        <v>2</v>
      </c>
      <c r="D115" s="7"/>
      <c r="E115" s="7" t="s">
        <v>252</v>
      </c>
      <c r="F115" s="7" t="s">
        <v>14</v>
      </c>
      <c r="G115" s="7">
        <v>1</v>
      </c>
    </row>
    <row r="116" spans="1:7" x14ac:dyDescent="0.25" outlineLevel="3" collapsed="1">
      <c r="A116" s="7" t="s">
        <v>12</v>
      </c>
      <c r="B116" s="7" t="s">
        <v>60</v>
      </c>
      <c r="C116" s="7" t="s">
        <v>2</v>
      </c>
      <c r="D116" s="7"/>
      <c r="E116" s="7" t="s">
        <v>253</v>
      </c>
      <c r="F116" s="7" t="s">
        <v>14</v>
      </c>
      <c r="G116" s="7">
        <v>1</v>
      </c>
    </row>
    <row r="117" spans="1:7" x14ac:dyDescent="0.25" outlineLevel="3" collapsed="1">
      <c r="A117" s="7" t="s">
        <v>12</v>
      </c>
      <c r="B117" s="7" t="s">
        <v>60</v>
      </c>
      <c r="C117" s="7" t="s">
        <v>2</v>
      </c>
      <c r="D117" s="7"/>
      <c r="E117" s="7" t="s">
        <v>254</v>
      </c>
      <c r="F117" s="7" t="s">
        <v>14</v>
      </c>
      <c r="G117" s="7">
        <v>1</v>
      </c>
    </row>
    <row r="118" spans="1:7" x14ac:dyDescent="0.25" outlineLevel="1" collapsed="1">
      <c r="A118" s="8" t="s">
        <v>12</v>
      </c>
      <c r="B118" s="9" t="s">
        <v>355</v>
      </c>
      <c r="C118" s="8" t="s">
        <v>2</v>
      </c>
      <c r="D118" s="8"/>
      <c r="E118" s="8" t="s">
        <v>356</v>
      </c>
      <c r="F118" s="8" t="s">
        <v>12</v>
      </c>
      <c r="G118" s="8" t="s">
        <v>2</v>
      </c>
    </row>
    <row r="119" spans="1:7" x14ac:dyDescent="0.25" outlineLevel="2" collapsed="1">
      <c r="A119" s="7" t="s">
        <v>12</v>
      </c>
      <c r="B119" s="7" t="s">
        <v>60</v>
      </c>
      <c r="C119" s="7" t="s">
        <v>2</v>
      </c>
      <c r="D119" s="7"/>
      <c r="E119" s="7" t="s">
        <v>357</v>
      </c>
      <c r="F119" s="7" t="s">
        <v>14</v>
      </c>
      <c r="G119" s="7">
        <v>1</v>
      </c>
    </row>
    <row r="120" spans="1:7" x14ac:dyDescent="0.25" outlineLevel="2" collapsed="1">
      <c r="A120" s="7" t="s">
        <v>12</v>
      </c>
      <c r="B120" s="7" t="s">
        <v>60</v>
      </c>
      <c r="C120" s="7" t="s">
        <v>2</v>
      </c>
      <c r="D120" s="7"/>
      <c r="E120" s="7" t="s">
        <v>358</v>
      </c>
      <c r="F120" s="7" t="s">
        <v>14</v>
      </c>
      <c r="G120" s="7">
        <v>1</v>
      </c>
    </row>
    <row r="121" spans="1:7" x14ac:dyDescent="0.25" outlineLevel="2" collapsed="1">
      <c r="A121" s="7" t="s">
        <v>12</v>
      </c>
      <c r="B121" s="7" t="s">
        <v>60</v>
      </c>
      <c r="C121" s="7" t="s">
        <v>2</v>
      </c>
      <c r="D121" s="7"/>
      <c r="E121" s="7" t="s">
        <v>359</v>
      </c>
      <c r="F121" s="7" t="s">
        <v>14</v>
      </c>
      <c r="G121" s="7">
        <v>1</v>
      </c>
    </row>
    <row r="122" spans="1:7" x14ac:dyDescent="0.25" outlineLevel="2" collapsed="1">
      <c r="A122" s="7" t="s">
        <v>12</v>
      </c>
      <c r="B122" s="7" t="s">
        <v>60</v>
      </c>
      <c r="C122" s="7" t="s">
        <v>2</v>
      </c>
      <c r="D122" s="7"/>
      <c r="E122" s="7" t="s">
        <v>360</v>
      </c>
      <c r="F122" s="7" t="s">
        <v>14</v>
      </c>
      <c r="G122" s="7">
        <v>1</v>
      </c>
    </row>
    <row r="123" spans="1:7" x14ac:dyDescent="0.25" outlineLevel="2" collapsed="1">
      <c r="A123" s="7" t="s">
        <v>12</v>
      </c>
      <c r="B123" s="7" t="s">
        <v>60</v>
      </c>
      <c r="C123" s="7" t="s">
        <v>2</v>
      </c>
      <c r="D123" s="7"/>
      <c r="E123" s="7" t="s">
        <v>259</v>
      </c>
      <c r="F123" s="7" t="s">
        <v>14</v>
      </c>
      <c r="G123" s="7">
        <v>1</v>
      </c>
    </row>
    <row r="124" spans="1:7" x14ac:dyDescent="0.25" outlineLevel="2" collapsed="1">
      <c r="A124" s="7" t="s">
        <v>12</v>
      </c>
      <c r="B124" s="7" t="s">
        <v>60</v>
      </c>
      <c r="C124" s="7" t="s">
        <v>2</v>
      </c>
      <c r="D124" s="7"/>
      <c r="E124" s="7" t="s">
        <v>262</v>
      </c>
      <c r="F124" s="7" t="s">
        <v>14</v>
      </c>
      <c r="G124" s="7">
        <v>1</v>
      </c>
    </row>
    <row r="125" spans="1:7" x14ac:dyDescent="0.25" outlineLevel="2" collapsed="1">
      <c r="A125" s="7" t="s">
        <v>12</v>
      </c>
      <c r="B125" s="7" t="s">
        <v>96</v>
      </c>
      <c r="C125" s="10" t="s">
        <v>361</v>
      </c>
      <c r="D125" s="7"/>
      <c r="E125" s="7" t="s">
        <v>362</v>
      </c>
      <c r="F125" s="7" t="s">
        <v>14</v>
      </c>
      <c r="G125" s="7" t="s">
        <v>272</v>
      </c>
    </row>
    <row r="126" spans="1:7" x14ac:dyDescent="0.25" outlineLevel="2" collapsed="1">
      <c r="A126" s="7" t="s">
        <v>14</v>
      </c>
      <c r="B126" s="7" t="s">
        <v>60</v>
      </c>
      <c r="C126" s="7" t="s">
        <v>2</v>
      </c>
      <c r="D126" s="7">
        <f>EXACT(G125,"Historical or chronosequence-derived data")</f>
      </c>
      <c r="E126" s="7" t="s">
        <v>106</v>
      </c>
      <c r="F126" s="7" t="s">
        <v>14</v>
      </c>
      <c r="G126" s="7">
        <v>1</v>
      </c>
    </row>
    <row r="127" spans="1:7" x14ac:dyDescent="0.25" outlineLevel="2" collapsed="1">
      <c r="A127" s="7" t="s">
        <v>14</v>
      </c>
      <c r="B127" s="7" t="s">
        <v>60</v>
      </c>
      <c r="C127" s="7" t="s">
        <v>2</v>
      </c>
      <c r="D127" s="7">
        <f>EXACT(G125,"Field-collected data")</f>
      </c>
      <c r="E127" s="7" t="s">
        <v>363</v>
      </c>
      <c r="F127" s="7" t="s">
        <v>14</v>
      </c>
      <c r="G127" s="7">
        <v>1</v>
      </c>
    </row>
    <row r="128" spans="1:7" x14ac:dyDescent="0.25" outlineLevel="2" collapsed="1">
      <c r="A128" s="7" t="s">
        <v>14</v>
      </c>
      <c r="B128" s="7" t="s">
        <v>60</v>
      </c>
      <c r="C128" s="7" t="s">
        <v>2</v>
      </c>
      <c r="D128" s="7">
        <f>EXACT(G125,"Field-collected data")</f>
      </c>
      <c r="E128" s="7" t="s">
        <v>364</v>
      </c>
      <c r="F128" s="7" t="s">
        <v>14</v>
      </c>
      <c r="G128" s="7">
        <v>1</v>
      </c>
    </row>
    <row r="129" spans="1:7" x14ac:dyDescent="0.25" outlineLevel="2" collapsed="1">
      <c r="A129" s="7" t="s">
        <v>14</v>
      </c>
      <c r="B129" s="7" t="s">
        <v>60</v>
      </c>
      <c r="C129" s="7" t="s">
        <v>2</v>
      </c>
      <c r="D129" s="7">
        <f>EXACT(G125,"Field-collected data")</f>
      </c>
      <c r="E129" s="7" t="s">
        <v>135</v>
      </c>
      <c r="F129" s="7" t="s">
        <v>14</v>
      </c>
      <c r="G129" s="7">
        <v>1</v>
      </c>
    </row>
    <row r="130" spans="1:7" x14ac:dyDescent="0.25" outlineLevel="2" collapsed="1">
      <c r="A130" s="8" t="s">
        <v>14</v>
      </c>
      <c r="B130" s="9" t="s">
        <v>365</v>
      </c>
      <c r="C130" s="8" t="s">
        <v>2</v>
      </c>
      <c r="D130" s="8">
        <f>EXACT(G125,"Proxies")</f>
      </c>
      <c r="E130" s="8" t="s">
        <v>366</v>
      </c>
      <c r="F130" s="8" t="s">
        <v>14</v>
      </c>
      <c r="G130" s="8" t="s">
        <v>2</v>
      </c>
    </row>
    <row r="131" spans="1:7" x14ac:dyDescent="0.25" outlineLevel="3" collapsed="1">
      <c r="A131" s="7" t="s">
        <v>12</v>
      </c>
      <c r="B131" s="7" t="s">
        <v>96</v>
      </c>
      <c r="C131" s="10" t="s">
        <v>367</v>
      </c>
      <c r="D131" s="7"/>
      <c r="E131" s="7" t="s">
        <v>368</v>
      </c>
      <c r="F131" s="7" t="s">
        <v>14</v>
      </c>
      <c r="G131" s="7" t="s">
        <v>369</v>
      </c>
    </row>
    <row r="132" spans="1:7" x14ac:dyDescent="0.25" outlineLevel="3" collapsed="1">
      <c r="A132" s="7" t="s">
        <v>14</v>
      </c>
      <c r="B132" s="7" t="s">
        <v>60</v>
      </c>
      <c r="C132" s="7" t="s">
        <v>2</v>
      </c>
      <c r="D132" s="7">
        <f>EXACT(G131,"Water table depth")</f>
      </c>
      <c r="E132" s="7" t="s">
        <v>370</v>
      </c>
      <c r="F132" s="7" t="s">
        <v>14</v>
      </c>
      <c r="G132" s="7">
        <v>1</v>
      </c>
    </row>
    <row r="133" spans="1:7" x14ac:dyDescent="0.25" outlineLevel="3" collapsed="1">
      <c r="A133" s="7" t="s">
        <v>14</v>
      </c>
      <c r="B133" s="7" t="s">
        <v>60</v>
      </c>
      <c r="C133" s="7" t="s">
        <v>2</v>
      </c>
      <c r="D133" s="7">
        <f>NOT(EXACT(G131,"Water table depth"))</f>
      </c>
      <c r="E133" s="7" t="s">
        <v>371</v>
      </c>
      <c r="F133" s="7" t="s">
        <v>14</v>
      </c>
      <c r="G133" s="7">
        <v>1</v>
      </c>
    </row>
    <row r="134" spans="1:7" x14ac:dyDescent="0.25" outlineLevel="3" collapsed="1">
      <c r="A134" s="7" t="s">
        <v>14</v>
      </c>
      <c r="B134" s="7" t="s">
        <v>60</v>
      </c>
      <c r="C134" s="7" t="s">
        <v>2</v>
      </c>
      <c r="D134" s="7">
        <f>NOT(EXACT(G131,"Water table depth"))</f>
      </c>
      <c r="E134" s="7" t="s">
        <v>372</v>
      </c>
      <c r="F134" s="7" t="s">
        <v>14</v>
      </c>
      <c r="G134" s="7">
        <v>1</v>
      </c>
    </row>
    <row r="135" spans="1:7" x14ac:dyDescent="0.25" outlineLevel="3" collapsed="1">
      <c r="A135" s="7" t="s">
        <v>14</v>
      </c>
      <c r="B135" s="7" t="s">
        <v>60</v>
      </c>
      <c r="C135" s="7" t="s">
        <v>2</v>
      </c>
      <c r="D135" s="7">
        <f>NOT(EXACT(G131,"Water table depth"))</f>
      </c>
      <c r="E135" s="7" t="s">
        <v>373</v>
      </c>
      <c r="F135" s="7" t="s">
        <v>14</v>
      </c>
      <c r="G135" s="7">
        <v>1</v>
      </c>
    </row>
    <row r="136" spans="1:7" x14ac:dyDescent="0.25" outlineLevel="2" collapsed="1">
      <c r="A136" s="7" t="s">
        <v>14</v>
      </c>
      <c r="B136" s="7" t="s">
        <v>60</v>
      </c>
      <c r="C136" s="7" t="s">
        <v>2</v>
      </c>
      <c r="D136" s="7">
        <f>EXACT(G125,"Estimates of the initial amount of carbon that is exposed")</f>
      </c>
      <c r="E136" s="7" t="s">
        <v>363</v>
      </c>
      <c r="F136" s="7" t="s">
        <v>14</v>
      </c>
      <c r="G136" s="7">
        <v>1</v>
      </c>
    </row>
    <row r="137" spans="1:7" x14ac:dyDescent="0.25" outlineLevel="2" collapsed="1">
      <c r="A137" s="7" t="s">
        <v>14</v>
      </c>
      <c r="B137" s="7" t="s">
        <v>60</v>
      </c>
      <c r="C137" s="7" t="s">
        <v>2</v>
      </c>
      <c r="D137" s="7">
        <f>EXACT(G125,"Estimates of the initial amount of carbon that is exposed")</f>
      </c>
      <c r="E137" s="7" t="s">
        <v>374</v>
      </c>
      <c r="F137" s="7" t="s">
        <v>14</v>
      </c>
      <c r="G137" s="7">
        <v>1</v>
      </c>
    </row>
    <row r="138" spans="1:7" x14ac:dyDescent="0.25" outlineLevel="2" collapsed="1">
      <c r="A138" s="7" t="s">
        <v>14</v>
      </c>
      <c r="B138" s="7" t="s">
        <v>60</v>
      </c>
      <c r="C138" s="7" t="s">
        <v>2</v>
      </c>
      <c r="D138" s="7">
        <f>EXACT(G125,"Estimates of the initial amount of carbon that is exposed")</f>
      </c>
      <c r="E138" s="7" t="s">
        <v>375</v>
      </c>
      <c r="F138" s="7" t="s">
        <v>14</v>
      </c>
      <c r="G138" s="7">
        <v>1</v>
      </c>
    </row>
    <row r="139" spans="1:7" x14ac:dyDescent="0.25" outlineLevel="2" collapsed="1">
      <c r="A139" s="7" t="s">
        <v>14</v>
      </c>
      <c r="B139" s="7" t="s">
        <v>60</v>
      </c>
      <c r="C139" s="7" t="s">
        <v>2</v>
      </c>
      <c r="D139" s="7">
        <f>EXACT(G125,"Estimates of the initial amount of carbon that is exposed")</f>
      </c>
      <c r="E139" s="7" t="s">
        <v>376</v>
      </c>
      <c r="F139" s="7" t="s">
        <v>14</v>
      </c>
      <c r="G139" s="7">
        <v>1</v>
      </c>
    </row>
    <row r="140" spans="1:7" x14ac:dyDescent="0.25" outlineLevel="2" collapsed="1">
      <c r="A140" s="7" t="s">
        <v>14</v>
      </c>
      <c r="B140" s="7" t="s">
        <v>60</v>
      </c>
      <c r="C140" s="7" t="s">
        <v>2</v>
      </c>
      <c r="D140" s="7">
        <f>EXACT(G125,"Estimates of the initial amount of carbon that is exposed")</f>
      </c>
      <c r="E140" s="7" t="s">
        <v>277</v>
      </c>
      <c r="F140" s="7" t="s">
        <v>14</v>
      </c>
      <c r="G140" s="7">
        <v>1</v>
      </c>
    </row>
    <row r="141" spans="1:7" x14ac:dyDescent="0.25" outlineLevel="2" collapsed="1">
      <c r="A141" s="7" t="s">
        <v>12</v>
      </c>
      <c r="B141" s="7" t="s">
        <v>60</v>
      </c>
      <c r="C141" s="7" t="s">
        <v>2</v>
      </c>
      <c r="D141" s="7"/>
      <c r="E141" s="7" t="s">
        <v>377</v>
      </c>
      <c r="F141" s="7" t="s">
        <v>14</v>
      </c>
      <c r="G141" s="7">
        <v>1</v>
      </c>
    </row>
    <row r="142" spans="1:7" x14ac:dyDescent="0.25" outlineLevel="2" collapsed="1">
      <c r="A142" s="7" t="s">
        <v>12</v>
      </c>
      <c r="B142" s="7" t="s">
        <v>96</v>
      </c>
      <c r="C142" s="10" t="s">
        <v>378</v>
      </c>
      <c r="D142" s="7"/>
      <c r="E142" s="7" t="s">
        <v>379</v>
      </c>
      <c r="F142" s="7" t="s">
        <v>14</v>
      </c>
      <c r="G142" s="7" t="s">
        <v>290</v>
      </c>
    </row>
    <row r="143" spans="1:7" x14ac:dyDescent="0.25" outlineLevel="2" collapsed="1">
      <c r="A143" s="8" t="s">
        <v>14</v>
      </c>
      <c r="B143" s="9" t="s">
        <v>380</v>
      </c>
      <c r="C143" s="8" t="s">
        <v>2</v>
      </c>
      <c r="D143" s="8">
        <f>EXACT(G142,"Default factors")</f>
      </c>
      <c r="E143" s="8" t="s">
        <v>292</v>
      </c>
      <c r="F143" s="8" t="s">
        <v>14</v>
      </c>
      <c r="G143" s="8" t="s">
        <v>2</v>
      </c>
    </row>
    <row r="144" spans="1:7" x14ac:dyDescent="0.25" outlineLevel="3" collapsed="1">
      <c r="A144" s="7" t="s">
        <v>12</v>
      </c>
      <c r="B144" s="7" t="s">
        <v>62</v>
      </c>
      <c r="C144" s="7" t="s">
        <v>2</v>
      </c>
      <c r="D144" s="7"/>
      <c r="E144" s="7" t="s">
        <v>293</v>
      </c>
      <c r="F144" s="7" t="s">
        <v>14</v>
      </c>
      <c r="G144" s="7" t="b">
        <v>1</v>
      </c>
    </row>
    <row r="145" spans="1:7" x14ac:dyDescent="0.25" outlineLevel="3" collapsed="1">
      <c r="A145" s="7" t="s">
        <v>14</v>
      </c>
      <c r="B145" s="7" t="s">
        <v>96</v>
      </c>
      <c r="C145" s="10" t="s">
        <v>381</v>
      </c>
      <c r="D145" s="7">
        <f>EXACT(G144,true)</f>
      </c>
      <c r="E145" s="7" t="s">
        <v>295</v>
      </c>
      <c r="F145" s="7" t="s">
        <v>14</v>
      </c>
      <c r="G145" s="7" t="s">
        <v>296</v>
      </c>
    </row>
    <row r="146" spans="1:7" x14ac:dyDescent="0.25" outlineLevel="3" collapsed="1">
      <c r="A146" s="7" t="s">
        <v>12</v>
      </c>
      <c r="B146" s="7" t="s">
        <v>60</v>
      </c>
      <c r="C146" s="7" t="s">
        <v>2</v>
      </c>
      <c r="D146" s="7"/>
      <c r="E146" s="7" t="s">
        <v>297</v>
      </c>
      <c r="F146" s="7" t="s">
        <v>14</v>
      </c>
      <c r="G146" s="7">
        <v>1</v>
      </c>
    </row>
    <row r="147" spans="1:7" x14ac:dyDescent="0.25" outlineLevel="3" collapsed="1">
      <c r="A147" s="7" t="s">
        <v>12</v>
      </c>
      <c r="B147" s="7" t="s">
        <v>60</v>
      </c>
      <c r="C147" s="7" t="s">
        <v>2</v>
      </c>
      <c r="D147" s="7"/>
      <c r="E147" s="7" t="s">
        <v>298</v>
      </c>
      <c r="F147" s="7" t="s">
        <v>14</v>
      </c>
      <c r="G147" s="7">
        <v>1</v>
      </c>
    </row>
    <row r="148" spans="1:7" x14ac:dyDescent="0.25" outlineLevel="3" collapsed="1">
      <c r="A148" s="7" t="s">
        <v>12</v>
      </c>
      <c r="B148" s="7" t="s">
        <v>60</v>
      </c>
      <c r="C148" s="7" t="s">
        <v>2</v>
      </c>
      <c r="D148" s="7"/>
      <c r="E148" s="7" t="s">
        <v>299</v>
      </c>
      <c r="F148" s="7" t="s">
        <v>14</v>
      </c>
      <c r="G148" s="7">
        <v>1</v>
      </c>
    </row>
    <row r="149" spans="1:7" x14ac:dyDescent="0.25" outlineLevel="3" collapsed="1">
      <c r="A149" s="7" t="s">
        <v>12</v>
      </c>
      <c r="B149" s="7" t="s">
        <v>60</v>
      </c>
      <c r="C149" s="7" t="s">
        <v>2</v>
      </c>
      <c r="D149" s="7"/>
      <c r="E149" s="7" t="s">
        <v>300</v>
      </c>
      <c r="F149" s="7" t="s">
        <v>14</v>
      </c>
      <c r="G149" s="7">
        <v>1</v>
      </c>
    </row>
    <row r="150" spans="1:7" x14ac:dyDescent="0.25" outlineLevel="3" collapsed="1">
      <c r="A150" s="7" t="s">
        <v>12</v>
      </c>
      <c r="B150" s="7" t="s">
        <v>60</v>
      </c>
      <c r="C150" s="7" t="s">
        <v>2</v>
      </c>
      <c r="D150" s="7"/>
      <c r="E150" s="7" t="s">
        <v>277</v>
      </c>
      <c r="F150" s="7" t="s">
        <v>14</v>
      </c>
      <c r="G150" s="7">
        <v>1</v>
      </c>
    </row>
    <row r="151" spans="1:7" x14ac:dyDescent="0.25" outlineLevel="2" collapsed="1">
      <c r="A151" s="7" t="s">
        <v>14</v>
      </c>
      <c r="B151" s="7" t="s">
        <v>60</v>
      </c>
      <c r="C151" s="7" t="s">
        <v>2</v>
      </c>
      <c r="D151" s="7">
        <f>EXACT(G142,"Proxies")</f>
      </c>
      <c r="E151" s="7" t="s">
        <v>301</v>
      </c>
      <c r="F151" s="7" t="s">
        <v>14</v>
      </c>
      <c r="G151" s="7">
        <v>1</v>
      </c>
    </row>
    <row r="152" spans="1:7" x14ac:dyDescent="0.25" outlineLevel="2" collapsed="1">
      <c r="A152" s="7" t="s">
        <v>14</v>
      </c>
      <c r="B152" s="7" t="s">
        <v>60</v>
      </c>
      <c r="C152" s="7" t="s">
        <v>2</v>
      </c>
      <c r="D152" s="7">
        <f>EXACT(G142,"Estimates of the amount of carbon that is eroded")</f>
      </c>
      <c r="E152" s="7" t="s">
        <v>382</v>
      </c>
      <c r="F152" s="7" t="s">
        <v>14</v>
      </c>
      <c r="G152" s="7">
        <v>1</v>
      </c>
    </row>
    <row r="153" spans="1:7" x14ac:dyDescent="0.25" outlineLevel="2" collapsed="1">
      <c r="A153" s="7" t="s">
        <v>14</v>
      </c>
      <c r="B153" s="7" t="s">
        <v>60</v>
      </c>
      <c r="C153" s="7" t="s">
        <v>2</v>
      </c>
      <c r="D153" s="7">
        <f>EXACT(G142,"Estimates of the amount of carbon that is eroded")</f>
      </c>
      <c r="E153" s="7" t="s">
        <v>383</v>
      </c>
      <c r="F153" s="7" t="s">
        <v>14</v>
      </c>
      <c r="G153" s="7">
        <v>1</v>
      </c>
    </row>
    <row r="154" spans="1:7" x14ac:dyDescent="0.25" outlineLevel="2" collapsed="1">
      <c r="A154" s="7" t="s">
        <v>14</v>
      </c>
      <c r="B154" s="7" t="s">
        <v>60</v>
      </c>
      <c r="C154" s="7" t="s">
        <v>2</v>
      </c>
      <c r="D154" s="7">
        <f>EXACT(G142,"Estimates of the amount of carbon that is eroded")</f>
      </c>
      <c r="E154" s="7" t="s">
        <v>384</v>
      </c>
      <c r="F154" s="7" t="s">
        <v>14</v>
      </c>
      <c r="G154" s="7">
        <v>1</v>
      </c>
    </row>
    <row r="155" spans="1:7" x14ac:dyDescent="0.25" outlineLevel="2" collapsed="1">
      <c r="A155" s="7" t="s">
        <v>14</v>
      </c>
      <c r="B155" s="7" t="s">
        <v>60</v>
      </c>
      <c r="C155" s="7" t="s">
        <v>2</v>
      </c>
      <c r="D155" s="7">
        <f>EXACT(G142,"Estimates of the amount of carbon that is eroded")</f>
      </c>
      <c r="E155" s="7" t="s">
        <v>385</v>
      </c>
      <c r="F155" s="7" t="s">
        <v>14</v>
      </c>
      <c r="G155" s="7">
        <v>1</v>
      </c>
    </row>
    <row r="156" spans="1:7" x14ac:dyDescent="0.25" outlineLevel="2" collapsed="1">
      <c r="A156" s="7" t="s">
        <v>14</v>
      </c>
      <c r="B156" s="7" t="s">
        <v>60</v>
      </c>
      <c r="C156" s="7" t="s">
        <v>2</v>
      </c>
      <c r="D156" s="7">
        <f>EXACT(G142,"Estimates of the amount of carbon that is eroded")</f>
      </c>
      <c r="E156" s="7" t="s">
        <v>277</v>
      </c>
      <c r="F156" s="7" t="s">
        <v>14</v>
      </c>
      <c r="G156" s="7">
        <v>1</v>
      </c>
    </row>
    <row r="157" spans="1:7" x14ac:dyDescent="0.25" outlineLevel="2" collapsed="1">
      <c r="A157" s="7" t="s">
        <v>12</v>
      </c>
      <c r="B157" s="7" t="s">
        <v>60</v>
      </c>
      <c r="C157" s="7" t="s">
        <v>2</v>
      </c>
      <c r="D157" s="7"/>
      <c r="E157" s="7" t="s">
        <v>386</v>
      </c>
      <c r="F157" s="7" t="s">
        <v>14</v>
      </c>
      <c r="G157" s="7">
        <v>1</v>
      </c>
    </row>
    <row r="158" spans="1:7" x14ac:dyDescent="0.25" outlineLevel="2" collapsed="1">
      <c r="A158" s="7" t="s">
        <v>12</v>
      </c>
      <c r="B158" s="7" t="s">
        <v>96</v>
      </c>
      <c r="C158" s="10" t="s">
        <v>387</v>
      </c>
      <c r="D158" s="7"/>
      <c r="E158" s="7" t="s">
        <v>388</v>
      </c>
      <c r="F158" s="7" t="s">
        <v>14</v>
      </c>
      <c r="G158" s="7" t="s">
        <v>272</v>
      </c>
    </row>
    <row r="159" spans="1:7" x14ac:dyDescent="0.25" outlineLevel="2" collapsed="1">
      <c r="A159" s="7" t="s">
        <v>14</v>
      </c>
      <c r="B159" s="7" t="s">
        <v>60</v>
      </c>
      <c r="C159" s="7" t="s">
        <v>2</v>
      </c>
      <c r="D159" s="7">
        <f>EXACT(G158,"Proxies")</f>
      </c>
      <c r="E159" s="7" t="s">
        <v>305</v>
      </c>
      <c r="F159" s="7" t="s">
        <v>14</v>
      </c>
      <c r="G159" s="7">
        <v>1</v>
      </c>
    </row>
    <row r="160" spans="1:7" x14ac:dyDescent="0.25" outlineLevel="2" collapsed="1">
      <c r="A160" s="7" t="s">
        <v>14</v>
      </c>
      <c r="B160" s="7" t="s">
        <v>60</v>
      </c>
      <c r="C160" s="7" t="s">
        <v>2</v>
      </c>
      <c r="D160" s="7">
        <f>EXACT(G158,"Estimates of the initial amount of carbon that is exposed")</f>
      </c>
      <c r="E160" s="7" t="s">
        <v>389</v>
      </c>
      <c r="F160" s="7" t="s">
        <v>14</v>
      </c>
      <c r="G160" s="7">
        <v>1</v>
      </c>
    </row>
    <row r="161" spans="1:7" x14ac:dyDescent="0.25" outlineLevel="2" collapsed="1">
      <c r="A161" s="7" t="s">
        <v>14</v>
      </c>
      <c r="B161" s="7" t="s">
        <v>60</v>
      </c>
      <c r="C161" s="7" t="s">
        <v>2</v>
      </c>
      <c r="D161" s="7">
        <f>EXACT(G158,"Estimates of the initial amount of carbon that is exposed")</f>
      </c>
      <c r="E161" s="7" t="s">
        <v>390</v>
      </c>
      <c r="F161" s="7" t="s">
        <v>14</v>
      </c>
      <c r="G161" s="7">
        <v>1</v>
      </c>
    </row>
    <row r="162" spans="1:7" x14ac:dyDescent="0.25" outlineLevel="2" collapsed="1">
      <c r="A162" s="7" t="s">
        <v>14</v>
      </c>
      <c r="B162" s="7" t="s">
        <v>60</v>
      </c>
      <c r="C162" s="7" t="s">
        <v>2</v>
      </c>
      <c r="D162" s="7">
        <f>EXACT(G158,"Estimates of the initial amount of carbon that is exposed")</f>
      </c>
      <c r="E162" s="7" t="s">
        <v>391</v>
      </c>
      <c r="F162" s="7" t="s">
        <v>14</v>
      </c>
      <c r="G162" s="7">
        <v>1</v>
      </c>
    </row>
    <row r="163" spans="1:7" x14ac:dyDescent="0.25" outlineLevel="2" collapsed="1">
      <c r="A163" s="7" t="s">
        <v>14</v>
      </c>
      <c r="B163" s="7" t="s">
        <v>60</v>
      </c>
      <c r="C163" s="7" t="s">
        <v>2</v>
      </c>
      <c r="D163" s="7">
        <f>EXACT(G158,"Estimates of the initial amount of carbon that is exposed")</f>
      </c>
      <c r="E163" s="7" t="s">
        <v>392</v>
      </c>
      <c r="F163" s="7" t="s">
        <v>14</v>
      </c>
      <c r="G163" s="7">
        <v>1</v>
      </c>
    </row>
    <row r="164" spans="1:7" x14ac:dyDescent="0.25" outlineLevel="2" collapsed="1">
      <c r="A164" s="7" t="s">
        <v>14</v>
      </c>
      <c r="B164" s="7" t="s">
        <v>60</v>
      </c>
      <c r="C164" s="7" t="s">
        <v>2</v>
      </c>
      <c r="D164" s="7">
        <f>EXACT(G158,"Estimates of the initial amount of carbon that is exposed")</f>
      </c>
      <c r="E164" s="7" t="s">
        <v>277</v>
      </c>
      <c r="F164" s="7" t="s">
        <v>14</v>
      </c>
      <c r="G164" s="7">
        <v>1</v>
      </c>
    </row>
    <row r="165" spans="1:7" x14ac:dyDescent="0.25" outlineLevel="2" collapsed="1">
      <c r="A165" s="7" t="s">
        <v>12</v>
      </c>
      <c r="B165" s="7" t="s">
        <v>60</v>
      </c>
      <c r="C165" s="7" t="s">
        <v>2</v>
      </c>
      <c r="D165" s="7"/>
      <c r="E165" s="7" t="s">
        <v>393</v>
      </c>
      <c r="F165" s="7" t="s">
        <v>14</v>
      </c>
      <c r="G165" s="7">
        <v>1</v>
      </c>
    </row>
    <row r="166" spans="1:7" x14ac:dyDescent="0.25" outlineLevel="2" collapsed="1">
      <c r="A166" s="7" t="s">
        <v>12</v>
      </c>
      <c r="B166" s="7" t="s">
        <v>62</v>
      </c>
      <c r="C166" s="7" t="s">
        <v>2</v>
      </c>
      <c r="D166" s="7"/>
      <c r="E166" s="7" t="s">
        <v>394</v>
      </c>
      <c r="F166" s="7" t="s">
        <v>14</v>
      </c>
      <c r="G166" s="7" t="b">
        <v>1</v>
      </c>
    </row>
    <row r="167" spans="1:7" x14ac:dyDescent="0.25" outlineLevel="2" collapsed="1">
      <c r="A167" s="8" t="s">
        <v>14</v>
      </c>
      <c r="B167" s="9" t="s">
        <v>395</v>
      </c>
      <c r="C167" s="8" t="s">
        <v>2</v>
      </c>
      <c r="D167" s="8">
        <f>EXACT(G166,true)</f>
      </c>
      <c r="E167" s="8" t="s">
        <v>396</v>
      </c>
      <c r="F167" s="8" t="s">
        <v>14</v>
      </c>
      <c r="G167" s="8" t="s">
        <v>2</v>
      </c>
    </row>
    <row r="168" spans="1:7" x14ac:dyDescent="0.25" outlineLevel="3" collapsed="1">
      <c r="A168" s="7" t="s">
        <v>12</v>
      </c>
      <c r="B168" s="7" t="s">
        <v>96</v>
      </c>
      <c r="C168" s="10" t="s">
        <v>397</v>
      </c>
      <c r="D168" s="7"/>
      <c r="E168" s="7" t="s">
        <v>398</v>
      </c>
      <c r="F168" s="7" t="s">
        <v>14</v>
      </c>
      <c r="G168" s="7" t="s">
        <v>283</v>
      </c>
    </row>
    <row r="169" spans="1:7" x14ac:dyDescent="0.25" outlineLevel="3" collapsed="1">
      <c r="A169" s="7" t="s">
        <v>14</v>
      </c>
      <c r="B169" s="7" t="s">
        <v>60</v>
      </c>
      <c r="C169" s="7" t="s">
        <v>2</v>
      </c>
      <c r="D169" s="7">
        <f>EXACT(G168,"Field-collected data")</f>
      </c>
      <c r="E169" s="7" t="s">
        <v>284</v>
      </c>
      <c r="F169" s="7" t="s">
        <v>14</v>
      </c>
      <c r="G169" s="7">
        <v>1</v>
      </c>
    </row>
    <row r="170" spans="1:7" x14ac:dyDescent="0.25" outlineLevel="3" collapsed="1">
      <c r="A170" s="7" t="s">
        <v>14</v>
      </c>
      <c r="B170" s="7" t="s">
        <v>60</v>
      </c>
      <c r="C170" s="7" t="s">
        <v>2</v>
      </c>
      <c r="D170" s="7">
        <f>EXACT(G168,"Field-collected data")</f>
      </c>
      <c r="E170" s="7" t="s">
        <v>285</v>
      </c>
      <c r="F170" s="7" t="s">
        <v>14</v>
      </c>
      <c r="G170" s="7">
        <v>1</v>
      </c>
    </row>
    <row r="171" spans="1:7" x14ac:dyDescent="0.25" outlineLevel="3" collapsed="1">
      <c r="A171" s="7" t="s">
        <v>14</v>
      </c>
      <c r="B171" s="7" t="s">
        <v>60</v>
      </c>
      <c r="C171" s="7" t="s">
        <v>2</v>
      </c>
      <c r="D171" s="7">
        <f>EXACT(G168,"Modeling")</f>
      </c>
      <c r="E171" s="7" t="s">
        <v>286</v>
      </c>
      <c r="F171" s="7" t="s">
        <v>14</v>
      </c>
      <c r="G171" s="7">
        <v>1</v>
      </c>
    </row>
    <row r="172" spans="1:7" x14ac:dyDescent="0.25" outlineLevel="3" collapsed="1">
      <c r="A172" s="7" t="s">
        <v>14</v>
      </c>
      <c r="B172" s="7" t="s">
        <v>60</v>
      </c>
      <c r="C172" s="7" t="s">
        <v>2</v>
      </c>
      <c r="D172" s="7">
        <f>EXACT(G168,"Published values")</f>
      </c>
      <c r="E172" s="7" t="s">
        <v>287</v>
      </c>
      <c r="F172" s="7" t="s">
        <v>14</v>
      </c>
      <c r="G172" s="7">
        <v>1</v>
      </c>
    </row>
    <row r="173" spans="1:7" x14ac:dyDescent="0.25" outlineLevel="3" collapsed="1">
      <c r="A173" s="7" t="s">
        <v>12</v>
      </c>
      <c r="B173" s="7" t="s">
        <v>60</v>
      </c>
      <c r="C173" s="7" t="s">
        <v>2</v>
      </c>
      <c r="D173" s="7"/>
      <c r="E173" s="7" t="s">
        <v>279</v>
      </c>
      <c r="F173" s="7" t="s">
        <v>14</v>
      </c>
      <c r="G173" s="7">
        <v>1</v>
      </c>
    </row>
    <row r="174" spans="1:7" x14ac:dyDescent="0.25" outlineLevel="3" collapsed="1">
      <c r="A174" s="7" t="s">
        <v>12</v>
      </c>
      <c r="B174" s="7" t="s">
        <v>62</v>
      </c>
      <c r="C174" s="7" t="s">
        <v>2</v>
      </c>
      <c r="D174" s="7"/>
      <c r="E174" s="7" t="s">
        <v>280</v>
      </c>
      <c r="F174" s="7" t="s">
        <v>14</v>
      </c>
      <c r="G174" s="7" t="b">
        <v>1</v>
      </c>
    </row>
    <row r="175" spans="1:7" x14ac:dyDescent="0.25" outlineLevel="2" collapsed="1">
      <c r="A175" s="7" t="s">
        <v>12</v>
      </c>
      <c r="B175" s="7" t="s">
        <v>62</v>
      </c>
      <c r="C175" s="7" t="s">
        <v>2</v>
      </c>
      <c r="D175" s="7"/>
      <c r="E175" s="7" t="s">
        <v>399</v>
      </c>
      <c r="F175" s="7" t="s">
        <v>14</v>
      </c>
      <c r="G175" s="7" t="b">
        <v>1</v>
      </c>
    </row>
    <row r="176" spans="1:7" x14ac:dyDescent="0.25" outlineLevel="2" collapsed="1">
      <c r="A176" s="8" t="s">
        <v>14</v>
      </c>
      <c r="B176" s="9" t="s">
        <v>312</v>
      </c>
      <c r="C176" s="8" t="s">
        <v>2</v>
      </c>
      <c r="D176" s="8">
        <f>EXACT(G175,false)</f>
      </c>
      <c r="E176" s="8" t="s">
        <v>312</v>
      </c>
      <c r="F176" s="8" t="s">
        <v>14</v>
      </c>
      <c r="G176" s="8" t="s">
        <v>2</v>
      </c>
    </row>
    <row r="177" spans="1:7" x14ac:dyDescent="0.25" outlineLevel="3" collapsed="1">
      <c r="A177" s="7" t="s">
        <v>12</v>
      </c>
      <c r="B177" s="7" t="s">
        <v>96</v>
      </c>
      <c r="C177" s="10" t="s">
        <v>313</v>
      </c>
      <c r="D177" s="7"/>
      <c r="E177" s="7" t="s">
        <v>314</v>
      </c>
      <c r="F177" s="7" t="s">
        <v>14</v>
      </c>
      <c r="G177" s="7" t="s">
        <v>315</v>
      </c>
    </row>
    <row r="178" spans="1:7" x14ac:dyDescent="0.25" outlineLevel="3" collapsed="1">
      <c r="A178" s="7" t="s">
        <v>14</v>
      </c>
      <c r="B178" s="7" t="s">
        <v>60</v>
      </c>
      <c r="C178" s="7" t="s">
        <v>2</v>
      </c>
      <c r="D178" s="7">
        <f>EXACT(G177,"Proxies")</f>
      </c>
      <c r="E178" s="7" t="s">
        <v>316</v>
      </c>
      <c r="F178" s="7" t="s">
        <v>14</v>
      </c>
      <c r="G178" s="7">
        <v>1</v>
      </c>
    </row>
    <row r="179" spans="1:7" x14ac:dyDescent="0.25" outlineLevel="3" collapsed="1">
      <c r="A179" s="7" t="s">
        <v>14</v>
      </c>
      <c r="B179" s="7" t="s">
        <v>60</v>
      </c>
      <c r="C179" s="7" t="s">
        <v>2</v>
      </c>
      <c r="D179" s="7">
        <f>EXACT(G177,"Proxies")</f>
      </c>
      <c r="E179" s="7" t="s">
        <v>317</v>
      </c>
      <c r="F179" s="7" t="s">
        <v>14</v>
      </c>
      <c r="G179" s="7">
        <v>1</v>
      </c>
    </row>
    <row r="180" spans="1:7" x14ac:dyDescent="0.25" outlineLevel="3" collapsed="1">
      <c r="A180" s="7" t="s">
        <v>14</v>
      </c>
      <c r="B180" s="7" t="s">
        <v>60</v>
      </c>
      <c r="C180" s="7" t="s">
        <v>2</v>
      </c>
      <c r="D180" s="7">
        <f>NOT(EXACT(G177,"Proxies"))</f>
      </c>
      <c r="E180" s="7" t="s">
        <v>318</v>
      </c>
      <c r="F180" s="7" t="s">
        <v>14</v>
      </c>
      <c r="G180" s="7">
        <v>1</v>
      </c>
    </row>
    <row r="181" spans="1:7" x14ac:dyDescent="0.25" outlineLevel="3" collapsed="1">
      <c r="A181" s="7" t="s">
        <v>14</v>
      </c>
      <c r="B181" s="7" t="s">
        <v>60</v>
      </c>
      <c r="C181" s="7" t="s">
        <v>2</v>
      </c>
      <c r="D181" s="7">
        <f>NOT(EXACT(G177,"Proxies"))</f>
      </c>
      <c r="E181" s="7" t="s">
        <v>317</v>
      </c>
      <c r="F181" s="7" t="s">
        <v>14</v>
      </c>
      <c r="G181" s="7">
        <v>1</v>
      </c>
    </row>
    <row r="182" spans="1:7" x14ac:dyDescent="0.25" outlineLevel="2" collapsed="1">
      <c r="A182" s="7" t="s">
        <v>12</v>
      </c>
      <c r="B182" s="7" t="s">
        <v>62</v>
      </c>
      <c r="C182" s="7" t="s">
        <v>2</v>
      </c>
      <c r="D182" s="7"/>
      <c r="E182" s="7" t="s">
        <v>400</v>
      </c>
      <c r="F182" s="7" t="s">
        <v>14</v>
      </c>
      <c r="G182" s="7" t="b">
        <v>1</v>
      </c>
    </row>
    <row r="183" spans="1:7" x14ac:dyDescent="0.25" outlineLevel="2" collapsed="1">
      <c r="A183" s="8" t="s">
        <v>14</v>
      </c>
      <c r="B183" s="9" t="s">
        <v>320</v>
      </c>
      <c r="C183" s="8" t="s">
        <v>2</v>
      </c>
      <c r="D183" s="8">
        <f>EXACT(G182,false)</f>
      </c>
      <c r="E183" s="8" t="s">
        <v>321</v>
      </c>
      <c r="F183" s="8" t="s">
        <v>14</v>
      </c>
      <c r="G183" s="8" t="s">
        <v>2</v>
      </c>
    </row>
    <row r="184" spans="1:7" x14ac:dyDescent="0.25" outlineLevel="3" collapsed="1">
      <c r="A184" s="7" t="s">
        <v>12</v>
      </c>
      <c r="B184" s="7" t="s">
        <v>96</v>
      </c>
      <c r="C184" s="10" t="s">
        <v>322</v>
      </c>
      <c r="D184" s="7"/>
      <c r="E184" s="7" t="s">
        <v>323</v>
      </c>
      <c r="F184" s="7" t="s">
        <v>14</v>
      </c>
      <c r="G184" s="7" t="s">
        <v>315</v>
      </c>
    </row>
    <row r="185" spans="1:7" x14ac:dyDescent="0.25" outlineLevel="3" collapsed="1">
      <c r="A185" s="7" t="s">
        <v>14</v>
      </c>
      <c r="B185" s="7" t="s">
        <v>60</v>
      </c>
      <c r="C185" s="7" t="s">
        <v>2</v>
      </c>
      <c r="D185" s="7">
        <f>EXACT(G184,"Proxies")</f>
      </c>
      <c r="E185" s="7" t="s">
        <v>324</v>
      </c>
      <c r="F185" s="7" t="s">
        <v>14</v>
      </c>
      <c r="G185" s="7">
        <v>1</v>
      </c>
    </row>
    <row r="186" spans="1:7" x14ac:dyDescent="0.25" outlineLevel="3" collapsed="1">
      <c r="A186" s="7" t="s">
        <v>14</v>
      </c>
      <c r="B186" s="7" t="s">
        <v>60</v>
      </c>
      <c r="C186" s="7" t="s">
        <v>2</v>
      </c>
      <c r="D186" s="7">
        <f>EXACT(G184,"Proxies")</f>
      </c>
      <c r="E186" s="7" t="s">
        <v>325</v>
      </c>
      <c r="F186" s="7" t="s">
        <v>14</v>
      </c>
      <c r="G186" s="7">
        <v>1</v>
      </c>
    </row>
    <row r="187" spans="1:7" x14ac:dyDescent="0.25" outlineLevel="3" collapsed="1">
      <c r="A187" s="8" t="s">
        <v>14</v>
      </c>
      <c r="B187" s="9" t="s">
        <v>326</v>
      </c>
      <c r="C187" s="8" t="s">
        <v>2</v>
      </c>
      <c r="D187" s="8">
        <f>NOT(EXACT(G184,"Proxies"))</f>
      </c>
      <c r="E187" s="8" t="s">
        <v>327</v>
      </c>
      <c r="F187" s="8" t="s">
        <v>14</v>
      </c>
      <c r="G187" s="8" t="s">
        <v>2</v>
      </c>
    </row>
    <row r="188" spans="1:7" x14ac:dyDescent="0.25" outlineLevel="4" collapsed="1">
      <c r="A188" s="7" t="s">
        <v>12</v>
      </c>
      <c r="B188" s="7" t="s">
        <v>96</v>
      </c>
      <c r="C188" s="10" t="s">
        <v>328</v>
      </c>
      <c r="D188" s="7"/>
      <c r="E188" s="7" t="s">
        <v>329</v>
      </c>
      <c r="F188" s="7" t="s">
        <v>14</v>
      </c>
      <c r="G188" s="7" t="s">
        <v>330</v>
      </c>
    </row>
    <row r="189" spans="1:7" x14ac:dyDescent="0.25" outlineLevel="4" collapsed="1">
      <c r="A189" s="8" t="s">
        <v>14</v>
      </c>
      <c r="B189" s="9" t="s">
        <v>331</v>
      </c>
      <c r="C189" s="8" t="s">
        <v>2</v>
      </c>
      <c r="D189" s="8">
        <f>EXACT(G188,"Open water systems")</f>
      </c>
      <c r="E189" s="8" t="s">
        <v>332</v>
      </c>
      <c r="F189" s="8" t="s">
        <v>14</v>
      </c>
      <c r="G189" s="8" t="s">
        <v>2</v>
      </c>
    </row>
    <row r="190" spans="1:7" x14ac:dyDescent="0.25" outlineLevel="5" collapsed="1">
      <c r="A190" s="7" t="s">
        <v>12</v>
      </c>
      <c r="B190" s="7" t="s">
        <v>62</v>
      </c>
      <c r="C190" s="7" t="s">
        <v>2</v>
      </c>
      <c r="D190" s="7"/>
      <c r="E190" s="7" t="s">
        <v>333</v>
      </c>
      <c r="F190" s="7" t="s">
        <v>14</v>
      </c>
      <c r="G190" s="7" t="b">
        <v>1</v>
      </c>
    </row>
    <row r="191" spans="1:7" x14ac:dyDescent="0.25" outlineLevel="5" collapsed="1">
      <c r="A191" s="7" t="s">
        <v>14</v>
      </c>
      <c r="B191" s="7" t="s">
        <v>60</v>
      </c>
      <c r="C191" s="7" t="s">
        <v>2</v>
      </c>
      <c r="D191" s="7">
        <f>EXACT(G190,true)</f>
      </c>
      <c r="E191" s="7" t="s">
        <v>334</v>
      </c>
      <c r="F191" s="7" t="s">
        <v>14</v>
      </c>
      <c r="G191" s="7">
        <v>1</v>
      </c>
    </row>
    <row r="192" spans="1:7" x14ac:dyDescent="0.25" outlineLevel="4" collapsed="1">
      <c r="A192" s="8" t="s">
        <v>14</v>
      </c>
      <c r="B192" s="9" t="s">
        <v>331</v>
      </c>
      <c r="C192" s="8" t="s">
        <v>2</v>
      </c>
      <c r="D192" s="8">
        <f>NOT(EXACT(G188,"Open water systems"))</f>
      </c>
      <c r="E192" s="8" t="s">
        <v>335</v>
      </c>
      <c r="F192" s="8" t="s">
        <v>14</v>
      </c>
      <c r="G192" s="8" t="s">
        <v>2</v>
      </c>
    </row>
    <row r="193" spans="1:7" x14ac:dyDescent="0.25" outlineLevel="5" collapsed="1">
      <c r="A193" s="7" t="s">
        <v>12</v>
      </c>
      <c r="B193" s="7" t="s">
        <v>62</v>
      </c>
      <c r="C193" s="7" t="s">
        <v>2</v>
      </c>
      <c r="D193" s="7"/>
      <c r="E193" s="7" t="s">
        <v>333</v>
      </c>
      <c r="F193" s="7" t="s">
        <v>14</v>
      </c>
      <c r="G193" s="7" t="b">
        <v>1</v>
      </c>
    </row>
    <row r="194" spans="1:7" x14ac:dyDescent="0.25" outlineLevel="5" collapsed="1">
      <c r="A194" s="7" t="s">
        <v>14</v>
      </c>
      <c r="B194" s="7" t="s">
        <v>60</v>
      </c>
      <c r="C194" s="7" t="s">
        <v>2</v>
      </c>
      <c r="D194" s="7">
        <f>EXACT(G193,true)</f>
      </c>
      <c r="E194" s="7" t="s">
        <v>334</v>
      </c>
      <c r="F194" s="7" t="s">
        <v>14</v>
      </c>
      <c r="G194" s="7">
        <v>1</v>
      </c>
    </row>
    <row r="195" spans="1:7" x14ac:dyDescent="0.25" outlineLevel="3" collapsed="1">
      <c r="A195" s="7" t="s">
        <v>14</v>
      </c>
      <c r="B195" s="7" t="s">
        <v>60</v>
      </c>
      <c r="C195" s="7" t="s">
        <v>2</v>
      </c>
      <c r="D195" s="7">
        <f>NOT(EXACT(G184,"Proxies"))</f>
      </c>
      <c r="E195" s="7" t="s">
        <v>325</v>
      </c>
      <c r="F195" s="7" t="s">
        <v>14</v>
      </c>
      <c r="G195" s="7">
        <v>1</v>
      </c>
    </row>
    <row r="196" spans="1:7" x14ac:dyDescent="0.25" outlineLevel="1" collapsed="1">
      <c r="A196" s="8" t="s">
        <v>12</v>
      </c>
      <c r="B196" s="9" t="s">
        <v>401</v>
      </c>
      <c r="C196" s="8" t="s">
        <v>2</v>
      </c>
      <c r="D196" s="8"/>
      <c r="E196" s="8" t="s">
        <v>402</v>
      </c>
      <c r="F196" s="8" t="s">
        <v>12</v>
      </c>
      <c r="G196" s="8" t="s">
        <v>2</v>
      </c>
    </row>
    <row r="197" spans="1:7" x14ac:dyDescent="0.25" outlineLevel="2" collapsed="1">
      <c r="A197" s="7" t="s">
        <v>12</v>
      </c>
      <c r="B197" s="7" t="s">
        <v>60</v>
      </c>
      <c r="C197" s="7" t="s">
        <v>2</v>
      </c>
      <c r="D197" s="7"/>
      <c r="E197" s="7" t="s">
        <v>403</v>
      </c>
      <c r="F197" s="7" t="s">
        <v>14</v>
      </c>
      <c r="G197" s="7">
        <v>1</v>
      </c>
    </row>
    <row r="198" spans="1:7" x14ac:dyDescent="0.25" outlineLevel="2" collapsed="1">
      <c r="A198" s="7" t="s">
        <v>12</v>
      </c>
      <c r="B198" s="7" t="s">
        <v>60</v>
      </c>
      <c r="C198" s="7" t="s">
        <v>2</v>
      </c>
      <c r="D198" s="7"/>
      <c r="E198" s="7" t="s">
        <v>404</v>
      </c>
      <c r="F198" s="7" t="s">
        <v>14</v>
      </c>
      <c r="G198" s="7">
        <v>1</v>
      </c>
    </row>
    <row r="199" spans="1:7" x14ac:dyDescent="0.25" outlineLevel="2" collapsed="1">
      <c r="A199" s="7" t="s">
        <v>12</v>
      </c>
      <c r="B199" s="7" t="s">
        <v>60</v>
      </c>
      <c r="C199" s="7" t="s">
        <v>2</v>
      </c>
      <c r="D199" s="7"/>
      <c r="E199" s="7" t="s">
        <v>405</v>
      </c>
      <c r="F199" s="7" t="s">
        <v>14</v>
      </c>
      <c r="G199" s="7">
        <v>1</v>
      </c>
    </row>
    <row r="200" spans="1:7" x14ac:dyDescent="0.25" outlineLevel="2" collapsed="1">
      <c r="A200" s="7" t="s">
        <v>12</v>
      </c>
      <c r="B200" s="7" t="s">
        <v>60</v>
      </c>
      <c r="C200" s="7" t="s">
        <v>2</v>
      </c>
      <c r="D200" s="7"/>
      <c r="E200" s="7" t="s">
        <v>406</v>
      </c>
      <c r="F200" s="7" t="s">
        <v>14</v>
      </c>
      <c r="G200" s="7">
        <v>1</v>
      </c>
    </row>
    <row r="201" spans="1:7" x14ac:dyDescent="0.25" outlineLevel="2" collapsed="1">
      <c r="A201" s="7" t="s">
        <v>12</v>
      </c>
      <c r="B201" s="7" t="s">
        <v>60</v>
      </c>
      <c r="C201" s="7" t="s">
        <v>2</v>
      </c>
      <c r="D201" s="7"/>
      <c r="E201" s="7" t="s">
        <v>317</v>
      </c>
      <c r="F201" s="7" t="s">
        <v>14</v>
      </c>
      <c r="G201" s="7">
        <v>1</v>
      </c>
    </row>
    <row r="202" spans="1:7" x14ac:dyDescent="0.25" outlineLevel="2" collapsed="1">
      <c r="A202" s="7" t="s">
        <v>12</v>
      </c>
      <c r="B202" s="7" t="s">
        <v>60</v>
      </c>
      <c r="C202" s="7" t="s">
        <v>2</v>
      </c>
      <c r="D202" s="7"/>
      <c r="E202" s="7" t="s">
        <v>325</v>
      </c>
      <c r="F202" s="7" t="s">
        <v>14</v>
      </c>
      <c r="G202" s="7">
        <v>1</v>
      </c>
    </row>
    <row r="203" spans="1:7" x14ac:dyDescent="0.25" outlineLevel="2" collapsed="1">
      <c r="A203" s="7" t="s">
        <v>12</v>
      </c>
      <c r="B203" s="7" t="s">
        <v>60</v>
      </c>
      <c r="C203" s="7" t="s">
        <v>2</v>
      </c>
      <c r="D203" s="7"/>
      <c r="E203" s="7" t="s">
        <v>407</v>
      </c>
      <c r="F203" s="7" t="s">
        <v>14</v>
      </c>
      <c r="G203" s="7">
        <v>1</v>
      </c>
    </row>
    <row r="204" spans="1:7" x14ac:dyDescent="0.25" outlineLevel="2" collapsed="1">
      <c r="A204" s="7" t="s">
        <v>12</v>
      </c>
      <c r="B204" s="7" t="s">
        <v>60</v>
      </c>
      <c r="C204" s="7" t="s">
        <v>2</v>
      </c>
      <c r="D204" s="7"/>
      <c r="E204" s="7" t="s">
        <v>408</v>
      </c>
      <c r="F204" s="7" t="s">
        <v>14</v>
      </c>
      <c r="G204" s="7">
        <v>1</v>
      </c>
    </row>
    <row r="205" spans="1:7" x14ac:dyDescent="0.25" outlineLevel="2" collapsed="1">
      <c r="A205" s="7" t="s">
        <v>12</v>
      </c>
      <c r="B205" s="7" t="s">
        <v>60</v>
      </c>
      <c r="C205" s="7" t="s">
        <v>2</v>
      </c>
      <c r="D205" s="7"/>
      <c r="E205" s="7" t="s">
        <v>262</v>
      </c>
      <c r="F205" s="7" t="s">
        <v>14</v>
      </c>
      <c r="G205" s="7">
        <v>1</v>
      </c>
    </row>
    <row r="206" spans="1:7" x14ac:dyDescent="0.25" outlineLevel="1" collapsed="1">
      <c r="A206" s="8" t="s">
        <v>12</v>
      </c>
      <c r="B206" s="9" t="s">
        <v>409</v>
      </c>
      <c r="C206" s="8" t="s">
        <v>2</v>
      </c>
      <c r="D206" s="8"/>
      <c r="E206" s="8" t="s">
        <v>410</v>
      </c>
      <c r="F206" s="8" t="s">
        <v>12</v>
      </c>
      <c r="G206" s="8" t="s">
        <v>2</v>
      </c>
    </row>
    <row r="207" spans="1:7" x14ac:dyDescent="0.25" outlineLevel="2" collapsed="1">
      <c r="A207" s="7" t="s">
        <v>12</v>
      </c>
      <c r="B207" s="7" t="s">
        <v>60</v>
      </c>
      <c r="C207" s="7" t="s">
        <v>2</v>
      </c>
      <c r="D207" s="7"/>
      <c r="E207" s="7" t="s">
        <v>411</v>
      </c>
      <c r="F207" s="7" t="s">
        <v>14</v>
      </c>
      <c r="G207" s="7">
        <v>1</v>
      </c>
    </row>
    <row r="208" spans="1:7" x14ac:dyDescent="0.25" outlineLevel="2" collapsed="1">
      <c r="A208" s="7" t="s">
        <v>12</v>
      </c>
      <c r="B208" s="7" t="s">
        <v>60</v>
      </c>
      <c r="C208" s="7" t="s">
        <v>2</v>
      </c>
      <c r="D208" s="7"/>
      <c r="E208" s="7" t="s">
        <v>412</v>
      </c>
      <c r="F208" s="7" t="s">
        <v>14</v>
      </c>
      <c r="G208" s="7">
        <v>1</v>
      </c>
    </row>
    <row r="209" spans="1:7" x14ac:dyDescent="0.25" outlineLevel="2" collapsed="1">
      <c r="A209" s="8" t="s">
        <v>12</v>
      </c>
      <c r="B209" s="9" t="s">
        <v>413</v>
      </c>
      <c r="C209" s="8" t="s">
        <v>2</v>
      </c>
      <c r="D209" s="8"/>
      <c r="E209" s="8" t="s">
        <v>414</v>
      </c>
      <c r="F209" s="8" t="s">
        <v>14</v>
      </c>
      <c r="G209" s="8" t="s">
        <v>2</v>
      </c>
    </row>
    <row r="210" spans="1:7" x14ac:dyDescent="0.25" outlineLevel="3" collapsed="1">
      <c r="A210" s="7" t="s">
        <v>12</v>
      </c>
      <c r="B210" s="7" t="s">
        <v>96</v>
      </c>
      <c r="C210" s="10" t="s">
        <v>415</v>
      </c>
      <c r="D210" s="7"/>
      <c r="E210" s="7" t="s">
        <v>416</v>
      </c>
      <c r="F210" s="7" t="s">
        <v>14</v>
      </c>
      <c r="G210" s="7" t="s">
        <v>417</v>
      </c>
    </row>
    <row r="211" spans="1:7" x14ac:dyDescent="0.25" outlineLevel="3" collapsed="1">
      <c r="A211" s="8" t="s">
        <v>14</v>
      </c>
      <c r="B211" s="9" t="s">
        <v>418</v>
      </c>
      <c r="C211" s="8" t="s">
        <v>2</v>
      </c>
      <c r="D211" s="8">
        <f>EXACT(G210,"Direct Method")</f>
      </c>
      <c r="E211" s="8" t="s">
        <v>417</v>
      </c>
      <c r="F211" s="8" t="s">
        <v>12</v>
      </c>
      <c r="G211" s="8" t="s">
        <v>2</v>
      </c>
    </row>
    <row r="212" spans="1:7" x14ac:dyDescent="0.25" outlineLevel="4" collapsed="1">
      <c r="A212" s="8" t="s">
        <v>12</v>
      </c>
      <c r="B212" s="9" t="s">
        <v>419</v>
      </c>
      <c r="C212" s="8" t="s">
        <v>2</v>
      </c>
      <c r="D212" s="8"/>
      <c r="E212" s="8" t="s">
        <v>420</v>
      </c>
      <c r="F212" s="8" t="s">
        <v>12</v>
      </c>
      <c r="G212" s="8" t="s">
        <v>2</v>
      </c>
    </row>
    <row r="213" spans="1:7" x14ac:dyDescent="0.25" outlineLevel="5" collapsed="1">
      <c r="A213" s="7" t="s">
        <v>12</v>
      </c>
      <c r="B213" s="7" t="s">
        <v>60</v>
      </c>
      <c r="C213" s="7" t="s">
        <v>2</v>
      </c>
      <c r="D213" s="7"/>
      <c r="E213" s="7" t="s">
        <v>421</v>
      </c>
      <c r="F213" s="7" t="s">
        <v>14</v>
      </c>
      <c r="G213" s="7">
        <v>1</v>
      </c>
    </row>
    <row r="214" spans="1:7" x14ac:dyDescent="0.25" outlineLevel="5" collapsed="1">
      <c r="A214" s="7" t="s">
        <v>12</v>
      </c>
      <c r="B214" s="7" t="s">
        <v>60</v>
      </c>
      <c r="C214" s="7" t="s">
        <v>2</v>
      </c>
      <c r="D214" s="7"/>
      <c r="E214" s="7" t="s">
        <v>422</v>
      </c>
      <c r="F214" s="7" t="s">
        <v>14</v>
      </c>
      <c r="G214" s="7">
        <v>1</v>
      </c>
    </row>
    <row r="215" spans="1:7" x14ac:dyDescent="0.25" outlineLevel="5" collapsed="1">
      <c r="A215" s="7" t="s">
        <v>12</v>
      </c>
      <c r="B215" s="7" t="s">
        <v>60</v>
      </c>
      <c r="C215" s="7" t="s">
        <v>2</v>
      </c>
      <c r="D215" s="7"/>
      <c r="E215" s="7" t="s">
        <v>423</v>
      </c>
      <c r="F215" s="7" t="s">
        <v>14</v>
      </c>
      <c r="G215" s="7">
        <v>1</v>
      </c>
    </row>
    <row r="216" spans="1:7" x14ac:dyDescent="0.25" outlineLevel="3" collapsed="1">
      <c r="A216" s="8" t="s">
        <v>14</v>
      </c>
      <c r="B216" s="9" t="s">
        <v>424</v>
      </c>
      <c r="C216" s="8" t="s">
        <v>2</v>
      </c>
      <c r="D216" s="8">
        <f>EXACT(G210,"Indirect method (stationary equipment)")</f>
      </c>
      <c r="E216" s="8" t="s">
        <v>425</v>
      </c>
      <c r="F216" s="8" t="s">
        <v>12</v>
      </c>
      <c r="G216" s="8" t="s">
        <v>2</v>
      </c>
    </row>
    <row r="217" spans="1:7" x14ac:dyDescent="0.25" outlineLevel="4" collapsed="1">
      <c r="A217" s="8" t="s">
        <v>12</v>
      </c>
      <c r="B217" s="9" t="s">
        <v>426</v>
      </c>
      <c r="C217" s="8" t="s">
        <v>2</v>
      </c>
      <c r="D217" s="8"/>
      <c r="E217" s="8" t="s">
        <v>427</v>
      </c>
      <c r="F217" s="8" t="s">
        <v>12</v>
      </c>
      <c r="G217" s="8" t="s">
        <v>2</v>
      </c>
    </row>
    <row r="218" spans="1:7" x14ac:dyDescent="0.25" outlineLevel="5" collapsed="1">
      <c r="A218" s="7" t="s">
        <v>12</v>
      </c>
      <c r="B218" s="7" t="s">
        <v>60</v>
      </c>
      <c r="C218" s="7" t="s">
        <v>2</v>
      </c>
      <c r="D218" s="7"/>
      <c r="E218" s="7" t="s">
        <v>428</v>
      </c>
      <c r="F218" s="7" t="s">
        <v>14</v>
      </c>
      <c r="G218" s="7">
        <v>1</v>
      </c>
    </row>
    <row r="219" spans="1:7" x14ac:dyDescent="0.25" outlineLevel="5" collapsed="1">
      <c r="A219" s="7" t="s">
        <v>12</v>
      </c>
      <c r="B219" s="7" t="s">
        <v>60</v>
      </c>
      <c r="C219" s="7" t="s">
        <v>2</v>
      </c>
      <c r="D219" s="7"/>
      <c r="E219" s="7" t="s">
        <v>429</v>
      </c>
      <c r="F219" s="7" t="s">
        <v>14</v>
      </c>
      <c r="G219" s="7">
        <v>1</v>
      </c>
    </row>
    <row r="220" spans="1:7" x14ac:dyDescent="0.25" outlineLevel="5" collapsed="1">
      <c r="A220" s="7" t="s">
        <v>12</v>
      </c>
      <c r="B220" s="7" t="s">
        <v>60</v>
      </c>
      <c r="C220" s="7" t="s">
        <v>2</v>
      </c>
      <c r="D220" s="7"/>
      <c r="E220" s="7" t="s">
        <v>430</v>
      </c>
      <c r="F220" s="7" t="s">
        <v>14</v>
      </c>
      <c r="G220" s="7">
        <v>1</v>
      </c>
    </row>
    <row r="221" spans="1:7" x14ac:dyDescent="0.25" outlineLevel="5" collapsed="1">
      <c r="A221" s="7" t="s">
        <v>12</v>
      </c>
      <c r="B221" s="7" t="s">
        <v>60</v>
      </c>
      <c r="C221" s="7" t="s">
        <v>2</v>
      </c>
      <c r="D221" s="7"/>
      <c r="E221" s="7" t="s">
        <v>431</v>
      </c>
      <c r="F221" s="7" t="s">
        <v>14</v>
      </c>
      <c r="G221" s="7">
        <v>1</v>
      </c>
    </row>
    <row r="222" spans="1:7" x14ac:dyDescent="0.25" outlineLevel="5" collapsed="1">
      <c r="A222" s="7" t="s">
        <v>12</v>
      </c>
      <c r="B222" s="7" t="s">
        <v>60</v>
      </c>
      <c r="C222" s="7" t="s">
        <v>2</v>
      </c>
      <c r="D222" s="7"/>
      <c r="E222" s="7" t="s">
        <v>423</v>
      </c>
      <c r="F222" s="7" t="s">
        <v>14</v>
      </c>
      <c r="G222" s="7">
        <v>1</v>
      </c>
    </row>
    <row r="223" spans="1:7" x14ac:dyDescent="0.25" outlineLevel="3" collapsed="1">
      <c r="A223" s="8" t="s">
        <v>14</v>
      </c>
      <c r="B223" s="9" t="s">
        <v>432</v>
      </c>
      <c r="C223" s="8" t="s">
        <v>2</v>
      </c>
      <c r="D223" s="8">
        <f>EXACT(G210,"Indirect method (For vehicles)")</f>
      </c>
      <c r="E223" s="8" t="s">
        <v>433</v>
      </c>
      <c r="F223" s="8" t="s">
        <v>12</v>
      </c>
      <c r="G223" s="8" t="s">
        <v>2</v>
      </c>
    </row>
    <row r="224" spans="1:7" x14ac:dyDescent="0.25" outlineLevel="4" collapsed="1">
      <c r="A224" s="7" t="s">
        <v>12</v>
      </c>
      <c r="B224" s="7" t="s">
        <v>96</v>
      </c>
      <c r="C224" s="10" t="s">
        <v>434</v>
      </c>
      <c r="D224" s="7"/>
      <c r="E224" s="7" t="s">
        <v>435</v>
      </c>
      <c r="F224" s="7" t="s">
        <v>14</v>
      </c>
      <c r="G224" s="7" t="s">
        <v>436</v>
      </c>
    </row>
    <row r="225" spans="1:7" x14ac:dyDescent="0.25" outlineLevel="4" collapsed="1">
      <c r="A225" s="8" t="s">
        <v>12</v>
      </c>
      <c r="B225" s="9" t="s">
        <v>437</v>
      </c>
      <c r="C225" s="8" t="s">
        <v>2</v>
      </c>
      <c r="D225" s="8"/>
      <c r="E225" s="8" t="s">
        <v>427</v>
      </c>
      <c r="F225" s="8" t="s">
        <v>12</v>
      </c>
      <c r="G225" s="8" t="s">
        <v>2</v>
      </c>
    </row>
    <row r="226" spans="1:7" x14ac:dyDescent="0.25" outlineLevel="5" collapsed="1">
      <c r="A226" s="7" t="s">
        <v>12</v>
      </c>
      <c r="B226" s="7" t="s">
        <v>60</v>
      </c>
      <c r="C226" s="7" t="s">
        <v>2</v>
      </c>
      <c r="D226" s="7"/>
      <c r="E226" s="7" t="s">
        <v>438</v>
      </c>
      <c r="F226" s="7" t="s">
        <v>14</v>
      </c>
      <c r="G226" s="7">
        <v>1</v>
      </c>
    </row>
    <row r="227" spans="1:7" x14ac:dyDescent="0.25" outlineLevel="5" collapsed="1">
      <c r="A227" s="7" t="s">
        <v>12</v>
      </c>
      <c r="B227" s="7" t="s">
        <v>60</v>
      </c>
      <c r="C227" s="7" t="s">
        <v>2</v>
      </c>
      <c r="D227" s="7"/>
      <c r="E227" s="7" t="s">
        <v>439</v>
      </c>
      <c r="F227" s="7" t="s">
        <v>14</v>
      </c>
      <c r="G227" s="7">
        <v>1</v>
      </c>
    </row>
    <row r="228" spans="1:7" x14ac:dyDescent="0.25" outlineLevel="5" collapsed="1">
      <c r="A228" s="7" t="s">
        <v>12</v>
      </c>
      <c r="B228" s="7" t="s">
        <v>60</v>
      </c>
      <c r="C228" s="7" t="s">
        <v>2</v>
      </c>
      <c r="D228" s="7"/>
      <c r="E228" s="7" t="s">
        <v>440</v>
      </c>
      <c r="F228" s="7" t="s">
        <v>14</v>
      </c>
      <c r="G228" s="7">
        <v>1</v>
      </c>
    </row>
    <row r="229" spans="1:7" x14ac:dyDescent="0.25" outlineLevel="5" collapsed="1">
      <c r="A229" s="7" t="s">
        <v>12</v>
      </c>
      <c r="B229" s="7" t="s">
        <v>60</v>
      </c>
      <c r="C229" s="7" t="s">
        <v>2</v>
      </c>
      <c r="D229" s="7"/>
      <c r="E229" s="7" t="s">
        <v>441</v>
      </c>
      <c r="F229" s="7" t="s">
        <v>14</v>
      </c>
      <c r="G229" s="7">
        <v>1</v>
      </c>
    </row>
    <row r="230" spans="1:7" x14ac:dyDescent="0.25" outlineLevel="5" collapsed="1">
      <c r="A230" s="7" t="s">
        <v>12</v>
      </c>
      <c r="B230" s="7" t="s">
        <v>60</v>
      </c>
      <c r="C230" s="7" t="s">
        <v>2</v>
      </c>
      <c r="D230" s="7"/>
      <c r="E230" s="7" t="s">
        <v>422</v>
      </c>
      <c r="F230" s="7" t="s">
        <v>14</v>
      </c>
      <c r="G230" s="7">
        <v>1</v>
      </c>
    </row>
    <row r="231" spans="1:7" x14ac:dyDescent="0.25" outlineLevel="5" collapsed="1">
      <c r="A231" s="7" t="s">
        <v>12</v>
      </c>
      <c r="B231" s="7" t="s">
        <v>60</v>
      </c>
      <c r="C231" s="7" t="s">
        <v>2</v>
      </c>
      <c r="D231" s="7"/>
      <c r="E231" s="7" t="s">
        <v>423</v>
      </c>
      <c r="F231" s="7" t="s">
        <v>14</v>
      </c>
      <c r="G231" s="7">
        <v>1</v>
      </c>
    </row>
    <row r="232" spans="1:7" x14ac:dyDescent="0.25" outlineLevel="3" collapsed="1">
      <c r="A232" s="7" t="s">
        <v>12</v>
      </c>
      <c r="B232" s="7" t="s">
        <v>60</v>
      </c>
      <c r="C232" s="7" t="s">
        <v>2</v>
      </c>
      <c r="D232" s="7"/>
      <c r="E232" s="7" t="s">
        <v>442</v>
      </c>
      <c r="F232" s="7" t="s">
        <v>14</v>
      </c>
      <c r="G232" s="7">
        <v>1</v>
      </c>
    </row>
    <row r="233" spans="1:7" x14ac:dyDescent="0.25">
      <c r="A233" s="5" t="s">
        <v>12</v>
      </c>
      <c r="B233" s="6" t="s">
        <v>443</v>
      </c>
      <c r="C233" s="5" t="s">
        <v>2</v>
      </c>
      <c r="D233" s="5"/>
      <c r="E233" s="5" t="s">
        <v>444</v>
      </c>
      <c r="F233" s="5" t="s">
        <v>14</v>
      </c>
      <c r="G233" s="5" t="s">
        <v>2</v>
      </c>
    </row>
    <row r="234" spans="1:7" x14ac:dyDescent="0.25" outlineLevel="1" collapsed="1">
      <c r="A234" s="7" t="s">
        <v>12</v>
      </c>
      <c r="B234" s="7" t="s">
        <v>60</v>
      </c>
      <c r="C234" s="7" t="s">
        <v>2</v>
      </c>
      <c r="D234" s="7"/>
      <c r="E234" s="7" t="s">
        <v>445</v>
      </c>
      <c r="F234" s="7" t="s">
        <v>14</v>
      </c>
      <c r="G234" s="7">
        <v>1</v>
      </c>
    </row>
    <row r="235" spans="1:7" x14ac:dyDescent="0.25" outlineLevel="1" collapsed="1">
      <c r="A235" s="7" t="s">
        <v>12</v>
      </c>
      <c r="B235" s="7" t="s">
        <v>60</v>
      </c>
      <c r="C235" s="7" t="s">
        <v>2</v>
      </c>
      <c r="D235" s="7"/>
      <c r="E235" s="7" t="s">
        <v>446</v>
      </c>
      <c r="F235" s="7" t="s">
        <v>14</v>
      </c>
      <c r="G235" s="7">
        <v>1</v>
      </c>
    </row>
    <row r="236" spans="1:7" x14ac:dyDescent="0.25" outlineLevel="1" collapsed="1">
      <c r="A236" s="7" t="s">
        <v>12</v>
      </c>
      <c r="B236" s="7" t="s">
        <v>60</v>
      </c>
      <c r="C236" s="7" t="s">
        <v>2</v>
      </c>
      <c r="D236" s="7"/>
      <c r="E236" s="7" t="s">
        <v>447</v>
      </c>
      <c r="F236" s="7" t="s">
        <v>14</v>
      </c>
      <c r="G236" s="7">
        <v>1</v>
      </c>
    </row>
    <row r="237" spans="1:7" x14ac:dyDescent="0.25" outlineLevel="1" collapsed="1">
      <c r="A237" s="7" t="s">
        <v>12</v>
      </c>
      <c r="B237" s="7" t="s">
        <v>60</v>
      </c>
      <c r="C237" s="7" t="s">
        <v>2</v>
      </c>
      <c r="D237" s="7"/>
      <c r="E237" s="7" t="s">
        <v>448</v>
      </c>
      <c r="F237" s="7" t="s">
        <v>14</v>
      </c>
      <c r="G237" s="7">
        <v>1</v>
      </c>
    </row>
    <row r="238" spans="1:7" x14ac:dyDescent="0.25" outlineLevel="1" collapsed="1">
      <c r="A238" s="7" t="s">
        <v>12</v>
      </c>
      <c r="B238" s="7" t="s">
        <v>60</v>
      </c>
      <c r="C238" s="7" t="s">
        <v>2</v>
      </c>
      <c r="D238" s="7"/>
      <c r="E238" s="7" t="s">
        <v>449</v>
      </c>
      <c r="F238" s="7" t="s">
        <v>14</v>
      </c>
      <c r="G238" s="7">
        <v>1</v>
      </c>
    </row>
  </sheetData>
  <mergeCells count="3">
    <mergeCell ref="A1:G1"/>
    <mergeCell ref="B2:G2"/>
    <mergeCell ref="B3:G3"/>
  </mergeCells>
  <dataValidations count="17">
    <dataValidation type="list" allowBlank="1" sqref="G125">
      <formula1>'Which approach using 5 (enum)'!A3:A7</formula1>
    </dataValidation>
    <dataValidation type="list" allowBlank="1" sqref="G131">
      <formula1>'Which proxies using  (enum)'!A3:A4</formula1>
    </dataValidation>
    <dataValidation type="list" allowBlank="1" sqref="G142">
      <formula1>'Which approach using 6 (enum)'!A3:A5</formula1>
    </dataValidation>
    <dataValidation type="list" allowBlank="1" sqref="G145">
      <formula1>'What is the carbon p 1 (enum)'!A3:A7</formula1>
    </dataValidation>
    <dataValidation type="list" allowBlank="1" sqref="G158">
      <formula1>'Which approach using 7 (enum)'!A3:A4</formula1>
    </dataValidation>
    <dataValidation type="list" allowBlank="1" sqref="G16">
      <formula1>'It's a baseline scenari (enum)'!A3:A4</formula1>
    </dataValidation>
    <dataValidation type="list" allowBlank="1" sqref="G168">
      <formula1>'Which method are you 2 (enum)'!A3:A5</formula1>
    </dataValidation>
    <dataValidation type="list" allowBlank="1" sqref="G17">
      <formula1>'Which method did you us (enum)'!A3:A4</formula1>
    </dataValidation>
    <dataValidation type="list" allowBlank="1" sqref="G177">
      <formula1>'Which approach using 3 (enum)'!A3:A4</formula1>
    </dataValidation>
    <dataValidation type="list" allowBlank="1" sqref="G184">
      <formula1>'Which approach using 4 (enum)'!A3:A4</formula1>
    </dataValidation>
    <dataValidation type="list" allowBlank="1" sqref="G188">
      <formula1>'Which system applies to (enum)'!A3:A4</formula1>
    </dataValidation>
    <dataValidation type="list" allowBlank="1" sqref="G19">
      <formula1>'Which method did you 3 (enum)'!A3:A6</formula1>
    </dataValidation>
    <dataValidation type="list" allowBlank="1" sqref="G210">
      <formula1>'Which method will you u (enum)'!A3:A5</formula1>
    </dataValidation>
    <dataValidation type="list" allowBlank="1" sqref="G224">
      <formula1>'What is the return load (enum)'!A3:A5</formula1>
    </dataValidation>
    <dataValidation type="list" allowBlank="1" sqref="G51">
      <formula1>'Which method did you 2 (enum)'!A3:A5</formula1>
    </dataValidation>
    <dataValidation type="list" allowBlank="1" sqref="G67">
      <formula1>'Which sampling design w (enum)'!A3:A4</formula1>
    </dataValidation>
    <dataValidation type="list" allowBlank="1" sqref="G97">
      <formula1>'Which method did you 1 (enum)'!A3:A4</formula1>
    </dataValidation>
  </dataValidations>
  <hyperlinks>
    <hyperlink ref="B5" r:id="rId1" location="#'Net Emissions from biomass  1'!A1"/>
    <hyperlink ref="B6" r:id="rId2" location="#'Net carbon stock change in  1'!A1"/>
    <hyperlink ref="B15" r:id="rId3" location="#'AR Tool 14 (tool)'!A1"/>
    <hyperlink ref="C16" r:id="rId4" location="#'It's a baseline scenari (enum)'!A3"/>
    <hyperlink ref="C17" r:id="rId5" location="#'Which method did you us (enum)'!A3"/>
    <hyperlink ref="B18" r:id="rId6" location="#'AR Tool 14 Estimatin 4 (tool)'!A1"/>
    <hyperlink ref="C19" r:id="rId7" location="#'Which method did you 3 (enum)'!A3"/>
    <hyperlink ref="B20" r:id="rId8" location="#'AR Tool 14 Estimation b (tool)'!A1"/>
    <hyperlink ref="B21" r:id="rId9" location="#'Mean annual change in c (tool)'!A1"/>
    <hyperlink ref="B28" r:id="rId10" location="#'AR Tool 14 Direct estim (tool)'!A1"/>
    <hyperlink ref="B35" r:id="rId11" location="#'Mean change in tree bio (tool)'!A1"/>
    <hyperlink ref="B40" r:id="rId12" location="#'AR Tool 14 Difference o (tool)'!A1"/>
    <hyperlink ref="B46" r:id="rId13" location="#'AR Tool 14 Estimating c (tool)'!A1"/>
    <hyperlink ref="B50" r:id="rId14" location="#'AR Tool 14 Determinatio (tool)'!A1"/>
    <hyperlink ref="C51" r:id="rId15" location="#'Which method did you 2 (enum)'!A3"/>
    <hyperlink ref="B52" r:id="rId16" location="#'AR Tool 14 Updating pre (tool)'!A1"/>
    <hyperlink ref="B58" r:id="rId17" location="#'AR Tool 14 Estimating S (tool)'!A1"/>
    <hyperlink ref="B59" r:id="rId18" location="#'Crown Cover Proportion  (tool)'!A1"/>
    <hyperlink ref="B66" r:id="rId19" location="#'Sampling design selecti (tool)'!A1"/>
    <hyperlink ref="C67" r:id="rId20" location="#'Which sampling design w (enum)'!A3"/>
    <hyperlink ref="B68" r:id="rId21" location="#'AR Tool 14 Sample Plot  (tool)'!A1"/>
    <hyperlink ref="B75" r:id="rId22" location="#'Stratified random sampl (tool)'!A1"/>
    <hyperlink ref="B80" r:id="rId23" location="#'AR Tool 14 Double Sampl (tool)'!A1"/>
    <hyperlink ref="B87" r:id="rId24" location="#'Double Sampling Mean tr (tool)'!A1"/>
    <hyperlink ref="C97" r:id="rId25" location="#'Which method did you 1 (enum)'!A3"/>
    <hyperlink ref="B98" r:id="rId26" location="#'AR Tool 14 Estimatin 1 (tool)'!A1"/>
    <hyperlink ref="B101" r:id="rId27" location="#'AR Tool 14 Estimatin 2 (tool)'!A1"/>
    <hyperlink ref="B105" r:id="rId28" location="#'AR Tool 14 Estimatin 3 (tool)'!A1"/>
    <hyperlink ref="B108" r:id="rId29" location="#'Shrub biomass per hecta (tool)'!A1"/>
    <hyperlink ref="B118" r:id="rId30" location="#'Net GHG emissions and removals'!A1"/>
    <hyperlink ref="C125" r:id="rId31" location="#'Which approach using 5 (enum)'!A3"/>
    <hyperlink ref="B130" r:id="rId32" location="#'Proxy approach for CO2 emissio'!A1"/>
    <hyperlink ref="C131" r:id="rId33" location="#'Which proxies using  (enum)'!A3"/>
    <hyperlink ref="C142" r:id="rId34" location="#'Which approach using 6 (enum)'!A3"/>
    <hyperlink ref="B143" r:id="rId35" location="#'Default factors approach fo 1'!A1"/>
    <hyperlink ref="C145" r:id="rId36" location="#'What is the carbon p 1 (enum)'!A3"/>
    <hyperlink ref="C158" r:id="rId37" location="#'Which approach using 7 (enum)'!A3"/>
    <hyperlink ref="B167" r:id="rId38" location="#'Calculation of deduction from '!A1"/>
    <hyperlink ref="C168" r:id="rId39" location="#'Which method are you 2 (enum)'!A3"/>
    <hyperlink ref="B176" r:id="rId40" location="#'CH4 emissions from soil'!A1"/>
    <hyperlink ref="C177" r:id="rId41" location="#'Which approach using 3 (enum)'!A3"/>
    <hyperlink ref="B183" r:id="rId42" location="#'N2O emissions from soil '!A1"/>
    <hyperlink ref="C184" r:id="rId43" location="#'Which approach using 4 (enum)'!A3"/>
    <hyperlink ref="B187" r:id="rId44" location="#'Default factors for N2O emissi'!A1"/>
    <hyperlink ref="C188" r:id="rId45" location="#'Which system applies to (enum)'!A3"/>
    <hyperlink ref="B189" r:id="rId46" location="#'Average salinity for N2O emiss'!A1"/>
    <hyperlink ref="B192" r:id="rId47" location="#'Average salinity for N2O emiss'!A1"/>
    <hyperlink ref="B196" r:id="rId48" location="#'Net non-CO2 emissions from pre'!A1"/>
    <hyperlink ref="B206" r:id="rId49" location="#'Emissions from fossil fuel use'!A1"/>
    <hyperlink ref="B209" r:id="rId50" location="#'AR Tool 5 (tool)'!A1"/>
    <hyperlink ref="C210" r:id="rId51" location="#'Which method will you u (enum)'!A3"/>
    <hyperlink ref="B211" r:id="rId52" location="#'AR Tool 05 Direct metho (tool)'!A1"/>
    <hyperlink ref="B212" r:id="rId53" location="#'Direct Method Variables (tool)'!A1"/>
    <hyperlink ref="B216" r:id="rId54" location="#'AR Tool 05 Indirect  1 (tool)'!A1"/>
    <hyperlink ref="B217" r:id="rId55" location="#'Indirect method (statio (tool)'!A1"/>
    <hyperlink ref="B223" r:id="rId56" location="#'AR Tool 05 Indirect met (tool)'!A1"/>
    <hyperlink ref="C224" r:id="rId57" location="#'What is the return load (enum)'!A3"/>
    <hyperlink ref="B225" r:id="rId58" location="#'Indirect method (For ve (tool)'!A1"/>
    <hyperlink ref="B233" r:id="rId59" location="#'Net GHG Emissions in the proje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537</v>
      </c>
      <c r="B1" s="12" t="s">
        <v>499</v>
      </c>
    </row>
    <row r="2" spans="1:2" x14ac:dyDescent="0.25">
      <c r="A2" s="11" t="s">
        <v>538</v>
      </c>
      <c r="B2" s="12" t="s">
        <v>368</v>
      </c>
    </row>
    <row r="3" spans="1:2" x14ac:dyDescent="0.25">
      <c r="A3" s="13" t="s">
        <v>369</v>
      </c>
      <c r="B3" s="13"/>
    </row>
    <row r="4" spans="1:2" x14ac:dyDescent="0.25">
      <c r="A4" s="13" t="s">
        <v>549</v>
      </c>
      <c r="B4" s="13"/>
    </row>
  </sheetData>
  <mergeCells count="2">
    <mergeCell ref="A3:B3"/>
    <mergeCell ref="A4:B4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7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537</v>
      </c>
      <c r="B1" s="12" t="s">
        <v>500</v>
      </c>
    </row>
    <row r="2" spans="1:2" x14ac:dyDescent="0.25">
      <c r="A2" s="11" t="s">
        <v>538</v>
      </c>
      <c r="B2" s="12" t="s">
        <v>295</v>
      </c>
    </row>
    <row r="3" spans="1:2" x14ac:dyDescent="0.25">
      <c r="A3" s="13" t="s">
        <v>296</v>
      </c>
      <c r="B3" s="13"/>
    </row>
    <row r="4" spans="1:2" x14ac:dyDescent="0.25">
      <c r="A4" s="13" t="s">
        <v>544</v>
      </c>
      <c r="B4" s="13"/>
    </row>
    <row r="5" spans="1:2" x14ac:dyDescent="0.25">
      <c r="A5" s="13" t="s">
        <v>545</v>
      </c>
      <c r="B5" s="13"/>
    </row>
    <row r="6" spans="1:2" x14ac:dyDescent="0.25">
      <c r="A6" s="13" t="s">
        <v>546</v>
      </c>
      <c r="B6" s="13"/>
    </row>
    <row r="7" spans="1:2" x14ac:dyDescent="0.25">
      <c r="A7" s="13" t="s">
        <v>547</v>
      </c>
      <c r="B7" s="13"/>
    </row>
  </sheetData>
  <mergeCells count="5">
    <mergeCell ref="A3:B3"/>
    <mergeCell ref="A4:B4"/>
    <mergeCell ref="A5:B5"/>
    <mergeCell ref="A6:B6"/>
    <mergeCell ref="A7:B7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537</v>
      </c>
      <c r="B1" s="12" t="s">
        <v>501</v>
      </c>
    </row>
    <row r="2" spans="1:2" x14ac:dyDescent="0.25">
      <c r="A2" s="11" t="s">
        <v>538</v>
      </c>
      <c r="B2" s="12" t="s">
        <v>398</v>
      </c>
    </row>
    <row r="3" spans="1:2" x14ac:dyDescent="0.25">
      <c r="A3" s="13" t="s">
        <v>283</v>
      </c>
      <c r="B3" s="13"/>
    </row>
    <row r="4" spans="1:2" x14ac:dyDescent="0.25">
      <c r="A4" s="13" t="s">
        <v>542</v>
      </c>
      <c r="B4" s="13"/>
    </row>
    <row r="5" spans="1:2" x14ac:dyDescent="0.25">
      <c r="A5" s="13" t="s">
        <v>543</v>
      </c>
      <c r="B5" s="13"/>
    </row>
  </sheetData>
  <mergeCells count="3">
    <mergeCell ref="A3:B3"/>
    <mergeCell ref="A4:B4"/>
    <mergeCell ref="A5:B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537</v>
      </c>
      <c r="B1" s="12" t="s">
        <v>504</v>
      </c>
    </row>
    <row r="2" spans="1:2" x14ac:dyDescent="0.25">
      <c r="A2" s="11" t="s">
        <v>538</v>
      </c>
      <c r="B2" s="12" t="s">
        <v>416</v>
      </c>
    </row>
    <row r="3" spans="1:2" x14ac:dyDescent="0.25">
      <c r="A3" s="13" t="s">
        <v>417</v>
      </c>
      <c r="B3" s="13"/>
    </row>
    <row r="4" spans="1:2" x14ac:dyDescent="0.25">
      <c r="A4" s="13" t="s">
        <v>433</v>
      </c>
      <c r="B4" s="13"/>
    </row>
    <row r="5" spans="1:2" x14ac:dyDescent="0.25">
      <c r="A5" s="13" t="s">
        <v>425</v>
      </c>
      <c r="B5" s="13"/>
    </row>
  </sheetData>
  <mergeCells count="3">
    <mergeCell ref="A3:B3"/>
    <mergeCell ref="A4:B4"/>
    <mergeCell ref="A5:B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537</v>
      </c>
      <c r="B1" s="12" t="s">
        <v>511</v>
      </c>
    </row>
    <row r="2" spans="1:2" x14ac:dyDescent="0.25">
      <c r="A2" s="11" t="s">
        <v>538</v>
      </c>
      <c r="B2" s="12" t="s">
        <v>435</v>
      </c>
    </row>
    <row r="3" spans="1:2" x14ac:dyDescent="0.25">
      <c r="A3" s="13" t="s">
        <v>436</v>
      </c>
      <c r="B3" s="13"/>
    </row>
    <row r="4" spans="1:2" x14ac:dyDescent="0.25">
      <c r="A4" s="13" t="s">
        <v>550</v>
      </c>
      <c r="B4" s="13"/>
    </row>
    <row r="5" spans="1:2" x14ac:dyDescent="0.25">
      <c r="A5" s="13" t="s">
        <v>551</v>
      </c>
      <c r="B5" s="13"/>
    </row>
  </sheetData>
  <mergeCells count="3">
    <mergeCell ref="A3:B3"/>
    <mergeCell ref="A4:B4"/>
    <mergeCell ref="A5:B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537</v>
      </c>
      <c r="B1" s="12" t="s">
        <v>147</v>
      </c>
    </row>
    <row r="2" spans="1:2" x14ac:dyDescent="0.25">
      <c r="A2" s="11" t="s">
        <v>538</v>
      </c>
      <c r="B2" s="12" t="s">
        <v>149</v>
      </c>
    </row>
    <row r="3" spans="1:2" x14ac:dyDescent="0.25">
      <c r="A3" s="13" t="s">
        <v>150</v>
      </c>
      <c r="B3" s="13"/>
    </row>
    <row r="4" spans="1:2" x14ac:dyDescent="0.25">
      <c r="A4" s="13" t="s">
        <v>552</v>
      </c>
      <c r="B4" s="13"/>
    </row>
  </sheetData>
  <mergeCells count="2">
    <mergeCell ref="A3:B3"/>
    <mergeCell ref="A4:B4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537</v>
      </c>
      <c r="B1" s="12" t="s">
        <v>147</v>
      </c>
    </row>
    <row r="2" spans="1:2" x14ac:dyDescent="0.25">
      <c r="A2" s="11" t="s">
        <v>538</v>
      </c>
      <c r="B2" s="12" t="s">
        <v>152</v>
      </c>
    </row>
    <row r="3" spans="1:2" x14ac:dyDescent="0.25">
      <c r="A3" s="13" t="s">
        <v>153</v>
      </c>
      <c r="B3" s="13"/>
    </row>
    <row r="4" spans="1:2" x14ac:dyDescent="0.25">
      <c r="A4" s="13" t="s">
        <v>553</v>
      </c>
      <c r="B4" s="13"/>
    </row>
  </sheetData>
  <mergeCells count="2">
    <mergeCell ref="A3:B3"/>
    <mergeCell ref="A4:B4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537</v>
      </c>
      <c r="B1" s="12" t="s">
        <v>147</v>
      </c>
    </row>
    <row r="2" spans="1:2" x14ac:dyDescent="0.25">
      <c r="A2" s="11" t="s">
        <v>538</v>
      </c>
      <c r="B2" s="12" t="s">
        <v>230</v>
      </c>
    </row>
    <row r="3" spans="1:2" x14ac:dyDescent="0.25">
      <c r="A3" s="13" t="s">
        <v>153</v>
      </c>
      <c r="B3" s="13"/>
    </row>
    <row r="4" spans="1:2" x14ac:dyDescent="0.25">
      <c r="A4" s="13" t="s">
        <v>553</v>
      </c>
      <c r="B4" s="13"/>
    </row>
  </sheetData>
  <mergeCells count="2">
    <mergeCell ref="A3:B3"/>
    <mergeCell ref="A4:B4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537</v>
      </c>
      <c r="B1" s="12" t="s">
        <v>523</v>
      </c>
    </row>
    <row r="2" spans="1:2" x14ac:dyDescent="0.25">
      <c r="A2" s="11" t="s">
        <v>538</v>
      </c>
      <c r="B2" s="12" t="s">
        <v>196</v>
      </c>
    </row>
    <row r="3" spans="1:2" x14ac:dyDescent="0.25">
      <c r="A3" s="13" t="s">
        <v>197</v>
      </c>
      <c r="B3" s="13"/>
    </row>
    <row r="4" spans="1:2" x14ac:dyDescent="0.25">
      <c r="A4" s="13" t="s">
        <v>206</v>
      </c>
      <c r="B4" s="13"/>
    </row>
    <row r="5" spans="1:2" x14ac:dyDescent="0.25">
      <c r="A5" s="13" t="s">
        <v>199</v>
      </c>
      <c r="B5" s="13"/>
    </row>
  </sheetData>
  <mergeCells count="3">
    <mergeCell ref="A3:B3"/>
    <mergeCell ref="A4:B4"/>
    <mergeCell ref="A5:B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537</v>
      </c>
      <c r="B1" s="12" t="s">
        <v>535</v>
      </c>
    </row>
    <row r="2" spans="1:2" x14ac:dyDescent="0.25">
      <c r="A2" s="11" t="s">
        <v>538</v>
      </c>
      <c r="B2" s="12" t="s">
        <v>216</v>
      </c>
    </row>
    <row r="3" spans="1:2" x14ac:dyDescent="0.25">
      <c r="A3" s="13" t="s">
        <v>217</v>
      </c>
      <c r="B3" s="13"/>
    </row>
    <row r="4" spans="1:2" x14ac:dyDescent="0.25">
      <c r="A4" s="13" t="s">
        <v>227</v>
      </c>
      <c r="B4" s="13"/>
    </row>
  </sheetData>
  <mergeCells count="2">
    <mergeCell ref="A3:B3"/>
    <mergeCell ref="A4:B4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1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493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60</v>
      </c>
      <c r="C5" s="5" t="s">
        <v>2</v>
      </c>
      <c r="D5" s="5"/>
      <c r="E5" s="5" t="s">
        <v>120</v>
      </c>
      <c r="F5" s="5" t="s">
        <v>14</v>
      </c>
      <c r="G5" s="5">
        <v>1</v>
      </c>
    </row>
    <row r="6" spans="1:7" x14ac:dyDescent="0.25">
      <c r="A6" s="5" t="s">
        <v>12</v>
      </c>
      <c r="B6" s="5" t="s">
        <v>60</v>
      </c>
      <c r="C6" s="5" t="s">
        <v>2</v>
      </c>
      <c r="D6" s="5"/>
      <c r="E6" s="5" t="s">
        <v>265</v>
      </c>
      <c r="F6" s="5" t="s">
        <v>14</v>
      </c>
      <c r="G6" s="5">
        <v>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266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62</v>
      </c>
      <c r="C8" s="5" t="s">
        <v>2</v>
      </c>
      <c r="D8" s="5"/>
      <c r="E8" s="5" t="s">
        <v>267</v>
      </c>
      <c r="F8" s="5" t="s">
        <v>14</v>
      </c>
      <c r="G8" s="5" t="b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105</v>
      </c>
      <c r="F9" s="5" t="s">
        <v>14</v>
      </c>
      <c r="G9" s="5">
        <v>1</v>
      </c>
    </row>
    <row r="10" spans="1:7" x14ac:dyDescent="0.25">
      <c r="A10" s="5" t="s">
        <v>12</v>
      </c>
      <c r="B10" s="5" t="s">
        <v>60</v>
      </c>
      <c r="C10" s="5" t="s">
        <v>2</v>
      </c>
      <c r="D10" s="5"/>
      <c r="E10" s="5" t="s">
        <v>268</v>
      </c>
      <c r="F10" s="5" t="s">
        <v>14</v>
      </c>
      <c r="G10" s="5">
        <v>1</v>
      </c>
    </row>
    <row r="11" spans="1:7" x14ac:dyDescent="0.25">
      <c r="A11" s="5" t="s">
        <v>12</v>
      </c>
      <c r="B11" s="5" t="s">
        <v>60</v>
      </c>
      <c r="C11" s="5" t="s">
        <v>2</v>
      </c>
      <c r="D11" s="5"/>
      <c r="E11" s="5" t="s">
        <v>269</v>
      </c>
      <c r="F11" s="5" t="s">
        <v>14</v>
      </c>
      <c r="G11" s="5">
        <v>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537</v>
      </c>
      <c r="B1" s="12" t="s">
        <v>536</v>
      </c>
    </row>
    <row r="2" spans="1:2" x14ac:dyDescent="0.25">
      <c r="A2" s="11" t="s">
        <v>538</v>
      </c>
      <c r="B2" s="12" t="s">
        <v>157</v>
      </c>
    </row>
    <row r="3" spans="1:2" x14ac:dyDescent="0.25">
      <c r="A3" s="13" t="s">
        <v>158</v>
      </c>
      <c r="B3" s="13"/>
    </row>
    <row r="4" spans="1:2" x14ac:dyDescent="0.25">
      <c r="A4" s="13" t="s">
        <v>554</v>
      </c>
      <c r="B4" s="13"/>
    </row>
    <row r="5" spans="1:2" x14ac:dyDescent="0.25">
      <c r="A5" s="13" t="s">
        <v>160</v>
      </c>
      <c r="B5" s="13"/>
    </row>
    <row r="6" spans="1:2" x14ac:dyDescent="0.25">
      <c r="A6" s="13" t="s">
        <v>555</v>
      </c>
      <c r="B6" s="13"/>
    </row>
  </sheetData>
  <mergeCells count="4">
    <mergeCell ref="A3:B3"/>
    <mergeCell ref="A4:B4"/>
    <mergeCell ref="A5:B5"/>
    <mergeCell ref="A6:B6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90</vt:i4>
      </vt:variant>
    </vt:vector>
  </HeadingPairs>
  <TitlesOfParts>
    <vt:vector size="90" baseType="lpstr">
      <vt:lpstr>Project Description (Auto)</vt:lpstr>
      <vt:lpstr>Monitoring Report (Auto)</vt:lpstr>
      <vt:lpstr>VVB</vt:lpstr>
      <vt:lpstr>Project Details</vt:lpstr>
      <vt:lpstr>Date Range</vt:lpstr>
      <vt:lpstr>Final Baseline Emissions</vt:lpstr>
      <vt:lpstr>Carbon Pool and Greenhouse Gas</vt:lpstr>
      <vt:lpstr>Final Project Emissions</vt:lpstr>
      <vt:lpstr>Peat depletion time (PDT) &amp; So</vt:lpstr>
      <vt:lpstr>Project Identification and Map</vt:lpstr>
      <vt:lpstr>Stock loss approach</vt:lpstr>
      <vt:lpstr>Total stock approach</vt:lpstr>
      <vt:lpstr>The maximum quantity of GHG em</vt:lpstr>
      <vt:lpstr>Net GHG emissions in the basel</vt:lpstr>
      <vt:lpstr>Accounting for sea level rise </vt:lpstr>
      <vt:lpstr>Net carbon stock change in bio</vt:lpstr>
      <vt:lpstr>Net GHG emissions from soil in</vt:lpstr>
      <vt:lpstr>Default factors approach for C</vt:lpstr>
      <vt:lpstr>CH4 emissions from soil</vt:lpstr>
      <vt:lpstr>N2O emissions from soil </vt:lpstr>
      <vt:lpstr>Default factors for N2O emissi</vt:lpstr>
      <vt:lpstr>Average salinity for N2O emiss</vt:lpstr>
      <vt:lpstr>Net GHG Emissions in the proje</vt:lpstr>
      <vt:lpstr>Net carbon stock change in  1</vt:lpstr>
      <vt:lpstr>Net non-CO2 emissions from pre</vt:lpstr>
      <vt:lpstr>Emissions from fossil fuel use</vt:lpstr>
      <vt:lpstr>Net GHG Emission Reductions an</vt:lpstr>
      <vt:lpstr>Total error in project activit</vt:lpstr>
      <vt:lpstr>Estimation of uncertainty in p</vt:lpstr>
      <vt:lpstr>Estimation of uncertainty in b</vt:lpstr>
      <vt:lpstr>Calculation of Verified Carbon</vt:lpstr>
      <vt:lpstr>Net GHG emissions and removals</vt:lpstr>
      <vt:lpstr>Proxy approach for CO2 emissio</vt:lpstr>
      <vt:lpstr>Default factors approach fo 1</vt:lpstr>
      <vt:lpstr>Calculation of deduction from </vt:lpstr>
      <vt:lpstr>Net Emissions from biomass soi</vt:lpstr>
      <vt:lpstr>Net Emissions from biomass  1</vt:lpstr>
      <vt:lpstr>AR Tool 5 (tool)</vt:lpstr>
      <vt:lpstr>AR Tool 05 Direct metho (tool)</vt:lpstr>
      <vt:lpstr>AR Tool 05 Indirect met (tool)</vt:lpstr>
      <vt:lpstr>AR Tool 05 Indirect  1 (tool)</vt:lpstr>
      <vt:lpstr>Direct Method Variables (tool)</vt:lpstr>
      <vt:lpstr>Indirect method (For ve (tool)</vt:lpstr>
      <vt:lpstr>Indirect method (statio (tool)</vt:lpstr>
      <vt:lpstr>AR Tool 14 (tool)</vt:lpstr>
      <vt:lpstr>AR Tool 14 Difference o (tool)</vt:lpstr>
      <vt:lpstr>AR Tool 14 Direct estim (tool)</vt:lpstr>
      <vt:lpstr>AR Tool 14 Estimation b (tool)</vt:lpstr>
      <vt:lpstr>AR Tool 14 Estimating c (tool)</vt:lpstr>
      <vt:lpstr>AR Tool 14 Determinatio (tool)</vt:lpstr>
      <vt:lpstr>AR Tool 14 Sample Plot  (tool)</vt:lpstr>
      <vt:lpstr>AR Tool 14 Double Sampl (tool)</vt:lpstr>
      <vt:lpstr>AR Tool 14 Estimating S (tool)</vt:lpstr>
      <vt:lpstr>AR Tool 14 Updating pre (tool)</vt:lpstr>
      <vt:lpstr>AR Tool 14 Estimatin 1 (tool)</vt:lpstr>
      <vt:lpstr>AR Tool 14 Estimatin 2 (tool)</vt:lpstr>
      <vt:lpstr>AR Tool 14 Estimatin 3 (tool)</vt:lpstr>
      <vt:lpstr>Mean change in tree bio (tool)</vt:lpstr>
      <vt:lpstr>Mean annual change in c (tool)</vt:lpstr>
      <vt:lpstr>Stratified random sampl (tool)</vt:lpstr>
      <vt:lpstr>Double Sampling Mean tr (tool)</vt:lpstr>
      <vt:lpstr>Crown Cover Proportion  (tool)</vt:lpstr>
      <vt:lpstr>Shrub biomass per hecta (tool)</vt:lpstr>
      <vt:lpstr>Sampling design selecti (tool)</vt:lpstr>
      <vt:lpstr>AR Tool 14 Estimatin 4 (tool)</vt:lpstr>
      <vt:lpstr>What is the soil type   (enum)</vt:lpstr>
      <vt:lpstr>What is the soil typ 1 (enum)</vt:lpstr>
      <vt:lpstr>Which method are you us (enum)</vt:lpstr>
      <vt:lpstr>Which approach using in (enum)</vt:lpstr>
      <vt:lpstr>Which method are you 1 (enum)</vt:lpstr>
      <vt:lpstr>Which approach using 1 (enum)</vt:lpstr>
      <vt:lpstr>Which approach using 2 (enum)</vt:lpstr>
      <vt:lpstr>What is the carbon pres (enum)</vt:lpstr>
      <vt:lpstr>Which approach using 3 (enum)</vt:lpstr>
      <vt:lpstr>Which approach using 4 (enum)</vt:lpstr>
      <vt:lpstr>Which system applies to (enum)</vt:lpstr>
      <vt:lpstr>Which approach using 5 (enum)</vt:lpstr>
      <vt:lpstr>Which approach using 6 (enum)</vt:lpstr>
      <vt:lpstr>Which approach using 7 (enum)</vt:lpstr>
      <vt:lpstr>Which proxies using  (enum)</vt:lpstr>
      <vt:lpstr>What is the carbon p 1 (enum)</vt:lpstr>
      <vt:lpstr>Which method are you 2 (enum)</vt:lpstr>
      <vt:lpstr>Which method will you u (enum)</vt:lpstr>
      <vt:lpstr>What is the return load (enum)</vt:lpstr>
      <vt:lpstr>It's a baseline scenari (enum)</vt:lpstr>
      <vt:lpstr>Which method did you us (enum)</vt:lpstr>
      <vt:lpstr>Which method did you 1 (enum)</vt:lpstr>
      <vt:lpstr>Which method did you 2 (enum)</vt:lpstr>
      <vt:lpstr>Which sampling design w (enum)</vt:lpstr>
      <vt:lpstr>Which method did you 3 (enum)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2024-10-18T05:12:07Z</dcterms:created>
  <dcterms:modified xsi:type="dcterms:W3CDTF">2024-10-18T05:12:07Z</dcterms:modified>
</cp:coreProperties>
</file>