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comments3.xml" ContentType="application/vnd.openxmlformats-officedocument.spreadsheetml.comments+xml"/>
  <Override PartName="/xl/threadedComments/threadedComment2.xml" ContentType="application/vnd.ms-excel.threadedcomments+xml"/>
  <Override PartName="/xl/drawings/drawing1.xml" ContentType="application/vnd.openxmlformats-officedocument.drawing+xml"/>
  <Override PartName="/xl/comments4.xml" ContentType="application/vnd.openxmlformats-officedocument.spreadsheetml.comments+xml"/>
  <Override PartName="/xl/threadedComments/threadedComment3.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envisionblockchain-my.sharepoint.com/personal/daniel_norkin_envisionblockchain_com/Documents/Marketing/Clients/UNFCCC/UNFCCC Project Documentation/UNFCCC 16 Methodologies/AMS-II.G/"/>
    </mc:Choice>
  </mc:AlternateContent>
  <xr:revisionPtr revIDLastSave="26" documentId="8_{DE9FCA8F-BFB6-4448-B8EA-7F5600C74278}" xr6:coauthVersionLast="47" xr6:coauthVersionMax="47" xr10:uidLastSave="{FE376F1D-7912-4BDD-AB49-C662F984236A}"/>
  <bookViews>
    <workbookView xWindow="-120" yWindow="-120" windowWidth="29040" windowHeight="15840" xr2:uid="{4CD50C99-8C76-4DFE-BBFB-0A85C16179AC}"/>
  </bookViews>
  <sheets>
    <sheet name="AMS-II.G Mainframe" sheetId="1" r:id="rId1"/>
    <sheet name="FF Emission Factor Table 2" sheetId="2" r:id="rId2"/>
    <sheet name="Tool 19" sheetId="6" r:id="rId3"/>
    <sheet name="Dropdown Items" sheetId="7" r:id="rId4"/>
    <sheet name="Logic Maps " sheetId="8" r:id="rId5"/>
    <sheet name="Tool 21" sheetId="5" r:id="rId6"/>
    <sheet name="Tool 30" sheetId="4" r:id="rId7"/>
    <sheet name="Tool 33" sheetId="3" r:id="rId8"/>
    <sheet name="IWA Properties" sheetId="10" r:id="rId9"/>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72" i="1" l="1"/>
  <c r="H71" i="1" s="1"/>
  <c r="H70" i="1"/>
  <c r="H69" i="1" s="1"/>
  <c r="H50" i="1"/>
  <c r="H49" i="1" s="1"/>
  <c r="H47" i="1" s="1"/>
  <c r="H48" i="1"/>
  <c r="H101" i="1"/>
  <c r="H93" i="1"/>
  <c r="H100" i="1"/>
  <c r="H99" i="1"/>
  <c r="H91" i="1"/>
  <c r="H92" i="1"/>
  <c r="H86" i="1"/>
  <c r="C4" i="6"/>
  <c r="C5" i="6"/>
  <c r="B8" i="6"/>
  <c r="B29" i="6" s="1"/>
  <c r="C9" i="6"/>
  <c r="C10" i="6"/>
  <c r="C11" i="6"/>
  <c r="C12" i="6"/>
  <c r="C13" i="6"/>
  <c r="B14" i="6"/>
  <c r="C14" i="6"/>
  <c r="C15" i="6"/>
  <c r="C16" i="6"/>
  <c r="C17" i="6"/>
  <c r="B18" i="6"/>
  <c r="C18" i="6"/>
  <c r="C19" i="6"/>
  <c r="C20" i="6"/>
  <c r="C21" i="6"/>
  <c r="B22" i="6"/>
  <c r="C22" i="6"/>
  <c r="B26" i="6"/>
  <c r="H87" i="1" l="1"/>
  <c r="C4" i="4"/>
  <c r="C11" i="4"/>
  <c r="H37" i="1"/>
  <c r="H38" i="1"/>
  <c r="H41" i="1" l="1"/>
  <c r="H63" i="1"/>
  <c r="C3" i="4"/>
  <c r="C2" i="4" s="1"/>
  <c r="H36" i="1"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tc={928D74C8-0A1F-47CD-B0F3-47CE0E5E4571}</author>
    <author>tc={28B8856B-9A76-4EC3-AFE8-2027077BE92F}</author>
    <author>tc={50462856-820E-41C8-8376-A815A8C25BF5}</author>
    <author>tc={A7B6E786-2C21-410F-8A7D-3407ABA161CD}</author>
    <author>tc={0A14F09F-F54D-4B88-BD3F-81F76778362B}</author>
    <author>tc={5107851D-FFE9-4EFD-BF9C-4D6B32DFD0F7}</author>
    <author>tc={51D4BC1C-1579-493A-8E92-3477AD9B197D}</author>
    <author>tc={682CDDAB-32EB-471D-9C56-2CB1AAA78450}</author>
    <author>tc={F442A61A-0342-46D0-843F-D6D8C8B18DA8}</author>
    <author>tc={4277DC28-5D7C-47F5-AEE6-6E2A83ED00D3}</author>
    <author>tc={0FB48A12-E914-41E8-9D1D-367053EC9B2E}</author>
    <author>tc={7747A87A-E152-413E-8F4F-C7D5DFA7F0B1}</author>
    <author>tc={885B3885-F712-4512-AA6B-E3C71D4DE7B9}</author>
  </authors>
  <commentList>
    <comment ref="G36" authorId="0" shapeId="0" xr:uid="{928D74C8-0A1F-47CD-B0F3-47CE0E5E4571}">
      <text>
        <t>[Threaded comment]
Your version of Excel allows you to read this threaded comment; however, any edits to it will get removed if the file is opened in a newer version of Excel. Learn more: https://go.microsoft.com/fwlink/?linkid=870924
Comment:
    Eq 1</t>
      </text>
    </comment>
    <comment ref="G41" authorId="1" shapeId="0" xr:uid="{28B8856B-9A76-4EC3-AFE8-2027077BE92F}">
      <text>
        <t>[Threaded comment]
Your version of Excel allows you to read this threaded comment; however, any edits to it will get removed if the file is opened in a newer version of Excel. Learn more: https://go.microsoft.com/fwlink/?linkid=870924
Comment:
    eq 2</t>
      </text>
    </comment>
    <comment ref="G47" authorId="2" shapeId="0" xr:uid="{50462856-820E-41C8-8376-A815A8C25BF5}">
      <text>
        <t>[Threaded comment]
Your version of Excel allows you to read this threaded comment; however, any edits to it will get removed if the file is opened in a newer version of Excel. Learn more: https://go.microsoft.com/fwlink/?linkid=870924
Comment:
    Eq 4, Eq 6, Eq 7, Eq 8, Eq 9</t>
      </text>
    </comment>
    <comment ref="G48" authorId="3" shapeId="0" xr:uid="{A7B6E786-2C21-410F-8A7D-3407ABA161CD}">
      <text>
        <t>[Threaded comment]
Your version of Excel allows you to read this threaded comment; however, any edits to it will get removed if the file is opened in a newer version of Excel. Learn more: https://go.microsoft.com/fwlink/?linkid=870924
Comment:
    Eq 5</t>
      </text>
    </comment>
    <comment ref="G49" authorId="4" shapeId="0" xr:uid="{0A14F09F-F54D-4B88-BD3F-81F76778362B}">
      <text>
        <t>[Threaded comment]
Your version of Excel allows you to read this threaded comment; however, any edits to it will get removed if the file is opened in a newer version of Excel. Learn more: https://go.microsoft.com/fwlink/?linkid=870924
Comment:
    Eq 10</t>
      </text>
    </comment>
    <comment ref="G50" authorId="5" shapeId="0" xr:uid="{5107851D-FFE9-4EFD-BF9C-4D6B32DFD0F7}">
      <text>
        <t>[Threaded comment]
Your version of Excel allows you to read this threaded comment; however, any edits to it will get removed if the file is opened in a newer version of Excel. Learn more: https://go.microsoft.com/fwlink/?linkid=870924
Comment:
    Eq 11</t>
      </text>
    </comment>
    <comment ref="G63" authorId="6" shapeId="0" xr:uid="{51D4BC1C-1579-493A-8E92-3477AD9B197D}">
      <text>
        <t>[Threaded comment]
Your version of Excel allows you to read this threaded comment; however, any edits to it will get removed if the file is opened in a newer version of Excel. Learn more: https://go.microsoft.com/fwlink/?linkid=870924
Comment:
    eq 2</t>
      </text>
    </comment>
    <comment ref="G69" authorId="7" shapeId="0" xr:uid="{682CDDAB-32EB-471D-9C56-2CB1AAA78450}">
      <text>
        <t>[Threaded comment]
Your version of Excel allows you to read this threaded comment; however, any edits to it will get removed if the file is opened in a newer version of Excel. Learn more: https://go.microsoft.com/fwlink/?linkid=870924
Comment:
    Eq 4, Eq 6, Eq 7, Eq 8, Eq 9</t>
      </text>
    </comment>
    <comment ref="G70" authorId="8" shapeId="0" xr:uid="{F442A61A-0342-46D0-843F-D6D8C8B18DA8}">
      <text>
        <t>[Threaded comment]
Your version of Excel allows you to read this threaded comment; however, any edits to it will get removed if the file is opened in a newer version of Excel. Learn more: https://go.microsoft.com/fwlink/?linkid=870924
Comment:
    Eq 5</t>
      </text>
    </comment>
    <comment ref="G71" authorId="9" shapeId="0" xr:uid="{4277DC28-5D7C-47F5-AEE6-6E2A83ED00D3}">
      <text>
        <t>[Threaded comment]
Your version of Excel allows you to read this threaded comment; however, any edits to it will get removed if the file is opened in a newer version of Excel. Learn more: https://go.microsoft.com/fwlink/?linkid=870924
Comment:
    Eq 10</t>
      </text>
    </comment>
    <comment ref="G72" authorId="10" shapeId="0" xr:uid="{0FB48A12-E914-41E8-9D1D-367053EC9B2E}">
      <text>
        <t>[Threaded comment]
Your version of Excel allows you to read this threaded comment; however, any edits to it will get removed if the file is opened in a newer version of Excel. Learn more: https://go.microsoft.com/fwlink/?linkid=870924
Comment:
    Eq 11</t>
      </text>
    </comment>
    <comment ref="H86" authorId="11" shapeId="0" xr:uid="{7747A87A-E152-413E-8F4F-C7D5DFA7F0B1}">
      <text>
        <t xml:space="preserve">[Threaded comment]
Your version of Excel allows you to read this threaded comment; however, any edits to it will get removed if the file is opened in a newer version of Excel. Learn more: https://go.microsoft.com/fwlink/?linkid=870924
Comment:
    This auto-calculated value comes from sheet 2 "FF Emission Factor Table 2" </t>
      </text>
    </comment>
    <comment ref="G87" authorId="12" shapeId="0" xr:uid="{885B3885-F712-4512-AA6B-E3C71D4DE7B9}">
      <text>
        <t>[Threaded comment]
Your version of Excel allows you to read this threaded comment; however, any edits to it will get removed if the file is opened in a newer version of Excel. Learn more: https://go.microsoft.com/fwlink/?linkid=870924
Comment:
    Eq 3</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Jailine Molina</author>
  </authors>
  <commentList>
    <comment ref="A9" authorId="0" shapeId="0" xr:uid="{B74FED9A-FDAA-4479-BADE-09E91B5531EE}">
      <text>
        <r>
          <rPr>
            <sz val="11"/>
            <color theme="1"/>
            <rFont val="Calibri"/>
            <family val="2"/>
            <scheme val="minor"/>
          </rPr>
          <t xml:space="preserve">Jailine Molina:
@Artem this table is part of the policy it is not a module. It is a if/then case, if the project proponent selects "Middle East and North Asia" then the value of 63.9 goes into cell E27 in sheet 1 "Congregated Schema".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tc={156D75F2-607B-46A6-8E37-E11BA7FCDC9C}</author>
    <author>tc={C7F8837F-8A4B-4044-9A63-220CB0A8AD83}</author>
    <author>tc={E82938CF-8D19-4E98-A302-919C8B1A9EBA}</author>
    <author>tc={F530D0B5-1938-4C14-9C92-6D932C537508}</author>
    <author>tc={910C4C51-6DF5-40D2-8F34-5A67F9561B49}</author>
    <author>tc={2196F47B-C8A1-4F4E-BABD-C6956A13ED86}</author>
  </authors>
  <commentList>
    <comment ref="A4" authorId="0" shapeId="0" xr:uid="{156D75F2-607B-46A6-8E37-E11BA7FCDC9C}">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5" authorId="1" shapeId="0" xr:uid="{C7F8837F-8A4B-4044-9A63-220CB0A8AD83}">
      <text>
        <t xml:space="preserve">[Threaded comment]
Your version of Excel allows you to read this threaded comment; however, any edits to it will get removed if the file is opened in a newer version of Excel. Learn more: https://go.microsoft.com/fwlink/?linkid=870924
Comment:
    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
      </text>
    </comment>
    <comment ref="A12" authorId="2" shapeId="0" xr:uid="{E82938CF-8D19-4E98-A302-919C8B1A9EBA}">
      <text>
        <t xml:space="preserve">[Threaded comment]
Your version of Excel allows you to read this threaded comment; however, any edits to it will get removed if the file is opened in a newer version of Excel. Learn more: https://go.microsoft.com/fwlink/?linkid=870924
Comment:
    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
      </text>
    </comment>
    <comment ref="A13" authorId="3" shapeId="0" xr:uid="{F530D0B5-1938-4C14-9C92-6D932C537508}">
      <text>
        <t xml:space="preserve">[Threaded comment]
Your version of Excel allows you to read this threaded comment; however, any edits to it will get removed if the file is opened in a newer version of Excel. Learn more: https://go.microsoft.com/fwlink/?linkid=870924
Comment:
    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
      </text>
    </comment>
    <comment ref="A24" authorId="4" shapeId="0" xr:uid="{910C4C51-6DF5-40D2-8F34-5A67F9561B49}">
      <text>
        <t>[Threaded comment]
Your version of Excel allows you to read this threaded comment; however, any edits to it will get removed if the file is opened in a newer version of Excel. Learn more: https://go.microsoft.com/fwlink/?linkid=870924
Comment: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
      </text>
    </comment>
    <comment ref="A25" authorId="5" shapeId="0" xr:uid="{2196F47B-C8A1-4F4E-BABD-C6956A13ED86}">
      <text>
        <t xml:space="preserve">[Threaded comment]
Your version of Excel allows you to read this threaded comment; however, any edits to it will get removed if the file is opened in a newer version of Excel. Learn more: https://go.microsoft.com/fwlink/?linkid=870924
Comment:
    Help Text: The stock data should be used only if there is no sales data. 
Reply:
    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tc={3C59F5B5-F35F-40C8-9D76-F5FC87F469C8}</author>
  </authors>
  <commentList>
    <comment ref="B2" authorId="0" shapeId="0" xr:uid="{3C59F5B5-F35F-40C8-9D76-F5FC87F469C8}">
      <text>
        <t>[Threaded comment]
Your version of Excel allows you to read this threaded comment; however, any edits to it will get removed if the file is opened in a newer version of Excel. Learn more: https://go.microsoft.com/fwlink/?linkid=870924
Comment:
    eq 1</t>
      </text>
    </comment>
  </commentList>
</comments>
</file>

<file path=xl/sharedStrings.xml><?xml version="1.0" encoding="utf-8"?>
<sst xmlns="http://schemas.openxmlformats.org/spreadsheetml/2006/main" count="1581" uniqueCount="1031">
  <si>
    <t>Required Field</t>
  </si>
  <si>
    <t>Schema Type</t>
  </si>
  <si>
    <t>Question</t>
  </si>
  <si>
    <t>Allow Multiple Answers</t>
  </si>
  <si>
    <t>Answer</t>
  </si>
  <si>
    <t>Project Details</t>
  </si>
  <si>
    <t>Yes</t>
  </si>
  <si>
    <t>String</t>
  </si>
  <si>
    <t>No</t>
  </si>
  <si>
    <t>Type of Activity</t>
  </si>
  <si>
    <t>Project Eligibility</t>
  </si>
  <si>
    <t>The project activity would not occur or be financially attractive without the income associated with the sale of CERs.</t>
  </si>
  <si>
    <t>Name</t>
  </si>
  <si>
    <t>John Doe</t>
  </si>
  <si>
    <t xml:space="preserve">Owner </t>
  </si>
  <si>
    <t>Address</t>
  </si>
  <si>
    <t>Phone Number</t>
  </si>
  <si>
    <t>(555) 222-3131</t>
  </si>
  <si>
    <t>Email</t>
  </si>
  <si>
    <t>JD@reighting@gmail.com</t>
  </si>
  <si>
    <t>Participation under other GHG Programs</t>
  </si>
  <si>
    <t>Other Forms of Environmental Credit</t>
  </si>
  <si>
    <t>Title and Reference of Methodologies</t>
  </si>
  <si>
    <t>Date Range</t>
  </si>
  <si>
    <t>Crediting Period</t>
  </si>
  <si>
    <t>Monitoring Period</t>
  </si>
  <si>
    <t>Monitoring Plan</t>
  </si>
  <si>
    <t>Monitoring plan was structured based on AMS-II.G criteria</t>
  </si>
  <si>
    <t>Project Emission Reductions</t>
  </si>
  <si>
    <t>Auto-Calculate</t>
  </si>
  <si>
    <t>Number</t>
  </si>
  <si>
    <t>Emission factor of fossil fuels projected to be used to substitute non-renewable woddy biomass by similar consumers (t CO2e/TJ)</t>
  </si>
  <si>
    <t>Middle East and North Africa</t>
  </si>
  <si>
    <t>East Asia and the Pacific</t>
  </si>
  <si>
    <t>Europe and Central Asia</t>
  </si>
  <si>
    <t>Latin America and the Caribbean</t>
  </si>
  <si>
    <t>South Asia</t>
  </si>
  <si>
    <t>Sub-Saharan Africa</t>
  </si>
  <si>
    <t>Carbon dioxide emission factor for diesel generating system used for offgrid power generation purposes</t>
  </si>
  <si>
    <t>Table 1</t>
  </si>
  <si>
    <t>Cases</t>
  </si>
  <si>
    <t>Mini-grid with 24 hour service</t>
  </si>
  <si>
    <t>(a) Mini-grid with temporary service (4 – 6 hr/day); (b) Productive applications; (c) Water pumps</t>
  </si>
  <si>
    <t>Mini-grid with storage</t>
  </si>
  <si>
    <t>Load factors [%]</t>
  </si>
  <si>
    <t>Size</t>
  </si>
  <si>
    <t>&lt;15 kilowatts (kW)</t>
  </si>
  <si>
    <t xml:space="preserve">&gt;=15 &lt;35 kW </t>
  </si>
  <si>
    <t>&gt;=35 &lt;135 kW</t>
  </si>
  <si>
    <t>&gt;=135&lt;200 kW</t>
  </si>
  <si>
    <t>&gt; 200 kW</t>
  </si>
  <si>
    <t>Carbon dioxide emission factor for kerosene used for lighting applications</t>
  </si>
  <si>
    <r>
      <rPr>
        <sz val="11"/>
        <color rgb="FF000000"/>
        <rFont val="Calibri"/>
        <family val="2"/>
      </rPr>
      <t xml:space="preserve">For the </t>
    </r>
    <r>
      <rPr>
        <b/>
        <sz val="11"/>
        <color rgb="FF000000"/>
        <rFont val="Calibri"/>
        <family val="2"/>
      </rPr>
      <t>first 55 kWh</t>
    </r>
    <r>
      <rPr>
        <sz val="11"/>
        <color rgb="FF000000"/>
        <rFont val="Calibri"/>
        <family val="2"/>
      </rPr>
      <t xml:space="preserve"> of electricity supplied to the user by the project electricity generating system in a given year</t>
    </r>
  </si>
  <si>
    <t>2.72 kg</t>
  </si>
  <si>
    <t xml:space="preserve">Electricity supplied that is above 55kWh </t>
  </si>
  <si>
    <t xml:space="preserve">Table 1 </t>
  </si>
  <si>
    <t>Wood-to-charcoal conversion factor</t>
  </si>
  <si>
    <t>Wood-to-charcoal conversion factor; kg of fuelwood (wet basis)
per kg of charcoal (dry basis)</t>
  </si>
  <si>
    <t>Fraction of non-renewable biomass</t>
  </si>
  <si>
    <t>The fraction of non-renewable biomass (fNRB)</t>
  </si>
  <si>
    <t>Efficiency of pre-project cooking device</t>
  </si>
  <si>
    <t>A three-stone fire using firewood (not charcoal)</t>
  </si>
  <si>
    <t>A cookstove with no improved combustion air supply or flue gas ventilation</t>
  </si>
  <si>
    <t>Other type of devices</t>
  </si>
  <si>
    <t>Fraction of woody biomass that can be established as non-renewable-to-charcoal conversion factor</t>
  </si>
  <si>
    <t>fNRB Fraction of non-renewable biomass in the applicable area in the relevant period (fraction or %)</t>
  </si>
  <si>
    <t>NRB Quantity of non-renewable biomass consumed in the applicable area in
the relevant period (tonnes)</t>
  </si>
  <si>
    <t>RB Quantity of renewable biomass that is available on a sustainable basis in
the applicable area in the relevant period (tonnes)_x000D_</t>
  </si>
  <si>
    <t xml:space="preserve">MAIforest,i Mean Annual Increment of woody biomass growth per hectare in subcategory i of forest areas in the relevant period (tonnes/ha/yr) </t>
  </si>
  <si>
    <t>MAIother,i Mean Annual Increment of woody biomass growth per hectare in subcategory i of other land areas in the relevant period (tonnes/ha/yr)_x000D_</t>
  </si>
  <si>
    <t>Fforest,i Extent of forest in sub-category i in the relevant period (ha)_x000D_</t>
  </si>
  <si>
    <t>Fother,i Extent of other land in sub-category i in the relevant period (ha)</t>
  </si>
  <si>
    <t>Pforest,i Extent of non-accessible area (e.g. protected area where extraction of
wood is prohibited, geographically remote area) within forest areas (in subcategory i) in the relevant period (ha)</t>
  </si>
  <si>
    <t>Pother,i Extent of non-accessible area (e.g. protected area where extraction of
wood is prohibited, geographically remote area) within other land areas (in
sub-category i) in the relevant period (ha)</t>
  </si>
  <si>
    <t>H Total consumption of woody biomass in the applicable area in the relevant period (tonnes)</t>
  </si>
  <si>
    <t>HW Average consumption of wood fuel per household, including fuelwood and
charcoal, in the applicable area in the relevant period (tonnes//household)</t>
  </si>
  <si>
    <t>CE Commercial woody biomass consumption for energy applications (e.g.
commercial, industrial or institutional uses of woody biomass in ovens,
boilers etc.) that are extracted from forests or other land areas in the applicable area in the relevant period (tonnes)</t>
  </si>
  <si>
    <t>NE Commercial woody biomass consumption for non-energy applications
(e.g. construction, furniture) that are extracted from forests or other land
areas in the applicable area in the relevant period (tonnes)</t>
  </si>
  <si>
    <t>N Number of households consuming wood fuel within the applicable area in
the relevant period (number)</t>
  </si>
  <si>
    <t>Project Scope: 03</t>
  </si>
  <si>
    <t>Energy efficiency: Displacement or energy efficiency enhancement of existing heat generation units results in saving of non-renewable biomass and reduction of GHG emissions</t>
  </si>
  <si>
    <t>Project Category: Energy demand</t>
  </si>
  <si>
    <t>Introduction of efficient thermal energy generation units utilizing non-renewable biomass (e.g. complete replacement of existing biomass-fired cookstoves or ovens or dryers with more efficient appliances), or retrofitting of existing units reducing the use of non-renewable biomass for combustion</t>
  </si>
  <si>
    <t>X Cookstove Project</t>
  </si>
  <si>
    <t>Notes</t>
  </si>
  <si>
    <t>Additionality Determination</t>
  </si>
  <si>
    <t>Select the option that will be used to demonstrate additionality:</t>
  </si>
  <si>
    <t>Parameter</t>
  </si>
  <si>
    <t>If/Then</t>
  </si>
  <si>
    <t>ERy,i,j</t>
  </si>
  <si>
    <t>HRy,i,j</t>
  </si>
  <si>
    <t>FNRB,y</t>
  </si>
  <si>
    <t>NCVbiomass</t>
  </si>
  <si>
    <t>Efprojected_fossilfuel</t>
  </si>
  <si>
    <t>Emission factor of fossil fuels projected to be used to substitute nonrenewable woody biomass by similar consumers (tCO2e/TJ)</t>
  </si>
  <si>
    <t>Number of project devices of type i and batch j commissioned (number)</t>
  </si>
  <si>
    <t>ny,i,j</t>
  </si>
  <si>
    <t xml:space="preserve">µy </t>
  </si>
  <si>
    <t xml:space="preserve">By,savings,i,j </t>
  </si>
  <si>
    <t>Quantity of woody biomass that is saved per cookstove device of type and batch j during year y (tonnes)</t>
  </si>
  <si>
    <t>Thermal energy output delivered per project device i in batch j during
year y (TJ)</t>
  </si>
  <si>
    <t xml:space="preserve">nold,i,j </t>
  </si>
  <si>
    <t>Efficiency of the old devices being replaced by project devices of type i
and batch j (fraction)</t>
  </si>
  <si>
    <t>Efficiency of the project device i and batch j (fraction)</t>
  </si>
  <si>
    <t xml:space="preserve">nnew,i,j </t>
  </si>
  <si>
    <t>Rated thermal capacity as per manufacturer specification (kW)</t>
  </si>
  <si>
    <t xml:space="preserve">HCi,j </t>
  </si>
  <si>
    <t>Number of hours of utilization of the device during the year y (hours)</t>
  </si>
  <si>
    <t xml:space="preserve">ty,i,j </t>
  </si>
  <si>
    <t>Selective Disclosure</t>
  </si>
  <si>
    <t>Multiple Answers</t>
  </si>
  <si>
    <t>TOOL 21: Demonstration of additionality of small_x0002_scale project activities</t>
  </si>
  <si>
    <t xml:space="preserve">Is the information used to complete this form in regards to a PA or CPA? </t>
  </si>
  <si>
    <t>PA</t>
  </si>
  <si>
    <t>Demonstration of additionality of small_x0002_scale project activities for PA</t>
  </si>
  <si>
    <t>Is PA aggregate size &lt;=SSC 
thresholds (15MW, 60GWh/y, 
60ktCO2e/y)?</t>
  </si>
  <si>
    <t>If Yes: Move to question in F6
If No: Use regular additionality procedure</t>
  </si>
  <si>
    <t>Is PA comprised of one or 
more technologies from the 
positive list under TOOL32?</t>
  </si>
  <si>
    <t>If Yes: PA is automatically additional
If No: Move to question in F7</t>
  </si>
  <si>
    <t>Is PA aggregate size &lt;= 
MSC thresholds (5MW, 
20GWh/y, 20ktCO2e/y) under
Tool 19?</t>
  </si>
  <si>
    <t>If Yes: Move to question in F8
If No: Use regular additionality procedure</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</si>
  <si>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</si>
  <si>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PA is automatically additional
If No: Use regular additionality procedure</t>
  </si>
  <si>
    <t>Demonstration of additionality of small_x0002_scale project activities for CPA</t>
  </si>
  <si>
    <t>Is CPA aggregate size &lt;=SSC 
thresholds (15MW, 60GWh/y, 
60ktCO2e/y)?</t>
  </si>
  <si>
    <t>If Yes: Move to question in F11
If No: Move to question in F12</t>
  </si>
  <si>
    <t>Is CPA comprised of one or 
more technologies from the 
positive list under TOOL32?</t>
  </si>
  <si>
    <t>If Yes: CPA is automatically additional
If No: Move to question in F13</t>
  </si>
  <si>
    <t>Is CPA aggregate size &lt;= 
MSC thresholds (5MW, 
20GWh/y, 20ktCO2e/y) under
Tool 19?</t>
  </si>
  <si>
    <t>If Yes: Move to question in F14
If No: Use regular additionality procedure</t>
  </si>
  <si>
    <t>Is CPA comprised of only units of size &lt; = MSC thresholds (5MW, 20GWh/y, 20ktCO2e/y) as specified under MSC additionality Tool 19?</t>
  </si>
  <si>
    <t>Does it meet one of the below conditions defined under Tool 19?
i) Is it implemented in an LDC/SIDS or a SUZ?
ii) Does it involve technologies/measures included under para 11 (c), 12(b) and 13 (b) and end users are Households/communities/SMEs?
iii) Does it comprise of specific grid connected renewable energy technologies recommended by the host country and approved by the Board?
iv) Is it implemented in an off-grid area ( =&lt;12 hrs/day grid availability) supplying to households/communities?</t>
  </si>
  <si>
    <t>If Yes: CPA is automatically additional
If No: Use regular additionality procedure</t>
  </si>
  <si>
    <t>Regular Additionality Procedure</t>
  </si>
  <si>
    <t>Help Text</t>
  </si>
  <si>
    <t>Project participants shall provide an explanation to show that the project activity would not have occurred anyway due to at least one of the following barriers:</t>
  </si>
  <si>
    <t>Investment barrier: a financially more viable alternative to the project activity would  have led to higher emissions;</t>
  </si>
  <si>
    <t>Technological barrier: a less technologically advanced alternative to the project activity involves lower risks due to the performance uncertainty or low market share of the new technology adopted for the project activity and so would have led to higher emissions</t>
  </si>
  <si>
    <t>Barrier due to prevailing practice: prevailing practice or existing regulatory or policy requirements would have led to implementation of a technology with higher emissions</t>
  </si>
  <si>
    <t>Other barriers: without the project activity, for another specific reason identified by the project participant, such as institutional barriers or limited information, managerial resources, organizational capacity, financial resources, or capacity to absorb new technologies, emissions would have been higher</t>
  </si>
  <si>
    <t xml:space="preserve">Auto-calculate </t>
  </si>
  <si>
    <t xml:space="preserve">Final Result </t>
  </si>
  <si>
    <t>Auto-calculate</t>
  </si>
  <si>
    <t>Additionality</t>
  </si>
  <si>
    <t xml:space="preserve">If &lt;= 1.5%, additional </t>
  </si>
  <si>
    <t>Blank</t>
  </si>
  <si>
    <t>Indicate the market penetration of the proposed technology based on stock of units, in the applicable geographic area.</t>
  </si>
  <si>
    <t xml:space="preserve">If &lt;= 2.5%, additional </t>
  </si>
  <si>
    <t>Indicate the market penetration of the proposed technology based on annual sales of units, in the applicable geographic area.</t>
  </si>
  <si>
    <t>Determination of penetration of proposed technology/measure</t>
  </si>
  <si>
    <t xml:space="preserve">Select One </t>
  </si>
  <si>
    <t xml:space="preserve">If yes, additional </t>
  </si>
  <si>
    <t>Does the project activity consist of one or more of the following technology/measures related to an emission reduction activity where end users of the technology/measure are households, communities, or SMEs? i) Solar lamps; ii) Biogas digesters.</t>
  </si>
  <si>
    <t xml:space="preserve">Is the geographic location of the project activity is in an LDC/SIDS or SUZ of the host country? </t>
  </si>
  <si>
    <t>One must be additional</t>
  </si>
  <si>
    <t>Type III: Other project activities not included in Type I or Type II that aim to achieve GHG emissions reductions at a scale of no more than 20 ktCO2e per year.</t>
  </si>
  <si>
    <t>Does the project activity consist of one or more of the following technology/measures related to energy efficiency where end users of the technology/measure are households, communities or SMEs? (i) High efficiency biomass fired devices (e.g. energy efficient cookstoves; (ii) Micro-irrigation systems; (iii) Energy efficient pump-set for agriculture.</t>
  </si>
  <si>
    <t xml:space="preserve">Type II: Energy efficiency project activities that aim to achieve energy savings at a scale of no more than 20 GWh per year. </t>
  </si>
  <si>
    <t xml:space="preserve">Does the project activity employ specific renewable energy technologies/measures recommended by the host country designated national authority (DNA) and approved by the Board to be additional in the host country? See Help Text for conditions that shall apply for DNA recommendations. </t>
  </si>
  <si>
    <t xml:space="preserve">Does the project activity consist of a qualifying technology/measure for distributed energy generation (not connected to a national or regional grid) where end users are households, communities or small and medium-sized enterprises (SMEs)? </t>
  </si>
  <si>
    <t xml:space="preserve">Is the project activity an off-grid activity supplying energy to households/communities (less than 12 hours’ grid availability per 24 hours is also considered “off-grid” for this assessment)? </t>
  </si>
  <si>
    <t xml:space="preserve">The geographic location of the project activity in one of the least developed countries or the small island developing States (LDCs/SIDS) or in a SUZ of the host country? </t>
  </si>
  <si>
    <t xml:space="preserve">Type I: Project activities up to 5 MW that employ renewable energy as their primary technology. </t>
  </si>
  <si>
    <t xml:space="preserve">Applicability </t>
  </si>
  <si>
    <t xml:space="preserve">Must be yes </t>
  </si>
  <si>
    <t xml:space="preserve">Do the results of "TOOL 20: Assessment of debundling for SSC project activities" deem the project to be either 1) a debundled component of a large-scale activity but can qualify, or 2) not a debundled component of a large-scale activity? </t>
  </si>
  <si>
    <t>Must be no</t>
  </si>
  <si>
    <t xml:space="preserve">Does the project involve technologies/measures included in approved methodologies “AMS-III.V: Decrease of coke consumption in blast furnace by installing dust/sludge recycling system in steel works”, “AMS-III.P: Recovery and utilization of waste gas in refinery facilities”, “AMS-III.Q: Waste Energy Recovery (gas/heat/pressure) Projects” or “AMS-III.W: Methane capture and destruction in non-hydrocarbon mining activities”? </t>
  </si>
  <si>
    <t xml:space="preserve">Do the sums of each component type meet the respective microscale thresholds?  </t>
  </si>
  <si>
    <t xml:space="preserve">Does each component meet the microscale threshold?  </t>
  </si>
  <si>
    <t xml:space="preserve">Yes </t>
  </si>
  <si>
    <t xml:space="preserve">Does the project involve multiple components? </t>
  </si>
  <si>
    <t>Type I: Project activities up to 5 MW that employ renewable energy as their primary technology.</t>
  </si>
  <si>
    <t xml:space="preserve">Select the applicable project type. </t>
  </si>
  <si>
    <t>Required</t>
  </si>
  <si>
    <t>NA</t>
  </si>
  <si>
    <t>Type II: Energy efficiency project activities that aim to achieve energy savings at a scale of no more than 20 GWh per year.</t>
  </si>
  <si>
    <t>Yes/No</t>
  </si>
  <si>
    <t>Applicable Project Types</t>
  </si>
  <si>
    <t>[Click to add batch of project devices]</t>
  </si>
  <si>
    <t>Proportion of commissioned project devices of type i and batch j (N0,i,j) that remain operating in year y (fraction)</t>
  </si>
  <si>
    <t>N0,i,j</t>
  </si>
  <si>
    <t>Net calorific value of the non-renewable woody biomass that is substituted (TJ/tonne)</t>
  </si>
  <si>
    <t>Fraction of woody biomass that can be established as non-renewable biomass (fraction or %)</t>
  </si>
  <si>
    <t>Emission reductions by project device of type i and batch j during year y (tCO2e)</t>
  </si>
  <si>
    <t>Adjustment to account for any continued use of pre-project devices during the year y</t>
  </si>
  <si>
    <t>[Click to add project devices to batch]</t>
  </si>
  <si>
    <t>Calculation Determination for Emission Factor of Fossil Fuels</t>
  </si>
  <si>
    <t>For the emission factor of fossil fuels projected to be used to substitute non-renewable woody biomass by similar consumers, either the default regional values in table 2 or a value calculated from equation (3) may be used. Which option are you using for this project?</t>
  </si>
  <si>
    <t>Default emission factor of fossil fuels projected to be used to substitute nonrenewable woody biomass by similar consumers (tCO2e/TJ)</t>
  </si>
  <si>
    <t>Global Warming Potential of CH4 valid for the commitment period</t>
  </si>
  <si>
    <t>Global Warming Potential of N2O valid for the commitment period</t>
  </si>
  <si>
    <t>xj</t>
  </si>
  <si>
    <t>EFFF,j,CO2</t>
  </si>
  <si>
    <t>EFFF,j,CH4</t>
  </si>
  <si>
    <t>EFFF,j,N2O</t>
  </si>
  <si>
    <t>GWPCH4</t>
  </si>
  <si>
    <t>GWPN2O</t>
  </si>
  <si>
    <t>[Click to add fuel type]</t>
  </si>
  <si>
    <t>Percentage share of fossil fuel use (a fraction representing the share of fossil fuel type j in total fossil fuel used in the region/country or project area for cooking)</t>
  </si>
  <si>
    <t>Fuel type</t>
  </si>
  <si>
    <t>j</t>
  </si>
  <si>
    <t>Kerosene</t>
  </si>
  <si>
    <t>CH4 emission factor for the fossil fuel j. Use a value in the table 3 (tCH4/TJ)</t>
  </si>
  <si>
    <t>CO2 emission factor for the fossil fuel j. Use a value in the table 3 (tCO2/TJ)</t>
  </si>
  <si>
    <t>N2O emission factor for the fossil fuel j. Use a value in the table 3 (tN2O/TJ)</t>
  </si>
  <si>
    <t>Out of the following options which one will be used to calculate the quantity of woody biomass that is saved per cookstove device of type i and batch j during year y (By,savings)?</t>
  </si>
  <si>
    <t>Annual quantity of woody biomass that would have been used in the absence of the project activity to generate thermal energy equivalent to that provided by the project device type i and batch j (tonnes/year)</t>
  </si>
  <si>
    <t>Annual quantity of woody biomass used in tonnes per project device of type i and batch j, measured as per the KPT protocol (tonnes/year)</t>
  </si>
  <si>
    <t>Bold,i,j</t>
  </si>
  <si>
    <t>Bnew,KPT,i,j</t>
  </si>
  <si>
    <t>Quantity of woody biomass used by project devices in tonnes per device of type i and batch j (tonnes)</t>
  </si>
  <si>
    <t>Specific fuel consumption or fuel consumption rate of the pre-project devices (tonnes of fuel/unit output or tonnes of fuel/hour)</t>
  </si>
  <si>
    <t>Specific fuel consumption or the fuel consumption rate of the devices of type i and batch j deployed as part of the project (tonnes of fuel/unit output or tonnes of fuel/hour)</t>
  </si>
  <si>
    <t>Annual quantity of woody biomass that would have been used in the household in the absence of the project activity to generate thermal energy equivalent to that provided by the project devices (tonnes/household/year)</t>
  </si>
  <si>
    <t>Number of project devices per household (number)</t>
  </si>
  <si>
    <t>Np,HH</t>
  </si>
  <si>
    <t>Bold,p</t>
  </si>
  <si>
    <t>Annual quantity of woody biomass that would have been used per person in the household in the absence of the project activity to generate thermal energy equivalent to that provided by the project devices (tonnes/person/year)</t>
  </si>
  <si>
    <t>Bold,HH</t>
  </si>
  <si>
    <t>Average number of persons per household (number)</t>
  </si>
  <si>
    <t>Nd,HH</t>
  </si>
  <si>
    <t>SCold</t>
  </si>
  <si>
    <t>SCnew,i,j</t>
  </si>
  <si>
    <t>Thermal Energy Output (TEO)</t>
  </si>
  <si>
    <t>Water boiling test (WBT)</t>
  </si>
  <si>
    <t>Emission reductions during year y (tCO2e)</t>
  </si>
  <si>
    <t xml:space="preserve">ERy </t>
  </si>
  <si>
    <t>Leakage</t>
  </si>
  <si>
    <t>Leakage from project activities in year y</t>
  </si>
  <si>
    <t>LEy</t>
  </si>
  <si>
    <t>If the option "Water boiling test (WBT)" is used, select which equation will be used to calculate By,savings,i,j?</t>
  </si>
  <si>
    <t>Equation 7</t>
  </si>
  <si>
    <t>By=1,new,i,j,savings</t>
  </si>
  <si>
    <t>Summary Description of the Project</t>
  </si>
  <si>
    <t>Sectoral Scope</t>
  </si>
  <si>
    <t>Project Type</t>
  </si>
  <si>
    <t>GeoJSON</t>
  </si>
  <si>
    <t>Project Participant Organization Name</t>
  </si>
  <si>
    <t>Project Participant Contact Person</t>
  </si>
  <si>
    <t xml:space="preserve">Project Participant Title </t>
  </si>
  <si>
    <t xml:space="preserve">Project Participant Address </t>
  </si>
  <si>
    <t xml:space="preserve">Project Participant Telephone </t>
  </si>
  <si>
    <t>Project Participant Email</t>
  </si>
  <si>
    <t>Project Ownership</t>
  </si>
  <si>
    <t>Emissions Trading Programs and Other Binding Limits</t>
  </si>
  <si>
    <t>Projects Rejected by Other GHG Programs</t>
  </si>
  <si>
    <t>Project Start Date</t>
  </si>
  <si>
    <t>Compliance with Laws, Statutes and Other Regulatory Frameworks</t>
  </si>
  <si>
    <t>Sustainable development</t>
  </si>
  <si>
    <t>Further Information</t>
  </si>
  <si>
    <t xml:space="preserve">Date  </t>
  </si>
  <si>
    <t>12/31/2022-12/30/2029</t>
  </si>
  <si>
    <t>12/31/2022-12/30/2030</t>
  </si>
  <si>
    <t>-23,354786° N, 43,663124° E</t>
  </si>
  <si>
    <t>The project is a voluntary effort by the project proponent.</t>
  </si>
  <si>
    <t>Environment well-being, Social well-being, Economic well-being</t>
  </si>
  <si>
    <t>N/A</t>
  </si>
  <si>
    <t>Option 2: Tool 21</t>
  </si>
  <si>
    <t>Properties</t>
  </si>
  <si>
    <t>Property</t>
  </si>
  <si>
    <t>AccountableImpactOrganization.id</t>
  </si>
  <si>
    <t>AccountableImpactOrganization.name</t>
  </si>
  <si>
    <t>AccountableImpactOrganization.description</t>
  </si>
  <si>
    <t>AccountableImpactOrganization.addresses</t>
  </si>
  <si>
    <t>AccountableImpactOrganization.owners</t>
  </si>
  <si>
    <t>AccountableImpactOrganization.country</t>
  </si>
  <si>
    <t>AccountableImpactOrganization.region</t>
  </si>
  <si>
    <t>AccountableImpactOrganization.informationLink</t>
  </si>
  <si>
    <t>AccountableImpactOrganization.mediaLinks</t>
  </si>
  <si>
    <t>AccountableImpactOrganization.attestations</t>
  </si>
  <si>
    <t>AccountableImpactOrganization.activityImpactModules</t>
  </si>
  <si>
    <t>ActivityImpactModule.id</t>
  </si>
  <si>
    <t>ActivityImpactModule.aioId</t>
  </si>
  <si>
    <t>ActivityImpactModule.name</t>
  </si>
  <si>
    <t>ActivityImpactModule.classificationCategory</t>
  </si>
  <si>
    <t>ActivityImpactModule.classificationMethod</t>
  </si>
  <si>
    <t>ActivityImpactModule.benefitCategory</t>
  </si>
  <si>
    <t>ActivityImpactModule.projectScope</t>
  </si>
  <si>
    <t>ActivityImpactModule.projectType</t>
  </si>
  <si>
    <t>ActivityImpactModule.projectScale</t>
  </si>
  <si>
    <t>ActivityImpactModule.arbId</t>
  </si>
  <si>
    <t>ActivityImpactModule.geographicLocation</t>
  </si>
  <si>
    <t>ActivityImpactModule.firstYearIssuance</t>
  </si>
  <si>
    <t>ActivityImpactModule.registryProjectId</t>
  </si>
  <si>
    <t>ActivityImpactModule.developers</t>
  </si>
  <si>
    <t>ActivityImpactModule.sponsors</t>
  </si>
  <si>
    <t>ActivityImpactModule.claimSources</t>
  </si>
  <si>
    <t>ActivityImpactModule.impactClaims</t>
  </si>
  <si>
    <t>ActivityImpactModule.mrvExtensions</t>
  </si>
  <si>
    <t>ActivityImpactModule.validations</t>
  </si>
  <si>
    <t>ActivityImpactModule.attestations</t>
  </si>
  <si>
    <t>ActivityImpactModule.accountableImpactOrganization</t>
  </si>
  <si>
    <t>Address.addressType</t>
  </si>
  <si>
    <t>Address.addressLines</t>
  </si>
  <si>
    <t>Address.city</t>
  </si>
  <si>
    <t>Address.state</t>
  </si>
  <si>
    <t>Address.zip</t>
  </si>
  <si>
    <t>Address.country</t>
  </si>
  <si>
    <t>Any.typeUrl</t>
  </si>
  <si>
    <t>Any.value</t>
  </si>
  <si>
    <t>Attestation.tag</t>
  </si>
  <si>
    <t>Attestation.type</t>
  </si>
  <si>
    <t>Attestation.proofType</t>
  </si>
  <si>
    <t>Attestation.attestor</t>
  </si>
  <si>
    <t>Attestation.signature</t>
  </si>
  <si>
    <t>Audits.auditDate</t>
  </si>
  <si>
    <t>Audits.auditReports</t>
  </si>
  <si>
    <t>CRU.id</t>
  </si>
  <si>
    <t>CRU.quantity</t>
  </si>
  <si>
    <t>CRU.unit</t>
  </si>
  <si>
    <t>CRU.ownerId</t>
  </si>
  <si>
    <t>CRU.listingAgentId</t>
  </si>
  <si>
    <t>CRU.coreCarbonPrinciples</t>
  </si>
  <si>
    <t>CRU.climateLabels</t>
  </si>
  <si>
    <t>CRU.status</t>
  </si>
  <si>
    <t>CRU.referencedCredit</t>
  </si>
  <si>
    <t>CRU.appliedToId</t>
  </si>
  <si>
    <t>CRU.processedClaimId</t>
  </si>
  <si>
    <t>CRU.issuerId</t>
  </si>
  <si>
    <t>CRU.processedClaim</t>
  </si>
  <si>
    <t>CheckpointResult.id</t>
  </si>
  <si>
    <t>CheckpointResult.checkpointId</t>
  </si>
  <si>
    <t>CheckpointResult.linkToVerificationData</t>
  </si>
  <si>
    <t>CheckpointResult.dateRange</t>
  </si>
  <si>
    <t>CheckpointResult.efBefore</t>
  </si>
  <si>
    <t>CheckpointResult.efAfter</t>
  </si>
  <si>
    <t>CheckpointResult.mrvExtensions</t>
  </si>
  <si>
    <t>ClaimSource.id</t>
  </si>
  <si>
    <t>ClaimSource.aimId</t>
  </si>
  <si>
    <t>ClaimSource.name</t>
  </si>
  <si>
    <t>ClaimSource.description</t>
  </si>
  <si>
    <t>ClaimSource.location</t>
  </si>
  <si>
    <t>ClaimSource.sourceType</t>
  </si>
  <si>
    <t>ClaimSource.unitOfMeasure</t>
  </si>
  <si>
    <t>ClaimSource.sourceIdentifier</t>
  </si>
  <si>
    <t>ClaimSource.mrvExtensions</t>
  </si>
  <si>
    <t>ClimateLabel.id</t>
  </si>
  <si>
    <t>ClimateLabel.name</t>
  </si>
  <si>
    <t>ClimateLabel.description</t>
  </si>
  <si>
    <t>CoBenefit.unSdg</t>
  </si>
  <si>
    <t>CoBenefit.description</t>
  </si>
  <si>
    <t>CoreCarbonPrinciples.assetId</t>
  </si>
  <si>
    <t>CoreCarbonPrinciples.issuanceDate</t>
  </si>
  <si>
    <t>CoreCarbonPrinciples.vintage</t>
  </si>
  <si>
    <t>CoreCarbonPrinciples.generationType</t>
  </si>
  <si>
    <t>CoreCarbonPrinciples.verificationStandard</t>
  </si>
  <si>
    <t>CoreCarbonPrinciples.mitigationActivity</t>
  </si>
  <si>
    <t>CoreCarbonPrinciples.durability</t>
  </si>
  <si>
    <t>CoreCarbonPrinciples.replacement</t>
  </si>
  <si>
    <t>CoreCarbonPrinciples.parisAgreementCompliance</t>
  </si>
  <si>
    <t>CoreCarbonPrinciples.quantifiedSdgImpacts</t>
  </si>
  <si>
    <t>CoreCarbonPrinciples.adaptationCoBenefits</t>
  </si>
  <si>
    <t>Credential.context</t>
  </si>
  <si>
    <t>Credential.id</t>
  </si>
  <si>
    <t>Credential.type</t>
  </si>
  <si>
    <t>Credential.issuer</t>
  </si>
  <si>
    <t>Credential.issuanceDate</t>
  </si>
  <si>
    <t>Credential.credentialSubject</t>
  </si>
  <si>
    <t>Credential.proof</t>
  </si>
  <si>
    <t>CredentialSubject.id</t>
  </si>
  <si>
    <t>CredentialSubject.property</t>
  </si>
  <si>
    <t>DataExtension.key</t>
  </si>
  <si>
    <t>DataExtension.value</t>
  </si>
  <si>
    <t>DataExtension.data</t>
  </si>
  <si>
    <t>Date.dateTime</t>
  </si>
  <si>
    <t>Date.dateString</t>
  </si>
  <si>
    <t>DatePoint.date</t>
  </si>
  <si>
    <t>DatePoint.timeStamp</t>
  </si>
  <si>
    <t>DateRange.startDate</t>
  </si>
  <si>
    <t>DateRange.endDate</t>
  </si>
  <si>
    <t>Degradable.percentage</t>
  </si>
  <si>
    <t>Degradable.factor</t>
  </si>
  <si>
    <t>Degradable.degradationType</t>
  </si>
  <si>
    <t>DigitalSignature.type</t>
  </si>
  <si>
    <t>DigitalSignature.jws</t>
  </si>
  <si>
    <t>DigitalSignature.vc</t>
  </si>
  <si>
    <t>DigitalSignature.signatureCase</t>
  </si>
  <si>
    <t>Durability.storageType</t>
  </si>
  <si>
    <t>Durability.years</t>
  </si>
  <si>
    <t>Durability.degradable</t>
  </si>
  <si>
    <t>Durability.reversalMitigation</t>
  </si>
  <si>
    <t>GeographicLocation.longitude</t>
  </si>
  <si>
    <t>GeographicLocation.latitude</t>
  </si>
  <si>
    <t>GeographicLocation.geoJsonOrKml</t>
  </si>
  <si>
    <t>GeographicLocation.geographicLocationFile</t>
  </si>
  <si>
    <t>ImpactClaim.id</t>
  </si>
  <si>
    <t>ImpactClaim.aimId</t>
  </si>
  <si>
    <t>ImpactClaim.processedClaimId</t>
  </si>
  <si>
    <t>ImpactClaim.unit</t>
  </si>
  <si>
    <t>ImpactClaim.quantity</t>
  </si>
  <si>
    <t>ImpactClaim.coBenefits</t>
  </si>
  <si>
    <t>ImpactClaim.checkpoints</t>
  </si>
  <si>
    <t>ImpactClaim.mrvExtensions</t>
  </si>
  <si>
    <t>ImpactClaim.activityImpactModule</t>
  </si>
  <si>
    <t>ImpactClaimCheckpoint.id</t>
  </si>
  <si>
    <t>ImpactClaimCheckpoint.claimId</t>
  </si>
  <si>
    <t>ImpactClaimCheckpoint.claimSourceIds</t>
  </si>
  <si>
    <t>ImpactClaimCheckpoint.projectDeveloperId</t>
  </si>
  <si>
    <t>ImpactClaimCheckpoint.efBefore</t>
  </si>
  <si>
    <t>ImpactClaimCheckpoint.efAfter</t>
  </si>
  <si>
    <t>ImpactClaimCheckpoint.checkpointDateRange</t>
  </si>
  <si>
    <t>ImpactClaimCheckpoint.verifiedLinkToCheckpointData</t>
  </si>
  <si>
    <t>ImpactClaimCheckpoint.mrvExtensions</t>
  </si>
  <si>
    <t>ImpactClaimCheckpoint.spanDataPackage</t>
  </si>
  <si>
    <t>MRVRequirements.measurementSpecification</t>
  </si>
  <si>
    <t>MRVRequirements.specificationLink</t>
  </si>
  <si>
    <t>MRVRequirements.precision</t>
  </si>
  <si>
    <t>MRVRequirements.claimPeriod</t>
  </si>
  <si>
    <t>Manifest.id</t>
  </si>
  <si>
    <t>Manifest.version</t>
  </si>
  <si>
    <t>Manifest.aimId</t>
  </si>
  <si>
    <t>Manifest.claimId</t>
  </si>
  <si>
    <t>Manifest.projectDeveloperId</t>
  </si>
  <si>
    <t>Manifest.created</t>
  </si>
  <si>
    <t>Manifest.mrvExtensions</t>
  </si>
  <si>
    <t>Manifest.sdpFiles</t>
  </si>
  <si>
    <t>MitigationActivity.category</t>
  </si>
  <si>
    <t>MitigationActivity.method</t>
  </si>
  <si>
    <t>MrvExtension.mrvExtensionContext</t>
  </si>
  <si>
    <t>MrvExtension.typedExtension</t>
  </si>
  <si>
    <t>MrvExtension.untypedExtension</t>
  </si>
  <si>
    <t>MrvExtension.extensionCase</t>
  </si>
  <si>
    <t>PACompliance.ca</t>
  </si>
  <si>
    <t>PACompliance.letterOfApproval</t>
  </si>
  <si>
    <t>PrecisionMix.low</t>
  </si>
  <si>
    <t>PrecisionMix.medium</t>
  </si>
  <si>
    <t>PrecisionMix.high</t>
  </si>
  <si>
    <t>ProcessedClaim.id</t>
  </si>
  <si>
    <t>ProcessedClaim.vpaId</t>
  </si>
  <si>
    <t>ProcessedClaim.impactClaimId</t>
  </si>
  <si>
    <t>ProcessedClaim.creditId</t>
  </si>
  <si>
    <t>ProcessedClaim.unit</t>
  </si>
  <si>
    <t>ProcessedClaim.quantity</t>
  </si>
  <si>
    <t>ProcessedClaim.coBenefits</t>
  </si>
  <si>
    <t>ProcessedClaim.mrvExtensions</t>
  </si>
  <si>
    <t>ProcessedClaim.checkpointResults</t>
  </si>
  <si>
    <t>ProcessedClaim.issuanceRequest</t>
  </si>
  <si>
    <t>ProcessedClaim.verificationProcessAgreement</t>
  </si>
  <si>
    <t>ProcessedClaim.impactClaim</t>
  </si>
  <si>
    <t>ProcessedClaim.asset</t>
  </si>
  <si>
    <t>Proof.type</t>
  </si>
  <si>
    <t>Proof.created</t>
  </si>
  <si>
    <t>Proof.proofPurpose</t>
  </si>
  <si>
    <t>Proof.verificationMethod</t>
  </si>
  <si>
    <t>Proof.challenge</t>
  </si>
  <si>
    <t>Proof.domain</t>
  </si>
  <si>
    <t>Proof.jws</t>
  </si>
  <si>
    <t>QualityStandard.name</t>
  </si>
  <si>
    <t>QualityStandard.description</t>
  </si>
  <si>
    <t>QualityStandard.standard</t>
  </si>
  <si>
    <t>QualityStandard.methodologyAndTools</t>
  </si>
  <si>
    <t>QualityStandard.version</t>
  </si>
  <si>
    <t>QualityStandard.coBenefits</t>
  </si>
  <si>
    <t>QualityStandard.standardLink</t>
  </si>
  <si>
    <t>REC.id</t>
  </si>
  <si>
    <t>REC.recType</t>
  </si>
  <si>
    <t>REC.validJurisdiction</t>
  </si>
  <si>
    <t>REC.quantity</t>
  </si>
  <si>
    <t>REC.unit</t>
  </si>
  <si>
    <t>REC.ownerId</t>
  </si>
  <si>
    <t>REC.listingAgentId</t>
  </si>
  <si>
    <t>REC.climateLabels</t>
  </si>
  <si>
    <t>REC.status</t>
  </si>
  <si>
    <t>REC.referencedRec</t>
  </si>
  <si>
    <t>REC.appliedToId</t>
  </si>
  <si>
    <t>REC.processedClaimId</t>
  </si>
  <si>
    <t>REC.issuerId</t>
  </si>
  <si>
    <t>REC.processedClaim</t>
  </si>
  <si>
    <t>ReferencedCredit.id</t>
  </si>
  <si>
    <t>ReferencedRec.id</t>
  </si>
  <si>
    <t>Replacement.replacesId</t>
  </si>
  <si>
    <t>Replacement.replacementDate</t>
  </si>
  <si>
    <t>Replacement.notes</t>
  </si>
  <si>
    <t>ReversalMitigation.reversalRisk</t>
  </si>
  <si>
    <t>ReversalMitigation.insuranceType</t>
  </si>
  <si>
    <t>ReversalMitigation.insurancePolicyOwner</t>
  </si>
  <si>
    <t>ReversalMitigation.insurancePolicyLink</t>
  </si>
  <si>
    <t>SdpFile.name</t>
  </si>
  <si>
    <t>SdpFile.type</t>
  </si>
  <si>
    <t>SdpFile.description</t>
  </si>
  <si>
    <t>SdpFile.claimSourceId</t>
  </si>
  <si>
    <t>SdpFile.claimSourceAttestation</t>
  </si>
  <si>
    <t>SdpFile.mrvExtensions</t>
  </si>
  <si>
    <t>Signatory.id</t>
  </si>
  <si>
    <t>Signatory.name</t>
  </si>
  <si>
    <t>Signatory.description</t>
  </si>
  <si>
    <t>Signatory.signatoryRole</t>
  </si>
  <si>
    <t>Signatory.signature</t>
  </si>
  <si>
    <t>SpanDataPackage.manifest</t>
  </si>
  <si>
    <t>Tag.name</t>
  </si>
  <si>
    <t>Tag.context</t>
  </si>
  <si>
    <t>Tag.description</t>
  </si>
  <si>
    <t>Tag.data</t>
  </si>
  <si>
    <t>Timestamp.seconds</t>
  </si>
  <si>
    <t>Timestamp.nanos</t>
  </si>
  <si>
    <t>TypedExtension.dataSchema</t>
  </si>
  <si>
    <t>TypedExtension.documentation</t>
  </si>
  <si>
    <t>TypedExtension.data</t>
  </si>
  <si>
    <t>UntypedExtension.name</t>
  </si>
  <si>
    <t>UntypedExtension.version</t>
  </si>
  <si>
    <t>UntypedExtension.description</t>
  </si>
  <si>
    <t>UntypedExtension.documentation</t>
  </si>
  <si>
    <t>UntypedExtension.dataExtensions</t>
  </si>
  <si>
    <t>Validation.validationDate</t>
  </si>
  <si>
    <t>Validation.validatingPartyId</t>
  </si>
  <si>
    <t>Validation.validationMethod</t>
  </si>
  <si>
    <t>Validation.validationExpirationDate</t>
  </si>
  <si>
    <t>Validation.validationSteps</t>
  </si>
  <si>
    <t>ValidationStep.validationStepName</t>
  </si>
  <si>
    <t>ValidationStep.validationStepDescription</t>
  </si>
  <si>
    <t>ValidationStep.validationStepStatus</t>
  </si>
  <si>
    <t>ValidationStep.validationStepDocumentLink</t>
  </si>
  <si>
    <t>VerificationProcessAgreement.id</t>
  </si>
  <si>
    <t>VerificationProcessAgreement.name</t>
  </si>
  <si>
    <t>VerificationProcessAgreement.description</t>
  </si>
  <si>
    <t>VerificationProcessAgreement.signatories</t>
  </si>
  <si>
    <t>VerificationProcessAgreement.qualityStandard</t>
  </si>
  <si>
    <t>VerificationProcessAgreement.mrvRequirements</t>
  </si>
  <si>
    <t>VerificationProcessAgreement.agreementDate</t>
  </si>
  <si>
    <t>VerificationProcessAgreement.estimatedAnnualCredits</t>
  </si>
  <si>
    <t>VerificationProcessAgreement.aimId</t>
  </si>
  <si>
    <t>VerificationProcessAgreement.auditSchedule</t>
  </si>
  <si>
    <t>VerificationProcessAgreement.audits</t>
  </si>
  <si>
    <t>VerificationProcessAgreement.activityImpactModule</t>
  </si>
  <si>
    <t>VerificationProcessAgreement.processedClaims</t>
  </si>
  <si>
    <t>VerifiedLink.id</t>
  </si>
  <si>
    <t>VerifiedLink.uri</t>
  </si>
  <si>
    <t>VerifiedLink.description</t>
  </si>
  <si>
    <t>VerifiedLink.hashProof</t>
  </si>
  <si>
    <t>VerifiedLink.hashAlgorithm</t>
  </si>
  <si>
    <t>Project Scale</t>
  </si>
  <si>
    <t>Madagascar</t>
  </si>
  <si>
    <t>Project Participant Country</t>
  </si>
  <si>
    <t>125 s 20 ave</t>
  </si>
  <si>
    <t>Small scale</t>
  </si>
  <si>
    <t>Default regional values</t>
  </si>
  <si>
    <t>Project Location Latitude</t>
  </si>
  <si>
    <t>13° 43' 45.716" S</t>
  </si>
  <si>
    <t>Project Location Longitude</t>
  </si>
  <si>
    <t>22° 0' 1.695" E</t>
  </si>
  <si>
    <t>Project Location GeoJSON (GeoJSON supports the following geometry types: Point, LineString, Polygon, MultiPoint, MultiLineString, MultiPolygon.)</t>
  </si>
  <si>
    <t>Eligibility Criteria</t>
  </si>
  <si>
    <t>Not applicable, this is not a grouped project.</t>
  </si>
  <si>
    <t>Methodology List</t>
  </si>
  <si>
    <t>ACR- Truck Stop Electrification</t>
  </si>
  <si>
    <t>ACR- Advanced Refrigeration Systems</t>
  </si>
  <si>
    <t xml:space="preserve">ACR- Certified Reclaimed HFC Refrigerants, Propellants, and Fire Suppressants </t>
  </si>
  <si>
    <t>ACR - Destruction of Ozone Depleting Substances and High-GWP Foam</t>
  </si>
  <si>
    <t>ACR- Destruction of Ozone Depleting Substances from International Sources</t>
  </si>
  <si>
    <t>ACR- Transition to Advanced Formulation Blowing Agents in Foam Manufacturing</t>
  </si>
  <si>
    <t>ACR - Afforestation and Reforestation of Degraded Lands</t>
  </si>
  <si>
    <t xml:space="preserve">ACR- Avoided Conversion of Grasslands and Shrublands to Crop Production </t>
  </si>
  <si>
    <t>ACR - Improved Forest Management (IFM) on Canadian Forestlands</t>
  </si>
  <si>
    <t>ACR- Improved Forest Management (IFM) on Non-Federal U.S. Forestlands</t>
  </si>
  <si>
    <t xml:space="preserve">ACR- Improved Forest Management (IFM) on Small Non-Industrial Private Forestlands </t>
  </si>
  <si>
    <t>ACR - Restoration of California Deltaic and Coastal Wetlands</t>
  </si>
  <si>
    <t>ACR- Restoration of Pocosin Wetlands ACR - Carbon Capture and Storage Projects</t>
  </si>
  <si>
    <t>CAR - Adipic Acid Production</t>
  </si>
  <si>
    <t xml:space="preserve">ACR- Landfill Gas Destruction and Beneficial Use Projects </t>
  </si>
  <si>
    <t>CAR- Biochar</t>
  </si>
  <si>
    <t>CAR- Canada Grassland</t>
  </si>
  <si>
    <t xml:space="preserve">CAR - Coal Mine Methane </t>
  </si>
  <si>
    <t>CAR - Forest</t>
  </si>
  <si>
    <t>CAR- Grassland</t>
  </si>
  <si>
    <t>CAR- Mexico Boiler Efficiency</t>
  </si>
  <si>
    <t>CAR - Mexico Forest</t>
  </si>
  <si>
    <t>CAR- Mexico Halocarbon</t>
  </si>
  <si>
    <t xml:space="preserve">CAR - Mexico Landfill </t>
  </si>
  <si>
    <t>CAR - Mexico Livestock</t>
  </si>
  <si>
    <t>CAR - Nitric Acid Production</t>
  </si>
  <si>
    <t xml:space="preserve">CAR- Mexico Ozone Depleting Substances </t>
  </si>
  <si>
    <t>CAR - Organic Waste Composting</t>
  </si>
  <si>
    <t xml:space="preserve">CAR - Organic Waste Digestion </t>
  </si>
  <si>
    <t xml:space="preserve">CAR - Ozone Depleting Substances </t>
  </si>
  <si>
    <t>CAR - Rice Cultivation</t>
  </si>
  <si>
    <t>CAR- Nitrogen Management</t>
  </si>
  <si>
    <t>ActivityImpactModule.projectStartDate</t>
  </si>
  <si>
    <t xml:space="preserve">CAR - Soil Enrichment </t>
  </si>
  <si>
    <t>ActivityImpactModule.projectCreditingPeriod</t>
  </si>
  <si>
    <t xml:space="preserve">CAR - Urban Forest Management </t>
  </si>
  <si>
    <t>ActivityImpactModule.projectMonitoringPeriod</t>
  </si>
  <si>
    <t>CAR - Urban Tree Planting</t>
  </si>
  <si>
    <t>ActivityImpactModule.GeographicLocation.longitude</t>
  </si>
  <si>
    <t xml:space="preserve">CAR - U.S. Landfill </t>
  </si>
  <si>
    <t>ActivityImpactModule.GeographicLocation.latitude</t>
  </si>
  <si>
    <t>CAR - U.S. Livestock</t>
  </si>
  <si>
    <t>ActivityImpactModule.GeographicLocation.geoJsonOrKml</t>
  </si>
  <si>
    <t>CDM - AM0001</t>
  </si>
  <si>
    <t>CDM - AM0007</t>
  </si>
  <si>
    <t>CDM - AM0009</t>
  </si>
  <si>
    <t>CDM - AM0017</t>
  </si>
  <si>
    <t>CDM - AM0018</t>
  </si>
  <si>
    <t>CDM - AM0019</t>
  </si>
  <si>
    <t>CDM - AM0020</t>
  </si>
  <si>
    <t>CDM - AM0021</t>
  </si>
  <si>
    <t>CDM - AM0023</t>
  </si>
  <si>
    <t>CDM - AM0026</t>
  </si>
  <si>
    <t>CDM - AM0027</t>
  </si>
  <si>
    <t>CDM - AM0028</t>
  </si>
  <si>
    <t>CDM - AM0030</t>
  </si>
  <si>
    <t>CDM - AM0031</t>
  </si>
  <si>
    <t>CDM - AM0035</t>
  </si>
  <si>
    <t>CDM - AM0036</t>
  </si>
  <si>
    <t>CDM - AM0037</t>
  </si>
  <si>
    <t>CDM - AM0038</t>
  </si>
  <si>
    <t>CDM - AM0043</t>
  </si>
  <si>
    <t>CDM - AM0044</t>
  </si>
  <si>
    <t>CDM - AM0045</t>
  </si>
  <si>
    <t>CDM - AM0046</t>
  </si>
  <si>
    <t>CDM - AM0048</t>
  </si>
  <si>
    <t>CDM - AM0049</t>
  </si>
  <si>
    <t>CDM - AM0050</t>
  </si>
  <si>
    <t>CDM - AM0052</t>
  </si>
  <si>
    <t>CDM - AM0053</t>
  </si>
  <si>
    <t>CDM - AM0055</t>
  </si>
  <si>
    <t>CDM - AM0056</t>
  </si>
  <si>
    <t>CDM - AM0057</t>
  </si>
  <si>
    <t>CDM - AM0058</t>
  </si>
  <si>
    <t>CDM - AM0059</t>
  </si>
  <si>
    <t>CDM - AM0060</t>
  </si>
  <si>
    <t>CDM - AM0061</t>
  </si>
  <si>
    <t>CDM - AM0062</t>
  </si>
  <si>
    <t>CDM - AM0063</t>
  </si>
  <si>
    <t>CDM - AM0064</t>
  </si>
  <si>
    <t>CDM - AM0065</t>
  </si>
  <si>
    <t>CDM - AM0066</t>
  </si>
  <si>
    <t>CDM - AM0067</t>
  </si>
  <si>
    <t>CDM - AM0068</t>
  </si>
  <si>
    <t>CDM - AM0069</t>
  </si>
  <si>
    <t>CDM - AM0070</t>
  </si>
  <si>
    <t>CDM - AM0071</t>
  </si>
  <si>
    <t>CDM - AM0072</t>
  </si>
  <si>
    <t>CDM - AM0073</t>
  </si>
  <si>
    <t>CDM - AM0074</t>
  </si>
  <si>
    <t>CDM - AM0075</t>
  </si>
  <si>
    <t>CDM - AM0076</t>
  </si>
  <si>
    <t>CDM - AM0077</t>
  </si>
  <si>
    <t>CDM - AM0078</t>
  </si>
  <si>
    <t>CDM - AM0079</t>
  </si>
  <si>
    <t>CDM - AM0080</t>
  </si>
  <si>
    <t>CDM - AM0081</t>
  </si>
  <si>
    <t>CDM - AM0082</t>
  </si>
  <si>
    <t>CDM - AM0083</t>
  </si>
  <si>
    <t>CDM - AM0084</t>
  </si>
  <si>
    <t>CDM - AM0086</t>
  </si>
  <si>
    <t>CDM - AM0088</t>
  </si>
  <si>
    <t>CDM - AM0089</t>
  </si>
  <si>
    <t>CDM - AM0090</t>
  </si>
  <si>
    <t>CDM - AM0091</t>
  </si>
  <si>
    <t>CDM - AM0092</t>
  </si>
  <si>
    <t>CDM - AM0093</t>
  </si>
  <si>
    <t>CDM - AM0094</t>
  </si>
  <si>
    <t>CDM - AM0095</t>
  </si>
  <si>
    <t>CDM - AM0096</t>
  </si>
  <si>
    <t>CDM - AM0097</t>
  </si>
  <si>
    <t>CDM - AM0098</t>
  </si>
  <si>
    <t>CDM - AM0099</t>
  </si>
  <si>
    <t>CDM - AM0100</t>
  </si>
  <si>
    <t>CDM - AM0101</t>
  </si>
  <si>
    <t>CDM - AM0103</t>
  </si>
  <si>
    <t>CDM - AM0104</t>
  </si>
  <si>
    <t>CDM - AM0105</t>
  </si>
  <si>
    <t>CDM - AM0106</t>
  </si>
  <si>
    <t>CDM - AM0107</t>
  </si>
  <si>
    <t>CDM - AM0108</t>
  </si>
  <si>
    <t>CDM - AM0109</t>
  </si>
  <si>
    <t>CDM - AM0110</t>
  </si>
  <si>
    <t>CDM - AM0111</t>
  </si>
  <si>
    <t>CDM - AM0112</t>
  </si>
  <si>
    <t>CDM - AM0113</t>
  </si>
  <si>
    <t>CDM - AM0114</t>
  </si>
  <si>
    <t>CDM - AM0115</t>
  </si>
  <si>
    <t>CDM - AM0116</t>
  </si>
  <si>
    <t>CDM - AM0117</t>
  </si>
  <si>
    <t>CDM - AM0118</t>
  </si>
  <si>
    <t>CDM - AM0119</t>
  </si>
  <si>
    <t>CDM - AM0120</t>
  </si>
  <si>
    <t>CDM - AM0121</t>
  </si>
  <si>
    <t>CDM - AM0122</t>
  </si>
  <si>
    <t>CDM - AMS-I.A.</t>
  </si>
  <si>
    <t>CDM - AMS-I.B.</t>
  </si>
  <si>
    <t>CDM - AMS-I.C.</t>
  </si>
  <si>
    <t>CDM - AMS-I.D.</t>
  </si>
  <si>
    <t>CDM - AMS-I.E.</t>
  </si>
  <si>
    <t>CDM - AMS-I.F.</t>
  </si>
  <si>
    <t>CDM - AMS-I.G.</t>
  </si>
  <si>
    <t>CDM - AMS-I.H.</t>
  </si>
  <si>
    <t>CDM - AMS-I.I.</t>
  </si>
  <si>
    <t>CDM - AMS-I.J.</t>
  </si>
  <si>
    <t>CDM - AMS-I.K.</t>
  </si>
  <si>
    <t>CDM - AMS-I.L.</t>
  </si>
  <si>
    <t>CDM - AMS-I.M.</t>
  </si>
  <si>
    <t>CDM - AMS-II.A.</t>
  </si>
  <si>
    <t>CDM - AMS-II.B.</t>
  </si>
  <si>
    <t>CDM - AMS-II.C.</t>
  </si>
  <si>
    <t>CDM - AMS-II.D.</t>
  </si>
  <si>
    <t>CDM - AMS-II.E.</t>
  </si>
  <si>
    <t>CDM - AMS-II.F.</t>
  </si>
  <si>
    <t>CDM - AMS-II.G.</t>
  </si>
  <si>
    <t>CDM - AMS-II.H.</t>
  </si>
  <si>
    <t>CDM - AMS-II.I.</t>
  </si>
  <si>
    <t>CDM - AMS-II.J.</t>
  </si>
  <si>
    <t>CDM - AMS-II.K.</t>
  </si>
  <si>
    <t>CDM - AMS-II.L.</t>
  </si>
  <si>
    <t>CDM - AMS-II.M.</t>
  </si>
  <si>
    <t>CDM - AMS-II.N.</t>
  </si>
  <si>
    <t>CDM - AMS-II.O.</t>
  </si>
  <si>
    <t>CDM - AMS-II.P.</t>
  </si>
  <si>
    <t>CDM - AMS-II.Q.</t>
  </si>
  <si>
    <t>CDM - AMS-II.R.</t>
  </si>
  <si>
    <t>CDM - AMS-II.S.</t>
  </si>
  <si>
    <t>CDM - AMS-II.T.</t>
  </si>
  <si>
    <t>CDM - AMS-III.A.</t>
  </si>
  <si>
    <t>CDM - AMS-III.B.</t>
  </si>
  <si>
    <t>CDM - AMS-III.C.</t>
  </si>
  <si>
    <t>CDM - AMS-III.D.</t>
  </si>
  <si>
    <t>CDM - AMS-III.E.</t>
  </si>
  <si>
    <t>CDM - AMS-III.F.</t>
  </si>
  <si>
    <t>CDM - AMS-III.G.</t>
  </si>
  <si>
    <t>CDM - AMS-III.H.</t>
  </si>
  <si>
    <t>CDM - AMS-III.I.</t>
  </si>
  <si>
    <t>CDM - AMS-III.J.</t>
  </si>
  <si>
    <t>CDM - AMS-III.K.</t>
  </si>
  <si>
    <t>CDM - AMS-III.L.</t>
  </si>
  <si>
    <t>CDM - AMS-III.M.</t>
  </si>
  <si>
    <t>CDM - AMS-III.N.</t>
  </si>
  <si>
    <t>CDM - AMS-III.O.</t>
  </si>
  <si>
    <t>CDM - AMS-III.P.</t>
  </si>
  <si>
    <t>CDM - AMS-III.Q.</t>
  </si>
  <si>
    <t>CDM - AMS-III.R.</t>
  </si>
  <si>
    <t>CDM - AMS-III.S.</t>
  </si>
  <si>
    <t>CDM - AMS-III.T.</t>
  </si>
  <si>
    <t>CDM - AMS-III.U.</t>
  </si>
  <si>
    <t>CDM - AMS-III.V.</t>
  </si>
  <si>
    <t>CDM - AMS-III.W.</t>
  </si>
  <si>
    <t>CDM - AMS-III.X.</t>
  </si>
  <si>
    <t>CDM - AMS-III.Y.</t>
  </si>
  <si>
    <t>CDM - AMS-III.Z.</t>
  </si>
  <si>
    <t>CDM - AMS-III.AA.</t>
  </si>
  <si>
    <t>CDM - AMS-III.AB.</t>
  </si>
  <si>
    <t>CDM - AMS-III.AC.</t>
  </si>
  <si>
    <t>CDM - AMS-III.AD.</t>
  </si>
  <si>
    <t>CDM - AMS-III.AE.</t>
  </si>
  <si>
    <t>CDM - AMS-III.AF.</t>
  </si>
  <si>
    <t>CDM - AMS-III.AG.</t>
  </si>
  <si>
    <t>CDM - AMS-III.AH.</t>
  </si>
  <si>
    <t>CDM - AMS-III.AI.</t>
  </si>
  <si>
    <t>CDM - AMS-III.AJ.</t>
  </si>
  <si>
    <t>CDM - AMS-III.AK.</t>
  </si>
  <si>
    <t>CDM - AMS-III.AL.</t>
  </si>
  <si>
    <t>CDM - AMS-III.AM.</t>
  </si>
  <si>
    <t>CDM - AMS-III.AN.</t>
  </si>
  <si>
    <t>CDM - AMS-III.AO.</t>
  </si>
  <si>
    <t>CDM - AMS-III.AP.</t>
  </si>
  <si>
    <t>CDM - AMS-III.AQ.</t>
  </si>
  <si>
    <t>CDM - AMS-III.AR.</t>
  </si>
  <si>
    <t>CDM - AMS-III.AS.</t>
  </si>
  <si>
    <t>CDM - AMS-III.AT.</t>
  </si>
  <si>
    <t>CDM - AMS-III.AU.</t>
  </si>
  <si>
    <t>CDM - AMS-III.AV.</t>
  </si>
  <si>
    <t>CDM - AMS-III.AW.</t>
  </si>
  <si>
    <t>CDM - AMS-III.AX.</t>
  </si>
  <si>
    <t>CDM - AMS-III.AY.</t>
  </si>
  <si>
    <t>CDM - AMS-III.BA.</t>
  </si>
  <si>
    <t>CDM - AMS-III.BB.</t>
  </si>
  <si>
    <t>CDM - AMS-III.BC.</t>
  </si>
  <si>
    <t>CDM - AMS-III.BD.</t>
  </si>
  <si>
    <t>CDM - AMS-III.BE.</t>
  </si>
  <si>
    <t>CDM - AMS-III.BF.</t>
  </si>
  <si>
    <t>CDM - AMS-III.BG.</t>
  </si>
  <si>
    <t>CDM - AMS-III.BH.</t>
  </si>
  <si>
    <t>CDM - AMS-III.BI.</t>
  </si>
  <si>
    <t>CDM - AMS-III.BJ.</t>
  </si>
  <si>
    <t>CDM - AMS-III.BK.</t>
  </si>
  <si>
    <t>CDM - AMS-III.BL.</t>
  </si>
  <si>
    <t>CDM - AMS-III.BM.</t>
  </si>
  <si>
    <t>CDM - AMS-III.BN.</t>
  </si>
  <si>
    <t>CDM - AMS-III.BO.</t>
  </si>
  <si>
    <t>CDM - AMS-III.BP.</t>
  </si>
  <si>
    <t>CDM - AR-AM0014</t>
  </si>
  <si>
    <t xml:space="preserve">CDM - AR-AMS0003 </t>
  </si>
  <si>
    <t>CDM - AR-AMS0007</t>
  </si>
  <si>
    <t>CDM - ACM0001</t>
  </si>
  <si>
    <t>CDM - ACM0002</t>
  </si>
  <si>
    <t>CDM - ACM0003</t>
  </si>
  <si>
    <t>CDM - ACM0004</t>
  </si>
  <si>
    <t>CDM - ACM0005</t>
  </si>
  <si>
    <t>CDM - ACM0006</t>
  </si>
  <si>
    <t>CDM - ACM0007</t>
  </si>
  <si>
    <t>CDM - ACM0008</t>
  </si>
  <si>
    <t>CDM - ACM0009</t>
  </si>
  <si>
    <t>CDM - ACM0010</t>
  </si>
  <si>
    <t>CDM - ACM0011</t>
  </si>
  <si>
    <t>CDM - ACM0012</t>
  </si>
  <si>
    <t>CDM - ACM0013</t>
  </si>
  <si>
    <t>CDM - ACM0014</t>
  </si>
  <si>
    <t>CDM - ACM0015</t>
  </si>
  <si>
    <t>CDM - ACM0016</t>
  </si>
  <si>
    <t>CDM - ACM0017</t>
  </si>
  <si>
    <t>CDM - ACM0018</t>
  </si>
  <si>
    <t>CDM - ACM0019</t>
  </si>
  <si>
    <t>CDM - ACM0020</t>
  </si>
  <si>
    <t>CDM - ACM0021</t>
  </si>
  <si>
    <t>CDM - ACM0022</t>
  </si>
  <si>
    <t>CDM - ACM0023</t>
  </si>
  <si>
    <t>CDM - ACM0024</t>
  </si>
  <si>
    <t>CDM - ACM0025</t>
  </si>
  <si>
    <t>CDM - ACM0026</t>
  </si>
  <si>
    <t>CDM - TOOL 1</t>
  </si>
  <si>
    <t>CDM - TOOL 2</t>
  </si>
  <si>
    <t>CDM - TOOL 3</t>
  </si>
  <si>
    <t>CDM - TOOL 4</t>
  </si>
  <si>
    <t>CDM - TOOL 5</t>
  </si>
  <si>
    <t>CDM - TOOL 6</t>
  </si>
  <si>
    <t>CDM - TOOL 7</t>
  </si>
  <si>
    <t>CDM - TOOL 8</t>
  </si>
  <si>
    <t>CDM - TOOL 9</t>
  </si>
  <si>
    <t>CDM - TOOL 10</t>
  </si>
  <si>
    <t>CDM - TOOL 11</t>
  </si>
  <si>
    <t>CDM - TOOL 12</t>
  </si>
  <si>
    <t>CDM - TOOL 13</t>
  </si>
  <si>
    <t>CDM - TOOL 14</t>
  </si>
  <si>
    <t>CDM - TOOL 15</t>
  </si>
  <si>
    <t>CDM - TOOL 16</t>
  </si>
  <si>
    <t>CDM - TOOL 17</t>
  </si>
  <si>
    <t>CDM - TOOL 18</t>
  </si>
  <si>
    <t>CDM - TOOL 19</t>
  </si>
  <si>
    <t>CDM - TOOL 20</t>
  </si>
  <si>
    <t>CDM - TOOL 21</t>
  </si>
  <si>
    <t>CDM - TOOL 22</t>
  </si>
  <si>
    <t>CDM - TOOL 23</t>
  </si>
  <si>
    <t>CDM - TOOL 24</t>
  </si>
  <si>
    <t>CDM - TOOL 25</t>
  </si>
  <si>
    <t>CDM - TOOL 26</t>
  </si>
  <si>
    <t>CDM - TOOL 27</t>
  </si>
  <si>
    <t>CDM - TOOL 28</t>
  </si>
  <si>
    <t>CDM - TOOL 29</t>
  </si>
  <si>
    <t>CDM - TOOL 30</t>
  </si>
  <si>
    <t>CDM - TOOL 31</t>
  </si>
  <si>
    <t>CDM - TOOL 32</t>
  </si>
  <si>
    <t>CDM - TOOL 33</t>
  </si>
  <si>
    <t>CDM - AR-TOOL02</t>
  </si>
  <si>
    <t>CDM - AR-TOOL03</t>
  </si>
  <si>
    <t>CDM - AR-TOOL08</t>
  </si>
  <si>
    <t>CDM - AR-TOOL12</t>
  </si>
  <si>
    <t>CDM - AR-TOOL14</t>
  </si>
  <si>
    <t>CDM - AR-TOOL15</t>
  </si>
  <si>
    <t>CDM - AR-TOOL16</t>
  </si>
  <si>
    <t>CDM - AR-TOOL17</t>
  </si>
  <si>
    <t>CDM - AR-TOOL18</t>
  </si>
  <si>
    <t>CDM - AR-TOOL19</t>
  </si>
  <si>
    <t>GS - METHODOLOGY FOR METERED &amp; MEASURED ENERGY COOKING DEVICES</t>
  </si>
  <si>
    <t>GS - METHODOLOGY FOR RETROFIT ENERGY EFFICIENCY MEASURES IN SHIPPING</t>
  </si>
  <si>
    <t>GS - SOIL ORGANIC CARBON ACTIVITY MODULE FOR APPLICATION OF ORGANIC SOIL IMPROVERS FROM PULP AND PAPER MILL SLUDGES</t>
  </si>
  <si>
    <t xml:space="preserve">GS - REDUCED EMISSIONS FROM COOKING AND HEATING:TECHNOLOGIES AND PRACTICES TO DISPLACE DECENTRALIZED THERMAL ENERGY CONSUMPTION (TPDDTEC) </t>
  </si>
  <si>
    <t>GS - CARBON SEQUESTRATION THROUGH ACCELERATED CARBONATION OF CONCRETE AGGREGATE</t>
  </si>
  <si>
    <t>VCS - VM0001</t>
  </si>
  <si>
    <t>VCS - VM0002</t>
  </si>
  <si>
    <t>VCS - VM0003</t>
  </si>
  <si>
    <t>VCS - VM0004</t>
  </si>
  <si>
    <t>VCS - VM0005</t>
  </si>
  <si>
    <t>VCS - VM0006</t>
  </si>
  <si>
    <t>VCS - VM0007</t>
  </si>
  <si>
    <t>VCS - VM0008</t>
  </si>
  <si>
    <t>VCS - VM0009</t>
  </si>
  <si>
    <t>VCS - VM0010</t>
  </si>
  <si>
    <t>VCS - VM0011</t>
  </si>
  <si>
    <t>VCS - VM0012</t>
  </si>
  <si>
    <t>VCS - VM0013</t>
  </si>
  <si>
    <t>VCS - VM0014</t>
  </si>
  <si>
    <t>VCS - VM0015</t>
  </si>
  <si>
    <t>VCS - VM0016</t>
  </si>
  <si>
    <t>VCS - VM0017</t>
  </si>
  <si>
    <t>VCS - VM0018</t>
  </si>
  <si>
    <t>VCS - VM0019</t>
  </si>
  <si>
    <t>VCS - VM0020</t>
  </si>
  <si>
    <t>VCS - VM0021</t>
  </si>
  <si>
    <t>VCS - VM0022</t>
  </si>
  <si>
    <t>VCS - VM0023</t>
  </si>
  <si>
    <t>VCS - VM0024</t>
  </si>
  <si>
    <t>VCS - VM0025</t>
  </si>
  <si>
    <t>VCS - VM0026</t>
  </si>
  <si>
    <t>VCS - VM0027</t>
  </si>
  <si>
    <t>VCS - VM0028</t>
  </si>
  <si>
    <t>VCS - VM0029</t>
  </si>
  <si>
    <t>VCS - VM0030</t>
  </si>
  <si>
    <t>VCS - VM0031</t>
  </si>
  <si>
    <t>VCS - VM0032</t>
  </si>
  <si>
    <t>VCS - VM0033</t>
  </si>
  <si>
    <t>VCS - VM0034</t>
  </si>
  <si>
    <t>VCS - VM0035</t>
  </si>
  <si>
    <t>VCS - VM0036</t>
  </si>
  <si>
    <t>VCS - VM0037</t>
  </si>
  <si>
    <t>VCS - VM0038</t>
  </si>
  <si>
    <t>VCS - VM0039</t>
  </si>
  <si>
    <t>VCS - VM0040</t>
  </si>
  <si>
    <t>VCS - VM0041</t>
  </si>
  <si>
    <t>VCS - VM0042</t>
  </si>
  <si>
    <t>VCS - VM0043</t>
  </si>
  <si>
    <t>VCS - VM0044</t>
  </si>
  <si>
    <t>VCS - VM0045</t>
  </si>
  <si>
    <t>VCS - VM0046</t>
  </si>
  <si>
    <t>VCS - VM0047</t>
  </si>
  <si>
    <t>VCS - VMR0001</t>
  </si>
  <si>
    <t>VCS - VMR0002</t>
  </si>
  <si>
    <t>VCS - VMR0003</t>
  </si>
  <si>
    <t>VCS - VMR0004</t>
  </si>
  <si>
    <t>VCS - VMR0006</t>
  </si>
  <si>
    <t>VCS - VMR0007</t>
  </si>
  <si>
    <t>VCS - VMR0008</t>
  </si>
  <si>
    <t>ID_PM044</t>
  </si>
  <si>
    <t>ID_PM043</t>
  </si>
  <si>
    <t>ID_PM042</t>
  </si>
  <si>
    <t>ID_PM041</t>
  </si>
  <si>
    <t>ID_PM040</t>
  </si>
  <si>
    <t>ID_PM039</t>
  </si>
  <si>
    <t>ID_AM028</t>
  </si>
  <si>
    <t>ID_AM027</t>
  </si>
  <si>
    <t>ID_AM026</t>
  </si>
  <si>
    <t>ID_AM025</t>
  </si>
  <si>
    <t>ID_AM024</t>
  </si>
  <si>
    <t>ID_AM023</t>
  </si>
  <si>
    <t>ID_AM022</t>
  </si>
  <si>
    <t>ID_AM021</t>
  </si>
  <si>
    <t>ID_AM020</t>
  </si>
  <si>
    <t>ID_AM006</t>
  </si>
  <si>
    <t>VN_PM028</t>
  </si>
  <si>
    <t>ID_AM019</t>
  </si>
  <si>
    <t>VN_PM027</t>
  </si>
  <si>
    <t>ID_AM018</t>
  </si>
  <si>
    <t>ID_AM007</t>
  </si>
  <si>
    <t>TH_PM026</t>
  </si>
  <si>
    <t>VN_PM026</t>
  </si>
  <si>
    <t>VN_PM025</t>
  </si>
  <si>
    <t>TH_PM025</t>
  </si>
  <si>
    <t>ID_AM009</t>
  </si>
  <si>
    <t>VN_PM024</t>
  </si>
  <si>
    <t>ID_AM017</t>
  </si>
  <si>
    <t>TH_PM024</t>
  </si>
  <si>
    <t>ID_AM016</t>
  </si>
  <si>
    <t>VN_PM023</t>
  </si>
  <si>
    <t>TH_PM023</t>
  </si>
  <si>
    <t>ID_AM015</t>
  </si>
  <si>
    <t>TH_PM022</t>
  </si>
  <si>
    <t>VN_AM015</t>
  </si>
  <si>
    <t>VN_AM009</t>
  </si>
  <si>
    <t>ID_AM014</t>
  </si>
  <si>
    <t>TH_PM021</t>
  </si>
  <si>
    <t>TH_AM017</t>
  </si>
  <si>
    <t>ID_AM013</t>
  </si>
  <si>
    <t>VN_AM014</t>
  </si>
  <si>
    <t>VN_AM013</t>
  </si>
  <si>
    <t>TH_AM016</t>
  </si>
  <si>
    <t>VN_AM012</t>
  </si>
  <si>
    <t>TH_AM015</t>
  </si>
  <si>
    <t>ID_AM011</t>
  </si>
  <si>
    <t>TH_AM001</t>
  </si>
  <si>
    <t>VN_AM011</t>
  </si>
  <si>
    <t>ID_AM012</t>
  </si>
  <si>
    <t>VN_AM010</t>
  </si>
  <si>
    <t>TH_AM014</t>
  </si>
  <si>
    <t>ID_AM008</t>
  </si>
  <si>
    <t>VN_AM006</t>
  </si>
  <si>
    <t>TH_AM013</t>
  </si>
  <si>
    <t>TH_AM012</t>
  </si>
  <si>
    <t>VN_AM004</t>
  </si>
  <si>
    <t>ID_AM005</t>
  </si>
  <si>
    <t>ID_AM004</t>
  </si>
  <si>
    <t>TH_AM011</t>
  </si>
  <si>
    <t>VN_AM003</t>
  </si>
  <si>
    <t>ID_AM003</t>
  </si>
  <si>
    <t>VN_AM002</t>
  </si>
  <si>
    <t>TH_AM010</t>
  </si>
  <si>
    <t>ID_AM002</t>
  </si>
  <si>
    <t>TH_AM009</t>
  </si>
  <si>
    <t>ID_AM010</t>
  </si>
  <si>
    <t>VN_AM008</t>
  </si>
  <si>
    <t>TH_AM008</t>
  </si>
  <si>
    <t>TH_AM005</t>
  </si>
  <si>
    <t>VN_AM007</t>
  </si>
  <si>
    <t>TH_AM007</t>
  </si>
  <si>
    <t>VN_AM001</t>
  </si>
  <si>
    <t>MM_PM007</t>
  </si>
  <si>
    <t>TH_AM006</t>
  </si>
  <si>
    <t>MM_PM006</t>
  </si>
  <si>
    <t>VN_AM005</t>
  </si>
  <si>
    <t>KH_AM004</t>
  </si>
  <si>
    <t>TH_AM002</t>
  </si>
  <si>
    <t>KH_AM005</t>
  </si>
  <si>
    <t>BD_PM005</t>
  </si>
  <si>
    <t>MM_AM005</t>
  </si>
  <si>
    <t>TH_AM004</t>
  </si>
  <si>
    <t>LA_AM004</t>
  </si>
  <si>
    <t>BD_AM001</t>
  </si>
  <si>
    <t>MN_AM003</t>
  </si>
  <si>
    <t>MM_AM004</t>
  </si>
  <si>
    <t>KE_AM003</t>
  </si>
  <si>
    <t>LA_AM003</t>
  </si>
  <si>
    <t>MM_AM003</t>
  </si>
  <si>
    <t>CR_AM003</t>
  </si>
  <si>
    <t>KH_AM003</t>
  </si>
  <si>
    <t>PH_PM003</t>
  </si>
  <si>
    <t>TH_AM003</t>
  </si>
  <si>
    <t>CL_AM001</t>
  </si>
  <si>
    <t>ET_AM003</t>
  </si>
  <si>
    <t>BD_AM003</t>
  </si>
  <si>
    <t>BD_AM002</t>
  </si>
  <si>
    <t>ET_AM002</t>
  </si>
  <si>
    <t>KE_AM002</t>
  </si>
  <si>
    <t>CR_AM002</t>
  </si>
  <si>
    <t>LA_AM002</t>
  </si>
  <si>
    <t>KH_AM002</t>
  </si>
  <si>
    <t>MV_AM002</t>
  </si>
  <si>
    <t>MM_AM002</t>
  </si>
  <si>
    <t>PH_AM002</t>
  </si>
  <si>
    <t>MN_AM002</t>
  </si>
  <si>
    <t>CL_AM002</t>
  </si>
  <si>
    <t>PW_AM001</t>
  </si>
  <si>
    <t>PH_AM001</t>
  </si>
  <si>
    <t>KE_AM001</t>
  </si>
  <si>
    <t>KH_AM001</t>
  </si>
  <si>
    <t>SA_AM001</t>
  </si>
  <si>
    <t>MN_AM001</t>
  </si>
  <si>
    <t>MM_AM001</t>
  </si>
  <si>
    <t>CR_AM001</t>
  </si>
  <si>
    <t>ID_AM001</t>
  </si>
  <si>
    <t>MX_AM001</t>
  </si>
  <si>
    <t>ET_AM001</t>
  </si>
  <si>
    <t>LA_AM001</t>
  </si>
  <si>
    <t>MV_AM001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</si>
</sst>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b/>
      <sz val="14"/>
      <color rgb="FF000000"/>
      <name val="Calibri"/>
      <family val="2"/>
      <scheme val="minor"/>
    </font>
    <font>
      <sz val="11"/>
      <color rgb="FF000000"/>
      <name val="Calibri"/>
      <family val="2"/>
      <scheme val="minor"/>
    </font>
    <font>
      <u/>
      <sz val="11"/>
      <color theme="10"/>
      <name val="Calibri"/>
      <family val="2"/>
      <scheme val="minor"/>
    </font>
    <font>
      <sz val="11"/>
      <name val="Calibri"/>
      <family val="2"/>
      <scheme val="minor"/>
    </font>
    <font>
      <sz val="11"/>
      <color rgb="FF000000"/>
      <name val="Calibri"/>
      <family val="2"/>
    </font>
    <font>
      <b/>
      <sz val="11"/>
      <color rgb="FF000000"/>
      <name val="Calibri"/>
      <family val="2"/>
    </font>
    <font>
      <sz val="11"/>
      <color rgb="FF000000"/>
      <name val="Calibri"/>
      <family val="2"/>
    </font>
    <font>
      <b/>
      <sz val="11"/>
      <color theme="1"/>
      <name val="Calibri"/>
      <family val="2"/>
      <scheme val="minor"/>
    </font>
    <font>
      <b/>
      <sz val="16"/>
      <color rgb="FF000000"/>
      <name val="Calibri"/>
      <family val="2"/>
      <scheme val="minor"/>
    </font>
    <font>
      <b/>
      <sz val="14"/>
      <color theme="1"/>
      <name val="Calibri"/>
      <family val="2"/>
      <scheme val="minor"/>
    </font>
    <font>
      <sz val="8"/>
      <name val="Calibri"/>
      <family val="2"/>
      <scheme val="minor"/>
    </font>
    <font>
      <sz val="11"/>
      <color rgb="FF9C5700"/>
      <name val="Calibri"/>
      <family val="2"/>
      <scheme val="minor"/>
    </font>
  </fonts>
  <fills count="10">
    <fill>
      <patternFill patternType="none"/>
    </fill>
    <fill>
      <patternFill patternType="gray125"/>
    </fill>
    <fill>
      <patternFill patternType="solid">
        <fgColor rgb="FFBFBFBF"/>
        <bgColor rgb="FF000000"/>
      </patternFill>
    </fill>
    <fill>
      <patternFill patternType="solid">
        <fgColor rgb="FF92D050"/>
        <bgColor indexed="64"/>
      </patternFill>
    </fill>
    <fill>
      <patternFill patternType="solid">
        <fgColor theme="0" tint="-0.249977111117893"/>
        <bgColor indexed="64"/>
      </patternFill>
    </fill>
    <fill>
      <patternFill patternType="solid">
        <fgColor theme="9" tint="0.79998168889431442"/>
        <bgColor indexed="64"/>
      </patternFill>
    </fill>
    <fill>
      <patternFill patternType="solid">
        <fgColor theme="0" tint="-0.34998626667073579"/>
        <bgColor indexed="64"/>
      </patternFill>
    </fill>
    <fill>
      <patternFill patternType="solid">
        <fgColor theme="0" tint="-0.499984740745262"/>
        <bgColor indexed="64"/>
      </patternFill>
    </fill>
    <fill>
      <patternFill patternType="solid">
        <fgColor rgb="FFFFEB9C"/>
      </patternFill>
    </fill>
    <fill>
      <patternFill patternType="solid">
        <fgColor theme="2" tint="-9.9978637043366805E-2"/>
        <bgColor indexed="64"/>
      </patternFill>
    </fill>
  </fills>
  <borders count="29">
    <border>
      <left/>
      <right/>
      <top/>
      <bottom/>
      <diagonal/>
    </border>
    <border>
      <left style="medium">
        <color rgb="FF000000"/>
      </left>
      <right/>
      <top style="medium">
        <color rgb="FF000000"/>
      </top>
      <bottom/>
      <diagonal/>
    </border>
    <border>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rgb="FF000000"/>
      </left>
      <right style="medium">
        <color rgb="FF000000"/>
      </right>
      <top style="medium">
        <color rgb="FF000000"/>
      </top>
      <bottom style="thin">
        <color rgb="FF000000"/>
      </bottom>
      <diagonal/>
    </border>
    <border>
      <left style="medium">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style="medium">
        <color rgb="FF000000"/>
      </left>
      <right style="thin">
        <color rgb="FF000000"/>
      </right>
      <top style="thin">
        <color rgb="FF000000"/>
      </top>
      <bottom style="medium">
        <color rgb="FF000000"/>
      </bottom>
      <diagonal/>
    </border>
    <border>
      <left style="thin">
        <color rgb="FF000000"/>
      </left>
      <right style="medium">
        <color rgb="FF000000"/>
      </right>
      <top style="thin">
        <color rgb="FF000000"/>
      </top>
      <bottom style="medium">
        <color rgb="FF000000"/>
      </bottom>
      <diagonal/>
    </border>
    <border>
      <left style="medium">
        <color rgb="FF000000"/>
      </left>
      <right/>
      <top style="medium">
        <color rgb="FF000000"/>
      </top>
      <bottom style="medium">
        <color rgb="FF000000"/>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bottom/>
      <diagonal/>
    </border>
    <border>
      <left/>
      <right style="thin">
        <color rgb="FF000000"/>
      </right>
      <top/>
      <bottom/>
      <diagonal/>
    </border>
    <border>
      <left style="thin">
        <color rgb="FF000000"/>
      </left>
      <right style="thin">
        <color rgb="FF000000"/>
      </right>
      <top/>
      <bottom/>
      <diagonal/>
    </border>
    <border>
      <left style="thin">
        <color rgb="FF000000"/>
      </left>
      <right style="medium">
        <color rgb="FF000000"/>
      </right>
      <top/>
      <bottom style="medium">
        <color rgb="FF000000"/>
      </bottom>
      <diagonal/>
    </border>
    <border>
      <left/>
      <right style="medium">
        <color rgb="FF000000"/>
      </right>
      <top/>
      <bottom style="medium">
        <color rgb="FF000000"/>
      </bottom>
      <diagonal/>
    </border>
    <border>
      <left style="medium">
        <color rgb="FF000000"/>
      </left>
      <right/>
      <top style="medium">
        <color rgb="FF000000"/>
      </top>
      <bottom style="thin">
        <color rgb="FF000000"/>
      </bottom>
      <diagonal/>
    </border>
    <border>
      <left style="medium">
        <color rgb="FF000000"/>
      </left>
      <right/>
      <top/>
      <bottom style="thin">
        <color rgb="FF000000"/>
      </bottom>
      <diagonal/>
    </border>
    <border>
      <left style="medium">
        <color rgb="FF000000"/>
      </left>
      <right style="medium">
        <color rgb="FF000000"/>
      </right>
      <top/>
      <bottom style="thin">
        <color rgb="FF000000"/>
      </bottom>
      <diagonal/>
    </border>
    <border>
      <left/>
      <right style="medium">
        <color rgb="FF000000"/>
      </right>
      <top/>
      <bottom style="thin">
        <color rgb="FF000000"/>
      </bottom>
      <diagonal/>
    </border>
    <border>
      <left style="medium">
        <color rgb="FF000000"/>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right style="medium">
        <color rgb="FF000000"/>
      </right>
      <top style="thin">
        <color rgb="FF000000"/>
      </top>
      <bottom style="thin">
        <color rgb="FF000000"/>
      </bottom>
      <diagonal/>
    </border>
    <border>
      <left style="medium">
        <color rgb="FF000000"/>
      </left>
      <right/>
      <top style="thin">
        <color rgb="FF000000"/>
      </top>
      <bottom style="medium">
        <color rgb="FF000000"/>
      </bottom>
      <diagonal/>
    </border>
    <border>
      <left style="medium">
        <color rgb="FF000000"/>
      </left>
      <right style="medium">
        <color rgb="FF000000"/>
      </right>
      <top style="thin">
        <color rgb="FF000000"/>
      </top>
      <bottom style="medium">
        <color rgb="FF000000"/>
      </bottom>
      <diagonal/>
    </border>
    <border>
      <left/>
      <right style="medium">
        <color rgb="FF000000"/>
      </right>
      <top style="thin">
        <color rgb="FF000000"/>
      </top>
      <bottom style="medium">
        <color rgb="FF000000"/>
      </bottom>
      <diagonal/>
    </border>
    <border>
      <left/>
      <right/>
      <top style="thick">
        <color auto="1"/>
      </top>
      <bottom style="thick">
        <color auto="1"/>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xf numFmtId="0" fontId="3" fillId="0" borderId="0" applyNumberFormat="0" applyFill="0" applyBorder="0" applyAlignment="0" applyProtection="0"/>
    <xf numFmtId="0" fontId="12" fillId="8" borderId="0" applyNumberFormat="0" applyBorder="0" applyAlignment="0" applyProtection="0"/>
  </cellStyleXfs>
  <cellXfs count="79">
    <xf numFmtId="0" fontId="0" fillId="0" borderId="0" xfId="0"/>
    <xf numFmtId="0" fontId="1" fillId="0" borderId="0" xfId="0" applyFont="1"/>
    <xf numFmtId="0" fontId="1" fillId="0" borderId="0" xfId="0" applyFont="1" applyAlignment="1">
      <alignment horizontal="left"/>
    </xf>
    <xf numFmtId="0" fontId="2" fillId="0" borderId="0" xfId="0" applyFont="1"/>
    <xf numFmtId="0" fontId="3" fillId="0" borderId="0" xfId="1"/>
    <xf numFmtId="0" fontId="2" fillId="0" borderId="0" xfId="0" applyFont="1" applyAlignment="1">
      <alignment horizontal="left"/>
    </xf>
    <xf numFmtId="0" fontId="0" fillId="0" borderId="0" xfId="0" applyAlignment="1">
      <alignment wrapText="1"/>
    </xf>
    <xf numFmtId="0" fontId="0" fillId="3" borderId="0" xfId="0" applyFill="1"/>
    <xf numFmtId="0" fontId="0" fillId="3" borderId="0" xfId="0" applyFill="1" applyAlignment="1">
      <alignment wrapText="1"/>
    </xf>
    <xf numFmtId="0" fontId="2" fillId="3" borderId="0" xfId="0" applyFont="1" applyFill="1"/>
    <xf numFmtId="0" fontId="2" fillId="3" borderId="0" xfId="0" applyFont="1" applyFill="1" applyAlignment="1">
      <alignment horizontal="left"/>
    </xf>
    <xf numFmtId="0" fontId="0" fillId="0" borderId="3" xfId="0" applyBorder="1"/>
    <xf numFmtId="0" fontId="0" fillId="0" borderId="4" xfId="0" applyBorder="1" applyAlignment="1">
      <alignment horizontal="center" vertical="center"/>
    </xf>
    <xf numFmtId="0" fontId="0" fillId="0" borderId="5" xfId="0" applyBorder="1"/>
    <xf numFmtId="0" fontId="0" fillId="0" borderId="6" xfId="0" applyBorder="1" applyAlignment="1">
      <alignment horizontal="center" vertical="center"/>
    </xf>
    <xf numFmtId="0" fontId="0" fillId="0" borderId="7" xfId="0" applyBorder="1"/>
    <xf numFmtId="0" fontId="0" fillId="0" borderId="8" xfId="0" applyBorder="1" applyAlignment="1">
      <alignment horizontal="center" vertical="center"/>
    </xf>
    <xf numFmtId="0" fontId="2" fillId="3" borderId="0" xfId="0" applyFont="1" applyFill="1" applyAlignment="1">
      <alignment horizontal="left" wrapText="1"/>
    </xf>
    <xf numFmtId="0" fontId="0" fillId="0" borderId="9" xfId="0" applyBorder="1" applyAlignment="1">
      <alignment horizontal="center" vertical="center"/>
    </xf>
    <xf numFmtId="0" fontId="0" fillId="0" borderId="9" xfId="0" applyBorder="1" applyAlignment="1">
      <alignment horizontal="center" vertical="center" wrapText="1"/>
    </xf>
    <xf numFmtId="0" fontId="0" fillId="0" borderId="10" xfId="0" applyBorder="1" applyAlignment="1">
      <alignment horizontal="center" vertical="center" wrapText="1"/>
    </xf>
    <xf numFmtId="0" fontId="0" fillId="0" borderId="11" xfId="0" applyBorder="1"/>
    <xf numFmtId="0" fontId="0" fillId="0" borderId="1" xfId="0" applyBorder="1"/>
    <xf numFmtId="9" fontId="0" fillId="0" borderId="9" xfId="0" applyNumberFormat="1" applyBorder="1" applyAlignment="1">
      <alignment horizontal="center" vertical="center"/>
    </xf>
    <xf numFmtId="9" fontId="0" fillId="0" borderId="10" xfId="0" applyNumberFormat="1" applyBorder="1" applyAlignment="1">
      <alignment horizontal="center" vertical="center"/>
    </xf>
    <xf numFmtId="9" fontId="0" fillId="0" borderId="15" xfId="0" applyNumberFormat="1" applyBorder="1" applyAlignment="1">
      <alignment horizontal="center" vertical="center" wrapText="1"/>
    </xf>
    <xf numFmtId="0" fontId="0" fillId="0" borderId="16" xfId="0" applyBorder="1"/>
    <xf numFmtId="0" fontId="0" fillId="0" borderId="17" xfId="0" applyBorder="1" applyAlignment="1">
      <alignment horizontal="center" vertical="center"/>
    </xf>
    <xf numFmtId="0" fontId="0" fillId="0" borderId="18" xfId="0" applyBorder="1" applyAlignment="1">
      <alignment horizontal="center" vertical="center"/>
    </xf>
    <xf numFmtId="0" fontId="0" fillId="0" borderId="19" xfId="0" applyBorder="1" applyAlignment="1">
      <alignment horizontal="center" vertical="center" wrapText="1"/>
    </xf>
    <xf numFmtId="0" fontId="0" fillId="0" borderId="20" xfId="0" applyBorder="1"/>
    <xf numFmtId="0" fontId="0" fillId="0" borderId="20" xfId="0" applyBorder="1" applyAlignment="1">
      <alignment horizontal="center" vertical="center"/>
    </xf>
    <xf numFmtId="0" fontId="0" fillId="0" borderId="21" xfId="0" applyBorder="1" applyAlignment="1">
      <alignment horizontal="center" vertical="center"/>
    </xf>
    <xf numFmtId="0" fontId="0" fillId="0" borderId="22" xfId="0" applyBorder="1" applyAlignment="1">
      <alignment horizontal="center" vertical="center" wrapText="1"/>
    </xf>
    <xf numFmtId="0" fontId="0" fillId="0" borderId="23" xfId="0" applyBorder="1"/>
    <xf numFmtId="0" fontId="0" fillId="0" borderId="23" xfId="0" applyBorder="1" applyAlignment="1">
      <alignment horizontal="center" vertical="center"/>
    </xf>
    <xf numFmtId="0" fontId="0" fillId="0" borderId="24" xfId="0" applyBorder="1" applyAlignment="1">
      <alignment horizontal="center" vertical="center"/>
    </xf>
    <xf numFmtId="0" fontId="0" fillId="0" borderId="25" xfId="0" applyBorder="1" applyAlignment="1">
      <alignment horizontal="center" vertical="center" wrapText="1"/>
    </xf>
    <xf numFmtId="0" fontId="0" fillId="4" borderId="0" xfId="0" applyFill="1"/>
    <xf numFmtId="0" fontId="1" fillId="0" borderId="0" xfId="0" applyFont="1" applyAlignment="1">
      <alignment horizontal="center"/>
    </xf>
    <xf numFmtId="0" fontId="5" fillId="0" borderId="0" xfId="0" applyFont="1" applyAlignment="1">
      <alignment wrapText="1"/>
    </xf>
    <xf numFmtId="0" fontId="7" fillId="0" borderId="0" xfId="0" applyFont="1" applyAlignment="1">
      <alignment wrapText="1"/>
    </xf>
    <xf numFmtId="0" fontId="0" fillId="3" borderId="0" xfId="0" applyFill="1" applyAlignment="1">
      <alignment horizontal="right"/>
    </xf>
    <xf numFmtId="0" fontId="0" fillId="0" borderId="0" xfId="0" applyAlignment="1">
      <alignment horizontal="right"/>
    </xf>
    <xf numFmtId="0" fontId="2" fillId="0" borderId="0" xfId="0" applyFont="1" applyAlignment="1">
      <alignment wrapText="1"/>
    </xf>
    <xf numFmtId="0" fontId="1" fillId="0" borderId="0" xfId="0" applyFont="1" applyAlignment="1">
      <alignment horizontal="left" wrapText="1"/>
    </xf>
    <xf numFmtId="0" fontId="1" fillId="0" borderId="0" xfId="0" applyFont="1" applyAlignment="1">
      <alignment wrapText="1"/>
    </xf>
    <xf numFmtId="0" fontId="0" fillId="5" borderId="0" xfId="0" applyFill="1"/>
    <xf numFmtId="0" fontId="0" fillId="5" borderId="0" xfId="0" applyFill="1" applyAlignment="1">
      <alignment wrapText="1"/>
    </xf>
    <xf numFmtId="0" fontId="10" fillId="0" borderId="26" xfId="0" applyFont="1" applyBorder="1"/>
    <xf numFmtId="0" fontId="10" fillId="3" borderId="26" xfId="0" applyFont="1" applyFill="1" applyBorder="1"/>
    <xf numFmtId="0" fontId="8" fillId="0" borderId="26" xfId="0" applyFont="1" applyBorder="1"/>
    <xf numFmtId="0" fontId="8" fillId="3" borderId="26" xfId="0" applyFont="1" applyFill="1" applyBorder="1"/>
    <xf numFmtId="0" fontId="8" fillId="0" borderId="26" xfId="0" applyFont="1" applyBorder="1" applyAlignment="1">
      <alignment wrapText="1"/>
    </xf>
    <xf numFmtId="10" fontId="0" fillId="0" borderId="0" xfId="0" applyNumberFormat="1"/>
    <xf numFmtId="0" fontId="8" fillId="6" borderId="0" xfId="0" applyFont="1" applyFill="1"/>
    <xf numFmtId="0" fontId="10" fillId="7" borderId="0" xfId="0" applyFont="1" applyFill="1"/>
    <xf numFmtId="0" fontId="8" fillId="0" borderId="0" xfId="0" applyFont="1"/>
    <xf numFmtId="0" fontId="2" fillId="5" borderId="0" xfId="0" applyFont="1" applyFill="1"/>
    <xf numFmtId="0" fontId="2" fillId="5" borderId="0" xfId="0" applyFont="1" applyFill="1" applyAlignment="1">
      <alignment horizontal="left"/>
    </xf>
    <xf numFmtId="0" fontId="0" fillId="5" borderId="0" xfId="0" applyFill="1" applyAlignment="1">
      <alignment horizontal="left"/>
    </xf>
    <xf numFmtId="0" fontId="0" fillId="5" borderId="0" xfId="0" applyFill="1" applyAlignment="1">
      <alignment horizontal="right"/>
    </xf>
    <xf numFmtId="0" fontId="4" fillId="0" borderId="0" xfId="1" applyFont="1"/>
    <xf numFmtId="0" fontId="8" fillId="0" borderId="27" xfId="0" applyFont="1" applyBorder="1" applyAlignment="1">
      <alignment horizontal="center" vertical="top"/>
    </xf>
    <xf numFmtId="0" fontId="2" fillId="5" borderId="0" xfId="0" applyFont="1" applyFill="1" applyAlignment="1">
      <alignment horizontal="right"/>
    </xf>
    <xf numFmtId="14" fontId="2" fillId="0" borderId="0" xfId="0" applyNumberFormat="1" applyFont="1" applyAlignment="1">
      <alignment horizontal="left" wrapText="1"/>
    </xf>
    <xf numFmtId="0" fontId="1" fillId="2" borderId="0" xfId="0" applyFont="1" applyFill="1" applyAlignment="1">
      <alignment horizontal="center"/>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9" fillId="2" borderId="0" xfId="0" applyFont="1" applyFill="1" applyAlignment="1">
      <alignment horizontal="center" vertical="center" wrapText="1"/>
    </xf>
    <xf numFmtId="0" fontId="1" fillId="4" borderId="0" xfId="0" applyFont="1" applyFill="1" applyAlignment="1">
      <alignment horizontal="center"/>
    </xf>
    <xf numFmtId="0" fontId="0" fillId="0" borderId="12" xfId="0" applyBorder="1" applyAlignment="1">
      <alignment horizontal="center"/>
    </xf>
    <xf numFmtId="0" fontId="0" fillId="0" borderId="13" xfId="0" applyBorder="1" applyAlignment="1">
      <alignment horizontal="center"/>
    </xf>
    <xf numFmtId="0" fontId="0" fillId="0" borderId="14" xfId="0" applyBorder="1" applyAlignment="1">
      <alignment horizontal="center"/>
    </xf>
    <xf numFmtId="0" fontId="4" fillId="0" borderId="0" xfId="2" applyFont="1" applyFill="1"/>
    <xf numFmtId="0" fontId="4" fillId="0" borderId="0" xfId="2" applyFont="1" applyFill="1" applyAlignment="1">
      <alignment wrapText="1"/>
    </xf>
    <xf numFmtId="0" fontId="4" fillId="0" borderId="0" xfId="2" applyFont="1" applyFill="1" applyAlignment="1">
      <alignment horizontal="left"/>
    </xf>
    <xf numFmtId="0" fontId="8" fillId="0" borderId="28" xfId="0" applyFont="1" applyBorder="1" applyAlignment="1">
      <alignment horizontal="center" vertical="top" wrapText="1"/>
    </xf>
    <xf numFmtId="0" fontId="0" fillId="9" borderId="0" xfId="0" applyFill="1"/>
  </cellXfs>
  <cellStyles count="3">
    <cellStyle name="Hyperlink" xfId="1" builtinId="8"/>
    <cellStyle name="Neutral" xfId="2"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7/10/relationships/person" Target="persons/perso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customXml" Target="../customXml/item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0</xdr:col>
      <xdr:colOff>91440</xdr:colOff>
      <xdr:row>0</xdr:row>
      <xdr:rowOff>114300</xdr:rowOff>
    </xdr:from>
    <xdr:ext cx="7815749" cy="4547994"/>
    <xdr:pic>
      <xdr:nvPicPr>
        <xdr:cNvPr id="2" name="Picture 1">
          <a:extLst>
            <a:ext uri="{FF2B5EF4-FFF2-40B4-BE49-F238E27FC236}">
              <a16:creationId xmlns:a16="http://schemas.microsoft.com/office/drawing/2014/main" id="{9A3F5730-2896-4640-9DC1-283D3FA1142D}"/>
            </a:ext>
          </a:extLst>
        </xdr:cNvPr>
        <xdr:cNvPicPr>
          <a:picLocks noChangeAspect="1"/>
        </xdr:cNvPicPr>
      </xdr:nvPicPr>
      <xdr:blipFill>
        <a:blip xmlns:r="http://schemas.openxmlformats.org/officeDocument/2006/relationships" r:embed="rId1"/>
        <a:stretch>
          <a:fillRect/>
        </a:stretch>
      </xdr:blipFill>
      <xdr:spPr>
        <a:xfrm>
          <a:off x="91440" y="114300"/>
          <a:ext cx="7815749" cy="4547994"/>
        </a:xfrm>
        <a:prstGeom prst="rect">
          <a:avLst/>
        </a:prstGeom>
      </xdr:spPr>
    </xdr:pic>
    <xdr:clientData/>
  </xdr:oneCellAnchor>
  <xdr:oneCellAnchor>
    <xdr:from>
      <xdr:col>13</xdr:col>
      <xdr:colOff>480060</xdr:colOff>
      <xdr:row>1</xdr:row>
      <xdr:rowOff>30480</xdr:rowOff>
    </xdr:from>
    <xdr:ext cx="8083997" cy="4473313"/>
    <xdr:pic>
      <xdr:nvPicPr>
        <xdr:cNvPr id="3" name="Picture 2">
          <a:extLst>
            <a:ext uri="{FF2B5EF4-FFF2-40B4-BE49-F238E27FC236}">
              <a16:creationId xmlns:a16="http://schemas.microsoft.com/office/drawing/2014/main" id="{542195D9-5E6C-4305-81C9-C598DED005CB}"/>
            </a:ext>
          </a:extLst>
        </xdr:cNvPr>
        <xdr:cNvPicPr>
          <a:picLocks noChangeAspect="1"/>
        </xdr:cNvPicPr>
      </xdr:nvPicPr>
      <xdr:blipFill>
        <a:blip xmlns:r="http://schemas.openxmlformats.org/officeDocument/2006/relationships" r:embed="rId2"/>
        <a:stretch>
          <a:fillRect/>
        </a:stretch>
      </xdr:blipFill>
      <xdr:spPr>
        <a:xfrm>
          <a:off x="8404860" y="220980"/>
          <a:ext cx="8083997" cy="4473313"/>
        </a:xfrm>
        <a:prstGeom prst="rect">
          <a:avLst/>
        </a:prstGeom>
      </xdr:spPr>
    </xdr:pic>
    <xdr:clientData/>
  </xdr:oneCellAnchor>
  <xdr:oneCellAnchor>
    <xdr:from>
      <xdr:col>28</xdr:col>
      <xdr:colOff>0</xdr:colOff>
      <xdr:row>1</xdr:row>
      <xdr:rowOff>0</xdr:rowOff>
    </xdr:from>
    <xdr:ext cx="7827942" cy="4762896"/>
    <xdr:pic>
      <xdr:nvPicPr>
        <xdr:cNvPr id="4" name="Picture 3">
          <a:extLst>
            <a:ext uri="{FF2B5EF4-FFF2-40B4-BE49-F238E27FC236}">
              <a16:creationId xmlns:a16="http://schemas.microsoft.com/office/drawing/2014/main" id="{05A7B371-0B1A-4393-A475-5E463FD5E549}"/>
            </a:ext>
          </a:extLst>
        </xdr:cNvPr>
        <xdr:cNvPicPr>
          <a:picLocks noChangeAspect="1"/>
        </xdr:cNvPicPr>
      </xdr:nvPicPr>
      <xdr:blipFill>
        <a:blip xmlns:r="http://schemas.openxmlformats.org/officeDocument/2006/relationships" r:embed="rId3"/>
        <a:stretch>
          <a:fillRect/>
        </a:stretch>
      </xdr:blipFill>
      <xdr:spPr>
        <a:xfrm>
          <a:off x="17068800" y="190500"/>
          <a:ext cx="7827942" cy="4762896"/>
        </a:xfrm>
        <a:prstGeom prst="rect">
          <a:avLst/>
        </a:prstGeom>
      </xdr:spPr>
    </xdr:pic>
    <xdr:clientData/>
  </xdr:oneCellAnchor>
</xdr:wsDr>
</file>

<file path=xl/persons/person.xml><?xml version="1.0" encoding="utf-8"?>
<personList xmlns="http://schemas.microsoft.com/office/spreadsheetml/2018/threadedcomments" xmlns:x="http://schemas.openxmlformats.org/spreadsheetml/2006/main">
  <person displayName="Max Pinnola" id="{AB2E0729-99B5-4AD2-B21B-2810F7573354}" userId="6071b2e426a8e48f" providerId="Windows Live"/>
  <person displayName="Jailine Molina" id="{7C04A076-F173-451C-83F3-B7E200FA695A}" userId="f3e4387646bbb898" providerId="Windows Live"/>
  <person displayName="Jailine Molina" id="{0D274321-4123-45A8-990C-53D110F26A32}" userId="S::jailine.molina@envisionblockchain.com::dcbde9ba-19ec-4293-81b0-e7f5b6f86adb"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6" dT="2023-10-06T19:41:25.82" personId="{7C04A076-F173-451C-83F3-B7E200FA695A}" id="{928D74C8-0A1F-47CD-B0F3-47CE0E5E4571}">
    <text>Eq 1</text>
  </threadedComment>
  <threadedComment ref="G41" dT="2023-07-12T15:14:12.10" personId="{0D274321-4123-45A8-990C-53D110F26A32}" id="{28B8856B-9A76-4EC3-AFE8-2027077BE92F}">
    <text>eq 2</text>
  </threadedComment>
  <threadedComment ref="G47" dT="2023-10-06T19:37:55.01" personId="{7C04A076-F173-451C-83F3-B7E200FA695A}" id="{50462856-820E-41C8-8376-A815A8C25BF5}">
    <text>Eq 4, Eq 6, Eq 7, Eq 8, Eq 9</text>
  </threadedComment>
  <threadedComment ref="G48" dT="2023-10-06T19:37:22.83" personId="{7C04A076-F173-451C-83F3-B7E200FA695A}" id="{A7B6E786-2C21-410F-8A7D-3407ABA161CD}">
    <text>Eq 5</text>
  </threadedComment>
  <threadedComment ref="G49" dT="2023-10-06T19:25:52.61" personId="{7C04A076-F173-451C-83F3-B7E200FA695A}" id="{0A14F09F-F54D-4B88-BD3F-81F76778362B}">
    <text>Eq 10</text>
  </threadedComment>
  <threadedComment ref="G50" dT="2023-10-06T19:24:09.21" personId="{7C04A076-F173-451C-83F3-B7E200FA695A}" id="{5107851D-FFE9-4EFD-BF9C-4D6B32DFD0F7}">
    <text>Eq 11</text>
  </threadedComment>
  <threadedComment ref="G63" dT="2023-07-12T15:14:12.10" personId="{0D274321-4123-45A8-990C-53D110F26A32}" id="{51D4BC1C-1579-493A-8E92-3477AD9B197D}">
    <text>eq 2</text>
  </threadedComment>
  <threadedComment ref="G69" dT="2023-10-06T19:37:55.01" personId="{7C04A076-F173-451C-83F3-B7E200FA695A}" id="{682CDDAB-32EB-471D-9C56-2CB1AAA78450}">
    <text>Eq 4, Eq 6, Eq 7, Eq 8, Eq 9</text>
  </threadedComment>
  <threadedComment ref="G70" dT="2023-10-06T19:37:22.83" personId="{7C04A076-F173-451C-83F3-B7E200FA695A}" id="{F442A61A-0342-46D0-843F-D6D8C8B18DA8}">
    <text>Eq 5</text>
  </threadedComment>
  <threadedComment ref="G71" dT="2023-10-06T19:25:52.61" personId="{7C04A076-F173-451C-83F3-B7E200FA695A}" id="{4277DC28-5D7C-47F5-AEE6-6E2A83ED00D3}">
    <text>Eq 10</text>
  </threadedComment>
  <threadedComment ref="G72" dT="2023-10-06T19:24:09.21" personId="{7C04A076-F173-451C-83F3-B7E200FA695A}" id="{0FB48A12-E914-41E8-9D1D-367053EC9B2E}">
    <text>Eq 11</text>
  </threadedComment>
  <threadedComment ref="H86" dT="2023-07-12T14:15:40.46" personId="{0D274321-4123-45A8-990C-53D110F26A32}" id="{7747A87A-E152-413E-8F4F-C7D5DFA7F0B1}">
    <text xml:space="preserve">This auto-calculated value comes from sheet 2 "FF Emission Factor Table 2" </text>
  </threadedComment>
  <threadedComment ref="G87" dT="2023-10-06T18:07:54.56" personId="{7C04A076-F173-451C-83F3-B7E200FA695A}" id="{885B3885-F712-4512-AA6B-E3C71D4DE7B9}">
    <text>Eq 3</text>
  </threadedComment>
</ThreadedComments>
</file>

<file path=xl/threadedComments/threadedComment2.xml><?xml version="1.0" encoding="utf-8"?>
<ThreadedComments xmlns="http://schemas.microsoft.com/office/spreadsheetml/2018/threadedcomments" xmlns:x="http://schemas.openxmlformats.org/spreadsheetml/2006/main">
  <threadedComment ref="A4" dT="2023-09-29T15:58:18.25" personId="{AB2E0729-99B5-4AD2-B21B-2810F7573354}" id="{156D75F2-607B-46A6-8E37-E11BA7FCDC9C}">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5" dT="2023-09-29T15:58:38.74" personId="{AB2E0729-99B5-4AD2-B21B-2810F7573354}" id="{C7F8837F-8A4B-4044-9A63-220CB0A8AD83}">
    <text xml:space="preserve">Help Text: The Conference of the Parties serving as the meeting of the Parties to the Kyoto Protocol (CMP), at its fifth and sixth session established simplified modalities for demonstrating additionality for project activities up to 5 MW that employ renewable energy as their primary technology, for energy efficiency project activities that aim to achieve energy savings at a scale of no more than 20 GWh per year and for other project activities that aim to achieve GHG emission reductions at a scale of no more than 20 ktCO2e per year. This methodological tool provides a general framework to demonstrate and assess the additionality of these project activities. 
</text>
  </threadedComment>
  <threadedComment ref="A12" dT="2023-09-29T16:59:24.43" personId="{AB2E0729-99B5-4AD2-B21B-2810F7573354}" id="{E82938CF-8D19-4E98-A302-919C8B1A9EBA}">
    <text xml:space="preserve">Help Text: Qualifying technologies/measures include: (i) Solar technologies (photovoltaic and solar thermal electricity generation); (ii) Building-integrated wind turbines or rooftop wind turbines; (iii) Micro/pico-hydro; (iv) Micro/pico-wind turbine; (v) PV-Wind hybrid; (vi) Geothermal; (vii) Biomass gasification/biogas; (viii) Solar water heating system; (ix) Clean and energy efficient cookstoves. </text>
  </threadedComment>
  <threadedComment ref="A13" dT="2023-09-29T17:29:40.91" personId="{AB2E0729-99B5-4AD2-B21B-2810F7573354}" id="{F530D0B5-1938-4C14-9C92-6D932C537508}">
    <text xml:space="preserve">Help Text: 
i) “Specific renewable energy technologies/measures” refers to grid connected renewable energy technologies of installed capacity equal to or smaller than 5 MW. 
ii) The ratio of installed capacity of the specific grid connected renewable energy technology in the total installed grid connected power generation capacity in the host country shall be equal to or less than three per cent. 
Iii) Most recent available data on the percentage of contributions of specific renewable energy technologies shall be provided to demonstrate compliance with the three per cent threshold. In no case, shall data older than three years from the date of submission be used. 
iv) Technologies/measures recommended by DNAs and approved by the Board to be additional in the host country remain valid for three years from the date of approval. However, additionality of eligible project activities applying the methodological tool remains valid for the entire crediting period. 
v) DNA submissions shall include the specific grid connected renewable electricity generation technologies that are being recommended and provide the required data as indicated above (e.g., wind power, biomass power, geothermal power, hydropower). 
</text>
  </threadedComment>
  <threadedComment ref="A24" dT="2023-09-29T21:27:02.47" personId="{AB2E0729-99B5-4AD2-B21B-2810F7573354}" id="{910C4C51-6DF5-40D2-8F34-5A67F9561B49}">
    <text>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Help Text: If the market penetration is determined using the data based on annual sales of units, the most recent three years’ data available at the time of submission of CDM-PDD or CDMCPA-DD for validation/inclusion shall be used. Exceptionally, historical sales data covering less than three years, but a minimum of one year may be used with due justifications (e.g. demonstrated unavailability of data despite the efforts made).</text>
  </threadedComment>
  <threadedComment ref="A25" dT="2023-09-29T21:25:01.33" personId="{AB2E0729-99B5-4AD2-B21B-2810F7573354}" id="{2196F47B-C8A1-4F4E-BABD-C6956A13ED86}">
    <text xml:space="preserve">Help Text: The stock data should be used only if there is no sales data. </text>
  </threadedComment>
  <threadedComment ref="A25" dT="2023-09-29T21:27:11.46" personId="{AB2E0729-99B5-4AD2-B21B-2810F7573354}" id="{EC33DF90-2050-4078-A96C-68DB95DBDDCA}" parentId="{2196F47B-C8A1-4F4E-BABD-C6956A13ED86}">
    <text xml:space="preserve">Help Text: The market penetration shall be determined using one of the following options: (a) Official statistics or reports, relevant industry association reports or peer-reviewed literature; (b) Results of a sampling survey conducted by project participants or a third party as per the latest version of “Standard: Sampling and surveys for CDM project activities and programme of activities”; covering technologies/measures providing similar services as the project technology/measure.
To determine the market penetration using the data based on the stock of units, the most recent data available at the time of submission of the CDM-PDD or CDM-CPA-DD for validation/inclusion, shall be used, and the data vintage used shall not include data older than three years prior to: (a) the start date of the CDM project activity; or (b) the start of validation/inclusion, whichever is earlier. </text>
  </threadedComment>
</ThreadedComments>
</file>

<file path=xl/threadedComments/threadedComment3.xml><?xml version="1.0" encoding="utf-8"?>
<ThreadedComments xmlns="http://schemas.microsoft.com/office/spreadsheetml/2018/threadedcomments" xmlns:x="http://schemas.openxmlformats.org/spreadsheetml/2006/main">
  <threadedComment ref="B2" dT="2023-07-18T16:16:10.77" personId="{0D274321-4123-45A8-990C-53D110F26A32}" id="{3C59F5B5-F35F-40C8-9D76-F5FC87F469C8}">
    <text>eq 1</text>
  </threadedComment>
</ThreadedComments>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JD@reighting@gmail.com" TargetMode="External"/><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4.xml"/><Relationship Id="rId1" Type="http://schemas.openxmlformats.org/officeDocument/2006/relationships/vmlDrawing" Target="../drawings/vmlDrawing4.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C4D3F8-C761-4725-8775-01FC6B2AC94D}">
  <dimension ref="A1:I191"/>
  <sheetViews>
    <sheetView tabSelected="1" zoomScale="90" zoomScaleNormal="90" workbookViewId="0">
      <selection activeCell="F7" sqref="F7"/>
    </sheetView>
  </sheetViews>
  <sheetFormatPr defaultRowHeight="15" x14ac:dyDescent="0.25"/>
  <cols>
    <col min="1" max="1" width="18.140625" bestFit="1" customWidth="1"/>
    <col min="2" max="2" width="13.140625" customWidth="1"/>
    <col min="3" max="3" width="12" customWidth="1"/>
    <col min="4" max="4" width="16.140625" bestFit="1" customWidth="1"/>
    <col min="5" max="5" width="44.28515625" bestFit="1" customWidth="1"/>
    <col min="6" max="6" width="20.85546875" bestFit="1" customWidth="1"/>
    <col min="7" max="7" width="51.85546875" customWidth="1"/>
    <col min="8" max="8" width="65.140625" customWidth="1"/>
    <col min="9" max="9" width="36.85546875" customWidth="1"/>
  </cols>
  <sheetData>
    <row r="1" spans="1:9" ht="56.25" x14ac:dyDescent="0.3">
      <c r="A1" s="1" t="s">
        <v>0</v>
      </c>
      <c r="B1" s="46" t="s">
        <v>109</v>
      </c>
      <c r="C1" s="45" t="s">
        <v>3</v>
      </c>
      <c r="D1" s="1" t="s">
        <v>1</v>
      </c>
      <c r="E1" s="1" t="s">
        <v>259</v>
      </c>
      <c r="F1" s="1" t="s">
        <v>87</v>
      </c>
      <c r="G1" s="2" t="s">
        <v>2</v>
      </c>
      <c r="H1" s="1" t="s">
        <v>4</v>
      </c>
      <c r="I1" s="1" t="s">
        <v>84</v>
      </c>
    </row>
    <row r="2" spans="1:9" ht="18.75" x14ac:dyDescent="0.3">
      <c r="A2" s="66" t="s">
        <v>5</v>
      </c>
      <c r="B2" s="66"/>
      <c r="C2" s="66"/>
      <c r="D2" s="66"/>
      <c r="E2" s="66"/>
      <c r="F2" s="66"/>
      <c r="G2" s="66"/>
      <c r="H2" s="66"/>
      <c r="I2" s="66"/>
    </row>
    <row r="3" spans="1:9" ht="45" x14ac:dyDescent="0.25">
      <c r="A3" s="3" t="s">
        <v>6</v>
      </c>
      <c r="B3" s="3"/>
      <c r="C3" s="3" t="s">
        <v>8</v>
      </c>
      <c r="D3" s="3" t="s">
        <v>7</v>
      </c>
      <c r="E3" s="3"/>
      <c r="F3" s="3" t="s">
        <v>257</v>
      </c>
      <c r="G3" s="3" t="s">
        <v>234</v>
      </c>
      <c r="H3" s="44" t="s">
        <v>80</v>
      </c>
      <c r="I3" s="3"/>
    </row>
    <row r="4" spans="1:9" x14ac:dyDescent="0.25">
      <c r="A4" s="3" t="s">
        <v>6</v>
      </c>
      <c r="B4" s="3"/>
      <c r="C4" s="3" t="s">
        <v>8</v>
      </c>
      <c r="D4" s="3" t="s">
        <v>7</v>
      </c>
      <c r="E4" s="3" t="s">
        <v>278</v>
      </c>
      <c r="F4" s="3" t="s">
        <v>257</v>
      </c>
      <c r="G4" s="3" t="s">
        <v>235</v>
      </c>
      <c r="H4" s="3" t="s">
        <v>79</v>
      </c>
      <c r="I4" s="3"/>
    </row>
    <row r="5" spans="1:9" x14ac:dyDescent="0.25">
      <c r="A5" s="3" t="s">
        <v>6</v>
      </c>
      <c r="B5" s="3"/>
      <c r="C5" s="3" t="s">
        <v>6</v>
      </c>
      <c r="D5" s="3" t="s">
        <v>7</v>
      </c>
      <c r="E5" s="3" t="s">
        <v>279</v>
      </c>
      <c r="F5" s="3" t="s">
        <v>257</v>
      </c>
      <c r="G5" s="3" t="s">
        <v>236</v>
      </c>
      <c r="H5" s="3" t="s">
        <v>81</v>
      </c>
      <c r="I5" s="3"/>
    </row>
    <row r="6" spans="1:9" ht="75" x14ac:dyDescent="0.25">
      <c r="A6" s="3" t="s">
        <v>6</v>
      </c>
      <c r="B6" s="3"/>
      <c r="C6" s="3" t="s">
        <v>6</v>
      </c>
      <c r="D6" s="3" t="s">
        <v>7</v>
      </c>
      <c r="E6" s="3"/>
      <c r="F6" s="3" t="s">
        <v>257</v>
      </c>
      <c r="G6" s="3" t="s">
        <v>9</v>
      </c>
      <c r="H6" s="6" t="s">
        <v>82</v>
      </c>
      <c r="I6" s="3"/>
    </row>
    <row r="7" spans="1:9" x14ac:dyDescent="0.25">
      <c r="A7" s="3" t="s">
        <v>6</v>
      </c>
      <c r="B7" s="3"/>
      <c r="C7" s="3" t="s">
        <v>8</v>
      </c>
      <c r="D7" s="3" t="s">
        <v>7</v>
      </c>
      <c r="E7" s="3" t="s">
        <v>280</v>
      </c>
      <c r="F7" s="3" t="s">
        <v>257</v>
      </c>
      <c r="G7" s="3" t="s">
        <v>531</v>
      </c>
      <c r="H7" s="6" t="s">
        <v>535</v>
      </c>
      <c r="I7" s="3"/>
    </row>
    <row r="8" spans="1:9" x14ac:dyDescent="0.25">
      <c r="A8" s="74" t="s">
        <v>6</v>
      </c>
      <c r="B8" s="74"/>
      <c r="C8" s="74" t="s">
        <v>6</v>
      </c>
      <c r="D8" s="74" t="s">
        <v>7</v>
      </c>
      <c r="E8" s="74" t="s">
        <v>383</v>
      </c>
      <c r="F8" s="74" t="s">
        <v>257</v>
      </c>
      <c r="G8" s="74" t="s">
        <v>537</v>
      </c>
      <c r="H8" s="75" t="s">
        <v>538</v>
      </c>
      <c r="I8" s="74"/>
    </row>
    <row r="9" spans="1:9" x14ac:dyDescent="0.25">
      <c r="A9" s="74" t="s">
        <v>6</v>
      </c>
      <c r="B9" s="74"/>
      <c r="C9" s="74" t="s">
        <v>6</v>
      </c>
      <c r="D9" s="74" t="s">
        <v>7</v>
      </c>
      <c r="E9" s="74" t="s">
        <v>382</v>
      </c>
      <c r="F9" s="74" t="s">
        <v>257</v>
      </c>
      <c r="G9" s="74" t="s">
        <v>539</v>
      </c>
      <c r="H9" s="75" t="s">
        <v>540</v>
      </c>
      <c r="I9" s="74"/>
    </row>
    <row r="10" spans="1:9" ht="45" x14ac:dyDescent="0.25">
      <c r="A10" s="74" t="s">
        <v>6</v>
      </c>
      <c r="B10" s="74"/>
      <c r="C10" s="74" t="s">
        <v>6</v>
      </c>
      <c r="D10" s="74" t="s">
        <v>237</v>
      </c>
      <c r="E10" s="74" t="s">
        <v>384</v>
      </c>
      <c r="F10" s="74" t="s">
        <v>257</v>
      </c>
      <c r="G10" s="75" t="s">
        <v>541</v>
      </c>
      <c r="H10" s="74" t="s">
        <v>254</v>
      </c>
      <c r="I10" s="74"/>
    </row>
    <row r="11" spans="1:9" ht="30" x14ac:dyDescent="0.25">
      <c r="A11" s="3" t="s">
        <v>6</v>
      </c>
      <c r="B11" s="3"/>
      <c r="C11" s="3" t="s">
        <v>8</v>
      </c>
      <c r="D11" s="3" t="s">
        <v>7</v>
      </c>
      <c r="E11" s="3"/>
      <c r="F11" s="3" t="s">
        <v>257</v>
      </c>
      <c r="G11" s="3" t="s">
        <v>10</v>
      </c>
      <c r="H11" s="44" t="s">
        <v>11</v>
      </c>
      <c r="I11" s="3"/>
    </row>
    <row r="12" spans="1:9" x14ac:dyDescent="0.25">
      <c r="A12" s="3" t="s">
        <v>6</v>
      </c>
      <c r="B12" s="3"/>
      <c r="C12" s="3" t="s">
        <v>8</v>
      </c>
      <c r="D12" s="3" t="s">
        <v>7</v>
      </c>
      <c r="E12" s="3" t="s">
        <v>262</v>
      </c>
      <c r="F12" s="3" t="s">
        <v>257</v>
      </c>
      <c r="G12" s="3" t="s">
        <v>238</v>
      </c>
      <c r="H12" s="3" t="s">
        <v>83</v>
      </c>
      <c r="I12" s="3"/>
    </row>
    <row r="13" spans="1:9" x14ac:dyDescent="0.25">
      <c r="A13" s="3" t="s">
        <v>6</v>
      </c>
      <c r="B13" s="3"/>
      <c r="C13" s="3" t="s">
        <v>8</v>
      </c>
      <c r="D13" s="3" t="s">
        <v>12</v>
      </c>
      <c r="E13" s="3"/>
      <c r="F13" s="3" t="s">
        <v>257</v>
      </c>
      <c r="G13" s="3" t="s">
        <v>239</v>
      </c>
      <c r="H13" s="3" t="s">
        <v>13</v>
      </c>
      <c r="I13" s="3"/>
    </row>
    <row r="14" spans="1:9" x14ac:dyDescent="0.25">
      <c r="A14" s="3" t="s">
        <v>6</v>
      </c>
      <c r="B14" s="3"/>
      <c r="C14" s="3" t="s">
        <v>8</v>
      </c>
      <c r="D14" s="3" t="s">
        <v>7</v>
      </c>
      <c r="E14" s="3"/>
      <c r="F14" s="3" t="s">
        <v>257</v>
      </c>
      <c r="G14" s="3" t="s">
        <v>240</v>
      </c>
      <c r="H14" s="3" t="s">
        <v>14</v>
      </c>
      <c r="I14" s="3"/>
    </row>
    <row r="15" spans="1:9" x14ac:dyDescent="0.25">
      <c r="A15" s="3" t="s">
        <v>6</v>
      </c>
      <c r="B15" s="3"/>
      <c r="C15" s="3" t="s">
        <v>8</v>
      </c>
      <c r="D15" s="3" t="s">
        <v>15</v>
      </c>
      <c r="E15" s="3" t="s">
        <v>264</v>
      </c>
      <c r="F15" s="3" t="s">
        <v>257</v>
      </c>
      <c r="G15" s="3" t="s">
        <v>241</v>
      </c>
      <c r="H15" s="3" t="s">
        <v>534</v>
      </c>
      <c r="I15" s="3"/>
    </row>
    <row r="16" spans="1:9" x14ac:dyDescent="0.25">
      <c r="A16" s="3" t="s">
        <v>6</v>
      </c>
      <c r="B16" s="3"/>
      <c r="C16" s="3" t="s">
        <v>6</v>
      </c>
      <c r="D16" s="3" t="s">
        <v>15</v>
      </c>
      <c r="E16" s="3" t="s">
        <v>266</v>
      </c>
      <c r="F16" s="3" t="s">
        <v>257</v>
      </c>
      <c r="G16" s="3" t="s">
        <v>533</v>
      </c>
      <c r="H16" s="3" t="s">
        <v>532</v>
      </c>
      <c r="I16" s="3"/>
    </row>
    <row r="17" spans="1:9" x14ac:dyDescent="0.25">
      <c r="A17" s="3" t="s">
        <v>6</v>
      </c>
      <c r="B17" s="3"/>
      <c r="C17" s="3" t="s">
        <v>8</v>
      </c>
      <c r="D17" s="3" t="s">
        <v>16</v>
      </c>
      <c r="E17" s="3"/>
      <c r="F17" s="3" t="s">
        <v>257</v>
      </c>
      <c r="G17" s="3" t="s">
        <v>242</v>
      </c>
      <c r="H17" s="3" t="s">
        <v>17</v>
      </c>
      <c r="I17" s="3"/>
    </row>
    <row r="18" spans="1:9" x14ac:dyDescent="0.25">
      <c r="A18" s="3" t="s">
        <v>6</v>
      </c>
      <c r="B18" s="3"/>
      <c r="C18" s="3" t="s">
        <v>8</v>
      </c>
      <c r="D18" s="3" t="s">
        <v>18</v>
      </c>
      <c r="E18" s="3"/>
      <c r="F18" s="3" t="s">
        <v>257</v>
      </c>
      <c r="G18" s="3" t="s">
        <v>243</v>
      </c>
      <c r="H18" s="4" t="s">
        <v>19</v>
      </c>
      <c r="I18" s="3"/>
    </row>
    <row r="19" spans="1:9" x14ac:dyDescent="0.25">
      <c r="A19" s="3" t="s">
        <v>6</v>
      </c>
      <c r="B19" s="3"/>
      <c r="C19" s="3" t="s">
        <v>6</v>
      </c>
      <c r="D19" s="3" t="s">
        <v>7</v>
      </c>
      <c r="E19" s="3" t="s">
        <v>265</v>
      </c>
      <c r="F19" s="3" t="s">
        <v>257</v>
      </c>
      <c r="G19" s="3" t="s">
        <v>244</v>
      </c>
      <c r="H19" s="3" t="s">
        <v>83</v>
      </c>
      <c r="I19" s="3"/>
    </row>
    <row r="20" spans="1:9" x14ac:dyDescent="0.25">
      <c r="A20" s="3" t="s">
        <v>6</v>
      </c>
      <c r="B20" s="3"/>
      <c r="C20" s="3" t="s">
        <v>8</v>
      </c>
      <c r="D20" s="3" t="s">
        <v>7</v>
      </c>
      <c r="E20" s="3"/>
      <c r="F20" s="3" t="s">
        <v>257</v>
      </c>
      <c r="G20" s="3" t="s">
        <v>245</v>
      </c>
      <c r="H20" s="62" t="s">
        <v>8</v>
      </c>
      <c r="I20" s="3"/>
    </row>
    <row r="21" spans="1:9" x14ac:dyDescent="0.25">
      <c r="A21" s="3" t="s">
        <v>6</v>
      </c>
      <c r="B21" s="3"/>
      <c r="C21" s="3" t="s">
        <v>8</v>
      </c>
      <c r="D21" s="3" t="s">
        <v>7</v>
      </c>
      <c r="E21" s="3"/>
      <c r="F21" s="3" t="s">
        <v>257</v>
      </c>
      <c r="G21" s="3" t="s">
        <v>20</v>
      </c>
      <c r="H21" s="3" t="s">
        <v>8</v>
      </c>
      <c r="I21" s="3"/>
    </row>
    <row r="22" spans="1:9" x14ac:dyDescent="0.25">
      <c r="A22" s="3" t="s">
        <v>6</v>
      </c>
      <c r="B22" s="3"/>
      <c r="C22" s="3" t="s">
        <v>8</v>
      </c>
      <c r="D22" s="3" t="s">
        <v>7</v>
      </c>
      <c r="E22" s="3"/>
      <c r="F22" s="3" t="s">
        <v>257</v>
      </c>
      <c r="G22" s="3" t="s">
        <v>21</v>
      </c>
      <c r="H22" s="3" t="s">
        <v>8</v>
      </c>
      <c r="I22" s="3"/>
    </row>
    <row r="23" spans="1:9" x14ac:dyDescent="0.25">
      <c r="A23" s="3" t="s">
        <v>6</v>
      </c>
      <c r="B23" s="3"/>
      <c r="C23" s="3" t="s">
        <v>8</v>
      </c>
      <c r="D23" s="3" t="s">
        <v>7</v>
      </c>
      <c r="E23" s="3"/>
      <c r="F23" s="3" t="s">
        <v>257</v>
      </c>
      <c r="G23" s="3" t="s">
        <v>246</v>
      </c>
      <c r="H23" s="3" t="s">
        <v>8</v>
      </c>
      <c r="I23" s="3"/>
    </row>
    <row r="24" spans="1:9" x14ac:dyDescent="0.25">
      <c r="A24" s="3" t="s">
        <v>6</v>
      </c>
      <c r="B24" s="3"/>
      <c r="C24" s="3" t="s">
        <v>8</v>
      </c>
      <c r="D24" s="3" t="s">
        <v>7</v>
      </c>
      <c r="E24" s="3" t="s">
        <v>451</v>
      </c>
      <c r="F24" s="3" t="s">
        <v>257</v>
      </c>
      <c r="G24" s="3" t="s">
        <v>22</v>
      </c>
      <c r="H24" s="44" t="s">
        <v>699</v>
      </c>
      <c r="I24" s="3"/>
    </row>
    <row r="25" spans="1:9" x14ac:dyDescent="0.25">
      <c r="A25" s="3" t="s">
        <v>6</v>
      </c>
      <c r="B25" s="3"/>
      <c r="C25" s="3" t="s">
        <v>8</v>
      </c>
      <c r="D25" s="3" t="s">
        <v>251</v>
      </c>
      <c r="E25" s="3" t="s">
        <v>577</v>
      </c>
      <c r="F25" s="3" t="s">
        <v>257</v>
      </c>
      <c r="G25" s="3" t="s">
        <v>247</v>
      </c>
      <c r="H25" s="65">
        <v>44926</v>
      </c>
      <c r="I25" s="3"/>
    </row>
    <row r="26" spans="1:9" x14ac:dyDescent="0.25">
      <c r="A26" s="3" t="s">
        <v>6</v>
      </c>
      <c r="B26" s="3"/>
      <c r="C26" s="5" t="s">
        <v>6</v>
      </c>
      <c r="D26" s="3" t="s">
        <v>23</v>
      </c>
      <c r="E26" s="3" t="s">
        <v>579</v>
      </c>
      <c r="F26" s="3" t="s">
        <v>257</v>
      </c>
      <c r="G26" s="5" t="s">
        <v>24</v>
      </c>
      <c r="H26" s="5" t="s">
        <v>252</v>
      </c>
      <c r="I26" s="3"/>
    </row>
    <row r="27" spans="1:9" x14ac:dyDescent="0.25">
      <c r="A27" s="3" t="s">
        <v>6</v>
      </c>
      <c r="B27" s="3"/>
      <c r="C27" s="5" t="s">
        <v>6</v>
      </c>
      <c r="D27" s="3" t="s">
        <v>23</v>
      </c>
      <c r="E27" s="3" t="s">
        <v>581</v>
      </c>
      <c r="F27" s="3" t="s">
        <v>257</v>
      </c>
      <c r="G27" s="5" t="s">
        <v>25</v>
      </c>
      <c r="H27" s="5" t="s">
        <v>253</v>
      </c>
      <c r="I27" s="3"/>
    </row>
    <row r="28" spans="1:9" x14ac:dyDescent="0.25">
      <c r="A28" s="3" t="s">
        <v>6</v>
      </c>
      <c r="B28" s="3"/>
      <c r="C28" s="5" t="s">
        <v>8</v>
      </c>
      <c r="D28" s="3" t="s">
        <v>7</v>
      </c>
      <c r="E28" s="3"/>
      <c r="F28" s="3" t="s">
        <v>257</v>
      </c>
      <c r="G28" s="5" t="s">
        <v>26</v>
      </c>
      <c r="H28" s="5" t="s">
        <v>27</v>
      </c>
      <c r="I28" s="3"/>
    </row>
    <row r="29" spans="1:9" ht="30" x14ac:dyDescent="0.25">
      <c r="A29" s="3" t="s">
        <v>6</v>
      </c>
      <c r="B29" s="3"/>
      <c r="C29" s="5" t="s">
        <v>8</v>
      </c>
      <c r="D29" s="3" t="s">
        <v>7</v>
      </c>
      <c r="E29" s="3"/>
      <c r="F29" s="3" t="s">
        <v>257</v>
      </c>
      <c r="G29" s="44" t="s">
        <v>248</v>
      </c>
      <c r="H29" t="s">
        <v>255</v>
      </c>
      <c r="I29" s="3"/>
    </row>
    <row r="30" spans="1:9" x14ac:dyDescent="0.25">
      <c r="A30" s="74" t="s">
        <v>6</v>
      </c>
      <c r="B30" s="74"/>
      <c r="C30" s="76" t="s">
        <v>6</v>
      </c>
      <c r="D30" s="74" t="s">
        <v>7</v>
      </c>
      <c r="E30" s="74"/>
      <c r="F30" s="74" t="s">
        <v>257</v>
      </c>
      <c r="G30" s="74" t="s">
        <v>542</v>
      </c>
      <c r="H30" s="74" t="s">
        <v>543</v>
      </c>
      <c r="I30" s="74"/>
    </row>
    <row r="31" spans="1:9" x14ac:dyDescent="0.25">
      <c r="A31" s="3" t="s">
        <v>6</v>
      </c>
      <c r="B31" s="3"/>
      <c r="C31" s="5" t="s">
        <v>6</v>
      </c>
      <c r="D31" s="3" t="s">
        <v>7</v>
      </c>
      <c r="E31" s="3" t="s">
        <v>340</v>
      </c>
      <c r="F31" s="3" t="s">
        <v>257</v>
      </c>
      <c r="G31" s="3" t="s">
        <v>249</v>
      </c>
      <c r="H31" t="s">
        <v>256</v>
      </c>
      <c r="I31" s="3"/>
    </row>
    <row r="32" spans="1:9" x14ac:dyDescent="0.25">
      <c r="A32" s="3" t="s">
        <v>6</v>
      </c>
      <c r="B32" s="3"/>
      <c r="C32" s="5" t="s">
        <v>8</v>
      </c>
      <c r="D32" s="3" t="s">
        <v>7</v>
      </c>
      <c r="E32" s="3"/>
      <c r="F32" s="3" t="s">
        <v>257</v>
      </c>
      <c r="G32" s="3" t="s">
        <v>250</v>
      </c>
      <c r="H32" s="5" t="s">
        <v>257</v>
      </c>
      <c r="I32" s="3"/>
    </row>
    <row r="33" spans="1:9" ht="18.75" x14ac:dyDescent="0.3">
      <c r="A33" s="66" t="s">
        <v>85</v>
      </c>
      <c r="B33" s="66"/>
      <c r="C33" s="66"/>
      <c r="D33" s="66"/>
      <c r="E33" s="66"/>
      <c r="F33" s="66"/>
      <c r="G33" s="66"/>
      <c r="H33" s="66"/>
      <c r="I33" s="66"/>
    </row>
    <row r="34" spans="1:9" ht="30" x14ac:dyDescent="0.25">
      <c r="A34" s="58" t="s">
        <v>6</v>
      </c>
      <c r="B34" s="58"/>
      <c r="C34" s="59" t="s">
        <v>8</v>
      </c>
      <c r="D34" s="58" t="s">
        <v>88</v>
      </c>
      <c r="E34" s="58"/>
      <c r="F34" s="58" t="s">
        <v>2</v>
      </c>
      <c r="G34" s="48" t="s">
        <v>86</v>
      </c>
      <c r="H34" s="64" t="s">
        <v>258</v>
      </c>
      <c r="I34" s="58"/>
    </row>
    <row r="35" spans="1:9" ht="18.75" x14ac:dyDescent="0.3">
      <c r="A35" s="66" t="s">
        <v>28</v>
      </c>
      <c r="B35" s="66"/>
      <c r="C35" s="66"/>
      <c r="D35" s="66"/>
      <c r="E35" s="66"/>
      <c r="F35" s="66"/>
      <c r="G35" s="66"/>
      <c r="H35" s="66"/>
      <c r="I35" s="66"/>
    </row>
    <row r="36" spans="1:9" x14ac:dyDescent="0.25">
      <c r="A36" s="7" t="s">
        <v>6</v>
      </c>
      <c r="B36" s="7"/>
      <c r="C36" s="7" t="s">
        <v>8</v>
      </c>
      <c r="D36" s="7" t="s">
        <v>29</v>
      </c>
      <c r="E36" s="9" t="s">
        <v>390</v>
      </c>
      <c r="F36" s="7" t="s">
        <v>227</v>
      </c>
      <c r="G36" s="7" t="s">
        <v>226</v>
      </c>
      <c r="H36" s="42">
        <f>SUM(H41,H63)-H105</f>
        <v>0</v>
      </c>
      <c r="I36" s="7"/>
    </row>
    <row r="37" spans="1:9" ht="30" x14ac:dyDescent="0.25">
      <c r="A37" s="9" t="s">
        <v>6</v>
      </c>
      <c r="B37" s="9"/>
      <c r="C37" s="10" t="s">
        <v>8</v>
      </c>
      <c r="D37" s="9" t="s">
        <v>29</v>
      </c>
      <c r="E37" s="9"/>
      <c r="F37" s="9" t="s">
        <v>91</v>
      </c>
      <c r="G37" s="8" t="s">
        <v>183</v>
      </c>
      <c r="H37" s="42">
        <f>'Tool 33'!C21</f>
        <v>0.3</v>
      </c>
      <c r="I37" s="7"/>
    </row>
    <row r="38" spans="1:9" ht="30" x14ac:dyDescent="0.25">
      <c r="A38" s="9" t="s">
        <v>6</v>
      </c>
      <c r="B38" s="9"/>
      <c r="C38" s="10" t="s">
        <v>8</v>
      </c>
      <c r="D38" s="9" t="s">
        <v>29</v>
      </c>
      <c r="E38" s="9"/>
      <c r="F38" s="9" t="s">
        <v>92</v>
      </c>
      <c r="G38" s="8" t="s">
        <v>182</v>
      </c>
      <c r="H38" s="42">
        <f>0.0156</f>
        <v>1.5599999999999999E-2</v>
      </c>
      <c r="I38" s="7"/>
    </row>
    <row r="39" spans="1:9" ht="30" x14ac:dyDescent="0.25">
      <c r="A39" s="3" t="s">
        <v>6</v>
      </c>
      <c r="B39" s="3"/>
      <c r="C39" s="5" t="s">
        <v>6</v>
      </c>
      <c r="D39" s="3" t="s">
        <v>30</v>
      </c>
      <c r="E39" s="3"/>
      <c r="F39" s="3" t="s">
        <v>97</v>
      </c>
      <c r="G39" s="6" t="s">
        <v>185</v>
      </c>
      <c r="H39" s="43">
        <v>0.2</v>
      </c>
    </row>
    <row r="40" spans="1:9" ht="18.75" x14ac:dyDescent="0.3">
      <c r="A40" s="66" t="s">
        <v>179</v>
      </c>
      <c r="B40" s="66"/>
      <c r="C40" s="66"/>
      <c r="D40" s="66"/>
      <c r="E40" s="66"/>
      <c r="F40" s="66"/>
      <c r="G40" s="66"/>
      <c r="H40" s="66"/>
      <c r="I40" s="66"/>
    </row>
    <row r="41" spans="1:9" ht="30" x14ac:dyDescent="0.25">
      <c r="A41" s="7" t="s">
        <v>6</v>
      </c>
      <c r="B41" s="7"/>
      <c r="C41" s="7" t="s">
        <v>8</v>
      </c>
      <c r="D41" s="7" t="s">
        <v>29</v>
      </c>
      <c r="E41" s="7"/>
      <c r="F41" s="7" t="s">
        <v>89</v>
      </c>
      <c r="G41" s="8" t="s">
        <v>184</v>
      </c>
      <c r="H41" s="42">
        <f>H47*H42*H44*H39*H37*H38*IF(AND(H85="Default regional values"),H86,IF(AND(H85="Equation 3"),H87))</f>
        <v>0</v>
      </c>
      <c r="I41" s="7"/>
    </row>
    <row r="42" spans="1:9" ht="30" x14ac:dyDescent="0.25">
      <c r="A42" s="3" t="s">
        <v>6</v>
      </c>
      <c r="B42" s="3"/>
      <c r="C42" s="5" t="s">
        <v>6</v>
      </c>
      <c r="D42" s="3" t="s">
        <v>30</v>
      </c>
      <c r="E42" s="3"/>
      <c r="F42" s="3" t="s">
        <v>181</v>
      </c>
      <c r="G42" s="6" t="s">
        <v>95</v>
      </c>
      <c r="H42" s="43">
        <v>10</v>
      </c>
    </row>
    <row r="43" spans="1:9" ht="18.75" x14ac:dyDescent="0.3">
      <c r="A43" s="66" t="s">
        <v>186</v>
      </c>
      <c r="B43" s="66"/>
      <c r="C43" s="66"/>
      <c r="D43" s="66"/>
      <c r="E43" s="66"/>
      <c r="F43" s="66"/>
      <c r="G43" s="66"/>
      <c r="H43" s="66"/>
      <c r="I43" s="66"/>
    </row>
    <row r="44" spans="1:9" ht="45" x14ac:dyDescent="0.25">
      <c r="A44" s="3" t="s">
        <v>6</v>
      </c>
      <c r="B44" s="3"/>
      <c r="C44" s="5" t="s">
        <v>6</v>
      </c>
      <c r="D44" s="3" t="s">
        <v>30</v>
      </c>
      <c r="E44" s="3"/>
      <c r="F44" s="3" t="s">
        <v>96</v>
      </c>
      <c r="G44" s="6" t="s">
        <v>180</v>
      </c>
      <c r="H44" s="43">
        <v>1</v>
      </c>
    </row>
    <row r="45" spans="1:9" ht="60" x14ac:dyDescent="0.25">
      <c r="A45" s="58" t="s">
        <v>6</v>
      </c>
      <c r="B45" s="58"/>
      <c r="C45" s="59" t="s">
        <v>8</v>
      </c>
      <c r="D45" s="58" t="s">
        <v>88</v>
      </c>
      <c r="E45" s="58"/>
      <c r="F45" s="58" t="s">
        <v>2</v>
      </c>
      <c r="G45" s="48" t="s">
        <v>206</v>
      </c>
      <c r="H45" s="61" t="s">
        <v>225</v>
      </c>
      <c r="I45" s="47"/>
    </row>
    <row r="46" spans="1:9" ht="30" x14ac:dyDescent="0.25">
      <c r="A46" s="58" t="s">
        <v>6</v>
      </c>
      <c r="B46" s="58"/>
      <c r="C46" s="59" t="s">
        <v>8</v>
      </c>
      <c r="D46" s="58" t="s">
        <v>88</v>
      </c>
      <c r="E46" s="58"/>
      <c r="F46" s="58" t="s">
        <v>2</v>
      </c>
      <c r="G46" s="48" t="s">
        <v>231</v>
      </c>
      <c r="H46" s="61" t="s">
        <v>232</v>
      </c>
      <c r="I46" s="47"/>
    </row>
    <row r="47" spans="1:9" ht="30" x14ac:dyDescent="0.25">
      <c r="A47" s="9" t="s">
        <v>6</v>
      </c>
      <c r="B47" s="9"/>
      <c r="C47" s="10" t="s">
        <v>8</v>
      </c>
      <c r="D47" s="9" t="s">
        <v>29</v>
      </c>
      <c r="E47" s="9"/>
      <c r="F47" s="9" t="s">
        <v>98</v>
      </c>
      <c r="G47" s="17" t="s">
        <v>99</v>
      </c>
      <c r="H47" s="42">
        <f>IF(AND(H45="Thermal Energy Output (TEO)"),(H48/H38)*((1/H56)-(1/H57)),IF(AND(H45="Kitchen performance test (KPT)"),(H49-H54),IF(AND(H45="Water boiling test (WBT)",H46="Equation 7"),(H49*(1-(H56/H57))),IF(AND(H45="Water boiling test (WBT)",H46="Equation 8"),(H55*((H57/H56)-1)),IF(AND(H45="Controlled cooking test (CCT)"),(H49*(1-(H59/H58))))))))</f>
        <v>0.8</v>
      </c>
      <c r="I47" s="7"/>
    </row>
    <row r="48" spans="1:9" ht="46.5" customHeight="1" x14ac:dyDescent="0.25">
      <c r="A48" s="7" t="s">
        <v>6</v>
      </c>
      <c r="B48" s="7"/>
      <c r="C48" s="7" t="s">
        <v>8</v>
      </c>
      <c r="D48" s="9" t="s">
        <v>29</v>
      </c>
      <c r="E48" s="7"/>
      <c r="F48" s="9" t="s">
        <v>90</v>
      </c>
      <c r="G48" s="8" t="s">
        <v>100</v>
      </c>
      <c r="H48" s="42">
        <f>H60*H61*3.6*10^-6</f>
        <v>1.44E-2</v>
      </c>
      <c r="I48" s="7"/>
    </row>
    <row r="49" spans="1:9" ht="60" x14ac:dyDescent="0.25">
      <c r="A49" s="9" t="s">
        <v>6</v>
      </c>
      <c r="B49" s="9"/>
      <c r="C49" s="10" t="s">
        <v>8</v>
      </c>
      <c r="D49" s="9" t="s">
        <v>29</v>
      </c>
      <c r="E49" s="9"/>
      <c r="F49" s="9" t="s">
        <v>209</v>
      </c>
      <c r="G49" s="8" t="s">
        <v>207</v>
      </c>
      <c r="H49" s="42">
        <f>H50/H53</f>
        <v>1</v>
      </c>
      <c r="I49" s="7"/>
    </row>
    <row r="50" spans="1:9" ht="75" x14ac:dyDescent="0.25">
      <c r="A50" s="9" t="s">
        <v>6</v>
      </c>
      <c r="B50" s="9"/>
      <c r="C50" s="10" t="s">
        <v>8</v>
      </c>
      <c r="D50" s="9" t="s">
        <v>29</v>
      </c>
      <c r="E50" s="9"/>
      <c r="F50" s="9" t="s">
        <v>219</v>
      </c>
      <c r="G50" s="8" t="s">
        <v>214</v>
      </c>
      <c r="H50" s="42">
        <f>H51*H52</f>
        <v>1</v>
      </c>
      <c r="I50" s="7"/>
    </row>
    <row r="51" spans="1:9" ht="75" x14ac:dyDescent="0.25">
      <c r="A51" s="3" t="s">
        <v>6</v>
      </c>
      <c r="B51" s="3"/>
      <c r="C51" s="5" t="s">
        <v>6</v>
      </c>
      <c r="D51" s="3" t="s">
        <v>30</v>
      </c>
      <c r="E51" s="3"/>
      <c r="F51" s="3" t="s">
        <v>217</v>
      </c>
      <c r="G51" s="6" t="s">
        <v>218</v>
      </c>
      <c r="H51" s="43">
        <v>1</v>
      </c>
    </row>
    <row r="52" spans="1:9" x14ac:dyDescent="0.25">
      <c r="A52" s="3" t="s">
        <v>6</v>
      </c>
      <c r="B52" s="3"/>
      <c r="C52" s="5" t="s">
        <v>6</v>
      </c>
      <c r="D52" s="3" t="s">
        <v>30</v>
      </c>
      <c r="E52" s="3"/>
      <c r="F52" s="3" t="s">
        <v>216</v>
      </c>
      <c r="G52" t="s">
        <v>215</v>
      </c>
      <c r="H52" s="43">
        <v>1</v>
      </c>
    </row>
    <row r="53" spans="1:9" ht="46.5" customHeight="1" x14ac:dyDescent="0.25">
      <c r="A53" s="3" t="s">
        <v>6</v>
      </c>
      <c r="B53" s="3"/>
      <c r="C53" s="5" t="s">
        <v>6</v>
      </c>
      <c r="D53" s="3" t="s">
        <v>30</v>
      </c>
      <c r="E53" s="3"/>
      <c r="F53" s="3" t="s">
        <v>221</v>
      </c>
      <c r="G53" t="s">
        <v>220</v>
      </c>
      <c r="H53" s="43">
        <v>1</v>
      </c>
    </row>
    <row r="54" spans="1:9" ht="45" x14ac:dyDescent="0.25">
      <c r="A54" s="3" t="s">
        <v>6</v>
      </c>
      <c r="B54" s="3"/>
      <c r="C54" s="5" t="s">
        <v>6</v>
      </c>
      <c r="D54" s="3" t="s">
        <v>30</v>
      </c>
      <c r="E54" s="3"/>
      <c r="F54" s="3" t="s">
        <v>210</v>
      </c>
      <c r="G54" s="6" t="s">
        <v>208</v>
      </c>
      <c r="H54" s="43"/>
    </row>
    <row r="55" spans="1:9" ht="30" x14ac:dyDescent="0.25">
      <c r="A55" s="3" t="s">
        <v>6</v>
      </c>
      <c r="B55" s="3"/>
      <c r="C55" s="5" t="s">
        <v>6</v>
      </c>
      <c r="D55" s="3" t="s">
        <v>30</v>
      </c>
      <c r="E55" s="3"/>
      <c r="F55" s="3" t="s">
        <v>233</v>
      </c>
      <c r="G55" s="6" t="s">
        <v>211</v>
      </c>
      <c r="H55" s="43">
        <v>10</v>
      </c>
    </row>
    <row r="56" spans="1:9" ht="45" x14ac:dyDescent="0.25">
      <c r="A56" t="s">
        <v>6</v>
      </c>
      <c r="C56" s="5" t="s">
        <v>6</v>
      </c>
      <c r="D56" s="3" t="s">
        <v>30</v>
      </c>
      <c r="F56" t="s">
        <v>101</v>
      </c>
      <c r="G56" s="6" t="s">
        <v>102</v>
      </c>
      <c r="H56" s="43">
        <v>0.2</v>
      </c>
    </row>
    <row r="57" spans="1:9" x14ac:dyDescent="0.25">
      <c r="A57" t="s">
        <v>6</v>
      </c>
      <c r="C57" s="5" t="s">
        <v>6</v>
      </c>
      <c r="D57" s="3" t="s">
        <v>30</v>
      </c>
      <c r="F57" t="s">
        <v>104</v>
      </c>
      <c r="G57" s="6" t="s">
        <v>103</v>
      </c>
      <c r="H57" s="43">
        <v>1</v>
      </c>
    </row>
    <row r="58" spans="1:9" ht="45" x14ac:dyDescent="0.25">
      <c r="A58" t="s">
        <v>6</v>
      </c>
      <c r="C58" s="5" t="s">
        <v>6</v>
      </c>
      <c r="D58" s="3" t="s">
        <v>30</v>
      </c>
      <c r="F58" s="3" t="s">
        <v>222</v>
      </c>
      <c r="G58" s="6" t="s">
        <v>212</v>
      </c>
      <c r="H58" s="43"/>
    </row>
    <row r="59" spans="1:9" ht="60" x14ac:dyDescent="0.25">
      <c r="A59" t="s">
        <v>6</v>
      </c>
      <c r="C59" s="5" t="s">
        <v>6</v>
      </c>
      <c r="D59" s="3" t="s">
        <v>30</v>
      </c>
      <c r="F59" s="3" t="s">
        <v>223</v>
      </c>
      <c r="G59" s="6" t="s">
        <v>213</v>
      </c>
      <c r="H59" s="43"/>
    </row>
    <row r="60" spans="1:9" ht="30" x14ac:dyDescent="0.25">
      <c r="A60" t="s">
        <v>6</v>
      </c>
      <c r="C60" s="5" t="s">
        <v>6</v>
      </c>
      <c r="D60" s="3" t="s">
        <v>30</v>
      </c>
      <c r="F60" t="s">
        <v>106</v>
      </c>
      <c r="G60" s="6" t="s">
        <v>105</v>
      </c>
      <c r="H60" s="43">
        <v>1</v>
      </c>
    </row>
    <row r="61" spans="1:9" ht="30" x14ac:dyDescent="0.25">
      <c r="A61" t="s">
        <v>6</v>
      </c>
      <c r="C61" s="5" t="s">
        <v>6</v>
      </c>
      <c r="D61" s="3" t="s">
        <v>30</v>
      </c>
      <c r="F61" t="s">
        <v>108</v>
      </c>
      <c r="G61" s="6" t="s">
        <v>107</v>
      </c>
      <c r="H61" s="43">
        <v>4000</v>
      </c>
    </row>
    <row r="62" spans="1:9" ht="18.75" x14ac:dyDescent="0.3">
      <c r="A62" s="66" t="s">
        <v>179</v>
      </c>
      <c r="B62" s="66"/>
      <c r="C62" s="66"/>
      <c r="D62" s="66"/>
      <c r="E62" s="66"/>
      <c r="F62" s="66"/>
      <c r="G62" s="66"/>
      <c r="H62" s="66"/>
      <c r="I62" s="66"/>
    </row>
    <row r="63" spans="1:9" ht="30" x14ac:dyDescent="0.25">
      <c r="A63" s="7" t="s">
        <v>8</v>
      </c>
      <c r="B63" s="7"/>
      <c r="C63" s="7" t="s">
        <v>8</v>
      </c>
      <c r="D63" s="7" t="s">
        <v>29</v>
      </c>
      <c r="E63" s="7"/>
      <c r="F63" s="7" t="s">
        <v>89</v>
      </c>
      <c r="G63" s="8" t="s">
        <v>184</v>
      </c>
      <c r="H63" s="42">
        <f>H69*H64*H66*H39*H37*H38*IF(AND(H85="Default regional values"),H86,IF(AND(H85="Equation 3"),H87))</f>
        <v>0</v>
      </c>
      <c r="I63" s="7"/>
    </row>
    <row r="64" spans="1:9" ht="30" x14ac:dyDescent="0.25">
      <c r="A64" s="3" t="s">
        <v>6</v>
      </c>
      <c r="B64" s="3"/>
      <c r="C64" s="5" t="s">
        <v>6</v>
      </c>
      <c r="D64" s="3" t="s">
        <v>30</v>
      </c>
      <c r="E64" s="3"/>
      <c r="F64" s="3" t="s">
        <v>181</v>
      </c>
      <c r="G64" s="6" t="s">
        <v>95</v>
      </c>
      <c r="H64" s="43">
        <v>10</v>
      </c>
    </row>
    <row r="65" spans="1:9" ht="18.75" x14ac:dyDescent="0.3">
      <c r="A65" s="66" t="s">
        <v>186</v>
      </c>
      <c r="B65" s="66"/>
      <c r="C65" s="66"/>
      <c r="D65" s="66"/>
      <c r="E65" s="66"/>
      <c r="F65" s="66"/>
      <c r="G65" s="66"/>
      <c r="H65" s="66"/>
      <c r="I65" s="66"/>
    </row>
    <row r="66" spans="1:9" ht="45" x14ac:dyDescent="0.25">
      <c r="A66" s="3" t="s">
        <v>6</v>
      </c>
      <c r="B66" s="3"/>
      <c r="C66" s="5" t="s">
        <v>6</v>
      </c>
      <c r="D66" s="3" t="s">
        <v>30</v>
      </c>
      <c r="E66" s="3"/>
      <c r="F66" s="3" t="s">
        <v>96</v>
      </c>
      <c r="G66" s="6" t="s">
        <v>180</v>
      </c>
      <c r="H66" s="43">
        <v>1</v>
      </c>
    </row>
    <row r="67" spans="1:9" ht="60" x14ac:dyDescent="0.25">
      <c r="A67" s="58" t="s">
        <v>6</v>
      </c>
      <c r="B67" s="58"/>
      <c r="C67" s="59" t="s">
        <v>8</v>
      </c>
      <c r="D67" s="58" t="s">
        <v>88</v>
      </c>
      <c r="E67" s="58"/>
      <c r="F67" s="58" t="s">
        <v>2</v>
      </c>
      <c r="G67" s="48" t="s">
        <v>206</v>
      </c>
      <c r="H67" s="61" t="s">
        <v>224</v>
      </c>
      <c r="I67" s="47"/>
    </row>
    <row r="68" spans="1:9" ht="30" x14ac:dyDescent="0.25">
      <c r="A68" s="58" t="s">
        <v>6</v>
      </c>
      <c r="B68" s="58"/>
      <c r="C68" s="59" t="s">
        <v>8</v>
      </c>
      <c r="D68" s="58" t="s">
        <v>88</v>
      </c>
      <c r="E68" s="58"/>
      <c r="F68" s="58" t="s">
        <v>2</v>
      </c>
      <c r="G68" s="48" t="s">
        <v>231</v>
      </c>
      <c r="H68" s="61" t="s">
        <v>232</v>
      </c>
      <c r="I68" s="47"/>
    </row>
    <row r="69" spans="1:9" ht="30" x14ac:dyDescent="0.25">
      <c r="A69" s="9" t="s">
        <v>6</v>
      </c>
      <c r="B69" s="9"/>
      <c r="C69" s="10" t="s">
        <v>8</v>
      </c>
      <c r="D69" s="9" t="s">
        <v>29</v>
      </c>
      <c r="E69" s="9"/>
      <c r="F69" s="9" t="s">
        <v>98</v>
      </c>
      <c r="G69" s="17" t="s">
        <v>99</v>
      </c>
      <c r="H69" s="42">
        <f>IF(AND(H67="Thermal Energy Output (TEO)"),(H70/H60)*((1/H78)-(1/H79)),IF(AND(H67="Kitchen performance test (KPT)"),(H71-H76),IF(AND(H67="Water boiling test (WBT)",H68="Equation 7"),(H71*(1-(H78/H79))),IF(AND(H67="Water boiling test (WBT)",H68="Equation 8"),(H77*((H79/H78)-1)),IF(AND(H67="Controlled cooking test (CCT)"),(H71*(1-(H81/H80))))))))</f>
        <v>5.7599999999999998E-2</v>
      </c>
      <c r="I69" s="7"/>
    </row>
    <row r="70" spans="1:9" ht="45" x14ac:dyDescent="0.25">
      <c r="A70" s="7" t="s">
        <v>6</v>
      </c>
      <c r="B70" s="7"/>
      <c r="C70" s="7" t="s">
        <v>8</v>
      </c>
      <c r="D70" s="9" t="s">
        <v>29</v>
      </c>
      <c r="E70" s="7"/>
      <c r="F70" s="9" t="s">
        <v>90</v>
      </c>
      <c r="G70" s="8" t="s">
        <v>100</v>
      </c>
      <c r="H70" s="42">
        <f>H82*H83*3.6*10^-6</f>
        <v>1.44E-2</v>
      </c>
      <c r="I70" s="7"/>
    </row>
    <row r="71" spans="1:9" ht="60" x14ac:dyDescent="0.25">
      <c r="A71" s="9" t="s">
        <v>6</v>
      </c>
      <c r="B71" s="9"/>
      <c r="C71" s="10" t="s">
        <v>8</v>
      </c>
      <c r="D71" s="9" t="s">
        <v>29</v>
      </c>
      <c r="E71" s="9"/>
      <c r="F71" s="9" t="s">
        <v>209</v>
      </c>
      <c r="G71" s="8" t="s">
        <v>207</v>
      </c>
      <c r="H71" s="42">
        <f>H72/H75</f>
        <v>1</v>
      </c>
      <c r="I71" s="7"/>
    </row>
    <row r="72" spans="1:9" ht="75" x14ac:dyDescent="0.25">
      <c r="A72" s="9" t="s">
        <v>6</v>
      </c>
      <c r="B72" s="9"/>
      <c r="C72" s="10" t="s">
        <v>8</v>
      </c>
      <c r="D72" s="9" t="s">
        <v>29</v>
      </c>
      <c r="E72" s="9"/>
      <c r="F72" s="9" t="s">
        <v>219</v>
      </c>
      <c r="G72" s="8" t="s">
        <v>214</v>
      </c>
      <c r="H72" s="42">
        <f>H73*H74</f>
        <v>1</v>
      </c>
      <c r="I72" s="7"/>
    </row>
    <row r="73" spans="1:9" ht="75" x14ac:dyDescent="0.25">
      <c r="A73" s="3" t="s">
        <v>6</v>
      </c>
      <c r="B73" s="3"/>
      <c r="C73" s="5" t="s">
        <v>6</v>
      </c>
      <c r="D73" s="3" t="s">
        <v>30</v>
      </c>
      <c r="E73" s="3"/>
      <c r="F73" s="3" t="s">
        <v>217</v>
      </c>
      <c r="G73" s="6" t="s">
        <v>218</v>
      </c>
      <c r="H73" s="43">
        <v>1</v>
      </c>
    </row>
    <row r="74" spans="1:9" x14ac:dyDescent="0.25">
      <c r="A74" s="3" t="s">
        <v>6</v>
      </c>
      <c r="B74" s="3"/>
      <c r="C74" s="5" t="s">
        <v>6</v>
      </c>
      <c r="D74" s="3" t="s">
        <v>30</v>
      </c>
      <c r="E74" s="3"/>
      <c r="F74" s="3" t="s">
        <v>216</v>
      </c>
      <c r="G74" t="s">
        <v>215</v>
      </c>
      <c r="H74" s="43">
        <v>1</v>
      </c>
    </row>
    <row r="75" spans="1:9" x14ac:dyDescent="0.25">
      <c r="A75" s="3" t="s">
        <v>6</v>
      </c>
      <c r="B75" s="3"/>
      <c r="C75" s="5" t="s">
        <v>6</v>
      </c>
      <c r="D75" s="3" t="s">
        <v>30</v>
      </c>
      <c r="E75" s="3"/>
      <c r="F75" s="3" t="s">
        <v>221</v>
      </c>
      <c r="G75" t="s">
        <v>220</v>
      </c>
      <c r="H75" s="43">
        <v>1</v>
      </c>
    </row>
    <row r="76" spans="1:9" ht="45" x14ac:dyDescent="0.25">
      <c r="A76" s="3" t="s">
        <v>6</v>
      </c>
      <c r="B76" s="3"/>
      <c r="C76" s="5" t="s">
        <v>6</v>
      </c>
      <c r="D76" s="3" t="s">
        <v>30</v>
      </c>
      <c r="E76" s="3"/>
      <c r="F76" s="3" t="s">
        <v>210</v>
      </c>
      <c r="G76" s="6" t="s">
        <v>208</v>
      </c>
      <c r="H76" s="43">
        <v>1</v>
      </c>
    </row>
    <row r="77" spans="1:9" ht="30" x14ac:dyDescent="0.25">
      <c r="A77" s="3" t="s">
        <v>6</v>
      </c>
      <c r="B77" s="3"/>
      <c r="C77" s="5" t="s">
        <v>6</v>
      </c>
      <c r="D77" s="3" t="s">
        <v>30</v>
      </c>
      <c r="E77" s="3"/>
      <c r="F77" s="3" t="s">
        <v>233</v>
      </c>
      <c r="G77" s="6" t="s">
        <v>211</v>
      </c>
      <c r="H77" s="43">
        <v>10</v>
      </c>
    </row>
    <row r="78" spans="1:9" ht="45" x14ac:dyDescent="0.25">
      <c r="A78" s="3" t="s">
        <v>6</v>
      </c>
      <c r="C78" s="5" t="s">
        <v>6</v>
      </c>
      <c r="D78" t="s">
        <v>30</v>
      </c>
      <c r="F78" t="s">
        <v>101</v>
      </c>
      <c r="G78" s="6" t="s">
        <v>102</v>
      </c>
      <c r="H78" s="43">
        <v>0.2</v>
      </c>
    </row>
    <row r="79" spans="1:9" x14ac:dyDescent="0.25">
      <c r="A79" s="3" t="s">
        <v>6</v>
      </c>
      <c r="C79" s="5" t="s">
        <v>6</v>
      </c>
      <c r="D79" t="s">
        <v>30</v>
      </c>
      <c r="F79" t="s">
        <v>104</v>
      </c>
      <c r="G79" s="6" t="s">
        <v>103</v>
      </c>
      <c r="H79" s="43">
        <v>1</v>
      </c>
    </row>
    <row r="80" spans="1:9" ht="45" x14ac:dyDescent="0.25">
      <c r="A80" s="3" t="s">
        <v>6</v>
      </c>
      <c r="C80" s="5" t="s">
        <v>6</v>
      </c>
      <c r="D80" t="s">
        <v>30</v>
      </c>
      <c r="F80" s="3" t="s">
        <v>222</v>
      </c>
      <c r="G80" s="6" t="s">
        <v>212</v>
      </c>
      <c r="H80" s="43">
        <v>1</v>
      </c>
    </row>
    <row r="81" spans="1:9" ht="60" x14ac:dyDescent="0.25">
      <c r="A81" s="3" t="s">
        <v>6</v>
      </c>
      <c r="C81" s="5" t="s">
        <v>6</v>
      </c>
      <c r="D81" t="s">
        <v>30</v>
      </c>
      <c r="F81" s="3" t="s">
        <v>223</v>
      </c>
      <c r="G81" s="6" t="s">
        <v>213</v>
      </c>
      <c r="H81" s="43">
        <v>1</v>
      </c>
    </row>
    <row r="82" spans="1:9" ht="30" x14ac:dyDescent="0.25">
      <c r="A82" t="s">
        <v>6</v>
      </c>
      <c r="C82" s="5" t="s">
        <v>6</v>
      </c>
      <c r="D82" t="s">
        <v>30</v>
      </c>
      <c r="F82" t="s">
        <v>106</v>
      </c>
      <c r="G82" s="6" t="s">
        <v>105</v>
      </c>
      <c r="H82" s="43">
        <v>1</v>
      </c>
    </row>
    <row r="83" spans="1:9" ht="30" x14ac:dyDescent="0.25">
      <c r="A83" t="s">
        <v>6</v>
      </c>
      <c r="C83" s="5" t="s">
        <v>6</v>
      </c>
      <c r="D83" t="s">
        <v>30</v>
      </c>
      <c r="F83" t="s">
        <v>108</v>
      </c>
      <c r="G83" s="6" t="s">
        <v>107</v>
      </c>
      <c r="H83" s="43">
        <v>4000</v>
      </c>
    </row>
    <row r="84" spans="1:9" ht="18.75" x14ac:dyDescent="0.3">
      <c r="A84" s="66" t="s">
        <v>187</v>
      </c>
      <c r="B84" s="66"/>
      <c r="C84" s="66"/>
      <c r="D84" s="66"/>
      <c r="E84" s="66"/>
      <c r="F84" s="66"/>
      <c r="G84" s="66"/>
      <c r="H84" s="66"/>
      <c r="I84" s="66"/>
    </row>
    <row r="85" spans="1:9" ht="75" x14ac:dyDescent="0.25">
      <c r="A85" s="58" t="s">
        <v>6</v>
      </c>
      <c r="B85" s="58"/>
      <c r="C85" s="59" t="s">
        <v>8</v>
      </c>
      <c r="D85" s="58" t="s">
        <v>88</v>
      </c>
      <c r="E85" s="58"/>
      <c r="F85" s="58" t="s">
        <v>2</v>
      </c>
      <c r="G85" s="48" t="s">
        <v>188</v>
      </c>
      <c r="H85" s="60" t="s">
        <v>536</v>
      </c>
      <c r="I85" s="47"/>
    </row>
    <row r="86" spans="1:9" ht="45" x14ac:dyDescent="0.25">
      <c r="A86" s="9" t="s">
        <v>6</v>
      </c>
      <c r="B86" s="9"/>
      <c r="C86" s="10" t="s">
        <v>8</v>
      </c>
      <c r="D86" s="9" t="s">
        <v>29</v>
      </c>
      <c r="E86" s="9"/>
      <c r="F86" s="9" t="s">
        <v>93</v>
      </c>
      <c r="G86" s="8" t="s">
        <v>189</v>
      </c>
      <c r="H86" s="42">
        <f>'FF Emission Factor Table 2'!B14</f>
        <v>0</v>
      </c>
      <c r="I86" s="7"/>
    </row>
    <row r="87" spans="1:9" ht="45" x14ac:dyDescent="0.25">
      <c r="A87" s="7" t="s">
        <v>6</v>
      </c>
      <c r="B87" s="7"/>
      <c r="C87" s="7" t="s">
        <v>8</v>
      </c>
      <c r="D87" s="9" t="s">
        <v>29</v>
      </c>
      <c r="E87" s="7"/>
      <c r="F87" s="9" t="s">
        <v>93</v>
      </c>
      <c r="G87" s="8" t="s">
        <v>94</v>
      </c>
      <c r="H87" s="42">
        <f>SUM((H90*ABS(H91+(H92*H94)+(H93*H95))),(H98*ABS(H99+(H100*H102)+(H101*H103))))</f>
        <v>144.59200000000001</v>
      </c>
      <c r="I87" s="7"/>
    </row>
    <row r="88" spans="1:9" ht="18.75" x14ac:dyDescent="0.3">
      <c r="A88" s="66" t="s">
        <v>198</v>
      </c>
      <c r="B88" s="66"/>
      <c r="C88" s="66"/>
      <c r="D88" s="66"/>
      <c r="E88" s="66"/>
      <c r="F88" s="66"/>
      <c r="G88" s="66"/>
      <c r="H88" s="66"/>
      <c r="I88" s="66"/>
    </row>
    <row r="89" spans="1:9" x14ac:dyDescent="0.25">
      <c r="A89" s="47" t="s">
        <v>6</v>
      </c>
      <c r="B89" s="47"/>
      <c r="C89" s="47" t="s">
        <v>8</v>
      </c>
      <c r="D89" s="47" t="s">
        <v>88</v>
      </c>
      <c r="E89" s="47"/>
      <c r="F89" s="47" t="s">
        <v>201</v>
      </c>
      <c r="G89" s="48" t="s">
        <v>200</v>
      </c>
      <c r="H89" s="61" t="s">
        <v>202</v>
      </c>
      <c r="I89" s="47"/>
    </row>
    <row r="90" spans="1:9" ht="60" x14ac:dyDescent="0.25">
      <c r="A90" t="s">
        <v>6</v>
      </c>
      <c r="C90" t="s">
        <v>6</v>
      </c>
      <c r="D90" t="s">
        <v>30</v>
      </c>
      <c r="F90" t="s">
        <v>192</v>
      </c>
      <c r="G90" s="6" t="s">
        <v>199</v>
      </c>
      <c r="H90" s="43">
        <v>1</v>
      </c>
    </row>
    <row r="91" spans="1:9" ht="30" x14ac:dyDescent="0.25">
      <c r="A91" s="7" t="s">
        <v>6</v>
      </c>
      <c r="B91" s="7"/>
      <c r="C91" s="7" t="s">
        <v>8</v>
      </c>
      <c r="D91" s="9" t="s">
        <v>29</v>
      </c>
      <c r="E91" s="7"/>
      <c r="F91" s="7" t="s">
        <v>193</v>
      </c>
      <c r="G91" s="8" t="s">
        <v>204</v>
      </c>
      <c r="H91" s="42">
        <f>IF(AND(H89="Kerosene"),71.9,IF(AND(H89="Liquefied Petroleum Gases"),63.1,IF(AND(H89="Coal"),94.6)))</f>
        <v>71.900000000000006</v>
      </c>
      <c r="I91" s="7"/>
    </row>
    <row r="92" spans="1:9" ht="30" x14ac:dyDescent="0.25">
      <c r="A92" s="7" t="s">
        <v>6</v>
      </c>
      <c r="B92" s="7"/>
      <c r="C92" s="7" t="s">
        <v>8</v>
      </c>
      <c r="D92" s="9" t="s">
        <v>29</v>
      </c>
      <c r="E92" s="7"/>
      <c r="F92" s="7" t="s">
        <v>194</v>
      </c>
      <c r="G92" s="8" t="s">
        <v>203</v>
      </c>
      <c r="H92" s="42">
        <f>IF(AND(H89="Kerosene"),0.01,IF(AND(H89="Liquefied Petroleum Gases"),0.005,IF(AND(H89="Coal"),0.3)))</f>
        <v>0.01</v>
      </c>
      <c r="I92" s="7"/>
    </row>
    <row r="93" spans="1:9" ht="30" x14ac:dyDescent="0.25">
      <c r="A93" s="7" t="s">
        <v>6</v>
      </c>
      <c r="B93" s="7"/>
      <c r="C93" s="7" t="s">
        <v>8</v>
      </c>
      <c r="D93" s="9" t="s">
        <v>29</v>
      </c>
      <c r="E93" s="7"/>
      <c r="F93" s="7" t="s">
        <v>195</v>
      </c>
      <c r="G93" s="8" t="s">
        <v>205</v>
      </c>
      <c r="H93" s="42">
        <f>IF(AND(H89="Kerosene"),0.0006,IF(AND(H89="Liquefied Petroleum Gases"),0.0001,IF(AND(H89="Coal"),0.0015)))</f>
        <v>5.9999999999999995E-4</v>
      </c>
      <c r="I93" s="7"/>
    </row>
    <row r="94" spans="1:9" ht="30" x14ac:dyDescent="0.25">
      <c r="A94" s="7" t="s">
        <v>6</v>
      </c>
      <c r="B94" s="7"/>
      <c r="C94" s="7" t="s">
        <v>8</v>
      </c>
      <c r="D94" s="9" t="s">
        <v>29</v>
      </c>
      <c r="E94" s="7"/>
      <c r="F94" s="7" t="s">
        <v>196</v>
      </c>
      <c r="G94" s="8" t="s">
        <v>190</v>
      </c>
      <c r="H94" s="42">
        <v>21</v>
      </c>
      <c r="I94" s="7"/>
    </row>
    <row r="95" spans="1:9" ht="30" x14ac:dyDescent="0.25">
      <c r="A95" s="7" t="s">
        <v>6</v>
      </c>
      <c r="B95" s="7"/>
      <c r="C95" s="7" t="s">
        <v>8</v>
      </c>
      <c r="D95" s="9" t="s">
        <v>29</v>
      </c>
      <c r="E95" s="7"/>
      <c r="F95" s="7" t="s">
        <v>197</v>
      </c>
      <c r="G95" s="8" t="s">
        <v>191</v>
      </c>
      <c r="H95" s="42">
        <v>310</v>
      </c>
      <c r="I95" s="7"/>
    </row>
    <row r="96" spans="1:9" ht="18.75" x14ac:dyDescent="0.3">
      <c r="A96" s="66" t="s">
        <v>198</v>
      </c>
      <c r="B96" s="66"/>
      <c r="C96" s="66"/>
      <c r="D96" s="66"/>
      <c r="E96" s="66"/>
      <c r="F96" s="66"/>
      <c r="G96" s="66"/>
      <c r="H96" s="66"/>
      <c r="I96" s="66"/>
    </row>
    <row r="97" spans="1:9" x14ac:dyDescent="0.25">
      <c r="A97" s="47" t="s">
        <v>6</v>
      </c>
      <c r="B97" s="47"/>
      <c r="C97" s="47" t="s">
        <v>8</v>
      </c>
      <c r="D97" s="47" t="s">
        <v>88</v>
      </c>
      <c r="E97" s="47"/>
      <c r="F97" s="47" t="s">
        <v>201</v>
      </c>
      <c r="G97" s="48" t="s">
        <v>200</v>
      </c>
      <c r="H97" s="61" t="s">
        <v>202</v>
      </c>
      <c r="I97" s="47"/>
    </row>
    <row r="98" spans="1:9" ht="60" x14ac:dyDescent="0.25">
      <c r="A98" t="s">
        <v>6</v>
      </c>
      <c r="C98" t="s">
        <v>6</v>
      </c>
      <c r="D98" s="3" t="s">
        <v>30</v>
      </c>
      <c r="F98" t="s">
        <v>192</v>
      </c>
      <c r="G98" s="6" t="s">
        <v>199</v>
      </c>
      <c r="H98" s="43">
        <v>1</v>
      </c>
    </row>
    <row r="99" spans="1:9" ht="30" x14ac:dyDescent="0.25">
      <c r="A99" s="7" t="s">
        <v>6</v>
      </c>
      <c r="B99" s="7"/>
      <c r="C99" s="7" t="s">
        <v>8</v>
      </c>
      <c r="D99" s="9" t="s">
        <v>29</v>
      </c>
      <c r="E99" s="7"/>
      <c r="F99" s="7" t="s">
        <v>193</v>
      </c>
      <c r="G99" s="8" t="s">
        <v>204</v>
      </c>
      <c r="H99" s="42">
        <f>IF(AND(H97="Kerosene"),71.9,IF(AND(H97="Liquefied Petroleum Gases"),63.1,IF(AND(H97="Coal"),94.6)))</f>
        <v>71.900000000000006</v>
      </c>
      <c r="I99" s="7"/>
    </row>
    <row r="100" spans="1:9" ht="30" x14ac:dyDescent="0.25">
      <c r="A100" s="7" t="s">
        <v>6</v>
      </c>
      <c r="B100" s="7"/>
      <c r="C100" s="7" t="s">
        <v>8</v>
      </c>
      <c r="D100" s="9" t="s">
        <v>29</v>
      </c>
      <c r="E100" s="7"/>
      <c r="F100" s="7" t="s">
        <v>194</v>
      </c>
      <c r="G100" s="8" t="s">
        <v>203</v>
      </c>
      <c r="H100" s="42">
        <f>IF(AND(H97="Kerosene"),0.01,IF(AND(H97="Liquefied Petroleum Gases"),0.005,IF(AND(H97="Coal"),0.3)))</f>
        <v>0.01</v>
      </c>
      <c r="I100" s="7"/>
    </row>
    <row r="101" spans="1:9" ht="30" x14ac:dyDescent="0.25">
      <c r="A101" s="7" t="s">
        <v>6</v>
      </c>
      <c r="B101" s="7"/>
      <c r="C101" s="7" t="s">
        <v>8</v>
      </c>
      <c r="D101" s="9" t="s">
        <v>29</v>
      </c>
      <c r="E101" s="7"/>
      <c r="F101" s="7" t="s">
        <v>195</v>
      </c>
      <c r="G101" s="8" t="s">
        <v>205</v>
      </c>
      <c r="H101" s="42">
        <f>IF(AND(H97="Kerosene"),0.0006,IF(AND(H97="Liquefied Petroleum Gases"),0.0001,IF(AND(H97="Coal"),0.0015)))</f>
        <v>5.9999999999999995E-4</v>
      </c>
      <c r="I101" s="7"/>
    </row>
    <row r="102" spans="1:9" ht="30" x14ac:dyDescent="0.25">
      <c r="A102" s="7" t="s">
        <v>6</v>
      </c>
      <c r="B102" s="7"/>
      <c r="C102" s="7" t="s">
        <v>6</v>
      </c>
      <c r="D102" s="9" t="s">
        <v>29</v>
      </c>
      <c r="E102" s="7"/>
      <c r="F102" s="7" t="s">
        <v>196</v>
      </c>
      <c r="G102" s="8" t="s">
        <v>190</v>
      </c>
      <c r="H102" s="42">
        <v>21</v>
      </c>
      <c r="I102" s="7"/>
    </row>
    <row r="103" spans="1:9" ht="30" x14ac:dyDescent="0.25">
      <c r="A103" s="7" t="s">
        <v>6</v>
      </c>
      <c r="B103" s="7"/>
      <c r="C103" s="7" t="s">
        <v>6</v>
      </c>
      <c r="D103" s="9" t="s">
        <v>29</v>
      </c>
      <c r="E103" s="7"/>
      <c r="F103" s="7" t="s">
        <v>197</v>
      </c>
      <c r="G103" s="8" t="s">
        <v>191</v>
      </c>
      <c r="H103" s="42">
        <v>310</v>
      </c>
      <c r="I103" s="7"/>
    </row>
    <row r="104" spans="1:9" ht="18.75" x14ac:dyDescent="0.3">
      <c r="A104" s="66" t="s">
        <v>228</v>
      </c>
      <c r="B104" s="66"/>
      <c r="C104" s="66"/>
      <c r="D104" s="66"/>
      <c r="E104" s="66"/>
      <c r="F104" s="66"/>
      <c r="G104" s="66"/>
      <c r="H104" s="66"/>
      <c r="I104" s="66"/>
    </row>
    <row r="105" spans="1:9" x14ac:dyDescent="0.25">
      <c r="A105" t="s">
        <v>6</v>
      </c>
      <c r="C105" t="s">
        <v>6</v>
      </c>
      <c r="D105" s="3" t="s">
        <v>30</v>
      </c>
      <c r="F105" t="s">
        <v>230</v>
      </c>
      <c r="G105" s="6" t="s">
        <v>229</v>
      </c>
      <c r="H105" s="43">
        <v>0</v>
      </c>
    </row>
    <row r="106" spans="1:9" x14ac:dyDescent="0.25">
      <c r="H106" s="43"/>
    </row>
    <row r="107" spans="1:9" x14ac:dyDescent="0.25">
      <c r="H107" s="43"/>
    </row>
    <row r="108" spans="1:9" x14ac:dyDescent="0.25">
      <c r="H108" s="43"/>
    </row>
    <row r="109" spans="1:9" x14ac:dyDescent="0.25">
      <c r="H109" s="43"/>
    </row>
    <row r="110" spans="1:9" x14ac:dyDescent="0.25">
      <c r="H110" s="43"/>
    </row>
    <row r="111" spans="1:9" x14ac:dyDescent="0.25">
      <c r="H111" s="43"/>
    </row>
    <row r="112" spans="1:9" x14ac:dyDescent="0.25">
      <c r="H112" s="43"/>
    </row>
    <row r="113" spans="8:8" x14ac:dyDescent="0.25">
      <c r="H113" s="43"/>
    </row>
    <row r="114" spans="8:8" x14ac:dyDescent="0.25">
      <c r="H114" s="43"/>
    </row>
    <row r="115" spans="8:8" x14ac:dyDescent="0.25">
      <c r="H115" s="43"/>
    </row>
    <row r="116" spans="8:8" x14ac:dyDescent="0.25">
      <c r="H116" s="43"/>
    </row>
    <row r="117" spans="8:8" x14ac:dyDescent="0.25">
      <c r="H117" s="43"/>
    </row>
    <row r="118" spans="8:8" x14ac:dyDescent="0.25">
      <c r="H118" s="43"/>
    </row>
    <row r="119" spans="8:8" x14ac:dyDescent="0.25">
      <c r="H119" s="43"/>
    </row>
    <row r="120" spans="8:8" x14ac:dyDescent="0.25">
      <c r="H120" s="43"/>
    </row>
    <row r="121" spans="8:8" x14ac:dyDescent="0.25">
      <c r="H121" s="43"/>
    </row>
    <row r="122" spans="8:8" x14ac:dyDescent="0.25">
      <c r="H122" s="43"/>
    </row>
    <row r="123" spans="8:8" x14ac:dyDescent="0.25">
      <c r="H123" s="43"/>
    </row>
    <row r="124" spans="8:8" x14ac:dyDescent="0.25">
      <c r="H124" s="43"/>
    </row>
    <row r="125" spans="8:8" x14ac:dyDescent="0.25">
      <c r="H125" s="43"/>
    </row>
    <row r="126" spans="8:8" x14ac:dyDescent="0.25">
      <c r="H126" s="43"/>
    </row>
    <row r="127" spans="8:8" x14ac:dyDescent="0.25">
      <c r="H127" s="43"/>
    </row>
    <row r="128" spans="8:8" x14ac:dyDescent="0.25">
      <c r="H128" s="43"/>
    </row>
    <row r="129" spans="8:8" x14ac:dyDescent="0.25">
      <c r="H129" s="43"/>
    </row>
    <row r="130" spans="8:8" x14ac:dyDescent="0.25">
      <c r="H130" s="43"/>
    </row>
    <row r="131" spans="8:8" x14ac:dyDescent="0.25">
      <c r="H131" s="43"/>
    </row>
    <row r="132" spans="8:8" x14ac:dyDescent="0.25">
      <c r="H132" s="43"/>
    </row>
    <row r="133" spans="8:8" x14ac:dyDescent="0.25">
      <c r="H133" s="43"/>
    </row>
    <row r="134" spans="8:8" x14ac:dyDescent="0.25">
      <c r="H134" s="43"/>
    </row>
    <row r="135" spans="8:8" x14ac:dyDescent="0.25">
      <c r="H135" s="43"/>
    </row>
    <row r="136" spans="8:8" x14ac:dyDescent="0.25">
      <c r="H136" s="43"/>
    </row>
    <row r="137" spans="8:8" x14ac:dyDescent="0.25">
      <c r="H137" s="43"/>
    </row>
    <row r="138" spans="8:8" x14ac:dyDescent="0.25">
      <c r="H138" s="43"/>
    </row>
    <row r="139" spans="8:8" x14ac:dyDescent="0.25">
      <c r="H139" s="43"/>
    </row>
    <row r="140" spans="8:8" x14ac:dyDescent="0.25">
      <c r="H140" s="43"/>
    </row>
    <row r="141" spans="8:8" x14ac:dyDescent="0.25">
      <c r="H141" s="43"/>
    </row>
    <row r="142" spans="8:8" x14ac:dyDescent="0.25">
      <c r="H142" s="43"/>
    </row>
    <row r="143" spans="8:8" x14ac:dyDescent="0.25">
      <c r="H143" s="43"/>
    </row>
    <row r="144" spans="8:8" x14ac:dyDescent="0.25">
      <c r="H144" s="43"/>
    </row>
    <row r="145" spans="8:8" x14ac:dyDescent="0.25">
      <c r="H145" s="43"/>
    </row>
    <row r="146" spans="8:8" x14ac:dyDescent="0.25">
      <c r="H146" s="43"/>
    </row>
    <row r="147" spans="8:8" x14ac:dyDescent="0.25">
      <c r="H147" s="43"/>
    </row>
    <row r="148" spans="8:8" x14ac:dyDescent="0.25">
      <c r="H148" s="43"/>
    </row>
    <row r="149" spans="8:8" x14ac:dyDescent="0.25">
      <c r="H149" s="43"/>
    </row>
    <row r="150" spans="8:8" x14ac:dyDescent="0.25">
      <c r="H150" s="43"/>
    </row>
    <row r="151" spans="8:8" x14ac:dyDescent="0.25">
      <c r="H151" s="43"/>
    </row>
    <row r="152" spans="8:8" x14ac:dyDescent="0.25">
      <c r="H152" s="43"/>
    </row>
    <row r="153" spans="8:8" x14ac:dyDescent="0.25">
      <c r="H153" s="43"/>
    </row>
    <row r="154" spans="8:8" x14ac:dyDescent="0.25">
      <c r="H154" s="43"/>
    </row>
    <row r="155" spans="8:8" x14ac:dyDescent="0.25">
      <c r="H155" s="43"/>
    </row>
    <row r="156" spans="8:8" x14ac:dyDescent="0.25">
      <c r="H156" s="43"/>
    </row>
    <row r="157" spans="8:8" x14ac:dyDescent="0.25">
      <c r="H157" s="43"/>
    </row>
    <row r="158" spans="8:8" x14ac:dyDescent="0.25">
      <c r="H158" s="43"/>
    </row>
    <row r="159" spans="8:8" x14ac:dyDescent="0.25">
      <c r="H159" s="43"/>
    </row>
    <row r="160" spans="8:8" x14ac:dyDescent="0.25">
      <c r="H160" s="43"/>
    </row>
    <row r="161" spans="8:8" x14ac:dyDescent="0.25">
      <c r="H161" s="43"/>
    </row>
    <row r="162" spans="8:8" x14ac:dyDescent="0.25">
      <c r="H162" s="43"/>
    </row>
    <row r="163" spans="8:8" x14ac:dyDescent="0.25">
      <c r="H163" s="43"/>
    </row>
    <row r="164" spans="8:8" x14ac:dyDescent="0.25">
      <c r="H164" s="43"/>
    </row>
    <row r="165" spans="8:8" x14ac:dyDescent="0.25">
      <c r="H165" s="43"/>
    </row>
    <row r="166" spans="8:8" x14ac:dyDescent="0.25">
      <c r="H166" s="43"/>
    </row>
    <row r="167" spans="8:8" x14ac:dyDescent="0.25">
      <c r="H167" s="43"/>
    </row>
    <row r="168" spans="8:8" x14ac:dyDescent="0.25">
      <c r="H168" s="43"/>
    </row>
    <row r="169" spans="8:8" x14ac:dyDescent="0.25">
      <c r="H169" s="43"/>
    </row>
    <row r="170" spans="8:8" x14ac:dyDescent="0.25">
      <c r="H170" s="43"/>
    </row>
    <row r="171" spans="8:8" x14ac:dyDescent="0.25">
      <c r="H171" s="43"/>
    </row>
    <row r="172" spans="8:8" x14ac:dyDescent="0.25">
      <c r="H172" s="43"/>
    </row>
    <row r="173" spans="8:8" x14ac:dyDescent="0.25">
      <c r="H173" s="43"/>
    </row>
    <row r="174" spans="8:8" x14ac:dyDescent="0.25">
      <c r="H174" s="43"/>
    </row>
    <row r="175" spans="8:8" x14ac:dyDescent="0.25">
      <c r="H175" s="43"/>
    </row>
    <row r="176" spans="8:8" x14ac:dyDescent="0.25">
      <c r="H176" s="43"/>
    </row>
    <row r="177" spans="8:8" x14ac:dyDescent="0.25">
      <c r="H177" s="43"/>
    </row>
    <row r="178" spans="8:8" x14ac:dyDescent="0.25">
      <c r="H178" s="43"/>
    </row>
    <row r="179" spans="8:8" x14ac:dyDescent="0.25">
      <c r="H179" s="43"/>
    </row>
    <row r="180" spans="8:8" x14ac:dyDescent="0.25">
      <c r="H180" s="43"/>
    </row>
    <row r="181" spans="8:8" x14ac:dyDescent="0.25">
      <c r="H181" s="43"/>
    </row>
    <row r="182" spans="8:8" x14ac:dyDescent="0.25">
      <c r="H182" s="43"/>
    </row>
    <row r="183" spans="8:8" x14ac:dyDescent="0.25">
      <c r="H183" s="43"/>
    </row>
    <row r="184" spans="8:8" x14ac:dyDescent="0.25">
      <c r="H184" s="43"/>
    </row>
    <row r="185" spans="8:8" x14ac:dyDescent="0.25">
      <c r="H185" s="43"/>
    </row>
    <row r="186" spans="8:8" x14ac:dyDescent="0.25">
      <c r="H186" s="43"/>
    </row>
    <row r="187" spans="8:8" x14ac:dyDescent="0.25">
      <c r="H187" s="43"/>
    </row>
    <row r="188" spans="8:8" x14ac:dyDescent="0.25">
      <c r="H188" s="43"/>
    </row>
    <row r="189" spans="8:8" x14ac:dyDescent="0.25">
      <c r="H189" s="43"/>
    </row>
    <row r="190" spans="8:8" x14ac:dyDescent="0.25">
      <c r="H190" s="43"/>
    </row>
    <row r="191" spans="8:8" x14ac:dyDescent="0.25">
      <c r="H191" s="43"/>
    </row>
  </sheetData>
  <mergeCells count="11">
    <mergeCell ref="A40:I40"/>
    <mergeCell ref="A35:I35"/>
    <mergeCell ref="A2:I2"/>
    <mergeCell ref="A33:I33"/>
    <mergeCell ref="A43:I43"/>
    <mergeCell ref="A88:I88"/>
    <mergeCell ref="A96:I96"/>
    <mergeCell ref="A62:I62"/>
    <mergeCell ref="A65:I65"/>
    <mergeCell ref="A104:I104"/>
    <mergeCell ref="A84:I84"/>
  </mergeCells>
  <phoneticPr fontId="11" type="noConversion"/>
  <dataValidations count="5">
    <dataValidation type="list" allowBlank="1" showInputMessage="1" showErrorMessage="1" sqref="H34" xr:uid="{E210E27C-217F-4273-A75B-317BDE3BDB76}">
      <formula1>"Option 1: Positive list,Option 2: Tool 21,Option 3: Tool 19"</formula1>
    </dataValidation>
    <dataValidation type="list" allowBlank="1" showInputMessage="1" showErrorMessage="1" sqref="H85" xr:uid="{D259FC12-7323-4338-8863-39FA7322B98C}">
      <formula1>"Default regional values,Equation 3"</formula1>
    </dataValidation>
    <dataValidation type="list" allowBlank="1" showInputMessage="1" showErrorMessage="1" sqref="H89 H97" xr:uid="{1CE919D3-AB4C-4D22-9898-E3DFB485FE82}">
      <formula1>"Kerosene,Liquefied Petroleum Gases,Coal"</formula1>
    </dataValidation>
    <dataValidation type="list" allowBlank="1" showInputMessage="1" showErrorMessage="1" sqref="H67 H45" xr:uid="{FA2A2607-A98E-4882-A784-1D0C20D4A3EF}">
      <formula1>"Thermal Energy Output (TEO),Kitchen performance test (KPT),Water boiling test (WBT),Controlled cooking test (CCT)"</formula1>
    </dataValidation>
    <dataValidation type="list" allowBlank="1" showInputMessage="1" showErrorMessage="1" sqref="H68 H46" xr:uid="{4B78F247-D5A1-4882-93ED-22C65D364124}">
      <formula1>"Equation 7,Equation 8"</formula1>
    </dataValidation>
  </dataValidations>
  <hyperlinks>
    <hyperlink ref="H18" r:id="rId1" display="mailto:JD@reighting@gmail.com" xr:uid="{B6367107-9CBB-4972-B300-538101286A66}"/>
  </hyperlinks>
  <pageMargins left="0.7" right="0.7" top="0.75" bottom="0.75" header="0.3" footer="0.3"/>
  <pageSetup orientation="portrait"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r:uid="{4D23D91A-C34C-4A70-8407-E48F7E1A8B60}">
          <x14:formula1>
            <xm:f>'IWA Properties'!$A$2:$A$277</xm:f>
          </x14:formula1>
          <xm:sqref>E36 E31:E32 E3:E29</xm:sqref>
        </x14:dataValidation>
        <x14:dataValidation type="list" allowBlank="1" showInputMessage="1" showErrorMessage="1" xr:uid="{0E9E76C8-8838-4C47-93FD-DD30F5210EE5}">
          <x14:formula1>
            <xm:f>'IWA Properties'!$B$2:$B$481</xm:f>
          </x14:formula1>
          <xm:sqref>H24</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838078-D038-4BA8-8534-12DB4812DB7F}">
  <dimension ref="A1:B9"/>
  <sheetViews>
    <sheetView workbookViewId="0">
      <selection activeCell="A13" sqref="A13"/>
    </sheetView>
  </sheetViews>
  <sheetFormatPr defaultRowHeight="15" x14ac:dyDescent="0.25"/>
  <cols>
    <col min="1" max="1" width="29.140625" customWidth="1"/>
    <col min="2" max="2" width="30.140625" customWidth="1"/>
  </cols>
  <sheetData>
    <row r="1" spans="1:2" ht="40.5" customHeight="1" x14ac:dyDescent="0.25">
      <c r="A1" s="67" t="s">
        <v>31</v>
      </c>
      <c r="B1" s="68"/>
    </row>
    <row r="2" spans="1:2" x14ac:dyDescent="0.25">
      <c r="A2" s="11" t="s">
        <v>32</v>
      </c>
      <c r="B2" s="12">
        <v>63.9</v>
      </c>
    </row>
    <row r="3" spans="1:2" x14ac:dyDescent="0.25">
      <c r="A3" s="13" t="s">
        <v>33</v>
      </c>
      <c r="B3" s="14">
        <v>85.7</v>
      </c>
    </row>
    <row r="4" spans="1:2" x14ac:dyDescent="0.25">
      <c r="A4" s="13" t="s">
        <v>34</v>
      </c>
      <c r="B4" s="14">
        <v>57.8</v>
      </c>
    </row>
    <row r="5" spans="1:2" x14ac:dyDescent="0.25">
      <c r="A5" s="13" t="s">
        <v>35</v>
      </c>
      <c r="B5" s="14">
        <v>68.599999999999994</v>
      </c>
    </row>
    <row r="6" spans="1:2" x14ac:dyDescent="0.25">
      <c r="A6" s="13" t="s">
        <v>36</v>
      </c>
      <c r="B6" s="14">
        <v>64.400000000000006</v>
      </c>
    </row>
    <row r="7" spans="1:2" x14ac:dyDescent="0.25">
      <c r="A7" s="15" t="s">
        <v>37</v>
      </c>
      <c r="B7" s="16">
        <v>73.2</v>
      </c>
    </row>
    <row r="9" spans="1:2" x14ac:dyDescent="0.25"/>
  </sheetData>
  <mergeCells count="1">
    <mergeCell ref="A1:B1"/>
  </mergeCell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72190A-73A8-4DCB-94C9-189B8FF15D73}">
  <dimension ref="A1:G30"/>
  <sheetViews>
    <sheetView workbookViewId="0">
      <selection activeCell="A3" sqref="A3"/>
    </sheetView>
  </sheetViews>
  <sheetFormatPr defaultRowHeight="15" x14ac:dyDescent="0.25"/>
  <cols>
    <col min="1" max="1" width="103" customWidth="1"/>
    <col min="2" max="2" width="26.5703125" customWidth="1"/>
    <col min="3" max="3" width="14.85546875" customWidth="1"/>
    <col min="4" max="4" width="30.140625" customWidth="1"/>
    <col min="5" max="5" width="14.85546875" customWidth="1"/>
    <col min="6" max="6" width="15.42578125" customWidth="1"/>
    <col min="7" max="7" width="17.85546875" customWidth="1"/>
  </cols>
  <sheetData>
    <row r="1" spans="1:7" s="56" customFormat="1" ht="18.75" x14ac:dyDescent="0.3">
      <c r="A1" s="56" t="s">
        <v>2</v>
      </c>
      <c r="B1" s="56" t="s">
        <v>4</v>
      </c>
      <c r="C1" s="56" t="s">
        <v>174</v>
      </c>
      <c r="D1" s="56" t="s">
        <v>84</v>
      </c>
      <c r="E1" s="56" t="s">
        <v>1</v>
      </c>
      <c r="F1" s="56" t="s">
        <v>110</v>
      </c>
      <c r="G1" s="56" t="s">
        <v>109</v>
      </c>
    </row>
    <row r="2" spans="1:7" x14ac:dyDescent="0.25">
      <c r="A2" t="s">
        <v>173</v>
      </c>
      <c r="B2" t="s">
        <v>172</v>
      </c>
      <c r="C2" t="s">
        <v>6</v>
      </c>
      <c r="E2" t="s">
        <v>150</v>
      </c>
      <c r="F2" t="s">
        <v>8</v>
      </c>
    </row>
    <row r="3" spans="1:7" x14ac:dyDescent="0.25">
      <c r="A3" t="s">
        <v>171</v>
      </c>
      <c r="B3" t="s">
        <v>6</v>
      </c>
      <c r="C3" t="s">
        <v>170</v>
      </c>
      <c r="E3" t="s">
        <v>150</v>
      </c>
      <c r="F3" t="s">
        <v>8</v>
      </c>
    </row>
    <row r="4" spans="1:7" x14ac:dyDescent="0.25">
      <c r="A4" t="s">
        <v>169</v>
      </c>
      <c r="B4" t="s">
        <v>6</v>
      </c>
      <c r="C4" t="str">
        <f>(IF(B3="Yes","Yes","NA"))</f>
        <v>Yes</v>
      </c>
      <c r="D4" t="s">
        <v>164</v>
      </c>
      <c r="E4" t="s">
        <v>150</v>
      </c>
      <c r="F4" t="s">
        <v>8</v>
      </c>
    </row>
    <row r="5" spans="1:7" x14ac:dyDescent="0.25">
      <c r="A5" t="s">
        <v>168</v>
      </c>
      <c r="B5" t="s">
        <v>6</v>
      </c>
      <c r="C5" t="str">
        <f>(IF(B3="Yes","Yes","NA"))</f>
        <v>Yes</v>
      </c>
      <c r="D5" t="s">
        <v>164</v>
      </c>
      <c r="E5" t="s">
        <v>150</v>
      </c>
      <c r="F5" t="s">
        <v>8</v>
      </c>
    </row>
    <row r="6" spans="1:7" x14ac:dyDescent="0.25">
      <c r="A6" t="s">
        <v>167</v>
      </c>
      <c r="B6" t="s">
        <v>8</v>
      </c>
      <c r="C6" t="s">
        <v>6</v>
      </c>
      <c r="D6" t="s">
        <v>166</v>
      </c>
      <c r="E6" t="s">
        <v>150</v>
      </c>
      <c r="F6" t="s">
        <v>8</v>
      </c>
    </row>
    <row r="7" spans="1:7" ht="53.45" customHeight="1" thickBot="1" x14ac:dyDescent="0.3">
      <c r="A7" s="6" t="s">
        <v>165</v>
      </c>
      <c r="B7" t="s">
        <v>6</v>
      </c>
      <c r="C7" t="s">
        <v>6</v>
      </c>
      <c r="D7" t="s">
        <v>164</v>
      </c>
      <c r="E7" t="s">
        <v>150</v>
      </c>
      <c r="F7" t="s">
        <v>8</v>
      </c>
    </row>
    <row r="8" spans="1:7" s="51" customFormat="1" ht="15" customHeight="1" thickTop="1" thickBot="1" x14ac:dyDescent="0.3">
      <c r="A8" s="53" t="s">
        <v>163</v>
      </c>
      <c r="B8" s="52" t="str">
        <f>IF(OR(B2="NA",B4="No",B5="No",B6="Yes",B7="No"),"NA","Applicable")</f>
        <v>Applicable</v>
      </c>
      <c r="E8" s="51" t="s">
        <v>142</v>
      </c>
      <c r="F8" s="51" t="s">
        <v>8</v>
      </c>
    </row>
    <row r="9" spans="1:7" s="55" customFormat="1" ht="15.75" thickTop="1" x14ac:dyDescent="0.25">
      <c r="A9" s="55" t="s">
        <v>162</v>
      </c>
      <c r="C9" s="55" t="str">
        <f>IF(B2="Type I: Project activities up to 5 MW that employ renewable energy as their primary technology.","Yes","NA")</f>
        <v>Yes</v>
      </c>
      <c r="D9" s="55" t="s">
        <v>154</v>
      </c>
    </row>
    <row r="10" spans="1:7" x14ac:dyDescent="0.25">
      <c r="A10" t="s">
        <v>161</v>
      </c>
      <c r="B10" t="s">
        <v>6</v>
      </c>
      <c r="C10" t="str">
        <f>IF(B2="Type I: Project activities up to 5 MW that employ renewable energy as their primary technology.","Yes","NA")</f>
        <v>Yes</v>
      </c>
      <c r="D10" t="s">
        <v>151</v>
      </c>
      <c r="E10" t="s">
        <v>150</v>
      </c>
      <c r="F10" t="s">
        <v>8</v>
      </c>
    </row>
    <row r="11" spans="1:7" x14ac:dyDescent="0.25">
      <c r="A11" t="s">
        <v>160</v>
      </c>
      <c r="B11" t="s">
        <v>8</v>
      </c>
      <c r="C11" t="str">
        <f>IF(B2="Type I: Project activities up to 5 MW that employ renewable energy as their primary technology.","Yes","NA")</f>
        <v>Yes</v>
      </c>
      <c r="D11" t="s">
        <v>151</v>
      </c>
      <c r="E11" t="s">
        <v>150</v>
      </c>
      <c r="F11" t="s">
        <v>8</v>
      </c>
    </row>
    <row r="12" spans="1:7" x14ac:dyDescent="0.25">
      <c r="A12" t="s">
        <v>159</v>
      </c>
      <c r="B12" t="s">
        <v>8</v>
      </c>
      <c r="C12" t="str">
        <f>IF(B2="Type I: Project activities up to 5 MW that employ renewable energy as their primary technology.","Yes","NA")</f>
        <v>Yes</v>
      </c>
      <c r="D12" t="s">
        <v>151</v>
      </c>
      <c r="E12" t="s">
        <v>150</v>
      </c>
      <c r="F12" t="s">
        <v>8</v>
      </c>
    </row>
    <row r="13" spans="1:7" ht="45.75" thickBot="1" x14ac:dyDescent="0.3">
      <c r="A13" s="6" t="s">
        <v>158</v>
      </c>
      <c r="B13" t="s">
        <v>8</v>
      </c>
      <c r="C13" t="str">
        <f>IF(B2="Type I: Project activities up to 5 MW that employ renewable energy as their primary technology.","Yes","NA")</f>
        <v>Yes</v>
      </c>
      <c r="D13" t="s">
        <v>151</v>
      </c>
      <c r="E13" t="s">
        <v>150</v>
      </c>
      <c r="F13" t="s">
        <v>8</v>
      </c>
    </row>
    <row r="14" spans="1:7" s="51" customFormat="1" ht="16.5" thickTop="1" thickBot="1" x14ac:dyDescent="0.3">
      <c r="A14" s="53" t="s">
        <v>143</v>
      </c>
      <c r="B14" s="52" t="str">
        <f>IF(OR(B10="Yes",B11="Yes",B12="Yes",B13="Yes"),"Additional","Nil")</f>
        <v>Additional</v>
      </c>
      <c r="C14" s="51" t="str">
        <f>IF(B2="Type I: Project activities up to 5 MW that employ renewable energy as their primary technology.","Yes","NA")</f>
        <v>Yes</v>
      </c>
      <c r="E14" s="51" t="s">
        <v>142</v>
      </c>
      <c r="F14" s="51" t="s">
        <v>8</v>
      </c>
    </row>
    <row r="15" spans="1:7" s="55" customFormat="1" ht="15.75" thickTop="1" x14ac:dyDescent="0.25">
      <c r="A15" s="55" t="s">
        <v>157</v>
      </c>
      <c r="C15" s="55" t="str">
        <f>IF(B2="Type II: Energy efficiency project activities that aim to achieve energy savings at a scale of no more than 20 GWh per year.","Yes","NA")</f>
        <v>NA</v>
      </c>
      <c r="D15" s="55" t="s">
        <v>154</v>
      </c>
    </row>
    <row r="16" spans="1:7" x14ac:dyDescent="0.25">
      <c r="A16" t="s">
        <v>153</v>
      </c>
      <c r="B16" t="s">
        <v>8</v>
      </c>
      <c r="C16" t="str">
        <f>IF(B2="Type II: Energy efficiency project activities that aim to achieve energy savings at a scale of no more than 20 GWh per year.","Yes","NA")</f>
        <v>NA</v>
      </c>
      <c r="D16" t="s">
        <v>151</v>
      </c>
      <c r="E16" t="s">
        <v>150</v>
      </c>
      <c r="F16" t="s">
        <v>8</v>
      </c>
    </row>
    <row r="17" spans="1:6" ht="15.75" thickBot="1" x14ac:dyDescent="0.3">
      <c r="A17" t="s">
        <v>156</v>
      </c>
      <c r="B17" t="s">
        <v>8</v>
      </c>
      <c r="C17" t="str">
        <f>IF(B2="Type II: Energy efficiency project activities that aim to achieve energy savings at a scale of no more than 20 GWh per year.","Yes","NA")</f>
        <v>NA</v>
      </c>
      <c r="D17" t="s">
        <v>151</v>
      </c>
      <c r="E17" t="s">
        <v>150</v>
      </c>
      <c r="F17" t="s">
        <v>8</v>
      </c>
    </row>
    <row r="18" spans="1:6" s="51" customFormat="1" ht="16.5" thickTop="1" thickBot="1" x14ac:dyDescent="0.3">
      <c r="A18" s="53" t="s">
        <v>143</v>
      </c>
      <c r="B18" s="52" t="str">
        <f>IF(OR(B16="Yes",B17="Yes"),"Additional","Nil")</f>
        <v>Nil</v>
      </c>
      <c r="C18" s="51" t="str">
        <f>IF(B2="Type II: Energy efficiency project activities that aim to achieve energy savings at a scale of no more than 20 GWh per year.","Yes","NA")</f>
        <v>NA</v>
      </c>
      <c r="E18" s="51" t="s">
        <v>142</v>
      </c>
      <c r="F18" s="51" t="s">
        <v>8</v>
      </c>
    </row>
    <row r="19" spans="1:6" s="55" customFormat="1" ht="15.75" thickTop="1" x14ac:dyDescent="0.25">
      <c r="A19" s="55" t="s">
        <v>155</v>
      </c>
      <c r="C19" s="55" t="str">
        <f>IF(B2="Type III: Other project activities not included in Type I or Type II that aim to achieve GHG emissions reductions at a scale of no more than 20 ktCO2e per year.","Yes","NA")</f>
        <v>NA</v>
      </c>
      <c r="D19" s="55" t="s">
        <v>154</v>
      </c>
    </row>
    <row r="20" spans="1:6" x14ac:dyDescent="0.25">
      <c r="A20" t="s">
        <v>153</v>
      </c>
      <c r="B20" t="s">
        <v>8</v>
      </c>
      <c r="C20" t="str">
        <f>IF(B2="Type III: Other project activities not included in Type I or Type II that aim to achieve GHG emissions reductions at a scale of no more than 20 ktCO2e per year.","Yes","NA")</f>
        <v>NA</v>
      </c>
      <c r="D20" t="s">
        <v>151</v>
      </c>
      <c r="E20" t="s">
        <v>150</v>
      </c>
      <c r="F20" t="s">
        <v>8</v>
      </c>
    </row>
    <row r="21" spans="1:6" ht="15.75" thickBot="1" x14ac:dyDescent="0.3">
      <c r="A21" t="s">
        <v>152</v>
      </c>
      <c r="B21" t="s">
        <v>8</v>
      </c>
      <c r="C21" t="str">
        <f>IF(B2="Type III: Other project activities not included in Type I or Type II that aim to achieve GHG emissions reductions at a scale of no more than 20 ktCO2e per year.","Yes","NA")</f>
        <v>NA</v>
      </c>
      <c r="D21" t="s">
        <v>151</v>
      </c>
      <c r="E21" t="s">
        <v>150</v>
      </c>
      <c r="F21" t="s">
        <v>8</v>
      </c>
    </row>
    <row r="22" spans="1:6" s="51" customFormat="1" ht="16.5" thickTop="1" thickBot="1" x14ac:dyDescent="0.3">
      <c r="A22" s="53" t="s">
        <v>143</v>
      </c>
      <c r="B22" s="52" t="str">
        <f>IF(OR(B20="Yes",B21="Yes"),"Additional","Nil")</f>
        <v>Nil</v>
      </c>
      <c r="C22" s="51" t="str">
        <f>IF(B2="Type III: Other project activities not included in Type I or Type II that aim to achieve GHG emissions reductions at a scale of no more than 20 ktCO2e per year.","Yes","NA")</f>
        <v>NA</v>
      </c>
      <c r="E22" s="51" t="s">
        <v>142</v>
      </c>
      <c r="F22" s="51" t="s">
        <v>8</v>
      </c>
    </row>
    <row r="23" spans="1:6" s="55" customFormat="1" ht="15.75" thickTop="1" x14ac:dyDescent="0.25">
      <c r="A23" s="55" t="s">
        <v>149</v>
      </c>
      <c r="C23" s="55" t="s">
        <v>8</v>
      </c>
    </row>
    <row r="24" spans="1:6" x14ac:dyDescent="0.25">
      <c r="A24" t="s">
        <v>148</v>
      </c>
      <c r="B24" s="54" t="s">
        <v>145</v>
      </c>
      <c r="C24" t="s">
        <v>8</v>
      </c>
      <c r="D24" t="s">
        <v>147</v>
      </c>
      <c r="E24" t="s">
        <v>30</v>
      </c>
      <c r="F24" t="s">
        <v>8</v>
      </c>
    </row>
    <row r="25" spans="1:6" ht="15.75" thickBot="1" x14ac:dyDescent="0.3">
      <c r="A25" t="s">
        <v>146</v>
      </c>
      <c r="B25" s="54" t="s">
        <v>145</v>
      </c>
      <c r="C25" t="s">
        <v>8</v>
      </c>
      <c r="D25" t="s">
        <v>144</v>
      </c>
      <c r="E25" t="s">
        <v>30</v>
      </c>
      <c r="F25" t="s">
        <v>8</v>
      </c>
    </row>
    <row r="26" spans="1:6" s="51" customFormat="1" ht="16.5" thickTop="1" thickBot="1" x14ac:dyDescent="0.3">
      <c r="A26" s="53" t="s">
        <v>143</v>
      </c>
      <c r="B26" s="52" t="str">
        <f>IF(OR(B24&lt;=0.025,B25&lt;=0.015),"Additional","Nil")</f>
        <v>Nil</v>
      </c>
      <c r="C26" s="51" t="s">
        <v>8</v>
      </c>
      <c r="E26" s="51" t="s">
        <v>142</v>
      </c>
      <c r="F26" s="51" t="s">
        <v>8</v>
      </c>
    </row>
    <row r="27" spans="1:6" ht="15.75" thickTop="1" x14ac:dyDescent="0.25"/>
    <row r="28" spans="1:6" ht="15.75" thickBot="1" x14ac:dyDescent="0.3"/>
    <row r="29" spans="1:6" s="49" customFormat="1" ht="20.25" thickTop="1" thickBot="1" x14ac:dyDescent="0.35">
      <c r="A29" s="49" t="s">
        <v>141</v>
      </c>
      <c r="B29" s="50" t="str">
        <f>IF(B8="NA","NA",IF(OR(B14="Additional",B18="Additional",B22="Additional",B26="Additional"),"Additional","Not Additional"))</f>
        <v>Additional</v>
      </c>
      <c r="E29" s="49" t="s">
        <v>140</v>
      </c>
      <c r="F29" s="49" t="s">
        <v>8</v>
      </c>
    </row>
    <row r="30" spans="1:6" ht="15.75" thickTop="1" x14ac:dyDescent="0.25"/>
  </sheetData>
  <pageMargins left="0.7" right="0.7" top="0.75" bottom="0.75" header="0.3" footer="0.3"/>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D4E5C4FA-307D-46C9-A903-38C075D05839}">
          <x14:formula1>
            <xm:f>'Dropdown Items'!$B$2:$B$4</xm:f>
          </x14:formula1>
          <xm:sqref>B3:B7 B10:B13 B16:B17 B20:B21</xm:sqref>
        </x14:dataValidation>
        <x14:dataValidation type="list" allowBlank="1" showInputMessage="1" showErrorMessage="1" xr:uid="{E8C7B673-3EBF-409E-BEF1-E655282F91F5}">
          <x14:formula1>
            <xm:f>'Dropdown Items'!$A$2:$A$5</xm:f>
          </x14:formula1>
          <xm:sqref>B2</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BBC6B9-3DDB-4F96-B71D-BDF00CB4C877}">
  <dimension ref="A1:B5"/>
  <sheetViews>
    <sheetView workbookViewId="0">
      <selection activeCell="A3" sqref="A3"/>
    </sheetView>
  </sheetViews>
  <sheetFormatPr defaultRowHeight="15" x14ac:dyDescent="0.25"/>
  <cols>
    <col min="1" max="1" width="22.42578125" customWidth="1"/>
  </cols>
  <sheetData>
    <row r="1" spans="1:2" s="57" customFormat="1" x14ac:dyDescent="0.25">
      <c r="A1" s="57" t="s">
        <v>178</v>
      </c>
      <c r="B1" s="57" t="s">
        <v>177</v>
      </c>
    </row>
    <row r="2" spans="1:2" x14ac:dyDescent="0.25">
      <c r="A2" t="s">
        <v>172</v>
      </c>
      <c r="B2" t="s">
        <v>6</v>
      </c>
    </row>
    <row r="3" spans="1:2" x14ac:dyDescent="0.25">
      <c r="A3" t="s">
        <v>176</v>
      </c>
      <c r="B3" t="s">
        <v>8</v>
      </c>
    </row>
    <row r="4" spans="1:2" x14ac:dyDescent="0.25">
      <c r="A4" t="s">
        <v>155</v>
      </c>
      <c r="B4" t="s">
        <v>175</v>
      </c>
    </row>
    <row r="5" spans="1:2" x14ac:dyDescent="0.25">
      <c r="A5" t="s">
        <v>175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B25261-DD7A-4616-BB5A-E1ACAF0AB7AF}">
  <dimension ref="A1"/>
  <sheetViews>
    <sheetView workbookViewId="0">
      <selection activeCell="A3" sqref="A3"/>
    </sheetView>
  </sheetViews>
  <sheetFormatPr defaultRowHeight="15" x14ac:dyDescent="0.25"/>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B0DD33-4318-4072-98F7-AFE2A45A27A8}">
  <dimension ref="A1:H20"/>
  <sheetViews>
    <sheetView workbookViewId="0">
      <selection activeCell="E14" sqref="E14"/>
    </sheetView>
  </sheetViews>
  <sheetFormatPr defaultRowHeight="15" x14ac:dyDescent="0.25"/>
  <cols>
    <col min="1" max="1" width="17.5703125" customWidth="1"/>
    <col min="2" max="2" width="13.7109375" customWidth="1"/>
    <col min="3" max="3" width="21.85546875" customWidth="1"/>
    <col min="4" max="4" width="16" customWidth="1"/>
    <col min="5" max="5" width="60.85546875" customWidth="1"/>
    <col min="6" max="6" width="34.85546875" customWidth="1"/>
    <col min="7" max="7" width="55.7109375" customWidth="1"/>
  </cols>
  <sheetData>
    <row r="1" spans="1:8" ht="37.5" x14ac:dyDescent="0.3">
      <c r="A1" s="46" t="s">
        <v>0</v>
      </c>
      <c r="B1" s="46" t="s">
        <v>109</v>
      </c>
      <c r="C1" s="45" t="s">
        <v>110</v>
      </c>
      <c r="D1" s="46" t="s">
        <v>1</v>
      </c>
      <c r="E1" s="2" t="s">
        <v>2</v>
      </c>
      <c r="F1" s="2" t="s">
        <v>4</v>
      </c>
      <c r="G1" s="45" t="s">
        <v>84</v>
      </c>
      <c r="H1" s="3"/>
    </row>
    <row r="2" spans="1:8" ht="42" customHeight="1" x14ac:dyDescent="0.25">
      <c r="A2" s="69" t="s">
        <v>111</v>
      </c>
      <c r="B2" s="69"/>
      <c r="C2" s="69"/>
      <c r="D2" s="69"/>
      <c r="E2" s="69"/>
      <c r="F2" s="69"/>
      <c r="G2" s="69"/>
      <c r="H2" s="5"/>
    </row>
    <row r="3" spans="1:8" ht="30" x14ac:dyDescent="0.25">
      <c r="A3" s="47" t="s">
        <v>6</v>
      </c>
      <c r="B3" s="47"/>
      <c r="C3" s="47" t="s">
        <v>8</v>
      </c>
      <c r="D3" s="47" t="s">
        <v>88</v>
      </c>
      <c r="E3" s="48" t="s">
        <v>112</v>
      </c>
      <c r="F3" s="47" t="s">
        <v>113</v>
      </c>
      <c r="G3" s="48"/>
    </row>
    <row r="4" spans="1:8" ht="42" customHeight="1" x14ac:dyDescent="0.25">
      <c r="A4" s="69" t="s">
        <v>114</v>
      </c>
      <c r="B4" s="69"/>
      <c r="C4" s="69"/>
      <c r="D4" s="69"/>
      <c r="E4" s="69"/>
      <c r="F4" s="69"/>
      <c r="G4" s="69"/>
      <c r="H4" s="5"/>
    </row>
    <row r="5" spans="1:8" ht="45" x14ac:dyDescent="0.25">
      <c r="A5" s="47" t="s">
        <v>6</v>
      </c>
      <c r="B5" s="47"/>
      <c r="C5" s="47" t="s">
        <v>8</v>
      </c>
      <c r="D5" s="47" t="s">
        <v>88</v>
      </c>
      <c r="E5" s="48" t="s">
        <v>115</v>
      </c>
      <c r="F5" s="47" t="s">
        <v>6</v>
      </c>
      <c r="G5" s="48" t="s">
        <v>116</v>
      </c>
    </row>
    <row r="6" spans="1:8" ht="45" x14ac:dyDescent="0.25">
      <c r="A6" s="47" t="s">
        <v>6</v>
      </c>
      <c r="B6" s="47"/>
      <c r="C6" s="47" t="s">
        <v>8</v>
      </c>
      <c r="D6" s="47" t="s">
        <v>88</v>
      </c>
      <c r="E6" s="48" t="s">
        <v>117</v>
      </c>
      <c r="F6" s="47" t="s">
        <v>8</v>
      </c>
      <c r="G6" s="48" t="s">
        <v>118</v>
      </c>
    </row>
    <row r="7" spans="1:8" ht="60" x14ac:dyDescent="0.25">
      <c r="A7" s="47" t="s">
        <v>6</v>
      </c>
      <c r="B7" s="47"/>
      <c r="C7" s="47" t="s">
        <v>8</v>
      </c>
      <c r="D7" s="47" t="s">
        <v>88</v>
      </c>
      <c r="E7" s="48" t="s">
        <v>119</v>
      </c>
      <c r="F7" s="47" t="s">
        <v>6</v>
      </c>
      <c r="G7" s="48" t="s">
        <v>120</v>
      </c>
    </row>
    <row r="8" spans="1:8" ht="150" x14ac:dyDescent="0.25">
      <c r="A8" s="47" t="s">
        <v>6</v>
      </c>
      <c r="B8" s="47"/>
      <c r="C8" s="47" t="s">
        <v>8</v>
      </c>
      <c r="D8" s="47" t="s">
        <v>88</v>
      </c>
      <c r="E8" s="48" t="s">
        <v>121</v>
      </c>
      <c r="F8" s="47" t="s">
        <v>8</v>
      </c>
      <c r="G8" s="48" t="s">
        <v>122</v>
      </c>
    </row>
    <row r="9" spans="1:8" ht="42" customHeight="1" x14ac:dyDescent="0.25">
      <c r="A9" s="69" t="s">
        <v>123</v>
      </c>
      <c r="B9" s="69"/>
      <c r="C9" s="69"/>
      <c r="D9" s="69"/>
      <c r="E9" s="69"/>
      <c r="F9" s="69"/>
      <c r="G9" s="69"/>
      <c r="H9" s="5"/>
    </row>
    <row r="10" spans="1:8" ht="45" x14ac:dyDescent="0.25">
      <c r="A10" s="47" t="s">
        <v>6</v>
      </c>
      <c r="B10" s="47"/>
      <c r="C10" s="47" t="s">
        <v>8</v>
      </c>
      <c r="D10" s="47" t="s">
        <v>88</v>
      </c>
      <c r="E10" s="48" t="s">
        <v>124</v>
      </c>
      <c r="F10" s="47" t="s">
        <v>6</v>
      </c>
      <c r="G10" s="48" t="s">
        <v>125</v>
      </c>
    </row>
    <row r="11" spans="1:8" ht="45" x14ac:dyDescent="0.25">
      <c r="A11" s="47" t="s">
        <v>6</v>
      </c>
      <c r="B11" s="47"/>
      <c r="C11" s="47" t="s">
        <v>8</v>
      </c>
      <c r="D11" s="47" t="s">
        <v>88</v>
      </c>
      <c r="E11" s="48" t="s">
        <v>126</v>
      </c>
      <c r="F11" s="47" t="s">
        <v>8</v>
      </c>
      <c r="G11" s="48" t="s">
        <v>127</v>
      </c>
    </row>
    <row r="12" spans="1:8" ht="60" x14ac:dyDescent="0.25">
      <c r="A12" s="47" t="s">
        <v>6</v>
      </c>
      <c r="B12" s="47"/>
      <c r="C12" s="47" t="s">
        <v>8</v>
      </c>
      <c r="D12" s="47" t="s">
        <v>88</v>
      </c>
      <c r="E12" s="48" t="s">
        <v>128</v>
      </c>
      <c r="F12" s="47"/>
      <c r="G12" s="48" t="s">
        <v>129</v>
      </c>
    </row>
    <row r="13" spans="1:8" ht="45" x14ac:dyDescent="0.25">
      <c r="A13" s="47" t="s">
        <v>6</v>
      </c>
      <c r="B13" s="47"/>
      <c r="C13" s="47" t="s">
        <v>8</v>
      </c>
      <c r="D13" s="47" t="s">
        <v>88</v>
      </c>
      <c r="E13" s="48" t="s">
        <v>130</v>
      </c>
      <c r="F13" s="47" t="s">
        <v>6</v>
      </c>
      <c r="G13" s="48" t="s">
        <v>129</v>
      </c>
    </row>
    <row r="14" spans="1:8" ht="150" x14ac:dyDescent="0.25">
      <c r="A14" s="47" t="s">
        <v>6</v>
      </c>
      <c r="B14" s="47"/>
      <c r="C14" s="47" t="s">
        <v>8</v>
      </c>
      <c r="D14" s="47" t="s">
        <v>88</v>
      </c>
      <c r="E14" s="48" t="s">
        <v>131</v>
      </c>
      <c r="F14" s="47" t="s">
        <v>8</v>
      </c>
      <c r="G14" s="48" t="s">
        <v>132</v>
      </c>
    </row>
    <row r="15" spans="1:8" ht="42" customHeight="1" x14ac:dyDescent="0.25">
      <c r="A15" s="69" t="s">
        <v>133</v>
      </c>
      <c r="B15" s="69"/>
      <c r="C15" s="69"/>
      <c r="D15" s="69"/>
      <c r="E15" s="69"/>
      <c r="F15" s="69"/>
      <c r="G15" s="69"/>
      <c r="H15" s="5"/>
    </row>
    <row r="16" spans="1:8" ht="45" x14ac:dyDescent="0.25">
      <c r="A16" t="s">
        <v>6</v>
      </c>
      <c r="C16" t="s">
        <v>6</v>
      </c>
      <c r="D16" t="s">
        <v>134</v>
      </c>
      <c r="E16" s="6" t="s">
        <v>135</v>
      </c>
    </row>
    <row r="17" spans="1:5" ht="30" x14ac:dyDescent="0.25">
      <c r="A17" t="s">
        <v>6</v>
      </c>
      <c r="C17" t="s">
        <v>6</v>
      </c>
      <c r="D17" t="s">
        <v>7</v>
      </c>
      <c r="E17" s="6" t="s">
        <v>136</v>
      </c>
    </row>
    <row r="18" spans="1:5" ht="75" x14ac:dyDescent="0.25">
      <c r="A18" t="s">
        <v>6</v>
      </c>
      <c r="C18" t="s">
        <v>6</v>
      </c>
      <c r="D18" t="s">
        <v>7</v>
      </c>
      <c r="E18" s="6" t="s">
        <v>137</v>
      </c>
    </row>
    <row r="19" spans="1:5" ht="45" x14ac:dyDescent="0.25">
      <c r="A19" t="s">
        <v>6</v>
      </c>
      <c r="C19" t="s">
        <v>6</v>
      </c>
      <c r="D19" t="s">
        <v>7</v>
      </c>
      <c r="E19" s="6" t="s">
        <v>138</v>
      </c>
    </row>
    <row r="20" spans="1:5" ht="75" x14ac:dyDescent="0.25">
      <c r="A20" t="s">
        <v>6</v>
      </c>
      <c r="C20" t="s">
        <v>6</v>
      </c>
      <c r="D20" t="s">
        <v>7</v>
      </c>
      <c r="E20" s="6" t="s">
        <v>139</v>
      </c>
    </row>
  </sheetData>
  <mergeCells count="4">
    <mergeCell ref="A2:G2"/>
    <mergeCell ref="A4:G4"/>
    <mergeCell ref="A9:G9"/>
    <mergeCell ref="A15:G15"/>
  </mergeCells>
  <dataValidations count="2">
    <dataValidation type="list" allowBlank="1" showInputMessage="1" showErrorMessage="1" sqref="F5:F8 F10:F14" xr:uid="{5EF62B5B-406A-4BD4-BE34-77CA3937F331}">
      <formula1>"Yes,No"</formula1>
    </dataValidation>
    <dataValidation type="list" allowBlank="1" showInputMessage="1" showErrorMessage="1" sqref="F3" xr:uid="{B335E5DE-C9C3-412B-B454-6E4B918D7556}">
      <formula1>"PA,CPA"</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19431B-9AE6-41F6-8283-94C038F7ED1D}">
  <dimension ref="A1:Q15"/>
  <sheetViews>
    <sheetView workbookViewId="0">
      <selection sqref="A1:Q1"/>
    </sheetView>
  </sheetViews>
  <sheetFormatPr defaultRowHeight="15" x14ac:dyDescent="0.25"/>
  <cols>
    <col min="1" max="1" width="16.28515625" customWidth="1"/>
    <col min="2" max="2" width="39.140625" customWidth="1"/>
    <col min="3" max="3" width="36.140625" customWidth="1"/>
  </cols>
  <sheetData>
    <row r="1" spans="1:17" s="38" customFormat="1" ht="18.75" x14ac:dyDescent="0.3">
      <c r="A1" s="70" t="s">
        <v>64</v>
      </c>
      <c r="B1" s="70"/>
      <c r="C1" s="70"/>
      <c r="D1" s="70"/>
      <c r="E1" s="70"/>
      <c r="F1" s="70"/>
      <c r="G1" s="70"/>
      <c r="H1" s="70"/>
      <c r="I1" s="70"/>
      <c r="J1" s="70"/>
      <c r="K1" s="70"/>
      <c r="L1" s="70"/>
      <c r="M1" s="70"/>
      <c r="N1" s="70"/>
      <c r="O1" s="70"/>
      <c r="P1" s="70"/>
      <c r="Q1" s="70"/>
    </row>
    <row r="2" spans="1:17" s="7" customFormat="1" ht="45" x14ac:dyDescent="0.25">
      <c r="A2" s="7" t="s">
        <v>29</v>
      </c>
      <c r="B2" s="8" t="s">
        <v>65</v>
      </c>
      <c r="C2" s="42">
        <f>C3/(C3+C4)</f>
        <v>1</v>
      </c>
    </row>
    <row r="3" spans="1:17" s="7" customFormat="1" ht="45" x14ac:dyDescent="0.25">
      <c r="A3" s="7" t="s">
        <v>29</v>
      </c>
      <c r="B3" s="8" t="s">
        <v>66</v>
      </c>
      <c r="C3" s="7">
        <f>C11-C4</f>
        <v>3</v>
      </c>
    </row>
    <row r="4" spans="1:17" s="7" customFormat="1" ht="63" customHeight="1" x14ac:dyDescent="0.25">
      <c r="A4" s="7" t="s">
        <v>29</v>
      </c>
      <c r="B4" s="8" t="s">
        <v>67</v>
      </c>
      <c r="C4" s="7">
        <f>(C5*(C7-C9))+(C6*(C8-C10))</f>
        <v>0</v>
      </c>
    </row>
    <row r="5" spans="1:17" ht="63" customHeight="1" x14ac:dyDescent="0.25">
      <c r="A5" t="s">
        <v>30</v>
      </c>
      <c r="B5" s="6" t="s">
        <v>68</v>
      </c>
      <c r="C5">
        <v>1</v>
      </c>
    </row>
    <row r="6" spans="1:17" ht="63" customHeight="1" x14ac:dyDescent="0.25">
      <c r="A6" t="s">
        <v>30</v>
      </c>
      <c r="B6" s="6" t="s">
        <v>69</v>
      </c>
      <c r="C6">
        <v>1</v>
      </c>
    </row>
    <row r="7" spans="1:17" ht="32.25" customHeight="1" x14ac:dyDescent="0.25">
      <c r="A7" t="s">
        <v>30</v>
      </c>
      <c r="B7" s="6" t="s">
        <v>70</v>
      </c>
      <c r="C7">
        <v>1</v>
      </c>
    </row>
    <row r="8" spans="1:17" ht="32.25" customHeight="1" x14ac:dyDescent="0.25">
      <c r="A8" t="s">
        <v>30</v>
      </c>
      <c r="B8" s="6" t="s">
        <v>71</v>
      </c>
      <c r="C8">
        <v>1</v>
      </c>
    </row>
    <row r="9" spans="1:17" ht="75" x14ac:dyDescent="0.25">
      <c r="A9" t="s">
        <v>30</v>
      </c>
      <c r="B9" s="6" t="s">
        <v>72</v>
      </c>
      <c r="C9">
        <v>1</v>
      </c>
    </row>
    <row r="10" spans="1:17" ht="75" x14ac:dyDescent="0.25">
      <c r="A10" t="s">
        <v>30</v>
      </c>
      <c r="B10" s="6" t="s">
        <v>73</v>
      </c>
      <c r="C10">
        <v>1</v>
      </c>
    </row>
    <row r="11" spans="1:17" s="7" customFormat="1" ht="45" x14ac:dyDescent="0.25">
      <c r="A11" s="7" t="s">
        <v>29</v>
      </c>
      <c r="B11" s="8" t="s">
        <v>74</v>
      </c>
      <c r="C11" s="42">
        <f>C12*C15+C13+C14</f>
        <v>3</v>
      </c>
    </row>
    <row r="12" spans="1:17" ht="60" x14ac:dyDescent="0.25">
      <c r="A12" t="s">
        <v>30</v>
      </c>
      <c r="B12" s="6" t="s">
        <v>75</v>
      </c>
      <c r="C12">
        <v>1</v>
      </c>
    </row>
    <row r="13" spans="1:17" ht="120" x14ac:dyDescent="0.25">
      <c r="A13" t="s">
        <v>30</v>
      </c>
      <c r="B13" s="6" t="s">
        <v>76</v>
      </c>
      <c r="C13">
        <v>1</v>
      </c>
    </row>
    <row r="14" spans="1:17" ht="90" x14ac:dyDescent="0.25">
      <c r="A14" t="s">
        <v>30</v>
      </c>
      <c r="B14" s="6" t="s">
        <v>77</v>
      </c>
      <c r="C14">
        <v>1</v>
      </c>
    </row>
    <row r="15" spans="1:17" ht="45" x14ac:dyDescent="0.25">
      <c r="A15" t="s">
        <v>30</v>
      </c>
      <c r="B15" s="6" t="s">
        <v>78</v>
      </c>
      <c r="C15">
        <v>1</v>
      </c>
    </row>
  </sheetData>
  <mergeCells count="1">
    <mergeCell ref="A1:Q1"/>
  </mergeCells>
  <pageMargins left="0.7" right="0.7" top="0.75" bottom="0.75" header="0.3" footer="0.3"/>
  <legacyDrawing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630F8A-F0B3-4BC8-9636-BBE058F727C2}">
  <dimension ref="A1:Q26"/>
  <sheetViews>
    <sheetView workbookViewId="0">
      <selection activeCell="D14" sqref="D14"/>
    </sheetView>
  </sheetViews>
  <sheetFormatPr defaultRowHeight="15" x14ac:dyDescent="0.25"/>
  <cols>
    <col min="1" max="1" width="17.7109375" bestFit="1" customWidth="1"/>
    <col min="2" max="2" width="22.85546875" customWidth="1"/>
    <col min="3" max="3" width="21.28515625" customWidth="1"/>
    <col min="4" max="4" width="22.42578125" customWidth="1"/>
  </cols>
  <sheetData>
    <row r="1" spans="1:17" s="38" customFormat="1" ht="18.75" x14ac:dyDescent="0.3">
      <c r="A1" s="70" t="s">
        <v>38</v>
      </c>
      <c r="B1" s="70"/>
      <c r="C1" s="70"/>
      <c r="D1" s="70"/>
      <c r="E1" s="70"/>
      <c r="F1" s="70"/>
      <c r="G1" s="70"/>
      <c r="H1" s="70"/>
      <c r="I1" s="70"/>
      <c r="J1" s="70"/>
      <c r="K1" s="70"/>
      <c r="L1" s="70"/>
      <c r="M1" s="70"/>
      <c r="N1" s="70"/>
      <c r="O1" s="70"/>
      <c r="P1" s="70"/>
      <c r="Q1" s="70"/>
    </row>
    <row r="2" spans="1:17" ht="18.75" x14ac:dyDescent="0.3">
      <c r="A2" s="39" t="s">
        <v>39</v>
      </c>
      <c r="B2" s="39"/>
      <c r="C2" s="39"/>
      <c r="D2" s="39"/>
      <c r="E2" s="39"/>
      <c r="F2" s="39"/>
      <c r="G2" s="39"/>
      <c r="H2" s="39"/>
      <c r="I2" s="39"/>
      <c r="J2" s="39"/>
      <c r="K2" s="39"/>
      <c r="L2" s="39"/>
      <c r="M2" s="39"/>
      <c r="N2" s="39"/>
      <c r="O2" s="39"/>
      <c r="P2" s="39"/>
      <c r="Q2" s="39"/>
    </row>
    <row r="3" spans="1:17" ht="93" customHeight="1" x14ac:dyDescent="0.25">
      <c r="A3" s="18" t="s">
        <v>40</v>
      </c>
      <c r="B3" s="19" t="s">
        <v>41</v>
      </c>
      <c r="C3" s="19" t="s">
        <v>42</v>
      </c>
      <c r="D3" s="20" t="s">
        <v>43</v>
      </c>
    </row>
    <row r="4" spans="1:17" x14ac:dyDescent="0.25">
      <c r="A4" s="21"/>
      <c r="B4" s="71" t="s">
        <v>44</v>
      </c>
      <c r="C4" s="72"/>
      <c r="D4" s="73"/>
    </row>
    <row r="5" spans="1:17" x14ac:dyDescent="0.25">
      <c r="A5" s="22" t="s">
        <v>45</v>
      </c>
      <c r="B5" s="23">
        <v>0.25</v>
      </c>
      <c r="C5" s="24">
        <v>0.5</v>
      </c>
      <c r="D5" s="25">
        <v>1</v>
      </c>
    </row>
    <row r="6" spans="1:17" x14ac:dyDescent="0.25">
      <c r="A6" s="26" t="s">
        <v>46</v>
      </c>
      <c r="B6" s="27">
        <v>1</v>
      </c>
      <c r="C6" s="28">
        <v>0.9</v>
      </c>
      <c r="D6" s="29">
        <v>0.8</v>
      </c>
    </row>
    <row r="7" spans="1:17" x14ac:dyDescent="0.25">
      <c r="A7" s="30" t="s">
        <v>47</v>
      </c>
      <c r="B7" s="31">
        <v>1</v>
      </c>
      <c r="C7" s="32">
        <v>0.8</v>
      </c>
      <c r="D7" s="33">
        <v>0.8</v>
      </c>
    </row>
    <row r="8" spans="1:17" x14ac:dyDescent="0.25">
      <c r="A8" s="30" t="s">
        <v>48</v>
      </c>
      <c r="B8" s="31">
        <v>1</v>
      </c>
      <c r="C8" s="32">
        <v>0.8</v>
      </c>
      <c r="D8" s="33">
        <v>0.8</v>
      </c>
    </row>
    <row r="9" spans="1:17" x14ac:dyDescent="0.25">
      <c r="A9" s="30" t="s">
        <v>49</v>
      </c>
      <c r="B9" s="31">
        <v>0.9</v>
      </c>
      <c r="C9" s="32">
        <v>0.8</v>
      </c>
      <c r="D9" s="33">
        <v>0.8</v>
      </c>
    </row>
    <row r="10" spans="1:17" x14ac:dyDescent="0.25">
      <c r="A10" s="34" t="s">
        <v>50</v>
      </c>
      <c r="B10" s="35">
        <v>0.8</v>
      </c>
      <c r="C10" s="36">
        <v>0.8</v>
      </c>
      <c r="D10" s="37">
        <v>0.8</v>
      </c>
    </row>
    <row r="13" spans="1:17" s="38" customFormat="1" ht="18.75" x14ac:dyDescent="0.3">
      <c r="A13" s="70" t="s">
        <v>51</v>
      </c>
      <c r="B13" s="70"/>
      <c r="C13" s="70"/>
      <c r="D13" s="70"/>
      <c r="E13" s="70"/>
      <c r="F13" s="70"/>
      <c r="G13" s="70"/>
      <c r="H13" s="70"/>
      <c r="I13" s="70"/>
      <c r="J13" s="70"/>
      <c r="K13" s="70"/>
      <c r="L13" s="70"/>
      <c r="M13" s="70"/>
      <c r="N13" s="70"/>
      <c r="O13" s="70"/>
      <c r="P13" s="70"/>
      <c r="Q13" s="70"/>
    </row>
    <row r="14" spans="1:17" ht="76.5" customHeight="1" x14ac:dyDescent="0.25">
      <c r="A14" s="6" t="s">
        <v>29</v>
      </c>
      <c r="B14" s="40" t="s">
        <v>52</v>
      </c>
      <c r="C14" s="43" t="s">
        <v>53</v>
      </c>
    </row>
    <row r="15" spans="1:17" ht="30" x14ac:dyDescent="0.25">
      <c r="A15" t="s">
        <v>29</v>
      </c>
      <c r="B15" s="6" t="s">
        <v>54</v>
      </c>
      <c r="C15" s="43" t="s">
        <v>55</v>
      </c>
    </row>
    <row r="17" spans="1:17" s="38" customFormat="1" ht="18.75" x14ac:dyDescent="0.3">
      <c r="A17" s="70" t="s">
        <v>56</v>
      </c>
      <c r="B17" s="70"/>
      <c r="C17" s="70"/>
      <c r="D17" s="70"/>
      <c r="E17" s="70"/>
      <c r="F17" s="70"/>
      <c r="G17" s="70"/>
      <c r="H17" s="70"/>
      <c r="I17" s="70"/>
      <c r="J17" s="70"/>
      <c r="K17" s="70"/>
      <c r="L17" s="70"/>
      <c r="M17" s="70"/>
      <c r="N17" s="70"/>
      <c r="O17" s="70"/>
      <c r="P17" s="70"/>
      <c r="Q17" s="70"/>
    </row>
    <row r="18" spans="1:17" ht="75" x14ac:dyDescent="0.25">
      <c r="A18" t="s">
        <v>29</v>
      </c>
      <c r="B18" s="6" t="s">
        <v>57</v>
      </c>
      <c r="C18" s="43">
        <v>4</v>
      </c>
    </row>
    <row r="20" spans="1:17" s="38" customFormat="1" ht="18.75" x14ac:dyDescent="0.3">
      <c r="A20" s="70" t="s">
        <v>58</v>
      </c>
      <c r="B20" s="70"/>
      <c r="C20" s="70"/>
      <c r="D20" s="70"/>
      <c r="E20" s="70"/>
      <c r="F20" s="70"/>
      <c r="G20" s="70"/>
      <c r="H20" s="70"/>
      <c r="I20" s="70"/>
      <c r="J20" s="70"/>
      <c r="K20" s="70"/>
      <c r="L20" s="70"/>
      <c r="M20" s="70"/>
      <c r="N20" s="70"/>
      <c r="O20" s="70"/>
      <c r="P20" s="70"/>
      <c r="Q20" s="70"/>
    </row>
    <row r="21" spans="1:17" ht="45" x14ac:dyDescent="0.25">
      <c r="A21" t="s">
        <v>29</v>
      </c>
      <c r="B21" s="6" t="s">
        <v>59</v>
      </c>
      <c r="C21" s="43">
        <v>0.3</v>
      </c>
    </row>
    <row r="23" spans="1:17" s="38" customFormat="1" ht="18.75" x14ac:dyDescent="0.3">
      <c r="A23" s="70" t="s">
        <v>60</v>
      </c>
      <c r="B23" s="70"/>
      <c r="C23" s="70"/>
      <c r="D23" s="70"/>
      <c r="E23" s="70"/>
      <c r="F23" s="70"/>
      <c r="G23" s="70"/>
      <c r="H23" s="70"/>
      <c r="I23" s="70"/>
      <c r="J23" s="70"/>
      <c r="K23" s="70"/>
      <c r="L23" s="70"/>
      <c r="M23" s="70"/>
      <c r="N23" s="70"/>
      <c r="O23" s="70"/>
      <c r="P23" s="70"/>
      <c r="Q23" s="70"/>
    </row>
    <row r="24" spans="1:17" ht="30" x14ac:dyDescent="0.25">
      <c r="A24" t="s">
        <v>29</v>
      </c>
      <c r="B24" s="6" t="s">
        <v>61</v>
      </c>
      <c r="C24" s="43">
        <v>0.15</v>
      </c>
    </row>
    <row r="25" spans="1:17" ht="60" x14ac:dyDescent="0.25">
      <c r="A25" t="s">
        <v>29</v>
      </c>
      <c r="B25" s="41" t="s">
        <v>62</v>
      </c>
      <c r="C25" s="43">
        <v>0.15</v>
      </c>
    </row>
    <row r="26" spans="1:17" x14ac:dyDescent="0.25">
      <c r="A26" t="s">
        <v>29</v>
      </c>
      <c r="B26" t="s">
        <v>63</v>
      </c>
      <c r="C26" s="43">
        <v>0.25</v>
      </c>
    </row>
  </sheetData>
  <mergeCells count="6">
    <mergeCell ref="A23:Q23"/>
    <mergeCell ref="B4:D4"/>
    <mergeCell ref="A1:Q1"/>
    <mergeCell ref="A13:Q13"/>
    <mergeCell ref="A17:Q17"/>
    <mergeCell ref="A20:Q20"/>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81BDB2-3E16-44B5-BF5E-4C3BCA1D2684}">
  <dimension ref="A1:B481"/>
  <sheetViews>
    <sheetView topLeftCell="A457" zoomScale="120" zoomScaleNormal="120" workbookViewId="0">
      <selection activeCell="A41" sqref="A41"/>
    </sheetView>
  </sheetViews>
  <sheetFormatPr defaultColWidth="8.85546875" defaultRowHeight="15" x14ac:dyDescent="0.25"/>
  <cols>
    <col min="1" max="1" width="53.28515625" bestFit="1" customWidth="1"/>
    <col min="2" max="2" width="150.5703125" customWidth="1"/>
  </cols>
  <sheetData>
    <row r="1" spans="1:2" x14ac:dyDescent="0.25">
      <c r="A1" s="63" t="s">
        <v>260</v>
      </c>
      <c r="B1" s="77" t="s">
        <v>544</v>
      </c>
    </row>
    <row r="2" spans="1:2" x14ac:dyDescent="0.25">
      <c r="A2" t="s">
        <v>261</v>
      </c>
      <c r="B2" t="s">
        <v>545</v>
      </c>
    </row>
    <row r="3" spans="1:2" x14ac:dyDescent="0.25">
      <c r="A3" t="s">
        <v>262</v>
      </c>
      <c r="B3" t="s">
        <v>546</v>
      </c>
    </row>
    <row r="4" spans="1:2" x14ac:dyDescent="0.25">
      <c r="A4" t="s">
        <v>263</v>
      </c>
      <c r="B4" t="s">
        <v>547</v>
      </c>
    </row>
    <row r="5" spans="1:2" x14ac:dyDescent="0.25">
      <c r="A5" t="s">
        <v>264</v>
      </c>
      <c r="B5" t="s">
        <v>548</v>
      </c>
    </row>
    <row r="6" spans="1:2" x14ac:dyDescent="0.25">
      <c r="A6" t="s">
        <v>265</v>
      </c>
      <c r="B6" t="s">
        <v>549</v>
      </c>
    </row>
    <row r="7" spans="1:2" x14ac:dyDescent="0.25">
      <c r="A7" t="s">
        <v>266</v>
      </c>
      <c r="B7" t="s">
        <v>550</v>
      </c>
    </row>
    <row r="8" spans="1:2" x14ac:dyDescent="0.25">
      <c r="A8" t="s">
        <v>267</v>
      </c>
      <c r="B8" t="s">
        <v>551</v>
      </c>
    </row>
    <row r="9" spans="1:2" x14ac:dyDescent="0.25">
      <c r="A9" t="s">
        <v>268</v>
      </c>
      <c r="B9" t="s">
        <v>552</v>
      </c>
    </row>
    <row r="10" spans="1:2" x14ac:dyDescent="0.25">
      <c r="A10" t="s">
        <v>269</v>
      </c>
      <c r="B10" t="s">
        <v>553</v>
      </c>
    </row>
    <row r="11" spans="1:2" x14ac:dyDescent="0.25">
      <c r="A11" t="s">
        <v>270</v>
      </c>
      <c r="B11" t="s">
        <v>554</v>
      </c>
    </row>
    <row r="12" spans="1:2" x14ac:dyDescent="0.25">
      <c r="A12" t="s">
        <v>271</v>
      </c>
      <c r="B12" t="s">
        <v>555</v>
      </c>
    </row>
    <row r="13" spans="1:2" x14ac:dyDescent="0.25">
      <c r="A13" t="s">
        <v>272</v>
      </c>
      <c r="B13" t="s">
        <v>556</v>
      </c>
    </row>
    <row r="14" spans="1:2" x14ac:dyDescent="0.25">
      <c r="A14" t="s">
        <v>273</v>
      </c>
      <c r="B14" t="s">
        <v>557</v>
      </c>
    </row>
    <row r="15" spans="1:2" x14ac:dyDescent="0.25">
      <c r="A15" t="s">
        <v>274</v>
      </c>
      <c r="B15" t="s">
        <v>558</v>
      </c>
    </row>
    <row r="16" spans="1:2" x14ac:dyDescent="0.25">
      <c r="A16" t="s">
        <v>275</v>
      </c>
      <c r="B16" t="s">
        <v>559</v>
      </c>
    </row>
    <row r="17" spans="1:2" x14ac:dyDescent="0.25">
      <c r="A17" t="s">
        <v>276</v>
      </c>
      <c r="B17" t="s">
        <v>560</v>
      </c>
    </row>
    <row r="18" spans="1:2" x14ac:dyDescent="0.25">
      <c r="A18" t="s">
        <v>277</v>
      </c>
      <c r="B18" t="s">
        <v>561</v>
      </c>
    </row>
    <row r="19" spans="1:2" x14ac:dyDescent="0.25">
      <c r="A19" t="s">
        <v>278</v>
      </c>
      <c r="B19" t="s">
        <v>562</v>
      </c>
    </row>
    <row r="20" spans="1:2" x14ac:dyDescent="0.25">
      <c r="A20" t="s">
        <v>279</v>
      </c>
      <c r="B20" t="s">
        <v>563</v>
      </c>
    </row>
    <row r="21" spans="1:2" x14ac:dyDescent="0.25">
      <c r="A21" t="s">
        <v>280</v>
      </c>
      <c r="B21" t="s">
        <v>564</v>
      </c>
    </row>
    <row r="22" spans="1:2" x14ac:dyDescent="0.25">
      <c r="A22" t="s">
        <v>281</v>
      </c>
      <c r="B22" t="s">
        <v>565</v>
      </c>
    </row>
    <row r="23" spans="1:2" x14ac:dyDescent="0.25">
      <c r="A23" t="s">
        <v>282</v>
      </c>
      <c r="B23" t="s">
        <v>566</v>
      </c>
    </row>
    <row r="24" spans="1:2" x14ac:dyDescent="0.25">
      <c r="A24" t="s">
        <v>283</v>
      </c>
      <c r="B24" t="s">
        <v>567</v>
      </c>
    </row>
    <row r="25" spans="1:2" x14ac:dyDescent="0.25">
      <c r="A25" t="s">
        <v>284</v>
      </c>
      <c r="B25" t="s">
        <v>568</v>
      </c>
    </row>
    <row r="26" spans="1:2" x14ac:dyDescent="0.25">
      <c r="A26" t="s">
        <v>285</v>
      </c>
      <c r="B26" t="s">
        <v>569</v>
      </c>
    </row>
    <row r="27" spans="1:2" x14ac:dyDescent="0.25">
      <c r="A27" t="s">
        <v>286</v>
      </c>
      <c r="B27" t="s">
        <v>570</v>
      </c>
    </row>
    <row r="28" spans="1:2" x14ac:dyDescent="0.25">
      <c r="A28" t="s">
        <v>287</v>
      </c>
      <c r="B28" t="s">
        <v>571</v>
      </c>
    </row>
    <row r="29" spans="1:2" x14ac:dyDescent="0.25">
      <c r="A29" t="s">
        <v>288</v>
      </c>
      <c r="B29" t="s">
        <v>572</v>
      </c>
    </row>
    <row r="30" spans="1:2" x14ac:dyDescent="0.25">
      <c r="A30" t="s">
        <v>289</v>
      </c>
      <c r="B30" t="s">
        <v>573</v>
      </c>
    </row>
    <row r="31" spans="1:2" x14ac:dyDescent="0.25">
      <c r="A31" t="s">
        <v>290</v>
      </c>
      <c r="B31" t="s">
        <v>574</v>
      </c>
    </row>
    <row r="32" spans="1:2" x14ac:dyDescent="0.25">
      <c r="A32" t="s">
        <v>291</v>
      </c>
      <c r="B32" t="s">
        <v>575</v>
      </c>
    </row>
    <row r="33" spans="1:2" x14ac:dyDescent="0.25">
      <c r="A33" t="s">
        <v>292</v>
      </c>
      <c r="B33" t="s">
        <v>576</v>
      </c>
    </row>
    <row r="34" spans="1:2" x14ac:dyDescent="0.25">
      <c r="A34" s="78" t="s">
        <v>577</v>
      </c>
      <c r="B34" t="s">
        <v>578</v>
      </c>
    </row>
    <row r="35" spans="1:2" x14ac:dyDescent="0.25">
      <c r="A35" s="78" t="s">
        <v>579</v>
      </c>
      <c r="B35" t="s">
        <v>580</v>
      </c>
    </row>
    <row r="36" spans="1:2" x14ac:dyDescent="0.25">
      <c r="A36" s="78" t="s">
        <v>581</v>
      </c>
      <c r="B36" t="s">
        <v>582</v>
      </c>
    </row>
    <row r="37" spans="1:2" x14ac:dyDescent="0.25">
      <c r="A37" s="78" t="s">
        <v>583</v>
      </c>
      <c r="B37" t="s">
        <v>584</v>
      </c>
    </row>
    <row r="38" spans="1:2" x14ac:dyDescent="0.25">
      <c r="A38" s="78" t="s">
        <v>585</v>
      </c>
      <c r="B38" t="s">
        <v>586</v>
      </c>
    </row>
    <row r="39" spans="1:2" x14ac:dyDescent="0.25">
      <c r="A39" s="78" t="s">
        <v>587</v>
      </c>
      <c r="B39" t="s">
        <v>588</v>
      </c>
    </row>
    <row r="40" spans="1:2" x14ac:dyDescent="0.25">
      <c r="A40" t="s">
        <v>293</v>
      </c>
      <c r="B40" t="s">
        <v>589</v>
      </c>
    </row>
    <row r="41" spans="1:2" x14ac:dyDescent="0.25">
      <c r="A41" t="s">
        <v>294</v>
      </c>
      <c r="B41" t="s">
        <v>590</v>
      </c>
    </row>
    <row r="42" spans="1:2" x14ac:dyDescent="0.25">
      <c r="A42" t="s">
        <v>295</v>
      </c>
      <c r="B42" t="s">
        <v>591</v>
      </c>
    </row>
    <row r="43" spans="1:2" x14ac:dyDescent="0.25">
      <c r="A43" t="s">
        <v>296</v>
      </c>
      <c r="B43" t="s">
        <v>592</v>
      </c>
    </row>
    <row r="44" spans="1:2" x14ac:dyDescent="0.25">
      <c r="A44" t="s">
        <v>297</v>
      </c>
      <c r="B44" t="s">
        <v>593</v>
      </c>
    </row>
    <row r="45" spans="1:2" x14ac:dyDescent="0.25">
      <c r="A45" t="s">
        <v>298</v>
      </c>
      <c r="B45" t="s">
        <v>594</v>
      </c>
    </row>
    <row r="46" spans="1:2" x14ac:dyDescent="0.25">
      <c r="A46" t="s">
        <v>299</v>
      </c>
      <c r="B46" t="s">
        <v>595</v>
      </c>
    </row>
    <row r="47" spans="1:2" x14ac:dyDescent="0.25">
      <c r="A47" t="s">
        <v>300</v>
      </c>
      <c r="B47" t="s">
        <v>596</v>
      </c>
    </row>
    <row r="48" spans="1:2" x14ac:dyDescent="0.25">
      <c r="A48" t="s">
        <v>301</v>
      </c>
      <c r="B48" t="s">
        <v>597</v>
      </c>
    </row>
    <row r="49" spans="1:2" x14ac:dyDescent="0.25">
      <c r="A49" t="s">
        <v>302</v>
      </c>
      <c r="B49" t="s">
        <v>598</v>
      </c>
    </row>
    <row r="50" spans="1:2" x14ac:dyDescent="0.25">
      <c r="A50" t="s">
        <v>303</v>
      </c>
      <c r="B50" t="s">
        <v>599</v>
      </c>
    </row>
    <row r="51" spans="1:2" x14ac:dyDescent="0.25">
      <c r="A51" t="s">
        <v>304</v>
      </c>
      <c r="B51" t="s">
        <v>600</v>
      </c>
    </row>
    <row r="52" spans="1:2" x14ac:dyDescent="0.25">
      <c r="A52" t="s">
        <v>305</v>
      </c>
      <c r="B52" t="s">
        <v>601</v>
      </c>
    </row>
    <row r="53" spans="1:2" x14ac:dyDescent="0.25">
      <c r="A53" t="s">
        <v>306</v>
      </c>
      <c r="B53" t="s">
        <v>602</v>
      </c>
    </row>
    <row r="54" spans="1:2" x14ac:dyDescent="0.25">
      <c r="A54" t="s">
        <v>307</v>
      </c>
      <c r="B54" t="s">
        <v>603</v>
      </c>
    </row>
    <row r="55" spans="1:2" x14ac:dyDescent="0.25">
      <c r="A55" t="s">
        <v>308</v>
      </c>
      <c r="B55" t="s">
        <v>604</v>
      </c>
    </row>
    <row r="56" spans="1:2" x14ac:dyDescent="0.25">
      <c r="A56" t="s">
        <v>309</v>
      </c>
      <c r="B56" t="s">
        <v>605</v>
      </c>
    </row>
    <row r="57" spans="1:2" x14ac:dyDescent="0.25">
      <c r="A57" t="s">
        <v>310</v>
      </c>
      <c r="B57" t="s">
        <v>606</v>
      </c>
    </row>
    <row r="58" spans="1:2" x14ac:dyDescent="0.25">
      <c r="A58" t="s">
        <v>311</v>
      </c>
      <c r="B58" t="s">
        <v>607</v>
      </c>
    </row>
    <row r="59" spans="1:2" x14ac:dyDescent="0.25">
      <c r="A59" t="s">
        <v>312</v>
      </c>
      <c r="B59" t="s">
        <v>608</v>
      </c>
    </row>
    <row r="60" spans="1:2" x14ac:dyDescent="0.25">
      <c r="A60" t="s">
        <v>313</v>
      </c>
      <c r="B60" t="s">
        <v>609</v>
      </c>
    </row>
    <row r="61" spans="1:2" x14ac:dyDescent="0.25">
      <c r="A61" t="s">
        <v>314</v>
      </c>
      <c r="B61" t="s">
        <v>610</v>
      </c>
    </row>
    <row r="62" spans="1:2" x14ac:dyDescent="0.25">
      <c r="A62" t="s">
        <v>315</v>
      </c>
      <c r="B62" t="s">
        <v>611</v>
      </c>
    </row>
    <row r="63" spans="1:2" x14ac:dyDescent="0.25">
      <c r="A63" t="s">
        <v>316</v>
      </c>
      <c r="B63" t="s">
        <v>612</v>
      </c>
    </row>
    <row r="64" spans="1:2" x14ac:dyDescent="0.25">
      <c r="A64" t="s">
        <v>317</v>
      </c>
      <c r="B64" t="s">
        <v>613</v>
      </c>
    </row>
    <row r="65" spans="1:2" x14ac:dyDescent="0.25">
      <c r="A65" t="s">
        <v>318</v>
      </c>
      <c r="B65" t="s">
        <v>614</v>
      </c>
    </row>
    <row r="66" spans="1:2" x14ac:dyDescent="0.25">
      <c r="A66" t="s">
        <v>319</v>
      </c>
      <c r="B66" t="s">
        <v>615</v>
      </c>
    </row>
    <row r="67" spans="1:2" x14ac:dyDescent="0.25">
      <c r="A67" t="s">
        <v>320</v>
      </c>
      <c r="B67" t="s">
        <v>616</v>
      </c>
    </row>
    <row r="68" spans="1:2" x14ac:dyDescent="0.25">
      <c r="A68" t="s">
        <v>321</v>
      </c>
      <c r="B68" t="s">
        <v>617</v>
      </c>
    </row>
    <row r="69" spans="1:2" x14ac:dyDescent="0.25">
      <c r="A69" t="s">
        <v>322</v>
      </c>
      <c r="B69" t="s">
        <v>618</v>
      </c>
    </row>
    <row r="70" spans="1:2" x14ac:dyDescent="0.25">
      <c r="A70" t="s">
        <v>323</v>
      </c>
      <c r="B70" t="s">
        <v>619</v>
      </c>
    </row>
    <row r="71" spans="1:2" x14ac:dyDescent="0.25">
      <c r="A71" t="s">
        <v>324</v>
      </c>
      <c r="B71" t="s">
        <v>620</v>
      </c>
    </row>
    <row r="72" spans="1:2" x14ac:dyDescent="0.25">
      <c r="A72" t="s">
        <v>325</v>
      </c>
      <c r="B72" t="s">
        <v>621</v>
      </c>
    </row>
    <row r="73" spans="1:2" x14ac:dyDescent="0.25">
      <c r="A73" t="s">
        <v>326</v>
      </c>
      <c r="B73" t="s">
        <v>622</v>
      </c>
    </row>
    <row r="74" spans="1:2" x14ac:dyDescent="0.25">
      <c r="A74" t="s">
        <v>327</v>
      </c>
      <c r="B74" t="s">
        <v>623</v>
      </c>
    </row>
    <row r="75" spans="1:2" x14ac:dyDescent="0.25">
      <c r="A75" t="s">
        <v>328</v>
      </c>
      <c r="B75" t="s">
        <v>624</v>
      </c>
    </row>
    <row r="76" spans="1:2" x14ac:dyDescent="0.25">
      <c r="A76" t="s">
        <v>329</v>
      </c>
      <c r="B76" t="s">
        <v>625</v>
      </c>
    </row>
    <row r="77" spans="1:2" x14ac:dyDescent="0.25">
      <c r="A77" t="s">
        <v>330</v>
      </c>
      <c r="B77" t="s">
        <v>626</v>
      </c>
    </row>
    <row r="78" spans="1:2" x14ac:dyDescent="0.25">
      <c r="A78" t="s">
        <v>331</v>
      </c>
      <c r="B78" t="s">
        <v>627</v>
      </c>
    </row>
    <row r="79" spans="1:2" x14ac:dyDescent="0.25">
      <c r="A79" t="s">
        <v>332</v>
      </c>
      <c r="B79" t="s">
        <v>628</v>
      </c>
    </row>
    <row r="80" spans="1:2" x14ac:dyDescent="0.25">
      <c r="A80" t="s">
        <v>333</v>
      </c>
      <c r="B80" t="s">
        <v>629</v>
      </c>
    </row>
    <row r="81" spans="1:2" x14ac:dyDescent="0.25">
      <c r="A81" t="s">
        <v>334</v>
      </c>
      <c r="B81" t="s">
        <v>630</v>
      </c>
    </row>
    <row r="82" spans="1:2" x14ac:dyDescent="0.25">
      <c r="A82" t="s">
        <v>335</v>
      </c>
      <c r="B82" t="s">
        <v>631</v>
      </c>
    </row>
    <row r="83" spans="1:2" x14ac:dyDescent="0.25">
      <c r="A83" t="s">
        <v>336</v>
      </c>
      <c r="B83" t="s">
        <v>632</v>
      </c>
    </row>
    <row r="84" spans="1:2" x14ac:dyDescent="0.25">
      <c r="A84" t="s">
        <v>337</v>
      </c>
      <c r="B84" t="s">
        <v>633</v>
      </c>
    </row>
    <row r="85" spans="1:2" x14ac:dyDescent="0.25">
      <c r="A85" t="s">
        <v>338</v>
      </c>
      <c r="B85" t="s">
        <v>634</v>
      </c>
    </row>
    <row r="86" spans="1:2" x14ac:dyDescent="0.25">
      <c r="A86" t="s">
        <v>339</v>
      </c>
      <c r="B86" t="s">
        <v>635</v>
      </c>
    </row>
    <row r="87" spans="1:2" x14ac:dyDescent="0.25">
      <c r="A87" t="s">
        <v>340</v>
      </c>
      <c r="B87" t="s">
        <v>636</v>
      </c>
    </row>
    <row r="88" spans="1:2" x14ac:dyDescent="0.25">
      <c r="A88" t="s">
        <v>341</v>
      </c>
      <c r="B88" t="s">
        <v>637</v>
      </c>
    </row>
    <row r="89" spans="1:2" x14ac:dyDescent="0.25">
      <c r="A89" t="s">
        <v>342</v>
      </c>
      <c r="B89" t="s">
        <v>638</v>
      </c>
    </row>
    <row r="90" spans="1:2" x14ac:dyDescent="0.25">
      <c r="A90" t="s">
        <v>343</v>
      </c>
      <c r="B90" t="s">
        <v>639</v>
      </c>
    </row>
    <row r="91" spans="1:2" x14ac:dyDescent="0.25">
      <c r="A91" t="s">
        <v>344</v>
      </c>
      <c r="B91" t="s">
        <v>640</v>
      </c>
    </row>
    <row r="92" spans="1:2" x14ac:dyDescent="0.25">
      <c r="A92" t="s">
        <v>345</v>
      </c>
      <c r="B92" t="s">
        <v>641</v>
      </c>
    </row>
    <row r="93" spans="1:2" x14ac:dyDescent="0.25">
      <c r="A93" t="s">
        <v>346</v>
      </c>
      <c r="B93" t="s">
        <v>642</v>
      </c>
    </row>
    <row r="94" spans="1:2" x14ac:dyDescent="0.25">
      <c r="A94" t="s">
        <v>347</v>
      </c>
      <c r="B94" t="s">
        <v>643</v>
      </c>
    </row>
    <row r="95" spans="1:2" x14ac:dyDescent="0.25">
      <c r="A95" t="s">
        <v>348</v>
      </c>
      <c r="B95" t="s">
        <v>644</v>
      </c>
    </row>
    <row r="96" spans="1:2" x14ac:dyDescent="0.25">
      <c r="A96" t="s">
        <v>349</v>
      </c>
      <c r="B96" t="s">
        <v>645</v>
      </c>
    </row>
    <row r="97" spans="1:2" x14ac:dyDescent="0.25">
      <c r="A97" t="s">
        <v>350</v>
      </c>
      <c r="B97" t="s">
        <v>646</v>
      </c>
    </row>
    <row r="98" spans="1:2" x14ac:dyDescent="0.25">
      <c r="A98" t="s">
        <v>351</v>
      </c>
      <c r="B98" t="s">
        <v>647</v>
      </c>
    </row>
    <row r="99" spans="1:2" x14ac:dyDescent="0.25">
      <c r="A99" t="s">
        <v>352</v>
      </c>
      <c r="B99" t="s">
        <v>648</v>
      </c>
    </row>
    <row r="100" spans="1:2" x14ac:dyDescent="0.25">
      <c r="A100" t="s">
        <v>353</v>
      </c>
      <c r="B100" t="s">
        <v>649</v>
      </c>
    </row>
    <row r="101" spans="1:2" x14ac:dyDescent="0.25">
      <c r="A101" t="s">
        <v>354</v>
      </c>
      <c r="B101" t="s">
        <v>650</v>
      </c>
    </row>
    <row r="102" spans="1:2" x14ac:dyDescent="0.25">
      <c r="A102" t="s">
        <v>355</v>
      </c>
      <c r="B102" t="s">
        <v>651</v>
      </c>
    </row>
    <row r="103" spans="1:2" x14ac:dyDescent="0.25">
      <c r="A103" t="s">
        <v>356</v>
      </c>
      <c r="B103" t="s">
        <v>652</v>
      </c>
    </row>
    <row r="104" spans="1:2" x14ac:dyDescent="0.25">
      <c r="A104" t="s">
        <v>357</v>
      </c>
      <c r="B104" t="s">
        <v>653</v>
      </c>
    </row>
    <row r="105" spans="1:2" x14ac:dyDescent="0.25">
      <c r="A105" t="s">
        <v>358</v>
      </c>
      <c r="B105" t="s">
        <v>654</v>
      </c>
    </row>
    <row r="106" spans="1:2" x14ac:dyDescent="0.25">
      <c r="A106" t="s">
        <v>359</v>
      </c>
      <c r="B106" t="s">
        <v>655</v>
      </c>
    </row>
    <row r="107" spans="1:2" x14ac:dyDescent="0.25">
      <c r="A107" t="s">
        <v>360</v>
      </c>
      <c r="B107" t="s">
        <v>656</v>
      </c>
    </row>
    <row r="108" spans="1:2" x14ac:dyDescent="0.25">
      <c r="A108" t="s">
        <v>361</v>
      </c>
      <c r="B108" t="s">
        <v>657</v>
      </c>
    </row>
    <row r="109" spans="1:2" x14ac:dyDescent="0.25">
      <c r="A109" t="s">
        <v>362</v>
      </c>
      <c r="B109" t="s">
        <v>658</v>
      </c>
    </row>
    <row r="110" spans="1:2" x14ac:dyDescent="0.25">
      <c r="A110" t="s">
        <v>363</v>
      </c>
      <c r="B110" t="s">
        <v>659</v>
      </c>
    </row>
    <row r="111" spans="1:2" x14ac:dyDescent="0.25">
      <c r="A111" t="s">
        <v>364</v>
      </c>
      <c r="B111" t="s">
        <v>660</v>
      </c>
    </row>
    <row r="112" spans="1:2" x14ac:dyDescent="0.25">
      <c r="A112" t="s">
        <v>365</v>
      </c>
      <c r="B112" t="s">
        <v>661</v>
      </c>
    </row>
    <row r="113" spans="1:2" x14ac:dyDescent="0.25">
      <c r="A113" t="s">
        <v>366</v>
      </c>
      <c r="B113" t="s">
        <v>662</v>
      </c>
    </row>
    <row r="114" spans="1:2" x14ac:dyDescent="0.25">
      <c r="A114" t="s">
        <v>367</v>
      </c>
      <c r="B114" t="s">
        <v>663</v>
      </c>
    </row>
    <row r="115" spans="1:2" x14ac:dyDescent="0.25">
      <c r="A115" t="s">
        <v>368</v>
      </c>
      <c r="B115" t="s">
        <v>664</v>
      </c>
    </row>
    <row r="116" spans="1:2" x14ac:dyDescent="0.25">
      <c r="A116" t="s">
        <v>369</v>
      </c>
      <c r="B116" t="s">
        <v>665</v>
      </c>
    </row>
    <row r="117" spans="1:2" x14ac:dyDescent="0.25">
      <c r="A117" t="s">
        <v>370</v>
      </c>
      <c r="B117" t="s">
        <v>666</v>
      </c>
    </row>
    <row r="118" spans="1:2" x14ac:dyDescent="0.25">
      <c r="A118" t="s">
        <v>371</v>
      </c>
      <c r="B118" t="s">
        <v>667</v>
      </c>
    </row>
    <row r="119" spans="1:2" x14ac:dyDescent="0.25">
      <c r="A119" t="s">
        <v>372</v>
      </c>
      <c r="B119" t="s">
        <v>668</v>
      </c>
    </row>
    <row r="120" spans="1:2" x14ac:dyDescent="0.25">
      <c r="A120" t="s">
        <v>373</v>
      </c>
      <c r="B120" t="s">
        <v>669</v>
      </c>
    </row>
    <row r="121" spans="1:2" x14ac:dyDescent="0.25">
      <c r="A121" t="s">
        <v>374</v>
      </c>
      <c r="B121" t="s">
        <v>670</v>
      </c>
    </row>
    <row r="122" spans="1:2" x14ac:dyDescent="0.25">
      <c r="A122" t="s">
        <v>375</v>
      </c>
      <c r="B122" t="s">
        <v>671</v>
      </c>
    </row>
    <row r="123" spans="1:2" x14ac:dyDescent="0.25">
      <c r="A123" t="s">
        <v>376</v>
      </c>
      <c r="B123" t="s">
        <v>672</v>
      </c>
    </row>
    <row r="124" spans="1:2" x14ac:dyDescent="0.25">
      <c r="A124" t="s">
        <v>377</v>
      </c>
      <c r="B124" t="s">
        <v>673</v>
      </c>
    </row>
    <row r="125" spans="1:2" x14ac:dyDescent="0.25">
      <c r="A125" t="s">
        <v>378</v>
      </c>
      <c r="B125" t="s">
        <v>674</v>
      </c>
    </row>
    <row r="126" spans="1:2" x14ac:dyDescent="0.25">
      <c r="A126" t="s">
        <v>379</v>
      </c>
      <c r="B126" t="s">
        <v>675</v>
      </c>
    </row>
    <row r="127" spans="1:2" x14ac:dyDescent="0.25">
      <c r="A127" t="s">
        <v>380</v>
      </c>
      <c r="B127" t="s">
        <v>676</v>
      </c>
    </row>
    <row r="128" spans="1:2" x14ac:dyDescent="0.25">
      <c r="A128" t="s">
        <v>381</v>
      </c>
      <c r="B128" t="s">
        <v>677</v>
      </c>
    </row>
    <row r="129" spans="1:2" x14ac:dyDescent="0.25">
      <c r="A129" t="s">
        <v>382</v>
      </c>
      <c r="B129" t="s">
        <v>678</v>
      </c>
    </row>
    <row r="130" spans="1:2" x14ac:dyDescent="0.25">
      <c r="A130" t="s">
        <v>383</v>
      </c>
      <c r="B130" t="s">
        <v>679</v>
      </c>
    </row>
    <row r="131" spans="1:2" x14ac:dyDescent="0.25">
      <c r="A131" t="s">
        <v>384</v>
      </c>
      <c r="B131" t="s">
        <v>680</v>
      </c>
    </row>
    <row r="132" spans="1:2" x14ac:dyDescent="0.25">
      <c r="A132" t="s">
        <v>385</v>
      </c>
      <c r="B132" t="s">
        <v>681</v>
      </c>
    </row>
    <row r="133" spans="1:2" x14ac:dyDescent="0.25">
      <c r="A133" t="s">
        <v>386</v>
      </c>
      <c r="B133" t="s">
        <v>682</v>
      </c>
    </row>
    <row r="134" spans="1:2" x14ac:dyDescent="0.25">
      <c r="A134" t="s">
        <v>387</v>
      </c>
      <c r="B134" t="s">
        <v>683</v>
      </c>
    </row>
    <row r="135" spans="1:2" x14ac:dyDescent="0.25">
      <c r="A135" t="s">
        <v>388</v>
      </c>
      <c r="B135" t="s">
        <v>684</v>
      </c>
    </row>
    <row r="136" spans="1:2" x14ac:dyDescent="0.25">
      <c r="A136" t="s">
        <v>389</v>
      </c>
      <c r="B136" t="s">
        <v>685</v>
      </c>
    </row>
    <row r="137" spans="1:2" x14ac:dyDescent="0.25">
      <c r="A137" t="s">
        <v>390</v>
      </c>
      <c r="B137" t="s">
        <v>686</v>
      </c>
    </row>
    <row r="138" spans="1:2" x14ac:dyDescent="0.25">
      <c r="A138" t="s">
        <v>391</v>
      </c>
      <c r="B138" t="s">
        <v>687</v>
      </c>
    </row>
    <row r="139" spans="1:2" x14ac:dyDescent="0.25">
      <c r="A139" t="s">
        <v>392</v>
      </c>
      <c r="B139" t="s">
        <v>688</v>
      </c>
    </row>
    <row r="140" spans="1:2" x14ac:dyDescent="0.25">
      <c r="A140" t="s">
        <v>393</v>
      </c>
      <c r="B140" t="s">
        <v>689</v>
      </c>
    </row>
    <row r="141" spans="1:2" x14ac:dyDescent="0.25">
      <c r="A141" t="s">
        <v>394</v>
      </c>
      <c r="B141" t="s">
        <v>690</v>
      </c>
    </row>
    <row r="142" spans="1:2" x14ac:dyDescent="0.25">
      <c r="A142" t="s">
        <v>395</v>
      </c>
      <c r="B142" t="s">
        <v>691</v>
      </c>
    </row>
    <row r="143" spans="1:2" x14ac:dyDescent="0.25">
      <c r="A143" t="s">
        <v>396</v>
      </c>
      <c r="B143" t="s">
        <v>692</v>
      </c>
    </row>
    <row r="144" spans="1:2" x14ac:dyDescent="0.25">
      <c r="A144" t="s">
        <v>397</v>
      </c>
      <c r="B144" t="s">
        <v>693</v>
      </c>
    </row>
    <row r="145" spans="1:2" x14ac:dyDescent="0.25">
      <c r="A145" t="s">
        <v>398</v>
      </c>
      <c r="B145" t="s">
        <v>694</v>
      </c>
    </row>
    <row r="146" spans="1:2" x14ac:dyDescent="0.25">
      <c r="A146" t="s">
        <v>399</v>
      </c>
      <c r="B146" t="s">
        <v>695</v>
      </c>
    </row>
    <row r="147" spans="1:2" x14ac:dyDescent="0.25">
      <c r="A147" t="s">
        <v>400</v>
      </c>
      <c r="B147" t="s">
        <v>696</v>
      </c>
    </row>
    <row r="148" spans="1:2" x14ac:dyDescent="0.25">
      <c r="A148" t="s">
        <v>401</v>
      </c>
      <c r="B148" t="s">
        <v>697</v>
      </c>
    </row>
    <row r="149" spans="1:2" x14ac:dyDescent="0.25">
      <c r="A149" t="s">
        <v>402</v>
      </c>
      <c r="B149" t="s">
        <v>698</v>
      </c>
    </row>
    <row r="150" spans="1:2" x14ac:dyDescent="0.25">
      <c r="A150" t="s">
        <v>403</v>
      </c>
      <c r="B150" t="s">
        <v>699</v>
      </c>
    </row>
    <row r="151" spans="1:2" x14ac:dyDescent="0.25">
      <c r="A151" t="s">
        <v>404</v>
      </c>
      <c r="B151" t="s">
        <v>700</v>
      </c>
    </row>
    <row r="152" spans="1:2" x14ac:dyDescent="0.25">
      <c r="A152" t="s">
        <v>405</v>
      </c>
      <c r="B152" t="s">
        <v>701</v>
      </c>
    </row>
    <row r="153" spans="1:2" x14ac:dyDescent="0.25">
      <c r="A153" t="s">
        <v>406</v>
      </c>
      <c r="B153" t="s">
        <v>702</v>
      </c>
    </row>
    <row r="154" spans="1:2" x14ac:dyDescent="0.25">
      <c r="A154" t="s">
        <v>407</v>
      </c>
      <c r="B154" t="s">
        <v>703</v>
      </c>
    </row>
    <row r="155" spans="1:2" x14ac:dyDescent="0.25">
      <c r="A155" t="s">
        <v>408</v>
      </c>
      <c r="B155" t="s">
        <v>704</v>
      </c>
    </row>
    <row r="156" spans="1:2" x14ac:dyDescent="0.25">
      <c r="A156" t="s">
        <v>409</v>
      </c>
      <c r="B156" t="s">
        <v>705</v>
      </c>
    </row>
    <row r="157" spans="1:2" x14ac:dyDescent="0.25">
      <c r="A157" t="s">
        <v>410</v>
      </c>
      <c r="B157" t="s">
        <v>706</v>
      </c>
    </row>
    <row r="158" spans="1:2" x14ac:dyDescent="0.25">
      <c r="A158" t="s">
        <v>411</v>
      </c>
      <c r="B158" t="s">
        <v>707</v>
      </c>
    </row>
    <row r="159" spans="1:2" x14ac:dyDescent="0.25">
      <c r="A159" t="s">
        <v>412</v>
      </c>
      <c r="B159" t="s">
        <v>708</v>
      </c>
    </row>
    <row r="160" spans="1:2" x14ac:dyDescent="0.25">
      <c r="A160" t="s">
        <v>413</v>
      </c>
      <c r="B160" t="s">
        <v>709</v>
      </c>
    </row>
    <row r="161" spans="1:2" x14ac:dyDescent="0.25">
      <c r="A161" t="s">
        <v>414</v>
      </c>
      <c r="B161" t="s">
        <v>710</v>
      </c>
    </row>
    <row r="162" spans="1:2" x14ac:dyDescent="0.25">
      <c r="A162" t="s">
        <v>415</v>
      </c>
      <c r="B162" t="s">
        <v>711</v>
      </c>
    </row>
    <row r="163" spans="1:2" x14ac:dyDescent="0.25">
      <c r="A163" t="s">
        <v>416</v>
      </c>
      <c r="B163" t="s">
        <v>712</v>
      </c>
    </row>
    <row r="164" spans="1:2" x14ac:dyDescent="0.25">
      <c r="A164" t="s">
        <v>417</v>
      </c>
      <c r="B164" t="s">
        <v>713</v>
      </c>
    </row>
    <row r="165" spans="1:2" x14ac:dyDescent="0.25">
      <c r="A165" t="s">
        <v>418</v>
      </c>
      <c r="B165" t="s">
        <v>714</v>
      </c>
    </row>
    <row r="166" spans="1:2" x14ac:dyDescent="0.25">
      <c r="A166" t="s">
        <v>419</v>
      </c>
      <c r="B166" t="s">
        <v>715</v>
      </c>
    </row>
    <row r="167" spans="1:2" x14ac:dyDescent="0.25">
      <c r="A167" t="s">
        <v>420</v>
      </c>
      <c r="B167" t="s">
        <v>716</v>
      </c>
    </row>
    <row r="168" spans="1:2" x14ac:dyDescent="0.25">
      <c r="A168" t="s">
        <v>421</v>
      </c>
      <c r="B168" t="s">
        <v>717</v>
      </c>
    </row>
    <row r="169" spans="1:2" x14ac:dyDescent="0.25">
      <c r="A169" t="s">
        <v>422</v>
      </c>
      <c r="B169" t="s">
        <v>718</v>
      </c>
    </row>
    <row r="170" spans="1:2" x14ac:dyDescent="0.25">
      <c r="A170" t="s">
        <v>423</v>
      </c>
      <c r="B170" t="s">
        <v>719</v>
      </c>
    </row>
    <row r="171" spans="1:2" x14ac:dyDescent="0.25">
      <c r="A171" t="s">
        <v>424</v>
      </c>
      <c r="B171" t="s">
        <v>720</v>
      </c>
    </row>
    <row r="172" spans="1:2" x14ac:dyDescent="0.25">
      <c r="A172" t="s">
        <v>425</v>
      </c>
      <c r="B172" t="s">
        <v>721</v>
      </c>
    </row>
    <row r="173" spans="1:2" x14ac:dyDescent="0.25">
      <c r="A173" t="s">
        <v>426</v>
      </c>
      <c r="B173" t="s">
        <v>722</v>
      </c>
    </row>
    <row r="174" spans="1:2" x14ac:dyDescent="0.25">
      <c r="A174" t="s">
        <v>427</v>
      </c>
      <c r="B174" t="s">
        <v>723</v>
      </c>
    </row>
    <row r="175" spans="1:2" x14ac:dyDescent="0.25">
      <c r="A175" t="s">
        <v>428</v>
      </c>
      <c r="B175" t="s">
        <v>724</v>
      </c>
    </row>
    <row r="176" spans="1:2" x14ac:dyDescent="0.25">
      <c r="A176" t="s">
        <v>429</v>
      </c>
      <c r="B176" t="s">
        <v>725</v>
      </c>
    </row>
    <row r="177" spans="1:2" x14ac:dyDescent="0.25">
      <c r="A177" t="s">
        <v>430</v>
      </c>
      <c r="B177" t="s">
        <v>726</v>
      </c>
    </row>
    <row r="178" spans="1:2" x14ac:dyDescent="0.25">
      <c r="A178" t="s">
        <v>431</v>
      </c>
      <c r="B178" t="s">
        <v>727</v>
      </c>
    </row>
    <row r="179" spans="1:2" x14ac:dyDescent="0.25">
      <c r="A179" t="s">
        <v>432</v>
      </c>
      <c r="B179" t="s">
        <v>728</v>
      </c>
    </row>
    <row r="180" spans="1:2" x14ac:dyDescent="0.25">
      <c r="A180" t="s">
        <v>433</v>
      </c>
      <c r="B180" t="s">
        <v>729</v>
      </c>
    </row>
    <row r="181" spans="1:2" x14ac:dyDescent="0.25">
      <c r="A181" t="s">
        <v>434</v>
      </c>
      <c r="B181" t="s">
        <v>730</v>
      </c>
    </row>
    <row r="182" spans="1:2" x14ac:dyDescent="0.25">
      <c r="A182" t="s">
        <v>435</v>
      </c>
      <c r="B182" t="s">
        <v>731</v>
      </c>
    </row>
    <row r="183" spans="1:2" x14ac:dyDescent="0.25">
      <c r="A183" t="s">
        <v>436</v>
      </c>
      <c r="B183" t="s">
        <v>732</v>
      </c>
    </row>
    <row r="184" spans="1:2" x14ac:dyDescent="0.25">
      <c r="A184" t="s">
        <v>437</v>
      </c>
      <c r="B184" t="s">
        <v>733</v>
      </c>
    </row>
    <row r="185" spans="1:2" x14ac:dyDescent="0.25">
      <c r="A185" t="s">
        <v>438</v>
      </c>
      <c r="B185" t="s">
        <v>734</v>
      </c>
    </row>
    <row r="186" spans="1:2" x14ac:dyDescent="0.25">
      <c r="A186" t="s">
        <v>439</v>
      </c>
      <c r="B186" t="s">
        <v>735</v>
      </c>
    </row>
    <row r="187" spans="1:2" x14ac:dyDescent="0.25">
      <c r="A187" t="s">
        <v>440</v>
      </c>
      <c r="B187" t="s">
        <v>736</v>
      </c>
    </row>
    <row r="188" spans="1:2" x14ac:dyDescent="0.25">
      <c r="A188" t="s">
        <v>441</v>
      </c>
      <c r="B188" t="s">
        <v>737</v>
      </c>
    </row>
    <row r="189" spans="1:2" x14ac:dyDescent="0.25">
      <c r="A189" t="s">
        <v>442</v>
      </c>
      <c r="B189" t="s">
        <v>738</v>
      </c>
    </row>
    <row r="190" spans="1:2" x14ac:dyDescent="0.25">
      <c r="A190" t="s">
        <v>443</v>
      </c>
      <c r="B190" t="s">
        <v>739</v>
      </c>
    </row>
    <row r="191" spans="1:2" x14ac:dyDescent="0.25">
      <c r="A191" t="s">
        <v>444</v>
      </c>
      <c r="B191" t="s">
        <v>740</v>
      </c>
    </row>
    <row r="192" spans="1:2" x14ac:dyDescent="0.25">
      <c r="A192" t="s">
        <v>445</v>
      </c>
      <c r="B192" t="s">
        <v>741</v>
      </c>
    </row>
    <row r="193" spans="1:2" x14ac:dyDescent="0.25">
      <c r="A193" t="s">
        <v>446</v>
      </c>
      <c r="B193" t="s">
        <v>742</v>
      </c>
    </row>
    <row r="194" spans="1:2" x14ac:dyDescent="0.25">
      <c r="A194" t="s">
        <v>447</v>
      </c>
      <c r="B194" t="s">
        <v>743</v>
      </c>
    </row>
    <row r="195" spans="1:2" x14ac:dyDescent="0.25">
      <c r="A195" t="s">
        <v>448</v>
      </c>
      <c r="B195" t="s">
        <v>744</v>
      </c>
    </row>
    <row r="196" spans="1:2" x14ac:dyDescent="0.25">
      <c r="A196" t="s">
        <v>449</v>
      </c>
      <c r="B196" t="s">
        <v>745</v>
      </c>
    </row>
    <row r="197" spans="1:2" x14ac:dyDescent="0.25">
      <c r="A197" t="s">
        <v>450</v>
      </c>
      <c r="B197" t="s">
        <v>746</v>
      </c>
    </row>
    <row r="198" spans="1:2" x14ac:dyDescent="0.25">
      <c r="A198" t="s">
        <v>451</v>
      </c>
      <c r="B198" t="s">
        <v>747</v>
      </c>
    </row>
    <row r="199" spans="1:2" x14ac:dyDescent="0.25">
      <c r="A199" t="s">
        <v>452</v>
      </c>
      <c r="B199" t="s">
        <v>748</v>
      </c>
    </row>
    <row r="200" spans="1:2" x14ac:dyDescent="0.25">
      <c r="A200" t="s">
        <v>453</v>
      </c>
      <c r="B200" t="s">
        <v>749</v>
      </c>
    </row>
    <row r="201" spans="1:2" x14ac:dyDescent="0.25">
      <c r="A201" t="s">
        <v>454</v>
      </c>
      <c r="B201" t="s">
        <v>750</v>
      </c>
    </row>
    <row r="202" spans="1:2" x14ac:dyDescent="0.25">
      <c r="A202" t="s">
        <v>455</v>
      </c>
      <c r="B202" t="s">
        <v>751</v>
      </c>
    </row>
    <row r="203" spans="1:2" x14ac:dyDescent="0.25">
      <c r="A203" t="s">
        <v>456</v>
      </c>
      <c r="B203" t="s">
        <v>752</v>
      </c>
    </row>
    <row r="204" spans="1:2" x14ac:dyDescent="0.25">
      <c r="A204" t="s">
        <v>457</v>
      </c>
      <c r="B204" t="s">
        <v>753</v>
      </c>
    </row>
    <row r="205" spans="1:2" x14ac:dyDescent="0.25">
      <c r="A205" t="s">
        <v>458</v>
      </c>
      <c r="B205" t="s">
        <v>754</v>
      </c>
    </row>
    <row r="206" spans="1:2" x14ac:dyDescent="0.25">
      <c r="A206" t="s">
        <v>459</v>
      </c>
      <c r="B206" t="s">
        <v>755</v>
      </c>
    </row>
    <row r="207" spans="1:2" x14ac:dyDescent="0.25">
      <c r="A207" t="s">
        <v>460</v>
      </c>
      <c r="B207" t="s">
        <v>756</v>
      </c>
    </row>
    <row r="208" spans="1:2" x14ac:dyDescent="0.25">
      <c r="A208" t="s">
        <v>461</v>
      </c>
      <c r="B208" t="s">
        <v>757</v>
      </c>
    </row>
    <row r="209" spans="1:2" x14ac:dyDescent="0.25">
      <c r="A209" t="s">
        <v>462</v>
      </c>
      <c r="B209" t="s">
        <v>758</v>
      </c>
    </row>
    <row r="210" spans="1:2" x14ac:dyDescent="0.25">
      <c r="A210" t="s">
        <v>463</v>
      </c>
      <c r="B210" t="s">
        <v>759</v>
      </c>
    </row>
    <row r="211" spans="1:2" x14ac:dyDescent="0.25">
      <c r="A211" t="s">
        <v>464</v>
      </c>
      <c r="B211" t="s">
        <v>760</v>
      </c>
    </row>
    <row r="212" spans="1:2" x14ac:dyDescent="0.25">
      <c r="A212" t="s">
        <v>465</v>
      </c>
      <c r="B212" t="s">
        <v>761</v>
      </c>
    </row>
    <row r="213" spans="1:2" x14ac:dyDescent="0.25">
      <c r="A213" t="s">
        <v>466</v>
      </c>
      <c r="B213" t="s">
        <v>762</v>
      </c>
    </row>
    <row r="214" spans="1:2" x14ac:dyDescent="0.25">
      <c r="A214" t="s">
        <v>467</v>
      </c>
      <c r="B214" t="s">
        <v>763</v>
      </c>
    </row>
    <row r="215" spans="1:2" x14ac:dyDescent="0.25">
      <c r="A215" t="s">
        <v>468</v>
      </c>
      <c r="B215" t="s">
        <v>764</v>
      </c>
    </row>
    <row r="216" spans="1:2" x14ac:dyDescent="0.25">
      <c r="A216" t="s">
        <v>469</v>
      </c>
      <c r="B216" t="s">
        <v>765</v>
      </c>
    </row>
    <row r="217" spans="1:2" x14ac:dyDescent="0.25">
      <c r="A217" t="s">
        <v>470</v>
      </c>
      <c r="B217" t="s">
        <v>766</v>
      </c>
    </row>
    <row r="218" spans="1:2" x14ac:dyDescent="0.25">
      <c r="A218" t="s">
        <v>471</v>
      </c>
      <c r="B218" t="s">
        <v>767</v>
      </c>
    </row>
    <row r="219" spans="1:2" x14ac:dyDescent="0.25">
      <c r="A219" t="s">
        <v>472</v>
      </c>
      <c r="B219" t="s">
        <v>768</v>
      </c>
    </row>
    <row r="220" spans="1:2" x14ac:dyDescent="0.25">
      <c r="A220" t="s">
        <v>473</v>
      </c>
      <c r="B220" t="s">
        <v>769</v>
      </c>
    </row>
    <row r="221" spans="1:2" x14ac:dyDescent="0.25">
      <c r="A221" t="s">
        <v>474</v>
      </c>
      <c r="B221" t="s">
        <v>770</v>
      </c>
    </row>
    <row r="222" spans="1:2" x14ac:dyDescent="0.25">
      <c r="A222" t="s">
        <v>475</v>
      </c>
      <c r="B222" t="s">
        <v>771</v>
      </c>
    </row>
    <row r="223" spans="1:2" x14ac:dyDescent="0.25">
      <c r="A223" t="s">
        <v>476</v>
      </c>
      <c r="B223" t="s">
        <v>772</v>
      </c>
    </row>
    <row r="224" spans="1:2" x14ac:dyDescent="0.25">
      <c r="A224" t="s">
        <v>477</v>
      </c>
      <c r="B224" t="s">
        <v>773</v>
      </c>
    </row>
    <row r="225" spans="1:2" x14ac:dyDescent="0.25">
      <c r="A225" t="s">
        <v>478</v>
      </c>
      <c r="B225" t="s">
        <v>774</v>
      </c>
    </row>
    <row r="226" spans="1:2" x14ac:dyDescent="0.25">
      <c r="A226" t="s">
        <v>479</v>
      </c>
      <c r="B226" t="s">
        <v>775</v>
      </c>
    </row>
    <row r="227" spans="1:2" x14ac:dyDescent="0.25">
      <c r="A227" t="s">
        <v>480</v>
      </c>
      <c r="B227" t="s">
        <v>776</v>
      </c>
    </row>
    <row r="228" spans="1:2" x14ac:dyDescent="0.25">
      <c r="A228" t="s">
        <v>481</v>
      </c>
      <c r="B228" t="s">
        <v>777</v>
      </c>
    </row>
    <row r="229" spans="1:2" x14ac:dyDescent="0.25">
      <c r="A229" t="s">
        <v>482</v>
      </c>
      <c r="B229" t="s">
        <v>778</v>
      </c>
    </row>
    <row r="230" spans="1:2" x14ac:dyDescent="0.25">
      <c r="A230" t="s">
        <v>483</v>
      </c>
      <c r="B230" t="s">
        <v>779</v>
      </c>
    </row>
    <row r="231" spans="1:2" x14ac:dyDescent="0.25">
      <c r="A231" t="s">
        <v>484</v>
      </c>
      <c r="B231" t="s">
        <v>780</v>
      </c>
    </row>
    <row r="232" spans="1:2" x14ac:dyDescent="0.25">
      <c r="A232" t="s">
        <v>485</v>
      </c>
      <c r="B232" t="s">
        <v>781</v>
      </c>
    </row>
    <row r="233" spans="1:2" x14ac:dyDescent="0.25">
      <c r="A233" t="s">
        <v>486</v>
      </c>
      <c r="B233" t="s">
        <v>782</v>
      </c>
    </row>
    <row r="234" spans="1:2" x14ac:dyDescent="0.25">
      <c r="A234" t="s">
        <v>487</v>
      </c>
      <c r="B234" s="78" t="s">
        <v>783</v>
      </c>
    </row>
    <row r="235" spans="1:2" x14ac:dyDescent="0.25">
      <c r="A235" t="s">
        <v>488</v>
      </c>
      <c r="B235" s="78" t="s">
        <v>784</v>
      </c>
    </row>
    <row r="236" spans="1:2" x14ac:dyDescent="0.25">
      <c r="A236" t="s">
        <v>489</v>
      </c>
      <c r="B236" s="78" t="s">
        <v>785</v>
      </c>
    </row>
    <row r="237" spans="1:2" x14ac:dyDescent="0.25">
      <c r="A237" t="s">
        <v>490</v>
      </c>
      <c r="B237" s="78" t="s">
        <v>786</v>
      </c>
    </row>
    <row r="238" spans="1:2" x14ac:dyDescent="0.25">
      <c r="A238" t="s">
        <v>491</v>
      </c>
      <c r="B238" s="78" t="s">
        <v>787</v>
      </c>
    </row>
    <row r="239" spans="1:2" x14ac:dyDescent="0.25">
      <c r="A239" t="s">
        <v>492</v>
      </c>
      <c r="B239" s="78" t="s">
        <v>788</v>
      </c>
    </row>
    <row r="240" spans="1:2" x14ac:dyDescent="0.25">
      <c r="A240" t="s">
        <v>493</v>
      </c>
      <c r="B240" s="78" t="s">
        <v>789</v>
      </c>
    </row>
    <row r="241" spans="1:2" x14ac:dyDescent="0.25">
      <c r="A241" t="s">
        <v>494</v>
      </c>
      <c r="B241" s="78" t="s">
        <v>790</v>
      </c>
    </row>
    <row r="242" spans="1:2" x14ac:dyDescent="0.25">
      <c r="A242" t="s">
        <v>495</v>
      </c>
      <c r="B242" s="78" t="s">
        <v>791</v>
      </c>
    </row>
    <row r="243" spans="1:2" x14ac:dyDescent="0.25">
      <c r="A243" t="s">
        <v>496</v>
      </c>
      <c r="B243" s="78" t="s">
        <v>792</v>
      </c>
    </row>
    <row r="244" spans="1:2" x14ac:dyDescent="0.25">
      <c r="A244" t="s">
        <v>497</v>
      </c>
      <c r="B244" s="78" t="s">
        <v>793</v>
      </c>
    </row>
    <row r="245" spans="1:2" x14ac:dyDescent="0.25">
      <c r="A245" t="s">
        <v>498</v>
      </c>
      <c r="B245" s="78" t="s">
        <v>794</v>
      </c>
    </row>
    <row r="246" spans="1:2" x14ac:dyDescent="0.25">
      <c r="A246" t="s">
        <v>499</v>
      </c>
      <c r="B246" s="78" t="s">
        <v>795</v>
      </c>
    </row>
    <row r="247" spans="1:2" x14ac:dyDescent="0.25">
      <c r="A247" t="s">
        <v>500</v>
      </c>
      <c r="B247" s="78" t="s">
        <v>796</v>
      </c>
    </row>
    <row r="248" spans="1:2" x14ac:dyDescent="0.25">
      <c r="A248" t="s">
        <v>501</v>
      </c>
      <c r="B248" s="78" t="s">
        <v>797</v>
      </c>
    </row>
    <row r="249" spans="1:2" x14ac:dyDescent="0.25">
      <c r="A249" t="s">
        <v>502</v>
      </c>
      <c r="B249" s="78" t="s">
        <v>798</v>
      </c>
    </row>
    <row r="250" spans="1:2" x14ac:dyDescent="0.25">
      <c r="A250" t="s">
        <v>503</v>
      </c>
      <c r="B250" s="78" t="s">
        <v>799</v>
      </c>
    </row>
    <row r="251" spans="1:2" x14ac:dyDescent="0.25">
      <c r="A251" t="s">
        <v>504</v>
      </c>
      <c r="B251" s="78" t="s">
        <v>800</v>
      </c>
    </row>
    <row r="252" spans="1:2" x14ac:dyDescent="0.25">
      <c r="A252" t="s">
        <v>505</v>
      </c>
      <c r="B252" s="78" t="s">
        <v>801</v>
      </c>
    </row>
    <row r="253" spans="1:2" x14ac:dyDescent="0.25">
      <c r="A253" t="s">
        <v>506</v>
      </c>
      <c r="B253" s="78" t="s">
        <v>802</v>
      </c>
    </row>
    <row r="254" spans="1:2" x14ac:dyDescent="0.25">
      <c r="A254" t="s">
        <v>507</v>
      </c>
      <c r="B254" s="78" t="s">
        <v>803</v>
      </c>
    </row>
    <row r="255" spans="1:2" x14ac:dyDescent="0.25">
      <c r="A255" t="s">
        <v>508</v>
      </c>
      <c r="B255" s="78" t="s">
        <v>804</v>
      </c>
    </row>
    <row r="256" spans="1:2" x14ac:dyDescent="0.25">
      <c r="A256" t="s">
        <v>509</v>
      </c>
      <c r="B256" s="78" t="s">
        <v>805</v>
      </c>
    </row>
    <row r="257" spans="1:2" x14ac:dyDescent="0.25">
      <c r="A257" t="s">
        <v>510</v>
      </c>
      <c r="B257" s="78" t="s">
        <v>806</v>
      </c>
    </row>
    <row r="258" spans="1:2" x14ac:dyDescent="0.25">
      <c r="A258" t="s">
        <v>511</v>
      </c>
      <c r="B258" s="78" t="s">
        <v>807</v>
      </c>
    </row>
    <row r="259" spans="1:2" x14ac:dyDescent="0.25">
      <c r="A259" t="s">
        <v>512</v>
      </c>
      <c r="B259" s="78" t="s">
        <v>808</v>
      </c>
    </row>
    <row r="260" spans="1:2" x14ac:dyDescent="0.25">
      <c r="A260" t="s">
        <v>513</v>
      </c>
      <c r="B260" s="78" t="s">
        <v>809</v>
      </c>
    </row>
    <row r="261" spans="1:2" x14ac:dyDescent="0.25">
      <c r="A261" t="s">
        <v>514</v>
      </c>
      <c r="B261" s="78" t="s">
        <v>810</v>
      </c>
    </row>
    <row r="262" spans="1:2" x14ac:dyDescent="0.25">
      <c r="A262" t="s">
        <v>515</v>
      </c>
      <c r="B262" s="78" t="s">
        <v>811</v>
      </c>
    </row>
    <row r="263" spans="1:2" x14ac:dyDescent="0.25">
      <c r="A263" t="s">
        <v>516</v>
      </c>
      <c r="B263" s="78" t="s">
        <v>812</v>
      </c>
    </row>
    <row r="264" spans="1:2" x14ac:dyDescent="0.25">
      <c r="A264" t="s">
        <v>517</v>
      </c>
      <c r="B264" s="78" t="s">
        <v>813</v>
      </c>
    </row>
    <row r="265" spans="1:2" x14ac:dyDescent="0.25">
      <c r="A265" t="s">
        <v>518</v>
      </c>
      <c r="B265" s="78" t="s">
        <v>814</v>
      </c>
    </row>
    <row r="266" spans="1:2" x14ac:dyDescent="0.25">
      <c r="A266" t="s">
        <v>519</v>
      </c>
      <c r="B266" s="78" t="s">
        <v>815</v>
      </c>
    </row>
    <row r="267" spans="1:2" x14ac:dyDescent="0.25">
      <c r="A267" t="s">
        <v>520</v>
      </c>
      <c r="B267" s="78" t="s">
        <v>816</v>
      </c>
    </row>
    <row r="268" spans="1:2" x14ac:dyDescent="0.25">
      <c r="A268" t="s">
        <v>521</v>
      </c>
      <c r="B268" s="78" t="s">
        <v>817</v>
      </c>
    </row>
    <row r="269" spans="1:2" x14ac:dyDescent="0.25">
      <c r="A269" t="s">
        <v>522</v>
      </c>
      <c r="B269" s="78" t="s">
        <v>818</v>
      </c>
    </row>
    <row r="270" spans="1:2" x14ac:dyDescent="0.25">
      <c r="A270" t="s">
        <v>523</v>
      </c>
      <c r="B270" s="78" t="s">
        <v>819</v>
      </c>
    </row>
    <row r="271" spans="1:2" x14ac:dyDescent="0.25">
      <c r="A271" t="s">
        <v>524</v>
      </c>
      <c r="B271" s="78" t="s">
        <v>820</v>
      </c>
    </row>
    <row r="272" spans="1:2" x14ac:dyDescent="0.25">
      <c r="A272" t="s">
        <v>525</v>
      </c>
      <c r="B272" s="78" t="s">
        <v>821</v>
      </c>
    </row>
    <row r="273" spans="1:2" x14ac:dyDescent="0.25">
      <c r="A273" t="s">
        <v>526</v>
      </c>
      <c r="B273" s="78" t="s">
        <v>822</v>
      </c>
    </row>
    <row r="274" spans="1:2" x14ac:dyDescent="0.25">
      <c r="A274" t="s">
        <v>527</v>
      </c>
      <c r="B274" s="78" t="s">
        <v>823</v>
      </c>
    </row>
    <row r="275" spans="1:2" x14ac:dyDescent="0.25">
      <c r="A275" t="s">
        <v>528</v>
      </c>
      <c r="B275" s="78" t="s">
        <v>824</v>
      </c>
    </row>
    <row r="276" spans="1:2" x14ac:dyDescent="0.25">
      <c r="A276" t="s">
        <v>529</v>
      </c>
      <c r="B276" s="78" t="s">
        <v>825</v>
      </c>
    </row>
    <row r="277" spans="1:2" x14ac:dyDescent="0.25">
      <c r="A277" t="s">
        <v>530</v>
      </c>
      <c r="B277" s="78" t="s">
        <v>826</v>
      </c>
    </row>
    <row r="278" spans="1:2" x14ac:dyDescent="0.25">
      <c r="B278" s="78" t="s">
        <v>827</v>
      </c>
    </row>
    <row r="279" spans="1:2" x14ac:dyDescent="0.25">
      <c r="B279" s="78" t="s">
        <v>828</v>
      </c>
    </row>
    <row r="280" spans="1:2" x14ac:dyDescent="0.25">
      <c r="B280" s="78" t="s">
        <v>829</v>
      </c>
    </row>
    <row r="281" spans="1:2" x14ac:dyDescent="0.25">
      <c r="B281" s="78" t="s">
        <v>830</v>
      </c>
    </row>
    <row r="282" spans="1:2" x14ac:dyDescent="0.25">
      <c r="B282" s="78" t="s">
        <v>831</v>
      </c>
    </row>
    <row r="283" spans="1:2" x14ac:dyDescent="0.25">
      <c r="B283" s="78" t="s">
        <v>832</v>
      </c>
    </row>
    <row r="284" spans="1:2" x14ac:dyDescent="0.25">
      <c r="B284" s="78" t="s">
        <v>833</v>
      </c>
    </row>
    <row r="285" spans="1:2" x14ac:dyDescent="0.25">
      <c r="B285" s="78" t="s">
        <v>834</v>
      </c>
    </row>
    <row r="286" spans="1:2" x14ac:dyDescent="0.25">
      <c r="B286" s="78" t="s">
        <v>835</v>
      </c>
    </row>
    <row r="287" spans="1:2" x14ac:dyDescent="0.25">
      <c r="B287" s="78" t="s">
        <v>836</v>
      </c>
    </row>
    <row r="288" spans="1:2" x14ac:dyDescent="0.25">
      <c r="B288" s="78" t="s">
        <v>837</v>
      </c>
    </row>
    <row r="289" spans="2:2" x14ac:dyDescent="0.25">
      <c r="B289" s="78" t="s">
        <v>838</v>
      </c>
    </row>
    <row r="290" spans="2:2" x14ac:dyDescent="0.25">
      <c r="B290" s="78" t="s">
        <v>839</v>
      </c>
    </row>
    <row r="291" spans="2:2" x14ac:dyDescent="0.25">
      <c r="B291" s="78" t="s">
        <v>840</v>
      </c>
    </row>
    <row r="292" spans="2:2" x14ac:dyDescent="0.25">
      <c r="B292" s="78" t="s">
        <v>841</v>
      </c>
    </row>
    <row r="293" spans="2:2" x14ac:dyDescent="0.25">
      <c r="B293" s="78" t="s">
        <v>842</v>
      </c>
    </row>
    <row r="294" spans="2:2" x14ac:dyDescent="0.25">
      <c r="B294" s="78" t="s">
        <v>843</v>
      </c>
    </row>
    <row r="295" spans="2:2" x14ac:dyDescent="0.25">
      <c r="B295" s="78" t="s">
        <v>844</v>
      </c>
    </row>
    <row r="296" spans="2:2" x14ac:dyDescent="0.25">
      <c r="B296" s="78" t="s">
        <v>845</v>
      </c>
    </row>
    <row r="297" spans="2:2" x14ac:dyDescent="0.25">
      <c r="B297" s="78" t="s">
        <v>846</v>
      </c>
    </row>
    <row r="298" spans="2:2" x14ac:dyDescent="0.25">
      <c r="B298" s="78" t="s">
        <v>847</v>
      </c>
    </row>
    <row r="299" spans="2:2" x14ac:dyDescent="0.25">
      <c r="B299" s="78" t="s">
        <v>848</v>
      </c>
    </row>
    <row r="300" spans="2:2" x14ac:dyDescent="0.25">
      <c r="B300" s="78" t="s">
        <v>849</v>
      </c>
    </row>
    <row r="301" spans="2:2" x14ac:dyDescent="0.25">
      <c r="B301" s="78" t="s">
        <v>850</v>
      </c>
    </row>
    <row r="302" spans="2:2" x14ac:dyDescent="0.25">
      <c r="B302" s="78" t="s">
        <v>851</v>
      </c>
    </row>
    <row r="303" spans="2:2" x14ac:dyDescent="0.25">
      <c r="B303" t="s">
        <v>852</v>
      </c>
    </row>
    <row r="304" spans="2:2" x14ac:dyDescent="0.25">
      <c r="B304" t="s">
        <v>853</v>
      </c>
    </row>
    <row r="305" spans="2:2" x14ac:dyDescent="0.25">
      <c r="B305" t="s">
        <v>854</v>
      </c>
    </row>
    <row r="306" spans="2:2" x14ac:dyDescent="0.25">
      <c r="B306" t="s">
        <v>855</v>
      </c>
    </row>
    <row r="307" spans="2:2" x14ac:dyDescent="0.25">
      <c r="B307" t="s">
        <v>856</v>
      </c>
    </row>
    <row r="308" spans="2:2" x14ac:dyDescent="0.25">
      <c r="B308" t="s">
        <v>857</v>
      </c>
    </row>
    <row r="309" spans="2:2" x14ac:dyDescent="0.25">
      <c r="B309" t="s">
        <v>858</v>
      </c>
    </row>
    <row r="310" spans="2:2" x14ac:dyDescent="0.25">
      <c r="B310" t="s">
        <v>859</v>
      </c>
    </row>
    <row r="311" spans="2:2" x14ac:dyDescent="0.25">
      <c r="B311" t="s">
        <v>860</v>
      </c>
    </row>
    <row r="312" spans="2:2" x14ac:dyDescent="0.25">
      <c r="B312" t="s">
        <v>861</v>
      </c>
    </row>
    <row r="313" spans="2:2" x14ac:dyDescent="0.25">
      <c r="B313" t="s">
        <v>862</v>
      </c>
    </row>
    <row r="314" spans="2:2" x14ac:dyDescent="0.25">
      <c r="B314" t="s">
        <v>863</v>
      </c>
    </row>
    <row r="315" spans="2:2" x14ac:dyDescent="0.25">
      <c r="B315" t="s">
        <v>864</v>
      </c>
    </row>
    <row r="316" spans="2:2" x14ac:dyDescent="0.25">
      <c r="B316" t="s">
        <v>865</v>
      </c>
    </row>
    <row r="317" spans="2:2" x14ac:dyDescent="0.25">
      <c r="B317" t="s">
        <v>866</v>
      </c>
    </row>
    <row r="318" spans="2:2" x14ac:dyDescent="0.25">
      <c r="B318" t="s">
        <v>867</v>
      </c>
    </row>
    <row r="319" spans="2:2" x14ac:dyDescent="0.25">
      <c r="B319" t="s">
        <v>868</v>
      </c>
    </row>
    <row r="320" spans="2:2" x14ac:dyDescent="0.25">
      <c r="B320" t="s">
        <v>869</v>
      </c>
    </row>
    <row r="321" spans="2:2" x14ac:dyDescent="0.25">
      <c r="B321" t="s">
        <v>870</v>
      </c>
    </row>
    <row r="322" spans="2:2" x14ac:dyDescent="0.25">
      <c r="B322" t="s">
        <v>871</v>
      </c>
    </row>
    <row r="323" spans="2:2" x14ac:dyDescent="0.25">
      <c r="B323" t="s">
        <v>872</v>
      </c>
    </row>
    <row r="324" spans="2:2" x14ac:dyDescent="0.25">
      <c r="B324" t="s">
        <v>873</v>
      </c>
    </row>
    <row r="325" spans="2:2" x14ac:dyDescent="0.25">
      <c r="B325" t="s">
        <v>874</v>
      </c>
    </row>
    <row r="326" spans="2:2" x14ac:dyDescent="0.25">
      <c r="B326" t="s">
        <v>875</v>
      </c>
    </row>
    <row r="327" spans="2:2" x14ac:dyDescent="0.25">
      <c r="B327" t="s">
        <v>876</v>
      </c>
    </row>
    <row r="328" spans="2:2" x14ac:dyDescent="0.25">
      <c r="B328" t="s">
        <v>877</v>
      </c>
    </row>
    <row r="329" spans="2:2" x14ac:dyDescent="0.25">
      <c r="B329" t="s">
        <v>878</v>
      </c>
    </row>
    <row r="330" spans="2:2" x14ac:dyDescent="0.25">
      <c r="B330" t="s">
        <v>879</v>
      </c>
    </row>
    <row r="331" spans="2:2" x14ac:dyDescent="0.25">
      <c r="B331" t="s">
        <v>880</v>
      </c>
    </row>
    <row r="332" spans="2:2" x14ac:dyDescent="0.25">
      <c r="B332" t="s">
        <v>881</v>
      </c>
    </row>
    <row r="333" spans="2:2" x14ac:dyDescent="0.25">
      <c r="B333" t="s">
        <v>882</v>
      </c>
    </row>
    <row r="334" spans="2:2" x14ac:dyDescent="0.25">
      <c r="B334" t="s">
        <v>883</v>
      </c>
    </row>
    <row r="335" spans="2:2" x14ac:dyDescent="0.25">
      <c r="B335" t="s">
        <v>884</v>
      </c>
    </row>
    <row r="336" spans="2:2" x14ac:dyDescent="0.25">
      <c r="B336" t="s">
        <v>885</v>
      </c>
    </row>
    <row r="337" spans="2:2" x14ac:dyDescent="0.25">
      <c r="B337" t="s">
        <v>886</v>
      </c>
    </row>
    <row r="338" spans="2:2" x14ac:dyDescent="0.25">
      <c r="B338" t="s">
        <v>887</v>
      </c>
    </row>
    <row r="339" spans="2:2" x14ac:dyDescent="0.25">
      <c r="B339" t="s">
        <v>888</v>
      </c>
    </row>
    <row r="340" spans="2:2" x14ac:dyDescent="0.25">
      <c r="B340" t="s">
        <v>889</v>
      </c>
    </row>
    <row r="341" spans="2:2" x14ac:dyDescent="0.25">
      <c r="B341" t="s">
        <v>890</v>
      </c>
    </row>
    <row r="342" spans="2:2" x14ac:dyDescent="0.25">
      <c r="B342" t="s">
        <v>891</v>
      </c>
    </row>
    <row r="343" spans="2:2" x14ac:dyDescent="0.25">
      <c r="B343" t="s">
        <v>892</v>
      </c>
    </row>
    <row r="344" spans="2:2" x14ac:dyDescent="0.25">
      <c r="B344" t="s">
        <v>893</v>
      </c>
    </row>
    <row r="345" spans="2:2" x14ac:dyDescent="0.25">
      <c r="B345" t="s">
        <v>894</v>
      </c>
    </row>
    <row r="346" spans="2:2" x14ac:dyDescent="0.25">
      <c r="B346" t="s">
        <v>895</v>
      </c>
    </row>
    <row r="347" spans="2:2" x14ac:dyDescent="0.25">
      <c r="B347" t="s">
        <v>896</v>
      </c>
    </row>
    <row r="348" spans="2:2" x14ac:dyDescent="0.25">
      <c r="B348" t="s">
        <v>897</v>
      </c>
    </row>
    <row r="349" spans="2:2" x14ac:dyDescent="0.25">
      <c r="B349" t="s">
        <v>898</v>
      </c>
    </row>
    <row r="350" spans="2:2" x14ac:dyDescent="0.25">
      <c r="B350" t="s">
        <v>899</v>
      </c>
    </row>
    <row r="351" spans="2:2" x14ac:dyDescent="0.25">
      <c r="B351" s="78" t="s">
        <v>900</v>
      </c>
    </row>
    <row r="352" spans="2:2" x14ac:dyDescent="0.25">
      <c r="B352" s="78" t="s">
        <v>901</v>
      </c>
    </row>
    <row r="353" spans="2:2" x14ac:dyDescent="0.25">
      <c r="B353" s="78" t="s">
        <v>902</v>
      </c>
    </row>
    <row r="354" spans="2:2" x14ac:dyDescent="0.25">
      <c r="B354" s="78" t="s">
        <v>903</v>
      </c>
    </row>
    <row r="355" spans="2:2" x14ac:dyDescent="0.25">
      <c r="B355" s="78" t="s">
        <v>904</v>
      </c>
    </row>
    <row r="356" spans="2:2" x14ac:dyDescent="0.25">
      <c r="B356" s="78" t="s">
        <v>905</v>
      </c>
    </row>
    <row r="357" spans="2:2" x14ac:dyDescent="0.25">
      <c r="B357" s="78" t="s">
        <v>906</v>
      </c>
    </row>
    <row r="358" spans="2:2" x14ac:dyDescent="0.25">
      <c r="B358" s="78" t="s">
        <v>907</v>
      </c>
    </row>
    <row r="359" spans="2:2" x14ac:dyDescent="0.25">
      <c r="B359" s="78" t="s">
        <v>908</v>
      </c>
    </row>
    <row r="360" spans="2:2" x14ac:dyDescent="0.25">
      <c r="B360" s="78" t="s">
        <v>909</v>
      </c>
    </row>
    <row r="361" spans="2:2" x14ac:dyDescent="0.25">
      <c r="B361" s="78" t="s">
        <v>910</v>
      </c>
    </row>
    <row r="362" spans="2:2" x14ac:dyDescent="0.25">
      <c r="B362" t="s">
        <v>911</v>
      </c>
    </row>
    <row r="363" spans="2:2" x14ac:dyDescent="0.25">
      <c r="B363" t="s">
        <v>912</v>
      </c>
    </row>
    <row r="364" spans="2:2" x14ac:dyDescent="0.25">
      <c r="B364" t="s">
        <v>913</v>
      </c>
    </row>
    <row r="365" spans="2:2" x14ac:dyDescent="0.25">
      <c r="B365" t="s">
        <v>914</v>
      </c>
    </row>
    <row r="366" spans="2:2" x14ac:dyDescent="0.25">
      <c r="B366" t="s">
        <v>915</v>
      </c>
    </row>
    <row r="367" spans="2:2" x14ac:dyDescent="0.25">
      <c r="B367" t="s">
        <v>916</v>
      </c>
    </row>
    <row r="368" spans="2:2" x14ac:dyDescent="0.25">
      <c r="B368" t="s">
        <v>917</v>
      </c>
    </row>
    <row r="369" spans="2:2" x14ac:dyDescent="0.25">
      <c r="B369" t="s">
        <v>918</v>
      </c>
    </row>
    <row r="370" spans="2:2" x14ac:dyDescent="0.25">
      <c r="B370" t="s">
        <v>919</v>
      </c>
    </row>
    <row r="371" spans="2:2" x14ac:dyDescent="0.25">
      <c r="B371" t="s">
        <v>920</v>
      </c>
    </row>
    <row r="372" spans="2:2" x14ac:dyDescent="0.25">
      <c r="B372" t="s">
        <v>921</v>
      </c>
    </row>
    <row r="373" spans="2:2" x14ac:dyDescent="0.25">
      <c r="B373" t="s">
        <v>922</v>
      </c>
    </row>
    <row r="374" spans="2:2" x14ac:dyDescent="0.25">
      <c r="B374" t="s">
        <v>923</v>
      </c>
    </row>
    <row r="375" spans="2:2" x14ac:dyDescent="0.25">
      <c r="B375" t="s">
        <v>924</v>
      </c>
    </row>
    <row r="376" spans="2:2" x14ac:dyDescent="0.25">
      <c r="B376" t="s">
        <v>925</v>
      </c>
    </row>
    <row r="377" spans="2:2" x14ac:dyDescent="0.25">
      <c r="B377" t="s">
        <v>926</v>
      </c>
    </row>
    <row r="378" spans="2:2" x14ac:dyDescent="0.25">
      <c r="B378" t="s">
        <v>927</v>
      </c>
    </row>
    <row r="379" spans="2:2" x14ac:dyDescent="0.25">
      <c r="B379" t="s">
        <v>928</v>
      </c>
    </row>
    <row r="380" spans="2:2" x14ac:dyDescent="0.25">
      <c r="B380" t="s">
        <v>929</v>
      </c>
    </row>
    <row r="381" spans="2:2" x14ac:dyDescent="0.25">
      <c r="B381" t="s">
        <v>930</v>
      </c>
    </row>
    <row r="382" spans="2:2" x14ac:dyDescent="0.25">
      <c r="B382" t="s">
        <v>931</v>
      </c>
    </row>
    <row r="383" spans="2:2" x14ac:dyDescent="0.25">
      <c r="B383" t="s">
        <v>932</v>
      </c>
    </row>
    <row r="384" spans="2:2" x14ac:dyDescent="0.25">
      <c r="B384" t="s">
        <v>933</v>
      </c>
    </row>
    <row r="385" spans="2:2" x14ac:dyDescent="0.25">
      <c r="B385" t="s">
        <v>934</v>
      </c>
    </row>
    <row r="386" spans="2:2" x14ac:dyDescent="0.25">
      <c r="B386" t="s">
        <v>935</v>
      </c>
    </row>
    <row r="387" spans="2:2" x14ac:dyDescent="0.25">
      <c r="B387" t="s">
        <v>936</v>
      </c>
    </row>
    <row r="388" spans="2:2" x14ac:dyDescent="0.25">
      <c r="B388" t="s">
        <v>937</v>
      </c>
    </row>
    <row r="389" spans="2:2" x14ac:dyDescent="0.25">
      <c r="B389" t="s">
        <v>938</v>
      </c>
    </row>
    <row r="390" spans="2:2" x14ac:dyDescent="0.25">
      <c r="B390" t="s">
        <v>939</v>
      </c>
    </row>
    <row r="391" spans="2:2" x14ac:dyDescent="0.25">
      <c r="B391" t="s">
        <v>940</v>
      </c>
    </row>
    <row r="392" spans="2:2" x14ac:dyDescent="0.25">
      <c r="B392" t="s">
        <v>941</v>
      </c>
    </row>
    <row r="393" spans="2:2" x14ac:dyDescent="0.25">
      <c r="B393" t="s">
        <v>942</v>
      </c>
    </row>
    <row r="394" spans="2:2" x14ac:dyDescent="0.25">
      <c r="B394" t="s">
        <v>943</v>
      </c>
    </row>
    <row r="395" spans="2:2" x14ac:dyDescent="0.25">
      <c r="B395" t="s">
        <v>944</v>
      </c>
    </row>
    <row r="396" spans="2:2" x14ac:dyDescent="0.25">
      <c r="B396" t="s">
        <v>945</v>
      </c>
    </row>
    <row r="397" spans="2:2" x14ac:dyDescent="0.25">
      <c r="B397" t="s">
        <v>946</v>
      </c>
    </row>
    <row r="398" spans="2:2" x14ac:dyDescent="0.25">
      <c r="B398" t="s">
        <v>947</v>
      </c>
    </row>
    <row r="399" spans="2:2" x14ac:dyDescent="0.25">
      <c r="B399" t="s">
        <v>948</v>
      </c>
    </row>
    <row r="400" spans="2:2" x14ac:dyDescent="0.25">
      <c r="B400" t="s">
        <v>949</v>
      </c>
    </row>
    <row r="401" spans="2:2" x14ac:dyDescent="0.25">
      <c r="B401" t="s">
        <v>950</v>
      </c>
    </row>
    <row r="402" spans="2:2" x14ac:dyDescent="0.25">
      <c r="B402" t="s">
        <v>951</v>
      </c>
    </row>
    <row r="403" spans="2:2" x14ac:dyDescent="0.25">
      <c r="B403" t="s">
        <v>952</v>
      </c>
    </row>
    <row r="404" spans="2:2" x14ac:dyDescent="0.25">
      <c r="B404" t="s">
        <v>953</v>
      </c>
    </row>
    <row r="405" spans="2:2" x14ac:dyDescent="0.25">
      <c r="B405" t="s">
        <v>954</v>
      </c>
    </row>
    <row r="406" spans="2:2" x14ac:dyDescent="0.25">
      <c r="B406" t="s">
        <v>955</v>
      </c>
    </row>
    <row r="407" spans="2:2" x14ac:dyDescent="0.25">
      <c r="B407" t="s">
        <v>956</v>
      </c>
    </row>
    <row r="408" spans="2:2" x14ac:dyDescent="0.25">
      <c r="B408" t="s">
        <v>957</v>
      </c>
    </row>
    <row r="409" spans="2:2" x14ac:dyDescent="0.25">
      <c r="B409" t="s">
        <v>958</v>
      </c>
    </row>
    <row r="410" spans="2:2" x14ac:dyDescent="0.25">
      <c r="B410" t="s">
        <v>959</v>
      </c>
    </row>
    <row r="411" spans="2:2" x14ac:dyDescent="0.25">
      <c r="B411" t="s">
        <v>960</v>
      </c>
    </row>
    <row r="412" spans="2:2" x14ac:dyDescent="0.25">
      <c r="B412" t="s">
        <v>961</v>
      </c>
    </row>
    <row r="413" spans="2:2" x14ac:dyDescent="0.25">
      <c r="B413" t="s">
        <v>962</v>
      </c>
    </row>
    <row r="414" spans="2:2" x14ac:dyDescent="0.25">
      <c r="B414" t="s">
        <v>963</v>
      </c>
    </row>
    <row r="415" spans="2:2" x14ac:dyDescent="0.25">
      <c r="B415" t="s">
        <v>964</v>
      </c>
    </row>
    <row r="416" spans="2:2" x14ac:dyDescent="0.25">
      <c r="B416" t="s">
        <v>965</v>
      </c>
    </row>
    <row r="417" spans="2:2" x14ac:dyDescent="0.25">
      <c r="B417" t="s">
        <v>966</v>
      </c>
    </row>
    <row r="418" spans="2:2" x14ac:dyDescent="0.25">
      <c r="B418" t="s">
        <v>967</v>
      </c>
    </row>
    <row r="419" spans="2:2" x14ac:dyDescent="0.25">
      <c r="B419" t="s">
        <v>968</v>
      </c>
    </row>
    <row r="420" spans="2:2" x14ac:dyDescent="0.25">
      <c r="B420" t="s">
        <v>969</v>
      </c>
    </row>
    <row r="421" spans="2:2" x14ac:dyDescent="0.25">
      <c r="B421" t="s">
        <v>970</v>
      </c>
    </row>
    <row r="422" spans="2:2" x14ac:dyDescent="0.25">
      <c r="B422" t="s">
        <v>971</v>
      </c>
    </row>
    <row r="423" spans="2:2" x14ac:dyDescent="0.25">
      <c r="B423" t="s">
        <v>972</v>
      </c>
    </row>
    <row r="424" spans="2:2" x14ac:dyDescent="0.25">
      <c r="B424" t="s">
        <v>973</v>
      </c>
    </row>
    <row r="425" spans="2:2" x14ac:dyDescent="0.25">
      <c r="B425" t="s">
        <v>974</v>
      </c>
    </row>
    <row r="426" spans="2:2" x14ac:dyDescent="0.25">
      <c r="B426" t="s">
        <v>975</v>
      </c>
    </row>
    <row r="427" spans="2:2" x14ac:dyDescent="0.25">
      <c r="B427" t="s">
        <v>976</v>
      </c>
    </row>
    <row r="428" spans="2:2" x14ac:dyDescent="0.25">
      <c r="B428" t="s">
        <v>977</v>
      </c>
    </row>
    <row r="429" spans="2:2" x14ac:dyDescent="0.25">
      <c r="B429" t="s">
        <v>978</v>
      </c>
    </row>
    <row r="430" spans="2:2" x14ac:dyDescent="0.25">
      <c r="B430" t="s">
        <v>979</v>
      </c>
    </row>
    <row r="431" spans="2:2" x14ac:dyDescent="0.25">
      <c r="B431" t="s">
        <v>980</v>
      </c>
    </row>
    <row r="432" spans="2:2" x14ac:dyDescent="0.25">
      <c r="B432" t="s">
        <v>981</v>
      </c>
    </row>
    <row r="433" spans="2:2" x14ac:dyDescent="0.25">
      <c r="B433" t="s">
        <v>982</v>
      </c>
    </row>
    <row r="434" spans="2:2" x14ac:dyDescent="0.25">
      <c r="B434" t="s">
        <v>983</v>
      </c>
    </row>
    <row r="435" spans="2:2" x14ac:dyDescent="0.25">
      <c r="B435" t="s">
        <v>984</v>
      </c>
    </row>
    <row r="436" spans="2:2" x14ac:dyDescent="0.25">
      <c r="B436" t="s">
        <v>985</v>
      </c>
    </row>
    <row r="437" spans="2:2" x14ac:dyDescent="0.25">
      <c r="B437" t="s">
        <v>986</v>
      </c>
    </row>
    <row r="438" spans="2:2" x14ac:dyDescent="0.25">
      <c r="B438" t="s">
        <v>987</v>
      </c>
    </row>
    <row r="439" spans="2:2" x14ac:dyDescent="0.25">
      <c r="B439" t="s">
        <v>988</v>
      </c>
    </row>
    <row r="440" spans="2:2" x14ac:dyDescent="0.25">
      <c r="B440" t="s">
        <v>989</v>
      </c>
    </row>
    <row r="441" spans="2:2" x14ac:dyDescent="0.25">
      <c r="B441" t="s">
        <v>990</v>
      </c>
    </row>
    <row r="442" spans="2:2" x14ac:dyDescent="0.25">
      <c r="B442" t="s">
        <v>991</v>
      </c>
    </row>
    <row r="443" spans="2:2" x14ac:dyDescent="0.25">
      <c r="B443" t="s">
        <v>992</v>
      </c>
    </row>
    <row r="444" spans="2:2" x14ac:dyDescent="0.25">
      <c r="B444" t="s">
        <v>993</v>
      </c>
    </row>
    <row r="445" spans="2:2" x14ac:dyDescent="0.25">
      <c r="B445" t="s">
        <v>994</v>
      </c>
    </row>
    <row r="446" spans="2:2" x14ac:dyDescent="0.25">
      <c r="B446" t="s">
        <v>995</v>
      </c>
    </row>
    <row r="447" spans="2:2" x14ac:dyDescent="0.25">
      <c r="B447" t="s">
        <v>996</v>
      </c>
    </row>
    <row r="448" spans="2:2" x14ac:dyDescent="0.25">
      <c r="B448" t="s">
        <v>997</v>
      </c>
    </row>
    <row r="449" spans="2:2" x14ac:dyDescent="0.25">
      <c r="B449" t="s">
        <v>998</v>
      </c>
    </row>
    <row r="450" spans="2:2" x14ac:dyDescent="0.25">
      <c r="B450" t="s">
        <v>999</v>
      </c>
    </row>
    <row r="451" spans="2:2" x14ac:dyDescent="0.25">
      <c r="B451" t="s">
        <v>1000</v>
      </c>
    </row>
    <row r="452" spans="2:2" x14ac:dyDescent="0.25">
      <c r="B452" t="s">
        <v>1001</v>
      </c>
    </row>
    <row r="453" spans="2:2" x14ac:dyDescent="0.25">
      <c r="B453" t="s">
        <v>1002</v>
      </c>
    </row>
    <row r="454" spans="2:2" x14ac:dyDescent="0.25">
      <c r="B454" t="s">
        <v>1003</v>
      </c>
    </row>
    <row r="455" spans="2:2" x14ac:dyDescent="0.25">
      <c r="B455" t="s">
        <v>1004</v>
      </c>
    </row>
    <row r="456" spans="2:2" x14ac:dyDescent="0.25">
      <c r="B456" t="s">
        <v>1005</v>
      </c>
    </row>
    <row r="457" spans="2:2" x14ac:dyDescent="0.25">
      <c r="B457" t="s">
        <v>1006</v>
      </c>
    </row>
    <row r="458" spans="2:2" x14ac:dyDescent="0.25">
      <c r="B458" t="s">
        <v>1007</v>
      </c>
    </row>
    <row r="459" spans="2:2" x14ac:dyDescent="0.25">
      <c r="B459" t="s">
        <v>1008</v>
      </c>
    </row>
    <row r="460" spans="2:2" x14ac:dyDescent="0.25">
      <c r="B460" t="s">
        <v>1009</v>
      </c>
    </row>
    <row r="461" spans="2:2" x14ac:dyDescent="0.25">
      <c r="B461" t="s">
        <v>1010</v>
      </c>
    </row>
    <row r="462" spans="2:2" x14ac:dyDescent="0.25">
      <c r="B462" t="s">
        <v>1011</v>
      </c>
    </row>
    <row r="463" spans="2:2" x14ac:dyDescent="0.25">
      <c r="B463" t="s">
        <v>1012</v>
      </c>
    </row>
    <row r="464" spans="2:2" x14ac:dyDescent="0.25">
      <c r="B464" t="s">
        <v>1013</v>
      </c>
    </row>
    <row r="465" spans="2:2" x14ac:dyDescent="0.25">
      <c r="B465" t="s">
        <v>1014</v>
      </c>
    </row>
    <row r="466" spans="2:2" x14ac:dyDescent="0.25">
      <c r="B466" t="s">
        <v>1015</v>
      </c>
    </row>
    <row r="467" spans="2:2" x14ac:dyDescent="0.25">
      <c r="B467" t="s">
        <v>1016</v>
      </c>
    </row>
    <row r="468" spans="2:2" x14ac:dyDescent="0.25">
      <c r="B468" t="s">
        <v>1017</v>
      </c>
    </row>
    <row r="469" spans="2:2" x14ac:dyDescent="0.25">
      <c r="B469" t="s">
        <v>1018</v>
      </c>
    </row>
    <row r="470" spans="2:2" x14ac:dyDescent="0.25">
      <c r="B470" t="s">
        <v>1019</v>
      </c>
    </row>
    <row r="471" spans="2:2" x14ac:dyDescent="0.25">
      <c r="B471" t="s">
        <v>1020</v>
      </c>
    </row>
    <row r="472" spans="2:2" x14ac:dyDescent="0.25">
      <c r="B472" t="s">
        <v>1021</v>
      </c>
    </row>
    <row r="473" spans="2:2" x14ac:dyDescent="0.25">
      <c r="B473" t="s">
        <v>1022</v>
      </c>
    </row>
    <row r="474" spans="2:2" x14ac:dyDescent="0.25">
      <c r="B474" t="s">
        <v>1023</v>
      </c>
    </row>
    <row r="475" spans="2:2" x14ac:dyDescent="0.25">
      <c r="B475" t="s">
        <v>1024</v>
      </c>
    </row>
    <row r="476" spans="2:2" x14ac:dyDescent="0.25">
      <c r="B476" t="s">
        <v>1025</v>
      </c>
    </row>
    <row r="477" spans="2:2" x14ac:dyDescent="0.25">
      <c r="B477" t="s">
        <v>1026</v>
      </c>
    </row>
    <row r="478" spans="2:2" x14ac:dyDescent="0.25">
      <c r="B478" t="s">
        <v>1027</v>
      </c>
    </row>
    <row r="479" spans="2:2" x14ac:dyDescent="0.25">
      <c r="B479" t="s">
        <v>1028</v>
      </c>
    </row>
    <row r="480" spans="2:2" x14ac:dyDescent="0.25">
      <c r="B480" t="s">
        <v>1029</v>
      </c>
    </row>
    <row r="481" spans="2:2" x14ac:dyDescent="0.25">
      <c r="B481" t="s">
        <v>1030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A2A71156DC7A845931FA815841BBBE9" ma:contentTypeVersion="10" ma:contentTypeDescription="Create a new document." ma:contentTypeScope="" ma:versionID="b1f45c10e5caf0d189127614f5056fc7">
  <xsd:schema xmlns:xsd="http://www.w3.org/2001/XMLSchema" xmlns:xs="http://www.w3.org/2001/XMLSchema" xmlns:p="http://schemas.microsoft.com/office/2006/metadata/properties" xmlns:ns3="65777255-547c-4997-b980-b8ec387fc921" xmlns:ns4="544e15c9-ee33-4574-8cbe-20a29a71700b" targetNamespace="http://schemas.microsoft.com/office/2006/metadata/properties" ma:root="true" ma:fieldsID="044f9936e3ce3522379328a7d61e0b3a" ns3:_="" ns4:_="">
    <xsd:import namespace="65777255-547c-4997-b980-b8ec387fc921"/>
    <xsd:import namespace="544e15c9-ee33-4574-8cbe-20a29a71700b"/>
    <xsd:element name="properties">
      <xsd:complexType>
        <xsd:sequence>
          <xsd:element name="documentManagement">
            <xsd:complexType>
              <xsd:all>
                <xsd:element ref="ns3:MediaServiceMetadata" minOccurs="0"/>
                <xsd:element ref="ns3:MediaServiceFastMetadata" minOccurs="0"/>
                <xsd:element ref="ns3:_activity" minOccurs="0"/>
                <xsd:element ref="ns4:SharedWithUsers" minOccurs="0"/>
                <xsd:element ref="ns4:SharedWithDetails" minOccurs="0"/>
                <xsd:element ref="ns4:SharingHintHash" minOccurs="0"/>
                <xsd:element ref="ns3:MediaServiceAutoTags" minOccurs="0"/>
                <xsd:element ref="ns3:MediaServiceOCR" minOccurs="0"/>
                <xsd:element ref="ns3:MediaServiceGenerationTime" minOccurs="0"/>
                <xsd:element ref="ns3: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5777255-547c-4997-b980-b8ec387fc921"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_activity" ma:index="10" nillable="true" ma:displayName="_activity" ma:hidden="true" ma:internalName="_activity">
      <xsd:simpleType>
        <xsd:restriction base="dms:Note"/>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544e15c9-ee33-4574-8cbe-20a29a71700b" elementFormDefault="qualified">
    <xsd:import namespace="http://schemas.microsoft.com/office/2006/documentManagement/types"/>
    <xsd:import namespace="http://schemas.microsoft.com/office/infopath/2007/PartnerControls"/>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Shared With Details" ma:internalName="SharedWithDetails" ma:readOnly="true">
      <xsd:simpleType>
        <xsd:restriction base="dms:Note">
          <xsd:maxLength value="255"/>
        </xsd:restriction>
      </xsd:simpleType>
    </xsd:element>
    <xsd:element name="SharingHintHash" ma:index="13"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_activity xmlns="65777255-547c-4997-b980-b8ec387fc92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65B10EBE-4D22-45E3-A796-6BEB0FB48E7C}">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5777255-547c-4997-b980-b8ec387fc921"/>
    <ds:schemaRef ds:uri="544e15c9-ee33-4574-8cbe-20a29a71700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110D439-C2F1-4B70-874B-6032E0438B5A}">
  <ds:schemaRefs>
    <ds:schemaRef ds:uri="544e15c9-ee33-4574-8cbe-20a29a71700b"/>
    <ds:schemaRef ds:uri="http://schemas.microsoft.com/office/2006/documentManagement/types"/>
    <ds:schemaRef ds:uri="http://purl.org/dc/dcmitype/"/>
    <ds:schemaRef ds:uri="http://schemas.microsoft.com/office/2006/metadata/properties"/>
    <ds:schemaRef ds:uri="http://schemas.microsoft.com/office/infopath/2007/PartnerControls"/>
    <ds:schemaRef ds:uri="http://www.w3.org/XML/1998/namespace"/>
    <ds:schemaRef ds:uri="http://schemas.openxmlformats.org/package/2006/metadata/core-properties"/>
    <ds:schemaRef ds:uri="65777255-547c-4997-b980-b8ec387fc921"/>
    <ds:schemaRef ds:uri="http://purl.org/dc/terms/"/>
    <ds:schemaRef ds:uri="http://purl.org/dc/elements/1.1/"/>
  </ds:schemaRefs>
</ds:datastoreItem>
</file>

<file path=customXml/itemProps3.xml><?xml version="1.0" encoding="utf-8"?>
<ds:datastoreItem xmlns:ds="http://schemas.openxmlformats.org/officeDocument/2006/customXml" ds:itemID="{36FB0C71-3CEE-46D1-AFF3-C2ED98EA352E}">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AMS-II.G Mainframe</vt:lpstr>
      <vt:lpstr>FF Emission Factor Table 2</vt:lpstr>
      <vt:lpstr>Tool 19</vt:lpstr>
      <vt:lpstr>Dropdown Items</vt:lpstr>
      <vt:lpstr>Logic Maps </vt:lpstr>
      <vt:lpstr>Tool 21</vt:lpstr>
      <vt:lpstr>Tool 30</vt:lpstr>
      <vt:lpstr>Tool 33</vt:lpstr>
      <vt:lpstr>IWA Properties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Jailine Molina</dc:creator>
  <cp:keywords/>
  <dc:description/>
  <cp:lastModifiedBy>Jailine Molina</cp:lastModifiedBy>
  <cp:revision/>
  <dcterms:created xsi:type="dcterms:W3CDTF">2023-07-10T19:40:57Z</dcterms:created>
  <dcterms:modified xsi:type="dcterms:W3CDTF">2023-11-01T19:33:28Z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0x0101005A2A71156DC7A845931FA815841BBBE9</vt:lpwstr>
  </property>
</Properties>
</file>