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488519C6-4CA9-4DA8-A52A-E55C9EB3E2C9}" xr6:coauthVersionLast="47" xr6:coauthVersionMax="47" xr10:uidLastSave="{00000000-0000-0000-0000-000000000000}"/>
  <bookViews>
    <workbookView xWindow="28680" yWindow="-120" windowWidth="29040" windowHeight="15840" xr2:uid="{582AE4CC-ABF7-45CD-BD66-CD013BBA7EEB}"/>
  </bookViews>
  <sheets>
    <sheet name="PWRM0002" sheetId="1" r:id="rId1"/>
    <sheet name="Additionality"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1" l="1"/>
  <c r="A78" i="1"/>
  <c r="A44" i="1"/>
  <c r="A52" i="1"/>
  <c r="A85" i="1"/>
  <c r="A77" i="1"/>
  <c r="A51" i="1"/>
  <c r="A43" i="1"/>
  <c r="A84" i="1"/>
  <c r="A76" i="1"/>
  <c r="A50" i="1"/>
  <c r="A42" i="1"/>
  <c r="G56" i="1"/>
  <c r="G90" i="1"/>
  <c r="G85" i="1"/>
  <c r="G87" i="1" s="1"/>
  <c r="G77" i="1"/>
  <c r="G79" i="1" s="1"/>
  <c r="G51" i="1"/>
  <c r="G53" i="1" s="1"/>
  <c r="G43" i="1"/>
  <c r="G45" i="1" s="1"/>
  <c r="G72" i="1" l="1"/>
  <c r="G70" i="1" s="1"/>
  <c r="G38" i="1"/>
  <c r="G36" i="1" s="1"/>
  <c r="G10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tc={A99DBECA-61D0-499F-8C1B-35AE2E837A76}</author>
    <author>tc={10B908CB-652C-4DA4-ACB1-32435FFD13C6}</author>
    <author>tc={93ECC2AF-AACB-41CA-83EA-D13B06C29FC6}</author>
    <author>tc={BE3DE641-3DC3-4FC4-B6E9-B83CEE8A6091}</author>
    <author>tc={B58B3189-1142-4150-BE86-F88C1CE91CBF}</author>
    <author>tc={0A70CB67-9416-4E33-8BD1-023D69DAD56C}</author>
  </authors>
  <commentList>
    <comment ref="F36" authorId="0" shapeId="0" xr:uid="{A99DBECA-61D0-499F-8C1B-35AE2E837A76}">
      <text>
        <t>[Threaded comment]
Your version of Excel allows you to read this threaded comment; however, any edits to it will get removed if the file is opened in a newer version of Excel. Learn more: https://go.microsoft.com/fwlink/?linkid=870924
Comment:
    Eq 2</t>
      </text>
    </comment>
    <comment ref="F38" authorId="1" shapeId="0" xr:uid="{10B908CB-652C-4DA4-ACB1-32435FFD13C6}">
      <text>
        <t>[Threaded comment]
Your version of Excel allows you to read this threaded comment; however, any edits to it will get removed if the file is opened in a newer version of Excel. Learn more: https://go.microsoft.com/fwlink/?linkid=870924
Comment:
    First half of eq 2</t>
      </text>
    </comment>
    <comment ref="F56" authorId="2" shapeId="0" xr:uid="{93ECC2AF-AACB-41CA-83EA-D13B06C29FC6}">
      <text>
        <t>[Threaded comment]
Your version of Excel allows you to read this threaded comment; however, any edits to it will get removed if the file is opened in a newer version of Excel. Learn more: https://go.microsoft.com/fwlink/?linkid=870924
Comment:
    Second half of eq 2</t>
      </text>
    </comment>
    <comment ref="F70" authorId="3" shapeId="0" xr:uid="{BE3DE641-3DC3-4FC4-B6E9-B83CEE8A6091}">
      <text>
        <t>[Threaded comment]
Your version of Excel allows you to read this threaded comment; however, any edits to it will get removed if the file is opened in a newer version of Excel. Learn more: https://go.microsoft.com/fwlink/?linkid=870924
Comment:
    Eq 3</t>
      </text>
    </comment>
    <comment ref="F72" authorId="4" shapeId="0" xr:uid="{B58B3189-1142-4150-BE86-F88C1CE91CBF}">
      <text>
        <t>[Threaded comment]
Your version of Excel allows you to read this threaded comment; however, any edits to it will get removed if the file is opened in a newer version of Excel. Learn more: https://go.microsoft.com/fwlink/?linkid=870924
Comment:
    First half of eq 3</t>
      </text>
    </comment>
    <comment ref="F90" authorId="5" shapeId="0" xr:uid="{0A70CB67-9416-4E33-8BD1-023D69DAD56C}">
      <text>
        <t>[Threaded comment]
Your version of Excel allows you to read this threaded comment; however, any edits to it will get removed if the file is opened in a newer version of Excel. Learn more: https://go.microsoft.com/fwlink/?linkid=870924
Comment:
    Second half of eq 3</t>
      </text>
    </comment>
  </commentList>
</comments>
</file>

<file path=xl/sharedStrings.xml><?xml version="1.0" encoding="utf-8"?>
<sst xmlns="http://schemas.openxmlformats.org/spreadsheetml/2006/main" count="562" uniqueCount="166">
  <si>
    <t>Required Field</t>
  </si>
  <si>
    <t>Selective Disclosure</t>
  </si>
  <si>
    <t>Allow Multiple Answers</t>
  </si>
  <si>
    <t>Schema Type</t>
  </si>
  <si>
    <t>Parameter</t>
  </si>
  <si>
    <t>Question</t>
  </si>
  <si>
    <t>Answer</t>
  </si>
  <si>
    <t>Notes</t>
  </si>
  <si>
    <t>Project Details</t>
  </si>
  <si>
    <t>Yes</t>
  </si>
  <si>
    <t>No</t>
  </si>
  <si>
    <t>String</t>
  </si>
  <si>
    <t>N/A</t>
  </si>
  <si>
    <t>Summary Description of the Project</t>
  </si>
  <si>
    <t>This methodology provides procedures to estimate the amount of plastic recycled .</t>
  </si>
  <si>
    <t>Sectoral Scope</t>
  </si>
  <si>
    <t>Sectoral Scope: 13</t>
  </si>
  <si>
    <t>Project Type</t>
  </si>
  <si>
    <t>Waste recycling</t>
  </si>
  <si>
    <t>Type of Activity</t>
  </si>
  <si>
    <t>Plastic waste recycling</t>
  </si>
  <si>
    <t>Project Scale</t>
  </si>
  <si>
    <t>Project</t>
  </si>
  <si>
    <t>Project Location Latitude</t>
  </si>
  <si>
    <t>36.7783° N</t>
  </si>
  <si>
    <t>Project Location Longitude</t>
  </si>
  <si>
    <t>119.4179° W</t>
  </si>
  <si>
    <t>GeoJSON</t>
  </si>
  <si>
    <t>Project Location GeoJSON (GeoJSON supports the following geometry types: Point, LineString, Polygon, MultiPoint, MultiLineString, MultiPolygon.)</t>
  </si>
  <si>
    <t>[36.7783, -119.4179]</t>
  </si>
  <si>
    <t>Project Eligibility</t>
  </si>
  <si>
    <t>Eligible</t>
  </si>
  <si>
    <t>Project Participant Organization Name</t>
  </si>
  <si>
    <t>X Plastics Group</t>
  </si>
  <si>
    <t>Name</t>
  </si>
  <si>
    <t>Project Participant Contact Person</t>
  </si>
  <si>
    <t>John Doe</t>
  </si>
  <si>
    <t xml:space="preserve">Project Participant Title </t>
  </si>
  <si>
    <t>Director</t>
  </si>
  <si>
    <t>Address</t>
  </si>
  <si>
    <t xml:space="preserve">Project Participant Address </t>
  </si>
  <si>
    <t>California</t>
  </si>
  <si>
    <t>Phone Number</t>
  </si>
  <si>
    <t xml:space="preserve">Project Participant Telephone </t>
  </si>
  <si>
    <t>(555) 222-3131</t>
  </si>
  <si>
    <t>Email</t>
  </si>
  <si>
    <t>Project Participant Email</t>
  </si>
  <si>
    <t>JD@gmail.com</t>
  </si>
  <si>
    <t>Project Ownership</t>
  </si>
  <si>
    <t>X Plastics Group is the owner of the group project and responsible for management of the project.</t>
  </si>
  <si>
    <t>Select all that apply</t>
  </si>
  <si>
    <t>Title and Reference of Methodologies</t>
  </si>
  <si>
    <t>PWRM0002</t>
  </si>
  <si>
    <t>Date</t>
  </si>
  <si>
    <t>Project Start Date</t>
  </si>
  <si>
    <t>Date Range</t>
  </si>
  <si>
    <t>Project Crediting Period</t>
  </si>
  <si>
    <t>10/16/2023-10/15/2030</t>
  </si>
  <si>
    <t>Project Monitoring Period</t>
  </si>
  <si>
    <t>Project Monitoring Plan</t>
  </si>
  <si>
    <t>Monitoring plan was structured based on PWRM0002 criteria</t>
  </si>
  <si>
    <t>Compliance with Laws, Statutes and Other Regulatory Frameworks</t>
  </si>
  <si>
    <t xml:space="preserve">Reliance is compliant with the legal requirements of California </t>
  </si>
  <si>
    <t>Sustainable development</t>
  </si>
  <si>
    <t>SDG 1, SDG 2, SDG 3, SDG 5, SDG 6, SDG 8, SDG 10, SDG 11, SDG 12, SDG 13, SDG, 15, SDG 17</t>
  </si>
  <si>
    <t>Image</t>
  </si>
  <si>
    <t xml:space="preserve">Please provide yearly proof (e.g., receipts, contractual agreements) of the end destination of plastic waste that enters the project recycling facility and is not recycled or is lost during the recycling process or the end destination of waste (other than non-recycled plastic) produced by the recycling activities of the facility. This includes any waste segregated at the sorting stage that is not used as an input to the recycling activity (if sorting is within the recycling facility) and any waste coming out of the recycling process. </t>
  </si>
  <si>
    <t>Help text</t>
  </si>
  <si>
    <t>If waste contains hazardous substances, it must be managed through environmentally and socially appropriate technologies and processes in accordance with the relevant national, regional or local regulations and guidelines.</t>
  </si>
  <si>
    <t>Further Information</t>
  </si>
  <si>
    <t>There is no further relevant information.</t>
  </si>
  <si>
    <t>Additionality Determination</t>
  </si>
  <si>
    <t>Just a note for Artem</t>
  </si>
  <si>
    <t xml:space="preserve">User completes the additionality form: </t>
  </si>
  <si>
    <t>See "Additionality" sheet</t>
  </si>
  <si>
    <t>The additionality questions should be asked after the project details schema</t>
  </si>
  <si>
    <t>Baseline Plastic Waste Collection</t>
  </si>
  <si>
    <t>If/Then</t>
  </si>
  <si>
    <r>
      <t xml:space="preserve">The baseline recycled plastic waste for material type i is determined based on the option that applies to your project. Select one of the options below:
</t>
    </r>
    <r>
      <rPr>
        <b/>
        <sz val="11"/>
        <color rgb="FF000000"/>
        <rFont val="Calibri"/>
        <family val="2"/>
      </rPr>
      <t>Option 1:</t>
    </r>
    <r>
      <rPr>
        <sz val="11"/>
        <color rgb="FF000000"/>
        <rFont val="Calibri"/>
        <family val="2"/>
      </rPr>
      <t xml:space="preserve"> This project is a new activity.
</t>
    </r>
    <r>
      <rPr>
        <b/>
        <sz val="11"/>
        <color rgb="FF000000"/>
        <rFont val="Calibri"/>
        <family val="2"/>
      </rPr>
      <t>Option 2:</t>
    </r>
    <r>
      <rPr>
        <sz val="11"/>
        <color rgb="FF000000"/>
        <rFont val="Calibri"/>
        <family val="2"/>
      </rPr>
      <t xml:space="preserve"> This project is a capacity addition activity or technology improvement to an existing facility that results in
increased recycling capacity.
</t>
    </r>
    <r>
      <rPr>
        <b/>
        <sz val="11"/>
        <color rgb="FF000000"/>
        <rFont val="Calibri"/>
        <family val="2"/>
      </rPr>
      <t>Option 3:</t>
    </r>
    <r>
      <rPr>
        <sz val="11"/>
        <color rgb="FF000000"/>
        <rFont val="Calibri"/>
        <family val="2"/>
      </rPr>
      <t xml:space="preserve"> The project activity is incentivizing and/or facilitating an increase in the collection and/or
sorting of plastic waste to enable an increase in its recycling.</t>
    </r>
  </si>
  <si>
    <t>Option 2</t>
  </si>
  <si>
    <r>
      <rPr>
        <b/>
        <sz val="11"/>
        <color rgb="FF000000"/>
        <rFont val="Calibri"/>
      </rPr>
      <t xml:space="preserve">If option 1 is selected G36 = 0
</t>
    </r>
    <r>
      <rPr>
        <sz val="11"/>
        <color rgb="FF000000"/>
        <rFont val="Calibri"/>
      </rPr>
      <t>If option 2 is selected follow up with question in F33. If option 3 is selected follow up with the question in F34.</t>
    </r>
  </si>
  <si>
    <t>Enum</t>
  </si>
  <si>
    <r>
      <t xml:space="preserve">For a capacity addition activity or technology improvement to an existing facility that results in increased recycling capacity, use one of the following options:
</t>
    </r>
    <r>
      <rPr>
        <b/>
        <sz val="11"/>
        <color rgb="FF000000"/>
        <rFont val="Calibri"/>
        <family val="2"/>
      </rPr>
      <t xml:space="preserve">Option A: </t>
    </r>
    <r>
      <rPr>
        <sz val="11"/>
        <color rgb="FF000000"/>
        <rFont val="Calibri"/>
        <family val="2"/>
      </rPr>
      <t xml:space="preserve">Baseline recycling is equal to the average annual recycling rate of material type i over the three-year period prior to the start of the project activity.
</t>
    </r>
    <r>
      <rPr>
        <b/>
        <sz val="11"/>
        <color rgb="FF000000"/>
        <rFont val="Calibri"/>
        <family val="2"/>
      </rPr>
      <t>Option B:</t>
    </r>
    <r>
      <rPr>
        <sz val="11"/>
        <color rgb="FF000000"/>
        <rFont val="Calibri"/>
        <family val="2"/>
      </rPr>
      <t xml:space="preserve"> If the facility has been operational for between one and three years, use the average annual recycling rate of material type i for the period from the operational start date of the existing facility until the start of the project activity.
</t>
    </r>
    <r>
      <rPr>
        <b/>
        <sz val="11"/>
        <color rgb="FF000000"/>
        <rFont val="Calibri"/>
        <family val="2"/>
      </rPr>
      <t>Option C:</t>
    </r>
    <r>
      <rPr>
        <sz val="11"/>
        <color rgb="FF000000"/>
        <rFont val="Calibri"/>
        <family val="2"/>
      </rPr>
      <t xml:space="preserve"> If the operational period before the capacity addition is less than one year, baseline
recycling is capped at the total recycling capacity of the existing facility prior to the capacity addition as given by the manufacturer’s specifications. In this case, it must be assumed that the recycling capacity for each material type i is equal to the maximum recycling capacity of the facility for that material type.</t>
    </r>
  </si>
  <si>
    <t>Option A</t>
  </si>
  <si>
    <t xml:space="preserve">These responses don’t change calcs they just provide info about the project and gives the user info too. </t>
  </si>
  <si>
    <r>
      <t xml:space="preserve">When a project activity is incentivizing and/or facilitating an increase in the collection and/or sorting of plastic waste to enable an increase in its recycling, use one of the following options:
</t>
    </r>
    <r>
      <rPr>
        <b/>
        <sz val="11"/>
        <color rgb="FF000000"/>
        <rFont val="Calibri"/>
        <family val="2"/>
      </rPr>
      <t>Option A:</t>
    </r>
    <r>
      <rPr>
        <sz val="11"/>
        <color rgb="FF000000"/>
        <rFont val="Calibri"/>
        <family val="2"/>
      </rPr>
      <t xml:space="preserve"> Baseline recycling is equal to the average annual recycling rate of material type i over the three-year period prior to the start of the project activity.
</t>
    </r>
    <r>
      <rPr>
        <b/>
        <sz val="11"/>
        <color rgb="FF000000"/>
        <rFont val="Calibri"/>
        <family val="2"/>
      </rPr>
      <t>Option B:</t>
    </r>
    <r>
      <rPr>
        <sz val="11"/>
        <color rgb="FF000000"/>
        <rFont val="Calibri"/>
        <family val="2"/>
      </rPr>
      <t xml:space="preserve"> If the facility has been operational for between one and three years, use the average annual recycling rate of material type i for the period from the operational start date of the existing facility until the start of the project activity.
</t>
    </r>
    <r>
      <rPr>
        <b/>
        <sz val="11"/>
        <color rgb="FF000000"/>
        <rFont val="Calibri"/>
        <family val="2"/>
      </rPr>
      <t>Option C:</t>
    </r>
    <r>
      <rPr>
        <sz val="11"/>
        <color rgb="FF000000"/>
        <rFont val="Calibri"/>
        <family val="2"/>
      </rPr>
      <t xml:space="preserve"> If the facility has been operational for less than one year, the baseline recycling rate must be
established in a reasonable and conservative manner (e.g., based on existing sources of plastic waste and projected recycling rates of this plastic waste without the implementation of the project activity) such that it can be validated by the VVB.</t>
    </r>
  </si>
  <si>
    <t>Baseline Plastic Recycling</t>
  </si>
  <si>
    <t>Auto-calculate</t>
  </si>
  <si>
    <r>
      <t>B</t>
    </r>
    <r>
      <rPr>
        <vertAlign val="subscript"/>
        <sz val="11"/>
        <color rgb="FF000000"/>
        <rFont val="Calibri"/>
        <family val="2"/>
      </rPr>
      <t>recycled,y</t>
    </r>
  </si>
  <si>
    <t>Baseline amount of recycled plastic waste in year y (tonnes)</t>
  </si>
  <si>
    <t>Sum of Baseline Plastic Recycling for All Material Types (without depolymerization)</t>
  </si>
  <si>
    <r>
      <t>B</t>
    </r>
    <r>
      <rPr>
        <vertAlign val="subscript"/>
        <sz val="11"/>
        <color rgb="FF000000"/>
        <rFont val="Calibri"/>
        <family val="2"/>
      </rPr>
      <t>p,recycled,i,y</t>
    </r>
  </si>
  <si>
    <t>Baseline amount of recycled plastic waste of material type i in year y (tonnes) without depolymerization</t>
  </si>
  <si>
    <t>[Click to add material type]</t>
  </si>
  <si>
    <t>i</t>
  </si>
  <si>
    <t>Material Type</t>
  </si>
  <si>
    <t>Type 1 Bottles</t>
  </si>
  <si>
    <t xml:space="preserve">The adjustment factor must be determined using one of the
following options:
Option 1: Apply default factors.
Option 2: Use sampling to determine the fraction of plastic in the composite material. </t>
  </si>
  <si>
    <t>Option 1</t>
  </si>
  <si>
    <t>If option 1 follow up with question in F42</t>
  </si>
  <si>
    <t>Select the composite application that applies to the material type:
Composite material (unspecified), Used beverage cartons, Paper cups, E-waste, Non-composite material</t>
  </si>
  <si>
    <t>Composite material (unspecified)</t>
  </si>
  <si>
    <t>Afi(defaults)</t>
  </si>
  <si>
    <t>Adjustment factor for composite material i; for non-composite materials, this factor is equal to 1</t>
  </si>
  <si>
    <t>Number</t>
  </si>
  <si>
    <t>AFi</t>
  </si>
  <si>
    <t>Afi user selected</t>
  </si>
  <si>
    <t>Adjustment factor for composite material i</t>
  </si>
  <si>
    <t>Type 1 Container</t>
  </si>
  <si>
    <t>If option 1 follow up with question in F50</t>
  </si>
  <si>
    <t>Sum of Baseline Plastic Recycling for All Material Types (with depolymerization)</t>
  </si>
  <si>
    <r>
      <t>B</t>
    </r>
    <r>
      <rPr>
        <vertAlign val="subscript"/>
        <sz val="11"/>
        <color rgb="FF000000"/>
        <rFont val="Calibri"/>
        <family val="2"/>
      </rPr>
      <t>dp,recycled,i,y</t>
    </r>
  </si>
  <si>
    <t>Baseline amount of recycled plastic waste in the form of depolymerized plastics from material type i in year y (tonnes). Since the material type can no longer be determined based on the output, it must be determined based on the input to the depolymerization process, using a mass balance approach.</t>
  </si>
  <si>
    <t>MF</t>
  </si>
  <si>
    <t>Mass fraction of the output of the depolymerization process used for plastic production</t>
  </si>
  <si>
    <t>MF source</t>
  </si>
  <si>
    <t>Where was the data sourced from for "Mass fraction of the output of the depolymerization process used for plastic production"?</t>
  </si>
  <si>
    <t>On-site measurement</t>
  </si>
  <si>
    <t>MF evidence</t>
  </si>
  <si>
    <t>Please provide third-party evidence (e.g., receipts, on-site measurements of chemical process inputs and outputs).</t>
  </si>
  <si>
    <t>Project Plastic Recycling</t>
  </si>
  <si>
    <r>
      <t>P</t>
    </r>
    <r>
      <rPr>
        <vertAlign val="subscript"/>
        <sz val="11"/>
        <color rgb="FF000000"/>
        <rFont val="Calibri"/>
        <family val="2"/>
      </rPr>
      <t>recycled,y</t>
    </r>
  </si>
  <si>
    <t>Total amount of plastic waste recycled by the project activity in year y (tonnes)</t>
  </si>
  <si>
    <t>Sum of Project Plastic Recycling for All Material Types (without depolymerization)</t>
  </si>
  <si>
    <r>
      <t>P</t>
    </r>
    <r>
      <rPr>
        <vertAlign val="subscript"/>
        <sz val="11"/>
        <color rgb="FF000000"/>
        <rFont val="Calibri"/>
        <family val="2"/>
      </rPr>
      <t>p,recycled,i,y</t>
    </r>
  </si>
  <si>
    <t>Amount of plastic waste of material type i recycled by the project activity in year y (tonnes) without depolymerization</t>
  </si>
  <si>
    <t>Type 2 Bottles</t>
  </si>
  <si>
    <t>If option 1 follow up with question in F76</t>
  </si>
  <si>
    <t>Type 2 Container</t>
  </si>
  <si>
    <t>If option 1 follow up with question in F84</t>
  </si>
  <si>
    <t>Sum of Project Plastic Recycling for All Material Types (with depolymerization)</t>
  </si>
  <si>
    <r>
      <t>P</t>
    </r>
    <r>
      <rPr>
        <vertAlign val="subscript"/>
        <sz val="11"/>
        <color rgb="FF000000"/>
        <rFont val="Calibri"/>
        <family val="2"/>
      </rPr>
      <t>dp,recycled,i,y</t>
    </r>
  </si>
  <si>
    <t>Amount of plastic waste in the form of depolymerized plastics of material type i recycled by the project activity in year y (tonnes)</t>
  </si>
  <si>
    <t>Amount of plastic waste in the form of depolymerized plastics of material type i recycled by the project activity in year y (tonnes). Since the material type can no longer be determined based on the output, it must be determined based on the input to the depolymerization process, using a mass balance approach.</t>
  </si>
  <si>
    <t>Net Recycled Plastic Waste</t>
  </si>
  <si>
    <r>
      <t>N</t>
    </r>
    <r>
      <rPr>
        <vertAlign val="subscript"/>
        <sz val="11"/>
        <color rgb="FF000000"/>
        <rFont val="Calibri"/>
        <family val="2"/>
      </rPr>
      <t>recycled,y</t>
    </r>
  </si>
  <si>
    <t>Net recycled plastic waste in year y (tonnes)</t>
  </si>
  <si>
    <t>Multiple Answers</t>
  </si>
  <si>
    <t>Demonstration of Additionality</t>
  </si>
  <si>
    <t>no</t>
  </si>
  <si>
    <t xml:space="preserve">if/then </t>
  </si>
  <si>
    <t>Step 1 : Regulatory Surplus</t>
  </si>
  <si>
    <t>Step 1: Are any material types mandatorily recycled?</t>
  </si>
  <si>
    <t>If Yes: Proceed to Step 1.1
If No: Move to Step 2</t>
  </si>
  <si>
    <t>yes</t>
  </si>
  <si>
    <t>string</t>
  </si>
  <si>
    <t>Step 1: Provide explanation to justify answer.</t>
  </si>
  <si>
    <t>(Explanation/proof)</t>
  </si>
  <si>
    <t>Follow up to previous question.</t>
  </si>
  <si>
    <t>Step 1.1: Regulatory Surplus</t>
  </si>
  <si>
    <t>Step 1.1: Is there widespread noncompliance with the regulations?</t>
  </si>
  <si>
    <t>If Yes: Move to Step 2
If No: Recycling of these material types is not additional.</t>
  </si>
  <si>
    <t>Step 1.1: Provide explanation to justify answer.</t>
  </si>
  <si>
    <t>Step 2: Positive List</t>
  </si>
  <si>
    <t>Step 2: Is the recycling activity on the positive list?</t>
  </si>
  <si>
    <t>If Yes: The recycling activity is additional (except for material types excluded in Step 1).
If No: Move to Step 3a</t>
  </si>
  <si>
    <t>Step 2: Provide explanation to justify answer.</t>
  </si>
  <si>
    <t>Step 3a: Penetration Rate</t>
  </si>
  <si>
    <t>Step 3a: Is the penetration rate of the recycling activity below 20 percent in the region? (i.e., 𝑃𝑒𝑛𝑒𝑡𝑟𝑎𝑡𝑖𝑜𝑛 𝑅𝑎𝑡𝑒 = total installed recycling capacity / total plastic waste generation  × 100)</t>
  </si>
  <si>
    <t>If Yes: The recycling activity is additional (except for material types excluded in Step 1).
If No: Move to Step 3b</t>
  </si>
  <si>
    <t>Step 3a: Provide explanation to justify answer.</t>
  </si>
  <si>
    <t>Step 3b: Investment Analysis</t>
  </si>
  <si>
    <t>Step 3b: Is the internal rate of return of the recycling activity less favorable than the benchmark?</t>
  </si>
  <si>
    <t>If Yes: The recycling activity is additional (except for material types excluded in Step 1).
If No: The recycling activity is not additional.</t>
  </si>
  <si>
    <t>Step 3b: Provide explanation to justify answer.</t>
  </si>
  <si>
    <t>Flowchart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</si>
</sst>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4"/>
      <color rgb="FF000000"/>
      <name val="Calibri"/>
      <family val="2"/>
    </font>
    <font>
      <sz val="11"/>
      <color rgb="FF000000"/>
      <name val="Calibri"/>
      <family val="2"/>
    </font>
    <font>
      <u/>
      <sz val="11"/>
      <color theme="10"/>
      <name val="Aptos Narrow"/>
      <family val="2"/>
      <scheme val="minor"/>
    </font>
    <font>
      <vertAlign val="subscript"/>
      <sz val="11"/>
      <color rgb="FF000000"/>
      <name val="Calibri"/>
      <family val="2"/>
    </font>
    <font>
      <b/>
      <sz val="11"/>
      <color rgb="FF000000"/>
      <name val="Calibri"/>
      <family val="2"/>
    </font>
    <font>
      <b/>
      <sz val="14"/>
      <color rgb="FF000000"/>
      <name val="Aptos Narrow"/>
      <family val="2"/>
      <scheme val="minor"/>
    </font>
    <font>
      <b/>
      <sz val="16"/>
      <color rgb="FF000000"/>
      <name val="Aptos Narrow"/>
      <family val="2"/>
      <scheme val="minor"/>
    </font>
    <font>
      <sz val="11"/>
      <color rgb="FF000000"/>
      <name val="Aptos Narrow"/>
      <family val="2"/>
      <scheme val="minor"/>
    </font>
    <font>
      <sz val="14"/>
      <color theme="1"/>
      <name val="Aptos Narrow"/>
      <family val="2"/>
      <scheme val="minor"/>
    </font>
    <font>
      <sz val="20"/>
      <color theme="1"/>
      <name val="Aptos Narrow"/>
      <family val="2"/>
      <scheme val="minor"/>
    </font>
    <font>
      <sz val="11"/>
      <color rgb="FF000000"/>
      <name val="Aptos Narrow"/>
      <scheme val="minor"/>
    </font>
    <font>
      <b/>
      <sz val="11"/>
      <color rgb="FF000000"/>
      <name val="Calibri"/>
    </font>
    <font>
      <sz val="11"/>
      <color rgb="FF000000"/>
      <name val="Calibri"/>
    </font>
    <font>
      <sz val="11"/>
      <color rgb="FF000000"/>
      <name val="Calibri"/>
      <charset val="1"/>
    </font>
  </fonts>
  <fills count="6">
    <fill>
      <patternFill patternType="none"/>
    </fill>
    <fill>
      <patternFill patternType="gray125"/>
    </fill>
    <fill>
      <patternFill patternType="solid">
        <fgColor rgb="FFBFBFBF"/>
        <bgColor rgb="FF000000"/>
      </patternFill>
    </fill>
    <fill>
      <patternFill patternType="solid">
        <fgColor rgb="FFE2EFDA"/>
        <bgColor rgb="FF000000"/>
      </patternFill>
    </fill>
    <fill>
      <patternFill patternType="solid">
        <fgColor rgb="FF92D05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applyAlignment="1">
      <alignment horizontal="center" wrapText="1"/>
    </xf>
    <xf numFmtId="0" fontId="1" fillId="0" borderId="0" xfId="0" applyFont="1" applyAlignment="1">
      <alignment horizontal="center"/>
    </xf>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horizontal="left"/>
    </xf>
    <xf numFmtId="0" fontId="2" fillId="0" borderId="0" xfId="0" applyFont="1" applyAlignment="1">
      <alignment horizontal="left"/>
    </xf>
    <xf numFmtId="0" fontId="3" fillId="0" borderId="0" xfId="1" applyAlignment="1">
      <alignment horizontal="left"/>
    </xf>
    <xf numFmtId="14" fontId="2" fillId="0" borderId="0" xfId="0" applyNumberFormat="1" applyFont="1" applyAlignment="1">
      <alignment horizontal="left" wrapText="1"/>
    </xf>
    <xf numFmtId="0" fontId="2" fillId="0" borderId="0" xfId="0" applyFont="1" applyAlignment="1">
      <alignment horizontal="left" wrapText="1"/>
    </xf>
    <xf numFmtId="0" fontId="2" fillId="3" borderId="0" xfId="0" applyFont="1" applyFill="1"/>
    <xf numFmtId="0" fontId="2" fillId="3" borderId="0" xfId="0" applyFont="1" applyFill="1" applyAlignment="1">
      <alignment wrapText="1"/>
    </xf>
    <xf numFmtId="0" fontId="0" fillId="4" borderId="0" xfId="0" applyFill="1"/>
    <xf numFmtId="0" fontId="2" fillId="4" borderId="0" xfId="0" applyFont="1" applyFill="1"/>
    <xf numFmtId="0" fontId="0" fillId="4" borderId="0" xfId="0" applyFill="1" applyAlignment="1">
      <alignment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left"/>
    </xf>
    <xf numFmtId="0" fontId="8" fillId="0" borderId="0" xfId="0" applyFont="1" applyAlignment="1">
      <alignment horizontal="left" vertical="center"/>
    </xf>
    <xf numFmtId="0" fontId="8" fillId="0" borderId="0" xfId="0" applyFont="1"/>
    <xf numFmtId="0" fontId="9" fillId="0" borderId="0" xfId="0" applyFont="1" applyAlignment="1">
      <alignment vertical="center" wrapText="1"/>
    </xf>
    <xf numFmtId="0" fontId="8" fillId="0" borderId="0" xfId="0" applyFont="1" applyAlignment="1">
      <alignment horizontal="left"/>
    </xf>
    <xf numFmtId="0" fontId="10" fillId="0" borderId="0" xfId="0" applyFont="1" applyAlignment="1">
      <alignment horizontal="center" vertical="center"/>
    </xf>
    <xf numFmtId="0" fontId="8" fillId="5" borderId="0" xfId="0" applyFont="1" applyFill="1" applyAlignment="1">
      <alignment horizontal="left" vertical="center"/>
    </xf>
    <xf numFmtId="0" fontId="8" fillId="5" borderId="0" xfId="0" applyFont="1" applyFill="1"/>
    <xf numFmtId="0" fontId="9" fillId="5" borderId="0" xfId="0" applyFont="1" applyFill="1" applyAlignment="1">
      <alignment horizontal="left" vertical="center" wrapText="1"/>
    </xf>
    <xf numFmtId="0" fontId="0" fillId="5" borderId="0" xfId="0" applyFill="1" applyAlignment="1">
      <alignment vertical="center" wrapText="1"/>
    </xf>
    <xf numFmtId="0" fontId="0" fillId="5" borderId="0" xfId="0" applyFill="1" applyAlignment="1">
      <alignment horizontal="left"/>
    </xf>
    <xf numFmtId="0" fontId="2" fillId="4" borderId="0" xfId="0" applyFont="1" applyFill="1" applyAlignment="1">
      <alignment wrapText="1"/>
    </xf>
    <xf numFmtId="0" fontId="11" fillId="5" borderId="0" xfId="0" applyFont="1" applyFill="1" applyAlignment="1">
      <alignment vertical="center" wrapText="1"/>
    </xf>
    <xf numFmtId="0" fontId="13" fillId="3" borderId="0" xfId="0" applyFont="1" applyFill="1" applyAlignment="1">
      <alignment wrapText="1"/>
    </xf>
    <xf numFmtId="0" fontId="0" fillId="0" borderId="0" xfId="0" applyAlignment="1">
      <alignment horizontal="right"/>
    </xf>
    <xf numFmtId="0" fontId="2" fillId="0" borderId="0" xfId="0" applyFont="1" applyAlignment="1">
      <alignment horizontal="right"/>
    </xf>
    <xf numFmtId="0" fontId="2" fillId="3" borderId="0" xfId="0" applyFont="1" applyFill="1" applyAlignment="1">
      <alignment horizontal="right"/>
    </xf>
    <xf numFmtId="0" fontId="14" fillId="0" borderId="0" xfId="0" applyFont="1" applyAlignment="1">
      <alignment horizontal="right"/>
    </xf>
    <xf numFmtId="0" fontId="13" fillId="0" borderId="0" xfId="0" applyFont="1"/>
    <xf numFmtId="0" fontId="1" fillId="2" borderId="0" xfId="0" applyFont="1" applyFill="1" applyAlignment="1">
      <alignment horizontal="center"/>
    </xf>
    <xf numFmtId="0" fontId="7" fillId="2"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13</xdr:row>
      <xdr:rowOff>276225</xdr:rowOff>
    </xdr:from>
    <xdr:to>
      <xdr:col>7</xdr:col>
      <xdr:colOff>286759</xdr:colOff>
      <xdr:row>43</xdr:row>
      <xdr:rowOff>29387</xdr:rowOff>
    </xdr:to>
    <xdr:pic>
      <xdr:nvPicPr>
        <xdr:cNvPr id="3" name="Picture 2">
          <a:extLst>
            <a:ext uri="{FF2B5EF4-FFF2-40B4-BE49-F238E27FC236}">
              <a16:creationId xmlns:a16="http://schemas.microsoft.com/office/drawing/2014/main" id="{8861DF93-7A94-070F-17A7-BD705CC60552}"/>
            </a:ext>
          </a:extLst>
        </xdr:cNvPr>
        <xdr:cNvPicPr>
          <a:picLocks noChangeAspect="1"/>
        </xdr:cNvPicPr>
      </xdr:nvPicPr>
      <xdr:blipFill>
        <a:blip xmlns:r="http://schemas.openxmlformats.org/officeDocument/2006/relationships" r:embed="rId1"/>
        <a:stretch>
          <a:fillRect/>
        </a:stretch>
      </xdr:blipFill>
      <xdr:spPr>
        <a:xfrm>
          <a:off x="3333750" y="7496175"/>
          <a:ext cx="7230484" cy="58205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iline Molina" id="{09CE02C8-EAC0-45B5-B7E8-667056A4960C}"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36" dT="2024-03-13T15:27:46.98" personId="{09CE02C8-EAC0-45B5-B7E8-667056A4960C}" id="{A99DBECA-61D0-499F-8C1B-35AE2E837A76}">
    <text>Eq 2</text>
  </threadedComment>
  <threadedComment ref="F38" dT="2024-03-13T17:05:27.39" personId="{09CE02C8-EAC0-45B5-B7E8-667056A4960C}" id="{10B908CB-652C-4DA4-ACB1-32435FFD13C6}">
    <text>First half of eq 2</text>
  </threadedComment>
  <threadedComment ref="F56" dT="2024-03-13T17:05:50.72" personId="{09CE02C8-EAC0-45B5-B7E8-667056A4960C}" id="{93ECC2AF-AACB-41CA-83EA-D13B06C29FC6}">
    <text>Second half of eq 2</text>
  </threadedComment>
  <threadedComment ref="F70" dT="2024-03-13T15:27:46.98" personId="{09CE02C8-EAC0-45B5-B7E8-667056A4960C}" id="{BE3DE641-3DC3-4FC4-B6E9-B83CEE8A6091}">
    <text>Eq 3</text>
  </threadedComment>
  <threadedComment ref="F72" dT="2024-03-13T17:05:27.39" personId="{09CE02C8-EAC0-45B5-B7E8-667056A4960C}" id="{B58B3189-1142-4150-BE86-F88C1CE91CBF}">
    <text>First half of eq 3</text>
  </threadedComment>
  <threadedComment ref="F90" dT="2024-03-13T17:05:50.72" personId="{09CE02C8-EAC0-45B5-B7E8-667056A4960C}" id="{0A70CB67-9416-4E33-8BD1-023D69DAD56C}">
    <text>Second half of eq 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4A22-ACAE-48F8-9DB4-45B14224F52F}">
  <dimension ref="A1:H104"/>
  <sheetViews>
    <sheetView tabSelected="1" topLeftCell="A34" zoomScaleNormal="100" workbookViewId="0">
      <selection activeCell="G40" sqref="G40"/>
    </sheetView>
  </sheetViews>
  <sheetFormatPr defaultRowHeight="15"/>
  <cols>
    <col min="1" max="1" width="16.28515625" customWidth="1"/>
    <col min="2" max="2" width="20" customWidth="1"/>
    <col min="3" max="3" width="17.42578125" customWidth="1"/>
    <col min="4" max="4" width="23.5703125" customWidth="1"/>
    <col min="5" max="5" width="24.140625" customWidth="1"/>
    <col min="6" max="6" width="54.85546875" customWidth="1"/>
    <col min="7" max="7" width="55" customWidth="1"/>
    <col min="8" max="8" width="55.140625" customWidth="1"/>
  </cols>
  <sheetData>
    <row r="1" spans="1:8" ht="56.25">
      <c r="A1" s="1" t="s">
        <v>0</v>
      </c>
      <c r="B1" s="1" t="s">
        <v>1</v>
      </c>
      <c r="C1" s="1" t="s">
        <v>2</v>
      </c>
      <c r="D1" s="1" t="s">
        <v>3</v>
      </c>
      <c r="E1" s="2" t="s">
        <v>4</v>
      </c>
      <c r="F1" s="2" t="s">
        <v>5</v>
      </c>
      <c r="G1" s="2" t="s">
        <v>6</v>
      </c>
      <c r="H1" s="2" t="s">
        <v>7</v>
      </c>
    </row>
    <row r="2" spans="1:8" ht="18.75">
      <c r="A2" s="39" t="s">
        <v>8</v>
      </c>
      <c r="B2" s="39"/>
      <c r="C2" s="39"/>
      <c r="D2" s="39"/>
      <c r="E2" s="39"/>
      <c r="F2" s="39"/>
      <c r="G2" s="39"/>
      <c r="H2" s="39"/>
    </row>
    <row r="3" spans="1:8" ht="30">
      <c r="A3" s="3" t="s">
        <v>9</v>
      </c>
      <c r="B3" s="3"/>
      <c r="C3" s="3" t="s">
        <v>10</v>
      </c>
      <c r="D3" s="3" t="s">
        <v>11</v>
      </c>
      <c r="E3" s="3" t="s">
        <v>12</v>
      </c>
      <c r="F3" s="3" t="s">
        <v>13</v>
      </c>
      <c r="G3" s="5" t="s">
        <v>14</v>
      </c>
      <c r="H3" s="3"/>
    </row>
    <row r="4" spans="1:8">
      <c r="A4" s="3" t="s">
        <v>9</v>
      </c>
      <c r="B4" s="3"/>
      <c r="C4" s="3" t="s">
        <v>9</v>
      </c>
      <c r="D4" s="3" t="s">
        <v>11</v>
      </c>
      <c r="E4" s="3" t="s">
        <v>12</v>
      </c>
      <c r="F4" s="3" t="s">
        <v>15</v>
      </c>
      <c r="G4" s="7" t="s">
        <v>16</v>
      </c>
      <c r="H4" s="3"/>
    </row>
    <row r="5" spans="1:8">
      <c r="A5" s="3" t="s">
        <v>9</v>
      </c>
      <c r="B5" s="3"/>
      <c r="C5" s="3" t="s">
        <v>9</v>
      </c>
      <c r="D5" s="3" t="s">
        <v>11</v>
      </c>
      <c r="E5" s="3" t="s">
        <v>12</v>
      </c>
      <c r="F5" s="3" t="s">
        <v>17</v>
      </c>
      <c r="G5" s="5" t="s">
        <v>18</v>
      </c>
      <c r="H5" s="3"/>
    </row>
    <row r="6" spans="1:8">
      <c r="A6" s="3" t="s">
        <v>9</v>
      </c>
      <c r="B6" s="3"/>
      <c r="C6" s="3" t="s">
        <v>9</v>
      </c>
      <c r="D6" s="3" t="s">
        <v>11</v>
      </c>
      <c r="E6" s="3" t="s">
        <v>12</v>
      </c>
      <c r="F6" s="3" t="s">
        <v>19</v>
      </c>
      <c r="G6" s="5" t="s">
        <v>20</v>
      </c>
      <c r="H6" s="3"/>
    </row>
    <row r="7" spans="1:8">
      <c r="A7" s="3" t="s">
        <v>9</v>
      </c>
      <c r="B7" s="3"/>
      <c r="C7" s="3" t="s">
        <v>9</v>
      </c>
      <c r="D7" s="3" t="s">
        <v>11</v>
      </c>
      <c r="E7" s="3" t="s">
        <v>12</v>
      </c>
      <c r="F7" s="3" t="s">
        <v>21</v>
      </c>
      <c r="G7" s="5" t="s">
        <v>22</v>
      </c>
      <c r="H7" s="3"/>
    </row>
    <row r="8" spans="1:8">
      <c r="A8" s="3" t="s">
        <v>9</v>
      </c>
      <c r="B8" s="3"/>
      <c r="C8" s="3" t="s">
        <v>9</v>
      </c>
      <c r="D8" s="3" t="s">
        <v>11</v>
      </c>
      <c r="E8" s="3" t="s">
        <v>12</v>
      </c>
      <c r="F8" s="3" t="s">
        <v>23</v>
      </c>
      <c r="G8" s="38" t="s">
        <v>24</v>
      </c>
      <c r="H8" s="3"/>
    </row>
    <row r="9" spans="1:8">
      <c r="A9" s="3" t="s">
        <v>9</v>
      </c>
      <c r="B9" s="3"/>
      <c r="C9" s="3" t="s">
        <v>9</v>
      </c>
      <c r="D9" s="3" t="s">
        <v>11</v>
      </c>
      <c r="E9" s="3" t="s">
        <v>12</v>
      </c>
      <c r="F9" s="3" t="s">
        <v>25</v>
      </c>
      <c r="G9" s="38" t="s">
        <v>26</v>
      </c>
      <c r="H9" s="3"/>
    </row>
    <row r="10" spans="1:8" ht="45">
      <c r="A10" s="3" t="s">
        <v>9</v>
      </c>
      <c r="B10" s="3"/>
      <c r="C10" s="3" t="s">
        <v>9</v>
      </c>
      <c r="D10" s="3" t="s">
        <v>27</v>
      </c>
      <c r="E10" s="3" t="s">
        <v>12</v>
      </c>
      <c r="F10" s="5" t="s">
        <v>28</v>
      </c>
      <c r="G10" s="3" t="s">
        <v>29</v>
      </c>
      <c r="H10" s="3"/>
    </row>
    <row r="11" spans="1:8">
      <c r="A11" s="3" t="s">
        <v>9</v>
      </c>
      <c r="B11" s="3"/>
      <c r="C11" s="3" t="s">
        <v>9</v>
      </c>
      <c r="D11" s="3" t="s">
        <v>11</v>
      </c>
      <c r="E11" s="3" t="s">
        <v>12</v>
      </c>
      <c r="F11" s="3" t="s">
        <v>30</v>
      </c>
      <c r="G11" s="5" t="s">
        <v>31</v>
      </c>
      <c r="H11" s="3"/>
    </row>
    <row r="12" spans="1:8">
      <c r="A12" s="3" t="s">
        <v>9</v>
      </c>
      <c r="B12" s="3"/>
      <c r="C12" s="3" t="s">
        <v>9</v>
      </c>
      <c r="D12" s="3" t="s">
        <v>11</v>
      </c>
      <c r="E12" s="3" t="s">
        <v>12</v>
      </c>
      <c r="F12" s="3" t="s">
        <v>32</v>
      </c>
      <c r="G12" s="7" t="s">
        <v>33</v>
      </c>
      <c r="H12" s="3"/>
    </row>
    <row r="13" spans="1:8">
      <c r="A13" s="3" t="s">
        <v>9</v>
      </c>
      <c r="B13" s="3"/>
      <c r="C13" s="3" t="s">
        <v>9</v>
      </c>
      <c r="D13" s="3" t="s">
        <v>34</v>
      </c>
      <c r="E13" s="3" t="s">
        <v>12</v>
      </c>
      <c r="F13" s="3" t="s">
        <v>35</v>
      </c>
      <c r="G13" s="7" t="s">
        <v>36</v>
      </c>
      <c r="H13" s="3"/>
    </row>
    <row r="14" spans="1:8">
      <c r="A14" s="3" t="s">
        <v>9</v>
      </c>
      <c r="B14" s="3"/>
      <c r="C14" s="3" t="s">
        <v>9</v>
      </c>
      <c r="D14" s="3" t="s">
        <v>11</v>
      </c>
      <c r="E14" s="3" t="s">
        <v>12</v>
      </c>
      <c r="F14" s="3" t="s">
        <v>37</v>
      </c>
      <c r="G14" s="7" t="s">
        <v>38</v>
      </c>
      <c r="H14" s="3"/>
    </row>
    <row r="15" spans="1:8">
      <c r="A15" s="3" t="s">
        <v>9</v>
      </c>
      <c r="B15" s="3"/>
      <c r="C15" s="3" t="s">
        <v>9</v>
      </c>
      <c r="D15" s="3" t="s">
        <v>39</v>
      </c>
      <c r="E15" s="3" t="s">
        <v>12</v>
      </c>
      <c r="F15" s="3" t="s">
        <v>40</v>
      </c>
      <c r="G15" s="7" t="s">
        <v>41</v>
      </c>
      <c r="H15" s="3"/>
    </row>
    <row r="16" spans="1:8">
      <c r="A16" s="3" t="s">
        <v>9</v>
      </c>
      <c r="B16" s="3"/>
      <c r="C16" s="3" t="s">
        <v>9</v>
      </c>
      <c r="D16" s="3" t="s">
        <v>42</v>
      </c>
      <c r="E16" s="3" t="s">
        <v>12</v>
      </c>
      <c r="F16" s="3" t="s">
        <v>43</v>
      </c>
      <c r="G16" s="7" t="s">
        <v>44</v>
      </c>
      <c r="H16" s="3"/>
    </row>
    <row r="17" spans="1:8">
      <c r="A17" s="3" t="s">
        <v>9</v>
      </c>
      <c r="B17" s="3"/>
      <c r="C17" s="3" t="s">
        <v>9</v>
      </c>
      <c r="D17" s="3" t="s">
        <v>45</v>
      </c>
      <c r="E17" s="3" t="s">
        <v>12</v>
      </c>
      <c r="F17" s="3" t="s">
        <v>46</v>
      </c>
      <c r="G17" s="8" t="s">
        <v>47</v>
      </c>
      <c r="H17" s="3"/>
    </row>
    <row r="18" spans="1:8" ht="30">
      <c r="A18" s="3" t="s">
        <v>9</v>
      </c>
      <c r="B18" s="3"/>
      <c r="C18" s="3" t="s">
        <v>9</v>
      </c>
      <c r="D18" s="3" t="s">
        <v>11</v>
      </c>
      <c r="E18" s="3" t="s">
        <v>12</v>
      </c>
      <c r="F18" s="3" t="s">
        <v>48</v>
      </c>
      <c r="G18" s="5" t="s">
        <v>49</v>
      </c>
      <c r="H18" s="3"/>
    </row>
    <row r="19" spans="1:8">
      <c r="A19" s="3" t="s">
        <v>9</v>
      </c>
      <c r="B19" s="3"/>
      <c r="C19" s="3" t="s">
        <v>9</v>
      </c>
      <c r="D19" s="5" t="s">
        <v>50</v>
      </c>
      <c r="E19" s="3" t="s">
        <v>12</v>
      </c>
      <c r="F19" s="3" t="s">
        <v>51</v>
      </c>
      <c r="G19" s="3" t="s">
        <v>52</v>
      </c>
      <c r="H19" s="3"/>
    </row>
    <row r="20" spans="1:8">
      <c r="A20" s="3" t="s">
        <v>9</v>
      </c>
      <c r="B20" s="3"/>
      <c r="C20" s="3" t="s">
        <v>9</v>
      </c>
      <c r="D20" s="3" t="s">
        <v>53</v>
      </c>
      <c r="E20" s="3" t="s">
        <v>12</v>
      </c>
      <c r="F20" s="3" t="s">
        <v>54</v>
      </c>
      <c r="G20" s="9">
        <v>45215</v>
      </c>
      <c r="H20" s="3"/>
    </row>
    <row r="21" spans="1:8">
      <c r="A21" s="3" t="s">
        <v>9</v>
      </c>
      <c r="B21" s="3"/>
      <c r="C21" s="7" t="s">
        <v>9</v>
      </c>
      <c r="D21" s="3" t="s">
        <v>55</v>
      </c>
      <c r="E21" s="3" t="s">
        <v>12</v>
      </c>
      <c r="F21" s="3" t="s">
        <v>56</v>
      </c>
      <c r="G21" s="7" t="s">
        <v>57</v>
      </c>
      <c r="H21" s="3"/>
    </row>
    <row r="22" spans="1:8">
      <c r="A22" s="3" t="s">
        <v>9</v>
      </c>
      <c r="B22" s="3"/>
      <c r="C22" s="7" t="s">
        <v>9</v>
      </c>
      <c r="D22" s="3" t="s">
        <v>55</v>
      </c>
      <c r="E22" s="3" t="s">
        <v>12</v>
      </c>
      <c r="F22" s="7" t="s">
        <v>58</v>
      </c>
      <c r="G22" s="7" t="s">
        <v>57</v>
      </c>
      <c r="H22" s="3"/>
    </row>
    <row r="23" spans="1:8" ht="30">
      <c r="A23" s="3" t="s">
        <v>9</v>
      </c>
      <c r="B23" s="3"/>
      <c r="C23" s="7" t="s">
        <v>10</v>
      </c>
      <c r="D23" s="3" t="s">
        <v>11</v>
      </c>
      <c r="E23" s="3" t="s">
        <v>12</v>
      </c>
      <c r="F23" s="7" t="s">
        <v>59</v>
      </c>
      <c r="G23" s="10" t="s">
        <v>60</v>
      </c>
      <c r="H23" s="3"/>
    </row>
    <row r="24" spans="1:8" ht="30">
      <c r="A24" s="3" t="s">
        <v>9</v>
      </c>
      <c r="B24" s="3"/>
      <c r="C24" s="7" t="s">
        <v>9</v>
      </c>
      <c r="D24" s="3" t="s">
        <v>11</v>
      </c>
      <c r="E24" s="3" t="s">
        <v>12</v>
      </c>
      <c r="F24" s="5" t="s">
        <v>61</v>
      </c>
      <c r="G24" s="5" t="s">
        <v>62</v>
      </c>
      <c r="H24" s="3"/>
    </row>
    <row r="25" spans="1:8" ht="30">
      <c r="A25" s="3" t="s">
        <v>9</v>
      </c>
      <c r="B25" s="3"/>
      <c r="C25" s="7" t="s">
        <v>9</v>
      </c>
      <c r="D25" s="3" t="s">
        <v>11</v>
      </c>
      <c r="E25" s="3" t="s">
        <v>12</v>
      </c>
      <c r="F25" s="3" t="s">
        <v>63</v>
      </c>
      <c r="G25" s="5" t="s">
        <v>64</v>
      </c>
      <c r="H25" s="3"/>
    </row>
    <row r="26" spans="1:8" ht="140.25" customHeight="1">
      <c r="A26" s="3" t="s">
        <v>9</v>
      </c>
      <c r="B26" s="3"/>
      <c r="C26" s="7" t="s">
        <v>9</v>
      </c>
      <c r="D26" s="3" t="s">
        <v>65</v>
      </c>
      <c r="E26" s="3" t="s">
        <v>12</v>
      </c>
      <c r="F26" s="5" t="s">
        <v>66</v>
      </c>
      <c r="G26" s="5"/>
      <c r="H26" s="3"/>
    </row>
    <row r="27" spans="1:8" ht="75">
      <c r="A27" s="3" t="s">
        <v>9</v>
      </c>
      <c r="B27" s="3"/>
      <c r="C27" s="7" t="s">
        <v>10</v>
      </c>
      <c r="D27" s="3" t="s">
        <v>67</v>
      </c>
      <c r="E27" s="3" t="s">
        <v>12</v>
      </c>
      <c r="F27" s="5" t="s">
        <v>68</v>
      </c>
      <c r="G27" s="5"/>
      <c r="H27" s="3"/>
    </row>
    <row r="28" spans="1:8">
      <c r="A28" s="3" t="s">
        <v>9</v>
      </c>
      <c r="B28" s="3"/>
      <c r="C28" s="7" t="s">
        <v>9</v>
      </c>
      <c r="D28" s="3" t="s">
        <v>11</v>
      </c>
      <c r="E28" s="3" t="s">
        <v>12</v>
      </c>
      <c r="F28" s="3" t="s">
        <v>69</v>
      </c>
      <c r="G28" s="3" t="s">
        <v>70</v>
      </c>
      <c r="H28" s="3"/>
    </row>
    <row r="29" spans="1:8" ht="18.75">
      <c r="A29" s="39" t="s">
        <v>71</v>
      </c>
      <c r="B29" s="39"/>
      <c r="C29" s="39"/>
      <c r="D29" s="39"/>
      <c r="E29" s="39"/>
      <c r="F29" s="39"/>
      <c r="G29" s="39"/>
      <c r="H29" s="39"/>
    </row>
    <row r="30" spans="1:8" ht="30">
      <c r="A30" s="14" t="s">
        <v>9</v>
      </c>
      <c r="B30" s="14"/>
      <c r="C30" s="14"/>
      <c r="D30" s="14" t="s">
        <v>72</v>
      </c>
      <c r="E30" s="14" t="s">
        <v>12</v>
      </c>
      <c r="F30" s="31" t="s">
        <v>73</v>
      </c>
      <c r="G30" s="14" t="s">
        <v>74</v>
      </c>
      <c r="H30" s="31" t="s">
        <v>75</v>
      </c>
    </row>
    <row r="31" spans="1:8" ht="18.75">
      <c r="A31" s="39" t="s">
        <v>76</v>
      </c>
      <c r="B31" s="39"/>
      <c r="C31" s="39"/>
      <c r="D31" s="39"/>
      <c r="E31" s="39"/>
      <c r="F31" s="39"/>
      <c r="G31" s="39"/>
      <c r="H31" s="39"/>
    </row>
    <row r="32" spans="1:8" ht="180">
      <c r="A32" s="11" t="s">
        <v>9</v>
      </c>
      <c r="B32" s="11"/>
      <c r="C32" s="11" t="s">
        <v>10</v>
      </c>
      <c r="D32" s="11" t="s">
        <v>77</v>
      </c>
      <c r="E32" s="11" t="s">
        <v>5</v>
      </c>
      <c r="F32" s="12" t="s">
        <v>78</v>
      </c>
      <c r="G32" s="11" t="s">
        <v>79</v>
      </c>
      <c r="H32" s="33" t="s">
        <v>80</v>
      </c>
    </row>
    <row r="33" spans="1:8" ht="285">
      <c r="A33" s="11" t="s">
        <v>9</v>
      </c>
      <c r="B33" s="11"/>
      <c r="C33" s="11" t="s">
        <v>10</v>
      </c>
      <c r="D33" s="11" t="s">
        <v>81</v>
      </c>
      <c r="E33" s="11" t="s">
        <v>5</v>
      </c>
      <c r="F33" s="12" t="s">
        <v>82</v>
      </c>
      <c r="G33" s="11" t="s">
        <v>83</v>
      </c>
      <c r="H33" s="12" t="s">
        <v>84</v>
      </c>
    </row>
    <row r="34" spans="1:8" ht="285">
      <c r="A34" s="11" t="s">
        <v>9</v>
      </c>
      <c r="B34" s="11"/>
      <c r="C34" s="11" t="s">
        <v>10</v>
      </c>
      <c r="D34" s="11" t="s">
        <v>81</v>
      </c>
      <c r="E34" s="11" t="s">
        <v>5</v>
      </c>
      <c r="F34" s="12" t="s">
        <v>85</v>
      </c>
      <c r="G34" s="11"/>
      <c r="H34" s="12" t="s">
        <v>84</v>
      </c>
    </row>
    <row r="35" spans="1:8" ht="18.75">
      <c r="A35" s="39" t="s">
        <v>86</v>
      </c>
      <c r="B35" s="39"/>
      <c r="C35" s="39"/>
      <c r="D35" s="39"/>
      <c r="E35" s="39"/>
      <c r="F35" s="39"/>
      <c r="G35" s="39"/>
      <c r="H35" s="39"/>
    </row>
    <row r="36" spans="1:8" ht="18">
      <c r="A36" s="13" t="s">
        <v>9</v>
      </c>
      <c r="B36" s="13"/>
      <c r="C36" s="13" t="s">
        <v>10</v>
      </c>
      <c r="D36" s="13" t="s">
        <v>87</v>
      </c>
      <c r="E36" s="14" t="s">
        <v>88</v>
      </c>
      <c r="F36" s="13" t="s">
        <v>89</v>
      </c>
      <c r="G36" s="13">
        <f>G38+G56</f>
        <v>41.6</v>
      </c>
      <c r="H36" s="13"/>
    </row>
    <row r="37" spans="1:8" ht="18.75">
      <c r="A37" s="39" t="s">
        <v>90</v>
      </c>
      <c r="B37" s="39"/>
      <c r="C37" s="39"/>
      <c r="D37" s="39"/>
      <c r="E37" s="39"/>
      <c r="F37" s="39"/>
      <c r="G37" s="39"/>
      <c r="H37" s="39"/>
    </row>
    <row r="38" spans="1:8" ht="31.5">
      <c r="A38" s="13" t="s">
        <v>9</v>
      </c>
      <c r="B38" s="13"/>
      <c r="C38" s="13" t="s">
        <v>9</v>
      </c>
      <c r="D38" s="13" t="s">
        <v>87</v>
      </c>
      <c r="E38" s="14" t="s">
        <v>91</v>
      </c>
      <c r="F38" s="15" t="s">
        <v>92</v>
      </c>
      <c r="G38" s="13">
        <f>SUM((G46*G45),(G54*G53))</f>
        <v>1.6</v>
      </c>
      <c r="H38" s="13"/>
    </row>
    <row r="39" spans="1:8" ht="18.75">
      <c r="A39" s="39" t="s">
        <v>93</v>
      </c>
      <c r="B39" s="39"/>
      <c r="C39" s="39"/>
      <c r="D39" s="39"/>
      <c r="E39" s="39"/>
      <c r="F39" s="39"/>
      <c r="G39" s="39"/>
      <c r="H39" s="39"/>
    </row>
    <row r="40" spans="1:8">
      <c r="A40" s="3" t="s">
        <v>9</v>
      </c>
      <c r="B40" s="3"/>
      <c r="C40" s="3" t="s">
        <v>9</v>
      </c>
      <c r="D40" s="3" t="s">
        <v>11</v>
      </c>
      <c r="E40" s="3" t="s">
        <v>94</v>
      </c>
      <c r="F40" s="5" t="s">
        <v>95</v>
      </c>
      <c r="G40" s="37" t="s">
        <v>96</v>
      </c>
      <c r="H40" s="3"/>
    </row>
    <row r="41" spans="1:8" ht="90">
      <c r="A41" s="11" t="s">
        <v>9</v>
      </c>
      <c r="B41" s="11"/>
      <c r="C41" s="11" t="s">
        <v>9</v>
      </c>
      <c r="D41" s="11" t="s">
        <v>77</v>
      </c>
      <c r="E41" s="11" t="s">
        <v>5</v>
      </c>
      <c r="F41" s="12" t="s">
        <v>97</v>
      </c>
      <c r="G41" s="36" t="s">
        <v>98</v>
      </c>
      <c r="H41" s="12" t="s">
        <v>99</v>
      </c>
    </row>
    <row r="42" spans="1:8" ht="60">
      <c r="A42" s="11" t="str">
        <f>IF(G41="Option 1","Yes","No")</f>
        <v>Yes</v>
      </c>
      <c r="B42" s="11"/>
      <c r="C42" s="11" t="s">
        <v>9</v>
      </c>
      <c r="D42" s="11" t="s">
        <v>77</v>
      </c>
      <c r="E42" s="11" t="s">
        <v>5</v>
      </c>
      <c r="F42" s="12" t="s">
        <v>100</v>
      </c>
      <c r="G42" s="36" t="s">
        <v>101</v>
      </c>
      <c r="H42" s="12"/>
    </row>
    <row r="43" spans="1:8" ht="30">
      <c r="A43" s="13" t="str">
        <f>IF(G41="Option 1","Yes","No")</f>
        <v>Yes</v>
      </c>
      <c r="B43" s="13"/>
      <c r="C43" s="13" t="s">
        <v>9</v>
      </c>
      <c r="D43" s="13" t="s">
        <v>87</v>
      </c>
      <c r="E43" s="14" t="s">
        <v>102</v>
      </c>
      <c r="F43" s="15" t="s">
        <v>103</v>
      </c>
      <c r="G43" s="13">
        <f>IF(AND(G42="Composite material (unspecified)"),0.04,IF(AND(G42="Used beverage cartons"),0.2,IF(AND(G42="Paper cups"),0.05,IF(AND(G42="E-waste"),0.04,IF(AND(G42="Non-composite material"),0)))))</f>
        <v>0.04</v>
      </c>
      <c r="H43" s="13"/>
    </row>
    <row r="44" spans="1:8" ht="30">
      <c r="A44" t="str">
        <f>IF(G41="Option 2","Yes","No")</f>
        <v>No</v>
      </c>
      <c r="C44" s="3" t="s">
        <v>9</v>
      </c>
      <c r="D44" t="s">
        <v>104</v>
      </c>
      <c r="E44" s="3" t="s">
        <v>105</v>
      </c>
      <c r="F44" s="4" t="s">
        <v>103</v>
      </c>
      <c r="G44">
        <v>1</v>
      </c>
    </row>
    <row r="45" spans="1:8">
      <c r="A45" s="13" t="s">
        <v>9</v>
      </c>
      <c r="B45" s="13"/>
      <c r="C45" s="13" t="s">
        <v>9</v>
      </c>
      <c r="D45" s="13" t="s">
        <v>87</v>
      </c>
      <c r="E45" s="14" t="s">
        <v>106</v>
      </c>
      <c r="F45" s="15" t="s">
        <v>107</v>
      </c>
      <c r="G45" s="13">
        <f>IF(AND(G41="Option 1"),G43,IF(AND(G41="Option 2"),G44))</f>
        <v>0.04</v>
      </c>
      <c r="H45" s="13"/>
    </row>
    <row r="46" spans="1:8" ht="31.5">
      <c r="A46" t="s">
        <v>9</v>
      </c>
      <c r="C46" s="3" t="s">
        <v>9</v>
      </c>
      <c r="D46" t="s">
        <v>104</v>
      </c>
      <c r="E46" s="3" t="s">
        <v>91</v>
      </c>
      <c r="F46" s="4" t="s">
        <v>92</v>
      </c>
      <c r="G46">
        <v>20</v>
      </c>
    </row>
    <row r="47" spans="1:8" ht="18.75">
      <c r="A47" s="39" t="s">
        <v>93</v>
      </c>
      <c r="B47" s="39"/>
      <c r="C47" s="39"/>
      <c r="D47" s="39"/>
      <c r="E47" s="39"/>
      <c r="F47" s="39"/>
      <c r="G47" s="39"/>
      <c r="H47" s="39"/>
    </row>
    <row r="48" spans="1:8">
      <c r="A48" s="3" t="s">
        <v>9</v>
      </c>
      <c r="B48" s="3"/>
      <c r="C48" s="3" t="s">
        <v>9</v>
      </c>
      <c r="D48" s="3" t="s">
        <v>11</v>
      </c>
      <c r="E48" s="3" t="s">
        <v>94</v>
      </c>
      <c r="F48" s="5" t="s">
        <v>95</v>
      </c>
      <c r="G48" s="35" t="s">
        <v>108</v>
      </c>
      <c r="H48" s="3"/>
    </row>
    <row r="49" spans="1:8" ht="90">
      <c r="A49" s="11"/>
      <c r="B49" s="11"/>
      <c r="C49" s="11" t="s">
        <v>9</v>
      </c>
      <c r="D49" s="11" t="s">
        <v>77</v>
      </c>
      <c r="E49" s="11" t="s">
        <v>5</v>
      </c>
      <c r="F49" s="12" t="s">
        <v>97</v>
      </c>
      <c r="G49" s="36" t="s">
        <v>98</v>
      </c>
      <c r="H49" s="12" t="s">
        <v>109</v>
      </c>
    </row>
    <row r="50" spans="1:8" ht="60">
      <c r="A50" s="11" t="str">
        <f>IF(G49="Option 1","Yes","No")</f>
        <v>Yes</v>
      </c>
      <c r="B50" s="11"/>
      <c r="C50" s="11" t="s">
        <v>9</v>
      </c>
      <c r="D50" s="11" t="s">
        <v>77</v>
      </c>
      <c r="E50" s="11" t="s">
        <v>5</v>
      </c>
      <c r="F50" s="12" t="s">
        <v>100</v>
      </c>
      <c r="G50" s="36" t="s">
        <v>101</v>
      </c>
      <c r="H50" s="12"/>
    </row>
    <row r="51" spans="1:8" ht="30">
      <c r="A51" s="13" t="str">
        <f>IF(G49="Option 1","Yes","No")</f>
        <v>Yes</v>
      </c>
      <c r="B51" s="13"/>
      <c r="C51" s="13" t="s">
        <v>9</v>
      </c>
      <c r="D51" s="13" t="s">
        <v>87</v>
      </c>
      <c r="E51" s="14" t="s">
        <v>102</v>
      </c>
      <c r="F51" s="15" t="s">
        <v>103</v>
      </c>
      <c r="G51" s="13">
        <f>IF(AND(G50="Composite material (unspecified)"),0.04,IF(AND(G50="Used beverage cartons"),0.2,IF(AND(G50="Paper cups"),0.05,IF(AND(G50="E-waste"),0.04,IF(AND(G50="Non-composite material"),0)))))</f>
        <v>0.04</v>
      </c>
      <c r="H51" s="13"/>
    </row>
    <row r="52" spans="1:8" ht="30">
      <c r="A52" t="str">
        <f>IF(G49="Option 2","Yes","No")</f>
        <v>No</v>
      </c>
      <c r="C52" s="3" t="s">
        <v>9</v>
      </c>
      <c r="D52" t="s">
        <v>104</v>
      </c>
      <c r="E52" s="3" t="s">
        <v>105</v>
      </c>
      <c r="F52" s="4" t="s">
        <v>103</v>
      </c>
      <c r="G52">
        <v>1</v>
      </c>
    </row>
    <row r="53" spans="1:8">
      <c r="A53" s="13" t="s">
        <v>9</v>
      </c>
      <c r="B53" s="13"/>
      <c r="C53" s="13" t="s">
        <v>9</v>
      </c>
      <c r="D53" s="13" t="s">
        <v>87</v>
      </c>
      <c r="E53" s="14" t="s">
        <v>106</v>
      </c>
      <c r="F53" s="15" t="s">
        <v>107</v>
      </c>
      <c r="G53" s="13">
        <f>IF(AND(G49="Option 1"),G51,IF(AND(G49="Option 2"),G52))</f>
        <v>0.04</v>
      </c>
      <c r="H53" s="13"/>
    </row>
    <row r="54" spans="1:8" ht="31.5">
      <c r="A54" t="s">
        <v>9</v>
      </c>
      <c r="C54" s="3" t="s">
        <v>9</v>
      </c>
      <c r="D54" t="s">
        <v>104</v>
      </c>
      <c r="E54" s="3" t="s">
        <v>91</v>
      </c>
      <c r="F54" s="4" t="s">
        <v>92</v>
      </c>
      <c r="G54">
        <v>20</v>
      </c>
    </row>
    <row r="55" spans="1:8" ht="18.75">
      <c r="A55" s="39" t="s">
        <v>110</v>
      </c>
      <c r="B55" s="39"/>
      <c r="C55" s="39"/>
      <c r="D55" s="39"/>
      <c r="E55" s="39"/>
      <c r="F55" s="39"/>
      <c r="G55" s="39"/>
      <c r="H55" s="39"/>
    </row>
    <row r="56" spans="1:8" ht="31.5">
      <c r="A56" s="13" t="s">
        <v>9</v>
      </c>
      <c r="B56" s="13"/>
      <c r="C56" s="13" t="s">
        <v>9</v>
      </c>
      <c r="D56" s="13" t="s">
        <v>87</v>
      </c>
      <c r="E56" s="14" t="s">
        <v>91</v>
      </c>
      <c r="F56" s="15" t="s">
        <v>92</v>
      </c>
      <c r="G56" s="13">
        <f>SUM((G59*G60),(G65*G66))</f>
        <v>40</v>
      </c>
      <c r="H56" s="13"/>
    </row>
    <row r="57" spans="1:8" ht="18.75">
      <c r="A57" s="39" t="s">
        <v>93</v>
      </c>
      <c r="B57" s="39"/>
      <c r="C57" s="39"/>
      <c r="D57" s="39"/>
      <c r="E57" s="39"/>
      <c r="F57" s="39"/>
      <c r="G57" s="39"/>
      <c r="H57" s="39"/>
    </row>
    <row r="58" spans="1:8">
      <c r="A58" s="3" t="s">
        <v>9</v>
      </c>
      <c r="B58" s="3"/>
      <c r="C58" s="3" t="s">
        <v>9</v>
      </c>
      <c r="D58" s="3" t="s">
        <v>11</v>
      </c>
      <c r="E58" s="3" t="s">
        <v>94</v>
      </c>
      <c r="F58" s="5" t="s">
        <v>95</v>
      </c>
      <c r="G58" s="35" t="s">
        <v>96</v>
      </c>
      <c r="H58" s="3"/>
    </row>
    <row r="59" spans="1:8" ht="91.5">
      <c r="A59" t="s">
        <v>9</v>
      </c>
      <c r="C59" s="3" t="s">
        <v>9</v>
      </c>
      <c r="D59" t="s">
        <v>104</v>
      </c>
      <c r="E59" s="3" t="s">
        <v>111</v>
      </c>
      <c r="F59" s="4" t="s">
        <v>112</v>
      </c>
      <c r="G59">
        <v>20</v>
      </c>
    </row>
    <row r="60" spans="1:8" ht="30">
      <c r="A60" t="s">
        <v>9</v>
      </c>
      <c r="C60" s="3" t="s">
        <v>9</v>
      </c>
      <c r="D60" t="s">
        <v>104</v>
      </c>
      <c r="E60" s="3" t="s">
        <v>113</v>
      </c>
      <c r="F60" s="4" t="s">
        <v>114</v>
      </c>
      <c r="G60">
        <v>1</v>
      </c>
    </row>
    <row r="61" spans="1:8" ht="45">
      <c r="A61" t="s">
        <v>9</v>
      </c>
      <c r="C61" s="3" t="s">
        <v>9</v>
      </c>
      <c r="D61" t="s">
        <v>11</v>
      </c>
      <c r="E61" s="3" t="s">
        <v>115</v>
      </c>
      <c r="F61" s="4" t="s">
        <v>116</v>
      </c>
      <c r="G61" s="34" t="s">
        <v>117</v>
      </c>
    </row>
    <row r="62" spans="1:8" ht="30">
      <c r="A62" t="s">
        <v>9</v>
      </c>
      <c r="C62" s="3" t="s">
        <v>9</v>
      </c>
      <c r="D62" t="s">
        <v>65</v>
      </c>
      <c r="E62" s="3" t="s">
        <v>118</v>
      </c>
      <c r="F62" s="4" t="s">
        <v>119</v>
      </c>
      <c r="H62" s="4"/>
    </row>
    <row r="63" spans="1:8" ht="18.75">
      <c r="A63" s="39" t="s">
        <v>93</v>
      </c>
      <c r="B63" s="39"/>
      <c r="C63" s="39"/>
      <c r="D63" s="39"/>
      <c r="E63" s="39"/>
      <c r="F63" s="39"/>
      <c r="G63" s="39"/>
      <c r="H63" s="39"/>
    </row>
    <row r="64" spans="1:8">
      <c r="A64" s="3" t="s">
        <v>9</v>
      </c>
      <c r="B64" s="3"/>
      <c r="C64" s="3" t="s">
        <v>9</v>
      </c>
      <c r="D64" s="3" t="s">
        <v>11</v>
      </c>
      <c r="E64" s="3" t="s">
        <v>94</v>
      </c>
      <c r="F64" s="5" t="s">
        <v>95</v>
      </c>
      <c r="G64" s="35" t="s">
        <v>108</v>
      </c>
      <c r="H64" s="3"/>
    </row>
    <row r="65" spans="1:8" ht="91.5">
      <c r="A65" t="s">
        <v>9</v>
      </c>
      <c r="C65" s="3" t="s">
        <v>9</v>
      </c>
      <c r="D65" t="s">
        <v>104</v>
      </c>
      <c r="E65" s="3" t="s">
        <v>111</v>
      </c>
      <c r="F65" s="4" t="s">
        <v>112</v>
      </c>
      <c r="G65">
        <v>20</v>
      </c>
    </row>
    <row r="66" spans="1:8" ht="30">
      <c r="A66" t="s">
        <v>9</v>
      </c>
      <c r="C66" s="3" t="s">
        <v>9</v>
      </c>
      <c r="D66" t="s">
        <v>104</v>
      </c>
      <c r="E66" s="3" t="s">
        <v>113</v>
      </c>
      <c r="F66" s="4" t="s">
        <v>114</v>
      </c>
      <c r="G66">
        <v>1</v>
      </c>
    </row>
    <row r="67" spans="1:8" ht="45">
      <c r="A67" t="s">
        <v>9</v>
      </c>
      <c r="C67" s="3" t="s">
        <v>9</v>
      </c>
      <c r="D67" t="s">
        <v>11</v>
      </c>
      <c r="E67" s="3" t="s">
        <v>115</v>
      </c>
      <c r="F67" s="4" t="s">
        <v>116</v>
      </c>
      <c r="G67" s="34" t="s">
        <v>117</v>
      </c>
    </row>
    <row r="68" spans="1:8" ht="30">
      <c r="A68" t="s">
        <v>9</v>
      </c>
      <c r="C68" s="3" t="s">
        <v>9</v>
      </c>
      <c r="D68" t="s">
        <v>65</v>
      </c>
      <c r="E68" s="3" t="s">
        <v>118</v>
      </c>
      <c r="F68" s="4" t="s">
        <v>119</v>
      </c>
      <c r="H68" s="4"/>
    </row>
    <row r="69" spans="1:8" ht="18.75">
      <c r="A69" s="39" t="s">
        <v>120</v>
      </c>
      <c r="B69" s="39"/>
      <c r="C69" s="39"/>
      <c r="D69" s="39"/>
      <c r="E69" s="39"/>
      <c r="F69" s="39"/>
      <c r="G69" s="39"/>
      <c r="H69" s="39"/>
    </row>
    <row r="70" spans="1:8" ht="31.5">
      <c r="A70" s="13" t="s">
        <v>9</v>
      </c>
      <c r="B70" s="13"/>
      <c r="C70" s="13" t="s">
        <v>10</v>
      </c>
      <c r="D70" s="13" t="s">
        <v>87</v>
      </c>
      <c r="E70" s="14" t="s">
        <v>121</v>
      </c>
      <c r="F70" s="15" t="s">
        <v>122</v>
      </c>
      <c r="G70" s="13">
        <f>G72+G90</f>
        <v>104</v>
      </c>
      <c r="H70" s="13"/>
    </row>
    <row r="71" spans="1:8" ht="18.75">
      <c r="A71" s="39" t="s">
        <v>123</v>
      </c>
      <c r="B71" s="39"/>
      <c r="C71" s="39"/>
      <c r="D71" s="39"/>
      <c r="E71" s="39"/>
      <c r="F71" s="39"/>
      <c r="G71" s="39"/>
      <c r="H71" s="39"/>
    </row>
    <row r="72" spans="1:8" ht="31.5">
      <c r="A72" s="13" t="s">
        <v>9</v>
      </c>
      <c r="B72" s="13"/>
      <c r="C72" s="13" t="s">
        <v>9</v>
      </c>
      <c r="D72" s="13" t="s">
        <v>87</v>
      </c>
      <c r="E72" s="14" t="s">
        <v>124</v>
      </c>
      <c r="F72" s="15" t="s">
        <v>125</v>
      </c>
      <c r="G72" s="13">
        <f>SUM((G80*G79),(G88*G87))</f>
        <v>4</v>
      </c>
      <c r="H72" s="13"/>
    </row>
    <row r="73" spans="1:8" ht="18.75">
      <c r="A73" s="39" t="s">
        <v>93</v>
      </c>
      <c r="B73" s="39"/>
      <c r="C73" s="39"/>
      <c r="D73" s="39"/>
      <c r="E73" s="39"/>
      <c r="F73" s="39"/>
      <c r="G73" s="39"/>
      <c r="H73" s="39"/>
    </row>
    <row r="74" spans="1:8">
      <c r="A74" s="3" t="s">
        <v>9</v>
      </c>
      <c r="B74" s="3"/>
      <c r="C74" s="3" t="s">
        <v>9</v>
      </c>
      <c r="D74" s="3" t="s">
        <v>11</v>
      </c>
      <c r="E74" s="3" t="s">
        <v>94</v>
      </c>
      <c r="F74" s="5" t="s">
        <v>95</v>
      </c>
      <c r="G74" s="35" t="s">
        <v>126</v>
      </c>
      <c r="H74" s="3"/>
    </row>
    <row r="75" spans="1:8" ht="90">
      <c r="A75" s="11" t="s">
        <v>9</v>
      </c>
      <c r="B75" s="11"/>
      <c r="C75" s="11" t="s">
        <v>9</v>
      </c>
      <c r="D75" s="11" t="s">
        <v>77</v>
      </c>
      <c r="E75" s="11" t="s">
        <v>5</v>
      </c>
      <c r="F75" s="12" t="s">
        <v>97</v>
      </c>
      <c r="G75" s="36" t="s">
        <v>98</v>
      </c>
      <c r="H75" s="12" t="s">
        <v>127</v>
      </c>
    </row>
    <row r="76" spans="1:8" ht="60">
      <c r="A76" s="11" t="str">
        <f>IF(G75="Option 1","Yes","No")</f>
        <v>Yes</v>
      </c>
      <c r="B76" s="11"/>
      <c r="C76" s="11" t="s">
        <v>9</v>
      </c>
      <c r="D76" s="11" t="s">
        <v>77</v>
      </c>
      <c r="E76" s="11" t="s">
        <v>5</v>
      </c>
      <c r="F76" s="12" t="s">
        <v>100</v>
      </c>
      <c r="G76" s="36" t="s">
        <v>101</v>
      </c>
      <c r="H76" s="12"/>
    </row>
    <row r="77" spans="1:8" ht="30">
      <c r="A77" s="13" t="str">
        <f>IF(G75="Option 1","Yes","No")</f>
        <v>Yes</v>
      </c>
      <c r="B77" s="13"/>
      <c r="C77" s="13" t="s">
        <v>9</v>
      </c>
      <c r="D77" s="13" t="s">
        <v>87</v>
      </c>
      <c r="E77" s="14" t="s">
        <v>102</v>
      </c>
      <c r="F77" s="15" t="s">
        <v>103</v>
      </c>
      <c r="G77" s="13">
        <f>IF(AND(G76="Composite material (unspecified)"),0.04,IF(AND(G76="Used beverage cartons"),0.2,IF(AND(G76="Paper cups"),0.05,IF(AND(G76="E-waste"),0.04,IF(AND(G76="Non-composite material"),0)))))</f>
        <v>0.04</v>
      </c>
      <c r="H77" s="13"/>
    </row>
    <row r="78" spans="1:8" ht="30">
      <c r="A78" t="str">
        <f>IF(G75="Option 2","Yes","No")</f>
        <v>No</v>
      </c>
      <c r="C78" s="3" t="s">
        <v>9</v>
      </c>
      <c r="D78" t="s">
        <v>104</v>
      </c>
      <c r="E78" s="3" t="s">
        <v>105</v>
      </c>
      <c r="F78" s="4" t="s">
        <v>103</v>
      </c>
      <c r="G78">
        <v>1</v>
      </c>
    </row>
    <row r="79" spans="1:8">
      <c r="A79" s="13" t="s">
        <v>9</v>
      </c>
      <c r="B79" s="13"/>
      <c r="C79" s="13" t="s">
        <v>9</v>
      </c>
      <c r="D79" s="13" t="s">
        <v>87</v>
      </c>
      <c r="E79" s="14" t="s">
        <v>106</v>
      </c>
      <c r="F79" s="15" t="s">
        <v>107</v>
      </c>
      <c r="G79" s="13">
        <f>IF(AND(G75="Option 1"),G77,IF(AND(G75="Option 2"),G78))</f>
        <v>0.04</v>
      </c>
      <c r="H79" s="13"/>
    </row>
    <row r="80" spans="1:8" ht="31.5">
      <c r="A80" t="s">
        <v>9</v>
      </c>
      <c r="C80" s="3" t="s">
        <v>9</v>
      </c>
      <c r="D80" t="s">
        <v>104</v>
      </c>
      <c r="E80" s="3" t="s">
        <v>124</v>
      </c>
      <c r="F80" s="4" t="s">
        <v>125</v>
      </c>
      <c r="G80">
        <v>50</v>
      </c>
    </row>
    <row r="81" spans="1:8" ht="18.75">
      <c r="A81" s="39" t="s">
        <v>93</v>
      </c>
      <c r="B81" s="39"/>
      <c r="C81" s="39"/>
      <c r="D81" s="39"/>
      <c r="E81" s="39"/>
      <c r="F81" s="39"/>
      <c r="G81" s="39"/>
      <c r="H81" s="39"/>
    </row>
    <row r="82" spans="1:8">
      <c r="A82" s="3" t="s">
        <v>9</v>
      </c>
      <c r="B82" s="3"/>
      <c r="C82" s="3" t="s">
        <v>9</v>
      </c>
      <c r="D82" s="3" t="s">
        <v>11</v>
      </c>
      <c r="E82" s="3" t="s">
        <v>94</v>
      </c>
      <c r="F82" s="5" t="s">
        <v>95</v>
      </c>
      <c r="G82" s="35" t="s">
        <v>128</v>
      </c>
      <c r="H82" s="3"/>
    </row>
    <row r="83" spans="1:8" ht="90">
      <c r="A83" s="11"/>
      <c r="B83" s="11"/>
      <c r="C83" s="11" t="s">
        <v>9</v>
      </c>
      <c r="D83" s="11" t="s">
        <v>77</v>
      </c>
      <c r="E83" s="11" t="s">
        <v>5</v>
      </c>
      <c r="F83" s="12" t="s">
        <v>97</v>
      </c>
      <c r="G83" s="36" t="s">
        <v>98</v>
      </c>
      <c r="H83" s="12" t="s">
        <v>129</v>
      </c>
    </row>
    <row r="84" spans="1:8" ht="60">
      <c r="A84" s="11" t="str">
        <f>IF(G83="Option 1","Yes","No")</f>
        <v>Yes</v>
      </c>
      <c r="B84" s="11"/>
      <c r="C84" s="11" t="s">
        <v>9</v>
      </c>
      <c r="D84" s="11" t="s">
        <v>77</v>
      </c>
      <c r="E84" s="11" t="s">
        <v>5</v>
      </c>
      <c r="F84" s="12" t="s">
        <v>100</v>
      </c>
      <c r="G84" s="36" t="s">
        <v>101</v>
      </c>
      <c r="H84" s="12"/>
    </row>
    <row r="85" spans="1:8" ht="30">
      <c r="A85" s="13" t="str">
        <f>IF(G83="Option 1","Yes","No")</f>
        <v>Yes</v>
      </c>
      <c r="B85" s="13"/>
      <c r="C85" s="13" t="s">
        <v>9</v>
      </c>
      <c r="D85" s="13" t="s">
        <v>87</v>
      </c>
      <c r="E85" s="14" t="s">
        <v>102</v>
      </c>
      <c r="F85" s="15" t="s">
        <v>103</v>
      </c>
      <c r="G85" s="13">
        <f>IF(AND(G84="Composite material (unspecified)"),0.04,IF(AND(G84="Used beverage cartons"),0.2,IF(AND(G84="Paper cups"),0.05,IF(AND(G84="E-waste"),0.04,IF(AND(G84="Non-composite material"),0)))))</f>
        <v>0.04</v>
      </c>
      <c r="H85" s="13"/>
    </row>
    <row r="86" spans="1:8" ht="30">
      <c r="A86" t="str">
        <f>IF(G83="Option 2","Yes","No")</f>
        <v>No</v>
      </c>
      <c r="C86" s="3" t="s">
        <v>9</v>
      </c>
      <c r="D86" t="s">
        <v>104</v>
      </c>
      <c r="E86" s="3" t="s">
        <v>105</v>
      </c>
      <c r="F86" s="4" t="s">
        <v>103</v>
      </c>
      <c r="G86">
        <v>1</v>
      </c>
    </row>
    <row r="87" spans="1:8">
      <c r="A87" s="13" t="s">
        <v>9</v>
      </c>
      <c r="B87" s="13"/>
      <c r="C87" s="13" t="s">
        <v>9</v>
      </c>
      <c r="D87" s="13" t="s">
        <v>87</v>
      </c>
      <c r="E87" s="14" t="s">
        <v>106</v>
      </c>
      <c r="F87" s="15" t="s">
        <v>107</v>
      </c>
      <c r="G87" s="13">
        <f>IF(AND(G83="Option 1"),G85,IF(AND(G83="Option 2"),G86))</f>
        <v>0.04</v>
      </c>
      <c r="H87" s="13"/>
    </row>
    <row r="88" spans="1:8" ht="31.5">
      <c r="A88" t="s">
        <v>9</v>
      </c>
      <c r="C88" s="3" t="s">
        <v>9</v>
      </c>
      <c r="D88" t="s">
        <v>104</v>
      </c>
      <c r="E88" s="3" t="s">
        <v>124</v>
      </c>
      <c r="F88" s="4" t="s">
        <v>125</v>
      </c>
      <c r="G88">
        <v>50</v>
      </c>
    </row>
    <row r="89" spans="1:8" ht="18.75">
      <c r="A89" s="39" t="s">
        <v>130</v>
      </c>
      <c r="B89" s="39"/>
      <c r="C89" s="39"/>
      <c r="D89" s="39"/>
      <c r="E89" s="39"/>
      <c r="F89" s="39"/>
      <c r="G89" s="39"/>
      <c r="H89" s="39"/>
    </row>
    <row r="90" spans="1:8" ht="46.5">
      <c r="A90" s="13" t="s">
        <v>9</v>
      </c>
      <c r="B90" s="13"/>
      <c r="C90" s="13" t="s">
        <v>9</v>
      </c>
      <c r="D90" s="13" t="s">
        <v>87</v>
      </c>
      <c r="E90" s="14" t="s">
        <v>131</v>
      </c>
      <c r="F90" s="15" t="s">
        <v>132</v>
      </c>
      <c r="G90" s="13">
        <f>SUM((G93*G94),(G99*G100))</f>
        <v>100</v>
      </c>
      <c r="H90" s="13"/>
    </row>
    <row r="91" spans="1:8" ht="18.75">
      <c r="A91" s="39" t="s">
        <v>93</v>
      </c>
      <c r="B91" s="39"/>
      <c r="C91" s="39"/>
      <c r="D91" s="39"/>
      <c r="E91" s="39"/>
      <c r="F91" s="39"/>
      <c r="G91" s="39"/>
      <c r="H91" s="39"/>
    </row>
    <row r="92" spans="1:8">
      <c r="A92" s="3" t="s">
        <v>9</v>
      </c>
      <c r="B92" s="3"/>
      <c r="C92" s="3" t="s">
        <v>9</v>
      </c>
      <c r="D92" s="3" t="s">
        <v>11</v>
      </c>
      <c r="E92" s="3" t="s">
        <v>94</v>
      </c>
      <c r="F92" s="5" t="s">
        <v>95</v>
      </c>
      <c r="G92" s="35" t="s">
        <v>126</v>
      </c>
      <c r="H92" s="3"/>
    </row>
    <row r="93" spans="1:8" ht="91.5">
      <c r="A93" t="s">
        <v>9</v>
      </c>
      <c r="C93" s="3" t="s">
        <v>9</v>
      </c>
      <c r="D93" t="s">
        <v>104</v>
      </c>
      <c r="E93" s="3" t="s">
        <v>131</v>
      </c>
      <c r="F93" s="4" t="s">
        <v>133</v>
      </c>
      <c r="G93">
        <v>50</v>
      </c>
    </row>
    <row r="94" spans="1:8" ht="30">
      <c r="A94" t="s">
        <v>9</v>
      </c>
      <c r="C94" s="3" t="s">
        <v>9</v>
      </c>
      <c r="D94" t="s">
        <v>104</v>
      </c>
      <c r="E94" s="3" t="s">
        <v>113</v>
      </c>
      <c r="F94" s="4" t="s">
        <v>114</v>
      </c>
      <c r="G94">
        <v>1</v>
      </c>
    </row>
    <row r="95" spans="1:8" ht="45">
      <c r="A95" t="s">
        <v>9</v>
      </c>
      <c r="C95" s="3" t="s">
        <v>9</v>
      </c>
      <c r="D95" t="s">
        <v>11</v>
      </c>
      <c r="E95" s="3" t="s">
        <v>115</v>
      </c>
      <c r="F95" s="4" t="s">
        <v>116</v>
      </c>
      <c r="G95" s="34" t="s">
        <v>117</v>
      </c>
    </row>
    <row r="96" spans="1:8" ht="30">
      <c r="A96" t="s">
        <v>9</v>
      </c>
      <c r="C96" s="3" t="s">
        <v>9</v>
      </c>
      <c r="D96" t="s">
        <v>65</v>
      </c>
      <c r="E96" s="3" t="s">
        <v>118</v>
      </c>
      <c r="F96" s="4" t="s">
        <v>119</v>
      </c>
      <c r="H96" s="4"/>
    </row>
    <row r="97" spans="1:8" ht="18.75">
      <c r="A97" s="39" t="s">
        <v>93</v>
      </c>
      <c r="B97" s="39"/>
      <c r="C97" s="39"/>
      <c r="D97" s="39"/>
      <c r="E97" s="39"/>
      <c r="F97" s="39"/>
      <c r="G97" s="39"/>
      <c r="H97" s="39"/>
    </row>
    <row r="98" spans="1:8">
      <c r="A98" s="3" t="s">
        <v>9</v>
      </c>
      <c r="B98" s="3"/>
      <c r="C98" s="3" t="s">
        <v>9</v>
      </c>
      <c r="D98" s="3" t="s">
        <v>11</v>
      </c>
      <c r="E98" s="3" t="s">
        <v>94</v>
      </c>
      <c r="F98" s="5" t="s">
        <v>95</v>
      </c>
      <c r="G98" s="35" t="s">
        <v>128</v>
      </c>
      <c r="H98" s="3"/>
    </row>
    <row r="99" spans="1:8" ht="91.5">
      <c r="A99" t="s">
        <v>9</v>
      </c>
      <c r="C99" s="3" t="s">
        <v>9</v>
      </c>
      <c r="D99" t="s">
        <v>104</v>
      </c>
      <c r="E99" s="3" t="s">
        <v>131</v>
      </c>
      <c r="F99" s="4" t="s">
        <v>133</v>
      </c>
      <c r="G99">
        <v>50</v>
      </c>
    </row>
    <row r="100" spans="1:8" ht="30">
      <c r="A100" t="s">
        <v>9</v>
      </c>
      <c r="C100" s="3" t="s">
        <v>9</v>
      </c>
      <c r="D100" t="s">
        <v>104</v>
      </c>
      <c r="E100" s="3" t="s">
        <v>113</v>
      </c>
      <c r="F100" s="4" t="s">
        <v>114</v>
      </c>
      <c r="G100">
        <v>1</v>
      </c>
    </row>
    <row r="101" spans="1:8" ht="45">
      <c r="A101" t="s">
        <v>9</v>
      </c>
      <c r="C101" s="3" t="s">
        <v>9</v>
      </c>
      <c r="D101" t="s">
        <v>11</v>
      </c>
      <c r="E101" s="3" t="s">
        <v>115</v>
      </c>
      <c r="F101" s="4" t="s">
        <v>116</v>
      </c>
      <c r="G101" s="34" t="s">
        <v>117</v>
      </c>
    </row>
    <row r="102" spans="1:8" ht="30">
      <c r="A102" t="s">
        <v>9</v>
      </c>
      <c r="C102" s="3" t="s">
        <v>9</v>
      </c>
      <c r="D102" t="s">
        <v>65</v>
      </c>
      <c r="E102" s="3" t="s">
        <v>118</v>
      </c>
      <c r="F102" s="4" t="s">
        <v>119</v>
      </c>
      <c r="H102" s="4"/>
    </row>
    <row r="103" spans="1:8" ht="18.75">
      <c r="A103" s="39" t="s">
        <v>134</v>
      </c>
      <c r="B103" s="39"/>
      <c r="C103" s="39"/>
      <c r="D103" s="39"/>
      <c r="E103" s="39"/>
      <c r="F103" s="39"/>
      <c r="G103" s="39"/>
      <c r="H103" s="39"/>
    </row>
    <row r="104" spans="1:8" ht="18">
      <c r="A104" s="13" t="s">
        <v>9</v>
      </c>
      <c r="B104" s="13"/>
      <c r="C104" s="13" t="s">
        <v>10</v>
      </c>
      <c r="D104" s="13" t="s">
        <v>87</v>
      </c>
      <c r="E104" s="14" t="s">
        <v>135</v>
      </c>
      <c r="F104" s="13" t="s">
        <v>136</v>
      </c>
      <c r="G104" s="13">
        <f>G70-G36</f>
        <v>62.4</v>
      </c>
      <c r="H104" s="13"/>
    </row>
  </sheetData>
  <mergeCells count="18">
    <mergeCell ref="A81:H81"/>
    <mergeCell ref="A89:H89"/>
    <mergeCell ref="A91:H91"/>
    <mergeCell ref="A97:H97"/>
    <mergeCell ref="A103:H103"/>
    <mergeCell ref="A71:H71"/>
    <mergeCell ref="A73:H73"/>
    <mergeCell ref="A2:H2"/>
    <mergeCell ref="A35:H35"/>
    <mergeCell ref="A31:H31"/>
    <mergeCell ref="A37:H37"/>
    <mergeCell ref="A39:H39"/>
    <mergeCell ref="A47:H47"/>
    <mergeCell ref="A29:H29"/>
    <mergeCell ref="A55:H55"/>
    <mergeCell ref="A57:H57"/>
    <mergeCell ref="A63:H63"/>
    <mergeCell ref="A69:H69"/>
  </mergeCells>
  <dataValidations count="4">
    <dataValidation type="list" allowBlank="1" showInputMessage="1" showErrorMessage="1" sqref="G32" xr:uid="{9A759FA3-437B-4299-A8D0-C3C57F5335A5}">
      <formula1>"Option 1, Option 2, Option 3"</formula1>
    </dataValidation>
    <dataValidation type="list" allowBlank="1" showInputMessage="1" showErrorMessage="1" sqref="G33:G34" xr:uid="{A09B5D91-856A-4AED-9A15-7B8FC5831674}">
      <formula1>"Option A, Option B, Option C"</formula1>
    </dataValidation>
    <dataValidation type="list" allowBlank="1" showInputMessage="1" showErrorMessage="1" sqref="G41 G49 G75 G83" xr:uid="{B8343AB9-CD3B-40CA-A0F0-25DC9019E4C8}">
      <formula1>"Option 1, Option 2"</formula1>
    </dataValidation>
    <dataValidation type="list" allowBlank="1" showInputMessage="1" showErrorMessage="1" sqref="G42 G50 G76 G84" xr:uid="{6321AD30-AF3C-4AD8-893B-48E168842AAF}">
      <formula1>"Composite material (unspecified), Used beverage cartons, Paper cups, E-waste, Non-composite material"</formula1>
    </dataValidation>
  </dataValidations>
  <hyperlinks>
    <hyperlink ref="G17" r:id="rId1" display="mailto:JD@gmail.com" xr:uid="{196671E5-A60F-4566-AEF3-EB9D07F63F9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ACCF-921B-486B-AAE1-FD9DD53C370D}">
  <dimension ref="A1:H14"/>
  <sheetViews>
    <sheetView workbookViewId="0">
      <pane ySplit="1" topLeftCell="F7" activePane="bottomLeft" state="frozen"/>
      <selection pane="bottomLeft" activeCell="G8" sqref="G8"/>
    </sheetView>
  </sheetViews>
  <sheetFormatPr defaultRowHeight="15"/>
  <cols>
    <col min="1" max="1" width="11.42578125" customWidth="1"/>
    <col min="2" max="2" width="14.1406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18" t="s">
        <v>0</v>
      </c>
      <c r="B1" s="18" t="s">
        <v>1</v>
      </c>
      <c r="C1" s="19" t="s">
        <v>137</v>
      </c>
      <c r="D1" s="18" t="s">
        <v>3</v>
      </c>
      <c r="E1" s="18" t="s">
        <v>4</v>
      </c>
      <c r="F1" s="20" t="s">
        <v>5</v>
      </c>
      <c r="G1" s="20" t="s">
        <v>6</v>
      </c>
      <c r="H1" s="19" t="s">
        <v>7</v>
      </c>
    </row>
    <row r="2" spans="1:8" s="6" customFormat="1" ht="21" customHeight="1">
      <c r="A2" s="40" t="s">
        <v>138</v>
      </c>
      <c r="B2" s="40"/>
      <c r="C2" s="40"/>
      <c r="D2" s="40"/>
      <c r="E2" s="40"/>
      <c r="F2" s="40"/>
      <c r="G2" s="40"/>
      <c r="H2" s="40"/>
    </row>
    <row r="3" spans="1:8" ht="47.25" customHeight="1">
      <c r="A3" s="26" t="s">
        <v>9</v>
      </c>
      <c r="B3" s="27"/>
      <c r="C3" s="26" t="s">
        <v>139</v>
      </c>
      <c r="D3" s="26" t="s">
        <v>140</v>
      </c>
      <c r="E3" s="28" t="s">
        <v>141</v>
      </c>
      <c r="F3" s="29" t="s">
        <v>142</v>
      </c>
      <c r="G3" s="30" t="s">
        <v>9</v>
      </c>
      <c r="H3" s="29" t="s">
        <v>143</v>
      </c>
    </row>
    <row r="4" spans="1:8" ht="47.25" customHeight="1">
      <c r="A4" s="21" t="s">
        <v>9</v>
      </c>
      <c r="B4" s="22"/>
      <c r="C4" s="21" t="s">
        <v>144</v>
      </c>
      <c r="D4" s="21" t="s">
        <v>145</v>
      </c>
      <c r="E4" s="23"/>
      <c r="F4" s="16" t="s">
        <v>146</v>
      </c>
      <c r="G4" s="17" t="s">
        <v>147</v>
      </c>
      <c r="H4" s="16" t="s">
        <v>148</v>
      </c>
    </row>
    <row r="5" spans="1:8" ht="47.25" customHeight="1">
      <c r="A5" s="26"/>
      <c r="B5" s="27"/>
      <c r="C5" s="26"/>
      <c r="D5" s="26"/>
      <c r="E5" s="28" t="s">
        <v>149</v>
      </c>
      <c r="F5" s="29" t="s">
        <v>150</v>
      </c>
      <c r="G5" s="30" t="s">
        <v>9</v>
      </c>
      <c r="H5" s="29" t="s">
        <v>151</v>
      </c>
    </row>
    <row r="6" spans="1:8" ht="47.25" customHeight="1">
      <c r="A6" s="21" t="s">
        <v>9</v>
      </c>
      <c r="B6" s="22"/>
      <c r="C6" s="21" t="s">
        <v>144</v>
      </c>
      <c r="D6" s="21" t="s">
        <v>145</v>
      </c>
      <c r="E6" s="23"/>
      <c r="F6" s="16" t="s">
        <v>152</v>
      </c>
      <c r="G6" s="17" t="s">
        <v>147</v>
      </c>
      <c r="H6" s="16" t="s">
        <v>148</v>
      </c>
    </row>
    <row r="7" spans="1:8" ht="45">
      <c r="A7" s="26" t="s">
        <v>9</v>
      </c>
      <c r="B7" s="27"/>
      <c r="C7" s="26" t="s">
        <v>139</v>
      </c>
      <c r="D7" s="26" t="s">
        <v>140</v>
      </c>
      <c r="E7" s="28" t="s">
        <v>153</v>
      </c>
      <c r="F7" s="29" t="s">
        <v>154</v>
      </c>
      <c r="G7" s="30" t="s">
        <v>9</v>
      </c>
      <c r="H7" s="29" t="s">
        <v>155</v>
      </c>
    </row>
    <row r="8" spans="1:8" ht="47.25" customHeight="1">
      <c r="A8" s="21" t="s">
        <v>9</v>
      </c>
      <c r="B8" s="22"/>
      <c r="C8" s="21" t="s">
        <v>144</v>
      </c>
      <c r="D8" s="21" t="s">
        <v>145</v>
      </c>
      <c r="E8" s="23"/>
      <c r="F8" s="16" t="s">
        <v>156</v>
      </c>
      <c r="G8" s="17" t="s">
        <v>147</v>
      </c>
      <c r="H8" s="16" t="s">
        <v>148</v>
      </c>
    </row>
    <row r="9" spans="1:8" ht="54" customHeight="1">
      <c r="A9" s="26" t="s">
        <v>9</v>
      </c>
      <c r="B9" s="27"/>
      <c r="C9" s="26" t="s">
        <v>139</v>
      </c>
      <c r="D9" s="26" t="s">
        <v>140</v>
      </c>
      <c r="E9" s="28" t="s">
        <v>157</v>
      </c>
      <c r="F9" s="32" t="s">
        <v>158</v>
      </c>
      <c r="G9" s="30" t="s">
        <v>9</v>
      </c>
      <c r="H9" s="29" t="s">
        <v>159</v>
      </c>
    </row>
    <row r="10" spans="1:8" ht="47.25" customHeight="1">
      <c r="A10" s="21" t="s">
        <v>9</v>
      </c>
      <c r="B10" s="22"/>
      <c r="C10" s="21" t="s">
        <v>144</v>
      </c>
      <c r="D10" s="21" t="s">
        <v>145</v>
      </c>
      <c r="E10" s="23"/>
      <c r="F10" s="16" t="s">
        <v>160</v>
      </c>
      <c r="G10" s="17" t="s">
        <v>147</v>
      </c>
      <c r="H10" s="16" t="s">
        <v>148</v>
      </c>
    </row>
    <row r="11" spans="1:8" ht="45">
      <c r="A11" s="26" t="s">
        <v>9</v>
      </c>
      <c r="B11" s="27"/>
      <c r="C11" s="26" t="s">
        <v>139</v>
      </c>
      <c r="D11" s="26" t="s">
        <v>140</v>
      </c>
      <c r="E11" s="28" t="s">
        <v>161</v>
      </c>
      <c r="F11" s="29" t="s">
        <v>162</v>
      </c>
      <c r="G11" s="30" t="s">
        <v>9</v>
      </c>
      <c r="H11" s="29" t="s">
        <v>163</v>
      </c>
    </row>
    <row r="12" spans="1:8" ht="47.25" customHeight="1">
      <c r="A12" s="21" t="s">
        <v>9</v>
      </c>
      <c r="B12" s="22"/>
      <c r="C12" s="21" t="s">
        <v>144</v>
      </c>
      <c r="D12" s="21" t="s">
        <v>145</v>
      </c>
      <c r="E12" s="23"/>
      <c r="F12" s="16" t="s">
        <v>164</v>
      </c>
      <c r="G12" s="17" t="s">
        <v>147</v>
      </c>
      <c r="H12" s="16" t="s">
        <v>148</v>
      </c>
    </row>
    <row r="13" spans="1:8" ht="33" customHeight="1">
      <c r="A13" s="40" t="s">
        <v>165</v>
      </c>
      <c r="B13" s="40"/>
      <c r="C13" s="40"/>
      <c r="D13" s="40"/>
      <c r="E13" s="40"/>
      <c r="F13" s="40"/>
      <c r="G13" s="40"/>
      <c r="H13" s="40"/>
    </row>
    <row r="14" spans="1:8" ht="42.75" customHeight="1">
      <c r="A14" s="22"/>
      <c r="B14" s="22"/>
      <c r="C14" s="24"/>
      <c r="D14" s="22"/>
      <c r="E14" s="25"/>
      <c r="F14" s="16"/>
      <c r="G14" s="6"/>
    </row>
  </sheetData>
  <mergeCells count="2">
    <mergeCell ref="A2:H2"/>
    <mergeCell ref="A13:H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2024-03-12T19:53:31Z</dcterms:created>
  <dcterms:modified xsi:type="dcterms:W3CDTF">2024-03-29T12:31:14Z</dcterms:modified>
  <cp:category/>
  <cp:contentStatus/>
</cp:coreProperties>
</file>