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 Baca Aralığı (Tek Kesit)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<sst xmlns="http://schemas.openxmlformats.org/spreadsheetml/2006/main" count="110" uniqueCount="41">
  <si>
    <r>
      <rPr>
        <b val="true"/>
        <sz val="16"/>
        <color rgb="FF000000"/>
        <rFont val="Calibri"/>
        <family val="2"/>
        <charset val="162"/>
      </rPr>
      <t xml:space="preserve">İŞİN ADI: </t>
    </r>
    <r>
      <rPr>
        <sz val="16"/>
        <color rgb="FF000000"/>
        <rFont val="Calibri"/>
        <family val="2"/>
        <charset val="162"/>
      </rPr>
      <t xml:space="preserve">…………………………………………………………………………………………………………... İŞİ</t>
    </r>
  </si>
  <si>
    <t xml:space="preserve">STANDART KAZI BİLGİLERİ</t>
  </si>
  <si>
    <t xml:space="preserve">Kazı Genişliği</t>
  </si>
  <si>
    <t xml:space="preserve">BACA ARALIĞI</t>
  </si>
  <si>
    <t xml:space="preserve">Hakediş No:</t>
  </si>
  <si>
    <t xml:space="preserve">H1</t>
  </si>
  <si>
    <t xml:space="preserve">Ataşman No:</t>
  </si>
  <si>
    <t xml:space="preserve">H2</t>
  </si>
  <si>
    <t xml:space="preserve">M1</t>
  </si>
  <si>
    <t xml:space="preserve">N1</t>
  </si>
  <si>
    <t xml:space="preserve">Boru Cinsi ve Çapı:</t>
  </si>
  <si>
    <t xml:space="preserve">Ø400 HDPE</t>
  </si>
  <si>
    <t xml:space="preserve">Yataklama H</t>
  </si>
  <si>
    <t xml:space="preserve">Toplam L</t>
  </si>
  <si>
    <t xml:space="preserve">Üst Genişlik</t>
  </si>
  <si>
    <t xml:space="preserve">Toplam Kazı Hacmi</t>
  </si>
  <si>
    <t xml:space="preserve">H</t>
  </si>
  <si>
    <t xml:space="preserve">Hacim (m³)</t>
  </si>
  <si>
    <t xml:space="preserve">Ortalama Kazı Derinliği</t>
  </si>
  <si>
    <t xml:space="preserve">Orta Üst Genişlik</t>
  </si>
  <si>
    <t xml:space="preserve">Orta Alt Genişlik</t>
  </si>
  <si>
    <t xml:space="preserve">Baca Aralığı Toplam Uzunluk</t>
  </si>
  <si>
    <t xml:space="preserve">Alt Genişlik</t>
  </si>
  <si>
    <t xml:space="preserve">Ortalama Kazı Genişliği</t>
  </si>
  <si>
    <t xml:space="preserve">H3</t>
  </si>
  <si>
    <t xml:space="preserve">Yataklama Alt Genişlik</t>
  </si>
  <si>
    <t xml:space="preserve">Kesit Toplamı:</t>
  </si>
  <si>
    <t xml:space="preserve">Kesit L=</t>
  </si>
  <si>
    <t xml:space="preserve">Kalan Kısmın Toplamı:</t>
  </si>
  <si>
    <t xml:space="preserve">Kesit Toplamı L =</t>
  </si>
  <si>
    <t xml:space="preserve">Baca Aralığı Toplam L =</t>
  </si>
  <si>
    <t xml:space="preserve">Kalan L =</t>
  </si>
  <si>
    <t xml:space="preserve">Not:</t>
  </si>
  <si>
    <t xml:space="preserve">B18</t>
  </si>
  <si>
    <t xml:space="preserve">B19</t>
  </si>
  <si>
    <t xml:space="preserve">Ø2200 B.A.</t>
  </si>
  <si>
    <t xml:space="preserve">NOT:</t>
  </si>
  <si>
    <t xml:space="preserve">YÜKLENİCİ</t>
  </si>
  <si>
    <t xml:space="preserve">KONTROL</t>
  </si>
  <si>
    <t xml:space="preserve">ATAŞMAN KONTROL</t>
  </si>
  <si>
    <t xml:space="preserve">KONTROL ŞEFİ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</si>
</sst>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&quot; m&quot;"/>
    <numFmt numFmtId="166" formatCode="0.000&quot; m³&quot;"/>
  </numFmts>
  <fonts count="17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62"/>
    </font>
    <font>
      <b val="true"/>
      <sz val="16"/>
      <color rgb="FF000000"/>
      <name val="Calibri"/>
      <family val="2"/>
      <charset val="162"/>
    </font>
    <font>
      <sz val="16"/>
      <color rgb="FF000000"/>
      <name val="Calibri"/>
      <family val="2"/>
      <charset val="162"/>
    </font>
    <font>
      <b val="true"/>
      <sz val="14"/>
      <color rgb="FF000000"/>
      <name val="Calibri"/>
      <family val="2"/>
      <charset val="162"/>
    </font>
    <font>
      <u val="single"/>
      <sz val="14"/>
      <color rgb="FF000000"/>
      <name val="Calibri"/>
      <family val="2"/>
      <charset val="162"/>
    </font>
    <font>
      <b val="true"/>
      <u val="single"/>
      <sz val="14"/>
      <color rgb="FF000000"/>
      <name val="Calibri"/>
      <family val="2"/>
      <charset val="162"/>
    </font>
    <font>
      <b val="true"/>
      <u val="single"/>
      <sz val="14"/>
      <color rgb="FF00B050"/>
      <name val="Calibri"/>
      <family val="2"/>
      <charset val="162"/>
    </font>
    <font>
      <b val="true"/>
      <sz val="14"/>
      <color rgb="FF00B050"/>
      <name val="Calibri"/>
      <family val="2"/>
      <charset val="162"/>
    </font>
    <font>
      <sz val="14"/>
      <color rgb="FF00B0F0"/>
      <name val="Calibri"/>
      <family val="2"/>
      <charset val="162"/>
    </font>
    <font>
      <sz val="11"/>
      <color rgb="FF00B0F0"/>
      <name val="Calibri"/>
      <family val="2"/>
      <charset val="162"/>
    </font>
    <font>
      <u val="single"/>
      <sz val="11"/>
      <color rgb="FF000000"/>
      <name val="Calibri"/>
      <family val="2"/>
      <charset val="162"/>
    </font>
    <font>
      <b val="true"/>
      <sz val="16"/>
      <color rgb="FF00B050"/>
      <name val="Calibri"/>
      <family val="2"/>
      <charset val="162"/>
    </font>
    <font>
      <b val="true"/>
      <sz val="14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0F0F0"/>
      </patternFill>
    </fill>
    <fill>
      <patternFill patternType="solid">
        <fgColor rgb="FFF0F0F0"/>
        <bgColor rgb="FFFDEADA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dashed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2" fillId="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161640</xdr:colOff>
      <xdr:row>16</xdr:row>
      <xdr:rowOff>28080</xdr:rowOff>
    </xdr:from>
    <xdr:to>
      <xdr:col>9</xdr:col>
      <xdr:colOff>171360</xdr:colOff>
      <xdr:row>16</xdr:row>
      <xdr:rowOff>28080</xdr:rowOff>
    </xdr:to>
    <xdr:sp>
      <xdr:nvSpPr>
        <xdr:cNvPr id="0" name="Düz Bağlayıcı 4"/>
        <xdr:cNvSpPr/>
      </xdr:nvSpPr>
      <xdr:spPr>
        <a:xfrm>
          <a:off x="4308120" y="370476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11</xdr:row>
      <xdr:rowOff>0</xdr:rowOff>
    </xdr:from>
    <xdr:to>
      <xdr:col>7</xdr:col>
      <xdr:colOff>448920</xdr:colOff>
      <xdr:row>11</xdr:row>
      <xdr:rowOff>0</xdr:rowOff>
    </xdr:to>
    <xdr:sp>
      <xdr:nvSpPr>
        <xdr:cNvPr id="1" name="Düz Bağlayıcı 5"/>
        <xdr:cNvSpPr/>
      </xdr:nvSpPr>
      <xdr:spPr>
        <a:xfrm>
          <a:off x="595440" y="248616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24</xdr:row>
      <xdr:rowOff>37800</xdr:rowOff>
    </xdr:from>
    <xdr:to>
      <xdr:col>9</xdr:col>
      <xdr:colOff>218880</xdr:colOff>
      <xdr:row>24</xdr:row>
      <xdr:rowOff>37800</xdr:rowOff>
    </xdr:to>
    <xdr:sp>
      <xdr:nvSpPr>
        <xdr:cNvPr id="2" name="Düz Bağlayıcı 6"/>
        <xdr:cNvSpPr/>
      </xdr:nvSpPr>
      <xdr:spPr>
        <a:xfrm>
          <a:off x="4346280" y="5619600"/>
          <a:ext cx="6638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25</xdr:row>
      <xdr:rowOff>28440</xdr:rowOff>
    </xdr:from>
    <xdr:to>
      <xdr:col>9</xdr:col>
      <xdr:colOff>138960</xdr:colOff>
      <xdr:row>25</xdr:row>
      <xdr:rowOff>28440</xdr:rowOff>
    </xdr:to>
    <xdr:sp>
      <xdr:nvSpPr>
        <xdr:cNvPr id="3" name="Düz Bağlayıcı 7"/>
        <xdr:cNvSpPr/>
      </xdr:nvSpPr>
      <xdr:spPr>
        <a:xfrm>
          <a:off x="4346280" y="584820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11</xdr:row>
      <xdr:rowOff>9360</xdr:rowOff>
    </xdr:from>
    <xdr:to>
      <xdr:col>9</xdr:col>
      <xdr:colOff>123480</xdr:colOff>
      <xdr:row>11</xdr:row>
      <xdr:rowOff>9360</xdr:rowOff>
    </xdr:to>
    <xdr:sp>
      <xdr:nvSpPr>
        <xdr:cNvPr id="4" name="Düz Bağlayıcı 11"/>
        <xdr:cNvSpPr/>
      </xdr:nvSpPr>
      <xdr:spPr>
        <a:xfrm>
          <a:off x="4308120" y="249552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95040</xdr:colOff>
      <xdr:row>45</xdr:row>
      <xdr:rowOff>47520</xdr:rowOff>
    </xdr:from>
    <xdr:to>
      <xdr:col>7</xdr:col>
      <xdr:colOff>380880</xdr:colOff>
      <xdr:row>45</xdr:row>
      <xdr:rowOff>47520</xdr:rowOff>
    </xdr:to>
    <xdr:sp>
      <xdr:nvSpPr>
        <xdr:cNvPr id="5" name="Düz Bağlayıcı 44"/>
        <xdr:cNvSpPr/>
      </xdr:nvSpPr>
      <xdr:spPr>
        <a:xfrm>
          <a:off x="527400" y="1006776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95040</xdr:colOff>
      <xdr:row>79</xdr:row>
      <xdr:rowOff>95040</xdr:rowOff>
    </xdr:from>
    <xdr:to>
      <xdr:col>7</xdr:col>
      <xdr:colOff>380880</xdr:colOff>
      <xdr:row>79</xdr:row>
      <xdr:rowOff>95040</xdr:rowOff>
    </xdr:to>
    <xdr:sp>
      <xdr:nvSpPr>
        <xdr:cNvPr id="6" name="Düz Bağlayıcı 58"/>
        <xdr:cNvSpPr/>
      </xdr:nvSpPr>
      <xdr:spPr>
        <a:xfrm>
          <a:off x="527400" y="1764972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95040</xdr:colOff>
      <xdr:row>45</xdr:row>
      <xdr:rowOff>47520</xdr:rowOff>
    </xdr:from>
    <xdr:to>
      <xdr:col>7</xdr:col>
      <xdr:colOff>380880</xdr:colOff>
      <xdr:row>45</xdr:row>
      <xdr:rowOff>47520</xdr:rowOff>
    </xdr:to>
    <xdr:sp>
      <xdr:nvSpPr>
        <xdr:cNvPr id="7" name="Düz Bağlayıcı 167"/>
        <xdr:cNvSpPr/>
      </xdr:nvSpPr>
      <xdr:spPr>
        <a:xfrm>
          <a:off x="527400" y="1006776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5</xdr:row>
      <xdr:rowOff>149040</xdr:rowOff>
    </xdr:from>
    <xdr:to>
      <xdr:col>14</xdr:col>
      <xdr:colOff>506160</xdr:colOff>
      <xdr:row>5</xdr:row>
      <xdr:rowOff>149400</xdr:rowOff>
    </xdr:to>
    <xdr:sp>
      <xdr:nvSpPr>
        <xdr:cNvPr id="8" name="Düz Ok Bağlayıcısı 209"/>
        <xdr:cNvSpPr/>
      </xdr:nvSpPr>
      <xdr:spPr>
        <a:xfrm>
          <a:off x="7956360" y="1292040"/>
          <a:ext cx="430920" cy="360"/>
        </a:xfrm>
        <a:custGeom>
          <a:avLst/>
          <a:gdLst>
            <a:gd name="textAreaLeft" fmla="*/ 0 w 430920"/>
            <a:gd name="textAreaRight" fmla="*/ 431640 w 43092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16</xdr:row>
      <xdr:rowOff>28080</xdr:rowOff>
    </xdr:from>
    <xdr:to>
      <xdr:col>9</xdr:col>
      <xdr:colOff>171360</xdr:colOff>
      <xdr:row>16</xdr:row>
      <xdr:rowOff>28080</xdr:rowOff>
    </xdr:to>
    <xdr:sp>
      <xdr:nvSpPr>
        <xdr:cNvPr id="9" name="Düz Bağlayıcı 70"/>
        <xdr:cNvSpPr/>
      </xdr:nvSpPr>
      <xdr:spPr>
        <a:xfrm>
          <a:off x="4308120" y="370476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11</xdr:row>
      <xdr:rowOff>9360</xdr:rowOff>
    </xdr:from>
    <xdr:to>
      <xdr:col>9</xdr:col>
      <xdr:colOff>123480</xdr:colOff>
      <xdr:row>11</xdr:row>
      <xdr:rowOff>9360</xdr:rowOff>
    </xdr:to>
    <xdr:sp>
      <xdr:nvSpPr>
        <xdr:cNvPr id="10" name="Düz Bağlayıcı 77"/>
        <xdr:cNvSpPr/>
      </xdr:nvSpPr>
      <xdr:spPr>
        <a:xfrm>
          <a:off x="4308120" y="249552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540000</xdr:colOff>
      <xdr:row>10</xdr:row>
      <xdr:rowOff>80280</xdr:rowOff>
    </xdr:from>
    <xdr:to>
      <xdr:col>8</xdr:col>
      <xdr:colOff>549360</xdr:colOff>
      <xdr:row>25</xdr:row>
      <xdr:rowOff>142560</xdr:rowOff>
    </xdr:to>
    <xdr:sp>
      <xdr:nvSpPr>
        <xdr:cNvPr id="11" name="Düz Bağlayıcı 82"/>
        <xdr:cNvSpPr/>
      </xdr:nvSpPr>
      <xdr:spPr>
        <a:xfrm flipH="1">
          <a:off x="4686480" y="2328120"/>
          <a:ext cx="9360" cy="363420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488160</xdr:colOff>
      <xdr:row>10</xdr:row>
      <xdr:rowOff>171720</xdr:rowOff>
    </xdr:from>
    <xdr:to>
      <xdr:col>9</xdr:col>
      <xdr:colOff>36000</xdr:colOff>
      <xdr:row>11</xdr:row>
      <xdr:rowOff>73080</xdr:rowOff>
    </xdr:to>
    <xdr:sp>
      <xdr:nvSpPr>
        <xdr:cNvPr id="12" name="Düz Bağlayıcı 87"/>
        <xdr:cNvSpPr/>
      </xdr:nvSpPr>
      <xdr:spPr>
        <a:xfrm flipH="1">
          <a:off x="4634640" y="2419560"/>
          <a:ext cx="19260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489240</xdr:colOff>
      <xdr:row>15</xdr:row>
      <xdr:rowOff>181080</xdr:rowOff>
    </xdr:from>
    <xdr:to>
      <xdr:col>9</xdr:col>
      <xdr:colOff>39240</xdr:colOff>
      <xdr:row>16</xdr:row>
      <xdr:rowOff>91800</xdr:rowOff>
    </xdr:to>
    <xdr:sp>
      <xdr:nvSpPr>
        <xdr:cNvPr id="13" name="Düz Bağlayıcı 88"/>
        <xdr:cNvSpPr/>
      </xdr:nvSpPr>
      <xdr:spPr>
        <a:xfrm flipH="1">
          <a:off x="4635720" y="3619440"/>
          <a:ext cx="194760" cy="149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477720</xdr:colOff>
      <xdr:row>24</xdr:row>
      <xdr:rowOff>190800</xdr:rowOff>
    </xdr:from>
    <xdr:to>
      <xdr:col>9</xdr:col>
      <xdr:colOff>25920</xdr:colOff>
      <xdr:row>25</xdr:row>
      <xdr:rowOff>91800</xdr:rowOff>
    </xdr:to>
    <xdr:sp>
      <xdr:nvSpPr>
        <xdr:cNvPr id="14" name="Düz Bağlayıcı 89"/>
        <xdr:cNvSpPr/>
      </xdr:nvSpPr>
      <xdr:spPr>
        <a:xfrm flipH="1">
          <a:off x="4624200" y="5772600"/>
          <a:ext cx="192960" cy="13896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479880</xdr:colOff>
      <xdr:row>23</xdr:row>
      <xdr:rowOff>192960</xdr:rowOff>
    </xdr:from>
    <xdr:to>
      <xdr:col>9</xdr:col>
      <xdr:colOff>28080</xdr:colOff>
      <xdr:row>24</xdr:row>
      <xdr:rowOff>94320</xdr:rowOff>
    </xdr:to>
    <xdr:sp>
      <xdr:nvSpPr>
        <xdr:cNvPr id="15" name="Düz Bağlayıcı 94"/>
        <xdr:cNvSpPr/>
      </xdr:nvSpPr>
      <xdr:spPr>
        <a:xfrm flipH="1">
          <a:off x="4626360" y="5536440"/>
          <a:ext cx="19296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39</xdr:row>
      <xdr:rowOff>196560</xdr:rowOff>
    </xdr:from>
    <xdr:to>
      <xdr:col>14</xdr:col>
      <xdr:colOff>506160</xdr:colOff>
      <xdr:row>39</xdr:row>
      <xdr:rowOff>196920</xdr:rowOff>
    </xdr:to>
    <xdr:sp>
      <xdr:nvSpPr>
        <xdr:cNvPr id="16" name="Düz Ok Bağlayıcısı 84"/>
        <xdr:cNvSpPr/>
      </xdr:nvSpPr>
      <xdr:spPr>
        <a:xfrm>
          <a:off x="7956360" y="8874000"/>
          <a:ext cx="430920" cy="360"/>
        </a:xfrm>
        <a:custGeom>
          <a:avLst/>
          <a:gdLst>
            <a:gd name="textAreaLeft" fmla="*/ 0 w 430920"/>
            <a:gd name="textAreaRight" fmla="*/ 431640 w 43092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74</xdr:row>
      <xdr:rowOff>6120</xdr:rowOff>
    </xdr:from>
    <xdr:to>
      <xdr:col>14</xdr:col>
      <xdr:colOff>506160</xdr:colOff>
      <xdr:row>74</xdr:row>
      <xdr:rowOff>6480</xdr:rowOff>
    </xdr:to>
    <xdr:sp>
      <xdr:nvSpPr>
        <xdr:cNvPr id="17" name="Düz Ok Bağlayıcısı 96"/>
        <xdr:cNvSpPr/>
      </xdr:nvSpPr>
      <xdr:spPr>
        <a:xfrm>
          <a:off x="7956360" y="16455960"/>
          <a:ext cx="430920" cy="360"/>
        </a:xfrm>
        <a:custGeom>
          <a:avLst/>
          <a:gdLst>
            <a:gd name="textAreaLeft" fmla="*/ 0 w 430920"/>
            <a:gd name="textAreaRight" fmla="*/ 431640 w 43092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39</xdr:row>
      <xdr:rowOff>196560</xdr:rowOff>
    </xdr:from>
    <xdr:to>
      <xdr:col>14</xdr:col>
      <xdr:colOff>506160</xdr:colOff>
      <xdr:row>39</xdr:row>
      <xdr:rowOff>196920</xdr:rowOff>
    </xdr:to>
    <xdr:sp>
      <xdr:nvSpPr>
        <xdr:cNvPr id="18" name="Düz Ok Bağlayıcısı 97"/>
        <xdr:cNvSpPr/>
      </xdr:nvSpPr>
      <xdr:spPr>
        <a:xfrm>
          <a:off x="7956360" y="8874000"/>
          <a:ext cx="430920" cy="360"/>
        </a:xfrm>
        <a:custGeom>
          <a:avLst/>
          <a:gdLst>
            <a:gd name="textAreaLeft" fmla="*/ 0 w 430920"/>
            <a:gd name="textAreaRight" fmla="*/ 431640 w 43092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228600</xdr:colOff>
      <xdr:row>58</xdr:row>
      <xdr:rowOff>78120</xdr:rowOff>
    </xdr:from>
    <xdr:to>
      <xdr:col>9</xdr:col>
      <xdr:colOff>247320</xdr:colOff>
      <xdr:row>58</xdr:row>
      <xdr:rowOff>78120</xdr:rowOff>
    </xdr:to>
    <xdr:sp>
      <xdr:nvSpPr>
        <xdr:cNvPr id="19" name="Düz Bağlayıcı 98"/>
        <xdr:cNvSpPr/>
      </xdr:nvSpPr>
      <xdr:spPr>
        <a:xfrm>
          <a:off x="4375080" y="13194000"/>
          <a:ext cx="663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228600</xdr:colOff>
      <xdr:row>59</xdr:row>
      <xdr:rowOff>69840</xdr:rowOff>
    </xdr:from>
    <xdr:to>
      <xdr:col>9</xdr:col>
      <xdr:colOff>167760</xdr:colOff>
      <xdr:row>59</xdr:row>
      <xdr:rowOff>69840</xdr:rowOff>
    </xdr:to>
    <xdr:sp>
      <xdr:nvSpPr>
        <xdr:cNvPr id="20" name="Düz Bağlayıcı 99"/>
        <xdr:cNvSpPr/>
      </xdr:nvSpPr>
      <xdr:spPr>
        <a:xfrm>
          <a:off x="4375080" y="1342404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190440</xdr:colOff>
      <xdr:row>50</xdr:row>
      <xdr:rowOff>68760</xdr:rowOff>
    </xdr:from>
    <xdr:to>
      <xdr:col>9</xdr:col>
      <xdr:colOff>199800</xdr:colOff>
      <xdr:row>50</xdr:row>
      <xdr:rowOff>68760</xdr:rowOff>
    </xdr:to>
    <xdr:sp>
      <xdr:nvSpPr>
        <xdr:cNvPr id="21" name="Düz Bağlayıcı 100"/>
        <xdr:cNvSpPr/>
      </xdr:nvSpPr>
      <xdr:spPr>
        <a:xfrm>
          <a:off x="4336920" y="11279520"/>
          <a:ext cx="6541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190440</xdr:colOff>
      <xdr:row>45</xdr:row>
      <xdr:rowOff>49680</xdr:rowOff>
    </xdr:from>
    <xdr:to>
      <xdr:col>9</xdr:col>
      <xdr:colOff>152280</xdr:colOff>
      <xdr:row>45</xdr:row>
      <xdr:rowOff>49680</xdr:rowOff>
    </xdr:to>
    <xdr:sp>
      <xdr:nvSpPr>
        <xdr:cNvPr id="22" name="Düz Bağlayıcı 101"/>
        <xdr:cNvSpPr/>
      </xdr:nvSpPr>
      <xdr:spPr>
        <a:xfrm>
          <a:off x="4336920" y="1006992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568440</xdr:colOff>
      <xdr:row>44</xdr:row>
      <xdr:rowOff>120600</xdr:rowOff>
    </xdr:from>
    <xdr:to>
      <xdr:col>8</xdr:col>
      <xdr:colOff>577800</xdr:colOff>
      <xdr:row>59</xdr:row>
      <xdr:rowOff>182880</xdr:rowOff>
    </xdr:to>
    <xdr:sp>
      <xdr:nvSpPr>
        <xdr:cNvPr id="23" name="Düz Bağlayıcı 102"/>
        <xdr:cNvSpPr/>
      </xdr:nvSpPr>
      <xdr:spPr>
        <a:xfrm flipH="1">
          <a:off x="4714920" y="9902880"/>
          <a:ext cx="9360" cy="363420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516600</xdr:colOff>
      <xdr:row>44</xdr:row>
      <xdr:rowOff>211680</xdr:rowOff>
    </xdr:from>
    <xdr:to>
      <xdr:col>9</xdr:col>
      <xdr:colOff>64800</xdr:colOff>
      <xdr:row>45</xdr:row>
      <xdr:rowOff>113040</xdr:rowOff>
    </xdr:to>
    <xdr:sp>
      <xdr:nvSpPr>
        <xdr:cNvPr id="24" name="Düz Bağlayıcı 103"/>
        <xdr:cNvSpPr/>
      </xdr:nvSpPr>
      <xdr:spPr>
        <a:xfrm flipH="1">
          <a:off x="4663080" y="9993960"/>
          <a:ext cx="192960" cy="1393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518040</xdr:colOff>
      <xdr:row>49</xdr:row>
      <xdr:rowOff>221400</xdr:rowOff>
    </xdr:from>
    <xdr:to>
      <xdr:col>9</xdr:col>
      <xdr:colOff>67680</xdr:colOff>
      <xdr:row>50</xdr:row>
      <xdr:rowOff>132480</xdr:rowOff>
    </xdr:to>
    <xdr:sp>
      <xdr:nvSpPr>
        <xdr:cNvPr id="25" name="Düz Bağlayıcı 104"/>
        <xdr:cNvSpPr/>
      </xdr:nvSpPr>
      <xdr:spPr>
        <a:xfrm flipH="1">
          <a:off x="4664520" y="11194200"/>
          <a:ext cx="194400" cy="149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506160</xdr:colOff>
      <xdr:row>58</xdr:row>
      <xdr:rowOff>230760</xdr:rowOff>
    </xdr:from>
    <xdr:to>
      <xdr:col>9</xdr:col>
      <xdr:colOff>54360</xdr:colOff>
      <xdr:row>59</xdr:row>
      <xdr:rowOff>132120</xdr:rowOff>
    </xdr:to>
    <xdr:sp>
      <xdr:nvSpPr>
        <xdr:cNvPr id="26" name="Düz Bağlayıcı 105"/>
        <xdr:cNvSpPr/>
      </xdr:nvSpPr>
      <xdr:spPr>
        <a:xfrm flipH="1">
          <a:off x="4652640" y="13346640"/>
          <a:ext cx="19296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508680</xdr:colOff>
      <xdr:row>57</xdr:row>
      <xdr:rowOff>232920</xdr:rowOff>
    </xdr:from>
    <xdr:to>
      <xdr:col>9</xdr:col>
      <xdr:colOff>56520</xdr:colOff>
      <xdr:row>58</xdr:row>
      <xdr:rowOff>134280</xdr:rowOff>
    </xdr:to>
    <xdr:sp>
      <xdr:nvSpPr>
        <xdr:cNvPr id="27" name="Düz Bağlayıcı 106"/>
        <xdr:cNvSpPr/>
      </xdr:nvSpPr>
      <xdr:spPr>
        <a:xfrm flipH="1">
          <a:off x="4655160" y="13110840"/>
          <a:ext cx="192600" cy="1393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213840</xdr:colOff>
      <xdr:row>92</xdr:row>
      <xdr:rowOff>125640</xdr:rowOff>
    </xdr:from>
    <xdr:to>
      <xdr:col>9</xdr:col>
      <xdr:colOff>232920</xdr:colOff>
      <xdr:row>92</xdr:row>
      <xdr:rowOff>125640</xdr:rowOff>
    </xdr:to>
    <xdr:sp>
      <xdr:nvSpPr>
        <xdr:cNvPr id="28" name="Düz Bağlayıcı 107"/>
        <xdr:cNvSpPr/>
      </xdr:nvSpPr>
      <xdr:spPr>
        <a:xfrm>
          <a:off x="4360320" y="20775960"/>
          <a:ext cx="6638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213840</xdr:colOff>
      <xdr:row>93</xdr:row>
      <xdr:rowOff>117720</xdr:rowOff>
    </xdr:from>
    <xdr:to>
      <xdr:col>9</xdr:col>
      <xdr:colOff>153000</xdr:colOff>
      <xdr:row>93</xdr:row>
      <xdr:rowOff>117720</xdr:rowOff>
    </xdr:to>
    <xdr:sp>
      <xdr:nvSpPr>
        <xdr:cNvPr id="29" name="Düz Bağlayıcı 108"/>
        <xdr:cNvSpPr/>
      </xdr:nvSpPr>
      <xdr:spPr>
        <a:xfrm>
          <a:off x="4360320" y="2100600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175680</xdr:colOff>
      <xdr:row>84</xdr:row>
      <xdr:rowOff>116280</xdr:rowOff>
    </xdr:from>
    <xdr:to>
      <xdr:col>9</xdr:col>
      <xdr:colOff>185040</xdr:colOff>
      <xdr:row>84</xdr:row>
      <xdr:rowOff>116280</xdr:rowOff>
    </xdr:to>
    <xdr:sp>
      <xdr:nvSpPr>
        <xdr:cNvPr id="30" name="Düz Bağlayıcı 109"/>
        <xdr:cNvSpPr/>
      </xdr:nvSpPr>
      <xdr:spPr>
        <a:xfrm>
          <a:off x="4322160" y="18861480"/>
          <a:ext cx="6541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175680</xdr:colOff>
      <xdr:row>79</xdr:row>
      <xdr:rowOff>97200</xdr:rowOff>
    </xdr:from>
    <xdr:to>
      <xdr:col>9</xdr:col>
      <xdr:colOff>137520</xdr:colOff>
      <xdr:row>79</xdr:row>
      <xdr:rowOff>97200</xdr:rowOff>
    </xdr:to>
    <xdr:sp>
      <xdr:nvSpPr>
        <xdr:cNvPr id="31" name="Düz Bağlayıcı 110"/>
        <xdr:cNvSpPr/>
      </xdr:nvSpPr>
      <xdr:spPr>
        <a:xfrm>
          <a:off x="4322160" y="1765188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554040</xdr:colOff>
      <xdr:row>78</xdr:row>
      <xdr:rowOff>168480</xdr:rowOff>
    </xdr:from>
    <xdr:to>
      <xdr:col>8</xdr:col>
      <xdr:colOff>563400</xdr:colOff>
      <xdr:row>93</xdr:row>
      <xdr:rowOff>230760</xdr:rowOff>
    </xdr:to>
    <xdr:sp>
      <xdr:nvSpPr>
        <xdr:cNvPr id="32" name="Düz Bağlayıcı 111"/>
        <xdr:cNvSpPr/>
      </xdr:nvSpPr>
      <xdr:spPr>
        <a:xfrm flipH="1">
          <a:off x="4700520" y="17484840"/>
          <a:ext cx="9360" cy="363420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501840</xdr:colOff>
      <xdr:row>79</xdr:row>
      <xdr:rowOff>21240</xdr:rowOff>
    </xdr:from>
    <xdr:to>
      <xdr:col>9</xdr:col>
      <xdr:colOff>50040</xdr:colOff>
      <xdr:row>79</xdr:row>
      <xdr:rowOff>160560</xdr:rowOff>
    </xdr:to>
    <xdr:sp>
      <xdr:nvSpPr>
        <xdr:cNvPr id="33" name="Düz Bağlayıcı 112"/>
        <xdr:cNvSpPr/>
      </xdr:nvSpPr>
      <xdr:spPr>
        <a:xfrm flipH="1">
          <a:off x="4648320" y="17575920"/>
          <a:ext cx="192960" cy="1393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503280</xdr:colOff>
      <xdr:row>84</xdr:row>
      <xdr:rowOff>30960</xdr:rowOff>
    </xdr:from>
    <xdr:to>
      <xdr:col>9</xdr:col>
      <xdr:colOff>52920</xdr:colOff>
      <xdr:row>84</xdr:row>
      <xdr:rowOff>180000</xdr:rowOff>
    </xdr:to>
    <xdr:sp>
      <xdr:nvSpPr>
        <xdr:cNvPr id="34" name="Düz Bağlayıcı 113"/>
        <xdr:cNvSpPr/>
      </xdr:nvSpPr>
      <xdr:spPr>
        <a:xfrm flipH="1">
          <a:off x="4649760" y="18776160"/>
          <a:ext cx="194400" cy="149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491760</xdr:colOff>
      <xdr:row>93</xdr:row>
      <xdr:rowOff>40320</xdr:rowOff>
    </xdr:from>
    <xdr:to>
      <xdr:col>9</xdr:col>
      <xdr:colOff>39960</xdr:colOff>
      <xdr:row>93</xdr:row>
      <xdr:rowOff>180000</xdr:rowOff>
    </xdr:to>
    <xdr:sp>
      <xdr:nvSpPr>
        <xdr:cNvPr id="35" name="Düz Bağlayıcı 114"/>
        <xdr:cNvSpPr/>
      </xdr:nvSpPr>
      <xdr:spPr>
        <a:xfrm flipH="1">
          <a:off x="4638240" y="20928600"/>
          <a:ext cx="19296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493920</xdr:colOff>
      <xdr:row>92</xdr:row>
      <xdr:rowOff>42480</xdr:rowOff>
    </xdr:from>
    <xdr:to>
      <xdr:col>9</xdr:col>
      <xdr:colOff>42120</xdr:colOff>
      <xdr:row>92</xdr:row>
      <xdr:rowOff>181800</xdr:rowOff>
    </xdr:to>
    <xdr:sp>
      <xdr:nvSpPr>
        <xdr:cNvPr id="36" name="Düz Bağlayıcı 115"/>
        <xdr:cNvSpPr/>
      </xdr:nvSpPr>
      <xdr:spPr>
        <a:xfrm flipH="1">
          <a:off x="4640400" y="20692800"/>
          <a:ext cx="192960" cy="1393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45</xdr:row>
      <xdr:rowOff>47520</xdr:rowOff>
    </xdr:from>
    <xdr:to>
      <xdr:col>7</xdr:col>
      <xdr:colOff>448920</xdr:colOff>
      <xdr:row>45</xdr:row>
      <xdr:rowOff>47520</xdr:rowOff>
    </xdr:to>
    <xdr:sp>
      <xdr:nvSpPr>
        <xdr:cNvPr id="37" name="Düz Bağlayıcı 71"/>
        <xdr:cNvSpPr/>
      </xdr:nvSpPr>
      <xdr:spPr>
        <a:xfrm>
          <a:off x="595440" y="1006776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39</xdr:row>
      <xdr:rowOff>196560</xdr:rowOff>
    </xdr:from>
    <xdr:to>
      <xdr:col>14</xdr:col>
      <xdr:colOff>506160</xdr:colOff>
      <xdr:row>39</xdr:row>
      <xdr:rowOff>196920</xdr:rowOff>
    </xdr:to>
    <xdr:sp>
      <xdr:nvSpPr>
        <xdr:cNvPr id="38" name="Düz Ok Bağlayıcısı 75"/>
        <xdr:cNvSpPr/>
      </xdr:nvSpPr>
      <xdr:spPr>
        <a:xfrm>
          <a:off x="7956360" y="8874000"/>
          <a:ext cx="430920" cy="360"/>
        </a:xfrm>
        <a:custGeom>
          <a:avLst/>
          <a:gdLst>
            <a:gd name="textAreaLeft" fmla="*/ 0 w 430920"/>
            <a:gd name="textAreaRight" fmla="*/ 431640 w 43092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79</xdr:row>
      <xdr:rowOff>95040</xdr:rowOff>
    </xdr:from>
    <xdr:to>
      <xdr:col>7</xdr:col>
      <xdr:colOff>448920</xdr:colOff>
      <xdr:row>79</xdr:row>
      <xdr:rowOff>95040</xdr:rowOff>
    </xdr:to>
    <xdr:sp>
      <xdr:nvSpPr>
        <xdr:cNvPr id="39" name="Düz Bağlayıcı 131"/>
        <xdr:cNvSpPr/>
      </xdr:nvSpPr>
      <xdr:spPr>
        <a:xfrm>
          <a:off x="595440" y="1764972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74</xdr:row>
      <xdr:rowOff>6120</xdr:rowOff>
    </xdr:from>
    <xdr:to>
      <xdr:col>14</xdr:col>
      <xdr:colOff>506160</xdr:colOff>
      <xdr:row>74</xdr:row>
      <xdr:rowOff>6480</xdr:rowOff>
    </xdr:to>
    <xdr:sp>
      <xdr:nvSpPr>
        <xdr:cNvPr id="40" name="Düz Ok Bağlayıcısı 135"/>
        <xdr:cNvSpPr/>
      </xdr:nvSpPr>
      <xdr:spPr>
        <a:xfrm>
          <a:off x="7956360" y="16455960"/>
          <a:ext cx="430920" cy="360"/>
        </a:xfrm>
        <a:custGeom>
          <a:avLst/>
          <a:gdLst>
            <a:gd name="textAreaLeft" fmla="*/ 0 w 430920"/>
            <a:gd name="textAreaRight" fmla="*/ 431640 w 43092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X111"/>
  <sheetViews>
    <sheetView showFormulas="false" showGridLines="false" showRowColHeaders="true" showZeros="true" rightToLeft="false" tabSelected="true" showOutlineSymbols="true" defaultGridColor="true" view="normal" topLeftCell="A10" colorId="64" zoomScale="70" zoomScaleNormal="70" zoomScalePageLayoutView="100" workbookViewId="0">
      <selection pane="topLeft" activeCell="N23" activeCellId="0" sqref="N23"/>
    </sheetView>
  </sheetViews>
  <sheetFormatPr defaultColWidth="9.1484375" defaultRowHeight="18.75" zeroHeight="false" outlineLevelRow="0" outlineLevelCol="0"/>
  <cols>
    <col collapsed="false" customWidth="true" hidden="false" outlineLevel="0" max="1" min="1" style="1" width="1.57"/>
    <col collapsed="false" customWidth="true" hidden="false" outlineLevel="0" max="2" min="2" style="1" width="4.57"/>
    <col collapsed="false" customWidth="true" hidden="false" outlineLevel="0" max="4" min="3" style="1" width="8.28"/>
    <col collapsed="false" customWidth="true" hidden="false" outlineLevel="0" max="5" min="5" style="1" width="10.43"/>
    <col collapsed="false" customWidth="false" hidden="false" outlineLevel="0" max="6" min="6" style="1" width="9.14"/>
    <col collapsed="false" customWidth="true" hidden="false" outlineLevel="0" max="8" min="7" style="1" width="8.28"/>
    <col collapsed="false" customWidth="false" hidden="false" outlineLevel="0" max="9" min="9" style="1" width="9.14"/>
    <col collapsed="false" customWidth="true" hidden="false" outlineLevel="0" max="10" min="10" style="1" width="10.43"/>
    <col collapsed="false" customWidth="true" hidden="false" outlineLevel="0" max="11" min="11" style="1" width="15.71"/>
    <col collapsed="false" customWidth="true" hidden="false" outlineLevel="0" max="12" min="12" style="1" width="4.85"/>
    <col collapsed="false" customWidth="true" hidden="false" outlineLevel="0" max="13" min="13" style="1" width="4.57"/>
    <col collapsed="false" customWidth="true" hidden="false" outlineLevel="0" max="15" min="14" style="1" width="8.28"/>
    <col collapsed="false" customWidth="true" hidden="false" outlineLevel="0" max="16" min="16" style="1" width="10.43"/>
    <col collapsed="false" customWidth="false" hidden="false" outlineLevel="0" max="17" min="17" style="1" width="9.14"/>
    <col collapsed="false" customWidth="true" hidden="false" outlineLevel="0" max="19" min="18" style="1" width="8.28"/>
    <col collapsed="false" customWidth="false" hidden="false" outlineLevel="0" max="20" min="20" style="1" width="9.14"/>
    <col collapsed="false" customWidth="true" hidden="false" outlineLevel="0" max="21" min="21" style="1" width="17.15"/>
    <col collapsed="false" customWidth="true" hidden="false" outlineLevel="0" max="22" min="22" style="1" width="15.71"/>
    <col collapsed="false" customWidth="true" hidden="false" outlineLevel="0" max="23" min="23" style="1" width="9.43"/>
    <col collapsed="false" customWidth="true" hidden="false" outlineLevel="0" max="24" min="24" style="1" width="4.85"/>
    <col collapsed="false" customWidth="false" hidden="false" outlineLevel="0" max="1024" min="25" style="1" width="9.14"/>
  </cols>
  <sheetData>
    <row r="1" customFormat="false" ht="24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6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22.5" hidden="false" customHeight="true" outlineLevel="0" collapsed="false">
      <c r="B3" s="4"/>
      <c r="C3" s="5" t="s">
        <v>1</v>
      </c>
      <c r="D3" s="5"/>
      <c r="E3" s="5"/>
      <c r="F3" s="5"/>
      <c r="G3" s="5"/>
      <c r="H3" s="6"/>
      <c r="I3" s="6"/>
      <c r="J3" s="6"/>
      <c r="K3" s="6"/>
      <c r="L3" s="6"/>
      <c r="M3" s="6"/>
      <c r="N3" s="7"/>
      <c r="O3" s="7"/>
      <c r="P3" s="7"/>
      <c r="Q3" s="7"/>
      <c r="R3" s="8"/>
      <c r="S3" s="8"/>
      <c r="T3" s="9"/>
      <c r="U3" s="9"/>
      <c r="V3" s="10"/>
      <c r="W3" s="10"/>
      <c r="X3" s="11"/>
    </row>
    <row r="4" customFormat="false" ht="18.75" hidden="false" customHeight="false" outlineLevel="0" collapsed="false">
      <c r="B4" s="12"/>
      <c r="C4" s="13" t="s">
        <v>2</v>
      </c>
      <c r="D4" s="13"/>
      <c r="E4" s="13"/>
      <c r="F4" s="14" t="n">
        <v>1.22</v>
      </c>
      <c r="G4" s="14"/>
      <c r="H4" s="15"/>
      <c r="I4" s="15"/>
      <c r="J4" s="15"/>
      <c r="N4" s="16" t="s">
        <v>3</v>
      </c>
      <c r="O4" s="16"/>
      <c r="P4" s="16"/>
      <c r="Q4" s="17"/>
      <c r="R4" s="18"/>
      <c r="S4" s="18"/>
      <c r="T4" s="19" t="s">
        <v>4</v>
      </c>
      <c r="U4" s="19"/>
      <c r="V4" s="20" t="n">
        <v>1</v>
      </c>
      <c r="W4" s="21"/>
      <c r="X4" s="22"/>
    </row>
    <row r="5" customFormat="false" ht="18.75" hidden="false" customHeight="false" outlineLevel="0" collapsed="false">
      <c r="B5" s="12"/>
      <c r="C5" s="13" t="s">
        <v>5</v>
      </c>
      <c r="D5" s="13"/>
      <c r="E5" s="13"/>
      <c r="F5" s="14" t="n">
        <v>1.2</v>
      </c>
      <c r="G5" s="14"/>
      <c r="H5" s="15"/>
      <c r="I5" s="15"/>
      <c r="J5" s="15"/>
      <c r="Q5" s="17"/>
      <c r="R5" s="18"/>
      <c r="S5" s="18"/>
      <c r="T5" s="23" t="s">
        <v>6</v>
      </c>
      <c r="U5" s="23"/>
      <c r="V5" s="20" t="n">
        <v>2023110</v>
      </c>
      <c r="W5" s="21"/>
      <c r="X5" s="22"/>
    </row>
    <row r="6" customFormat="false" ht="18.75" hidden="false" customHeight="false" outlineLevel="0" collapsed="false">
      <c r="B6" s="12"/>
      <c r="C6" s="13" t="s">
        <v>7</v>
      </c>
      <c r="D6" s="13"/>
      <c r="E6" s="13"/>
      <c r="F6" s="14" t="n">
        <v>1.65</v>
      </c>
      <c r="G6" s="14"/>
      <c r="H6" s="15"/>
      <c r="I6" s="15"/>
      <c r="J6" s="15"/>
      <c r="K6" s="15"/>
      <c r="L6" s="15"/>
      <c r="N6" s="24" t="s">
        <v>8</v>
      </c>
      <c r="O6" s="15"/>
      <c r="P6" s="25" t="s">
        <v>9</v>
      </c>
      <c r="Q6" s="26"/>
      <c r="R6" s="18"/>
      <c r="S6" s="18"/>
      <c r="T6" s="19" t="s">
        <v>10</v>
      </c>
      <c r="U6" s="19"/>
      <c r="V6" s="27" t="s">
        <v>11</v>
      </c>
      <c r="X6" s="22"/>
    </row>
    <row r="7" customFormat="false" ht="18.75" hidden="false" customHeight="false" outlineLevel="0" collapsed="false">
      <c r="B7" s="12"/>
      <c r="C7" s="13" t="s">
        <v>12</v>
      </c>
      <c r="D7" s="13"/>
      <c r="E7" s="13"/>
      <c r="F7" s="14" t="n">
        <v>0.2</v>
      </c>
      <c r="G7" s="14"/>
      <c r="H7" s="15"/>
      <c r="I7" s="15"/>
      <c r="J7" s="15"/>
      <c r="K7" s="15"/>
      <c r="L7" s="15"/>
      <c r="M7" s="17"/>
      <c r="N7" s="17"/>
      <c r="O7" s="17"/>
      <c r="P7" s="26"/>
      <c r="Q7" s="26"/>
      <c r="R7" s="18"/>
      <c r="S7" s="18"/>
      <c r="T7" s="15"/>
      <c r="U7" s="15"/>
      <c r="V7" s="15"/>
      <c r="W7" s="15"/>
      <c r="X7" s="22"/>
    </row>
    <row r="8" customFormat="false" ht="18.75" hidden="false" customHeight="false" outlineLevel="0" collapsed="false">
      <c r="B8" s="12"/>
      <c r="C8" s="13" t="s">
        <v>13</v>
      </c>
      <c r="D8" s="13"/>
      <c r="E8" s="13"/>
      <c r="F8" s="14" t="n">
        <v>4</v>
      </c>
      <c r="G8" s="14"/>
      <c r="H8" s="15"/>
      <c r="I8" s="15"/>
      <c r="J8" s="15"/>
      <c r="K8" s="28"/>
      <c r="L8" s="15"/>
      <c r="M8" s="17"/>
      <c r="N8" s="17"/>
      <c r="O8" s="17"/>
      <c r="P8" s="26"/>
      <c r="Q8" s="26"/>
      <c r="R8" s="18"/>
      <c r="S8" s="18"/>
      <c r="T8" s="15"/>
      <c r="U8" s="15"/>
      <c r="V8" s="15"/>
      <c r="W8" s="15"/>
      <c r="X8" s="22"/>
    </row>
    <row r="9" customFormat="false" ht="12" hidden="false" customHeight="true" outlineLevel="0" collapsed="false">
      <c r="B9" s="12"/>
      <c r="C9" s="3"/>
      <c r="D9" s="3"/>
      <c r="E9" s="3"/>
      <c r="F9" s="29"/>
      <c r="G9" s="29"/>
      <c r="H9" s="15"/>
      <c r="I9" s="15"/>
      <c r="J9" s="15"/>
      <c r="K9" s="15"/>
      <c r="L9" s="15"/>
      <c r="M9" s="17"/>
      <c r="N9" s="17"/>
      <c r="O9" s="17"/>
      <c r="P9" s="26"/>
      <c r="Q9" s="26"/>
      <c r="R9" s="18"/>
      <c r="S9" s="18"/>
      <c r="T9" s="15"/>
      <c r="U9" s="15"/>
      <c r="V9" s="15"/>
      <c r="W9" s="15"/>
      <c r="X9" s="22"/>
    </row>
    <row r="10" customFormat="false" ht="18.75" hidden="false" customHeight="false" outlineLevel="0" collapsed="false">
      <c r="B10" s="12"/>
      <c r="C10" s="15"/>
      <c r="D10" s="15"/>
      <c r="E10" s="30" t="s">
        <v>14</v>
      </c>
      <c r="F10" s="30"/>
      <c r="G10" s="3"/>
      <c r="H10" s="15"/>
      <c r="I10" s="15"/>
      <c r="J10" s="15"/>
      <c r="K10" s="15"/>
      <c r="L10" s="15"/>
      <c r="N10" s="15"/>
      <c r="O10" s="15"/>
      <c r="P10" s="31" t="s">
        <v>15</v>
      </c>
      <c r="Q10" s="31"/>
      <c r="R10" s="31"/>
      <c r="S10" s="31"/>
      <c r="T10" s="31"/>
      <c r="U10" s="31"/>
      <c r="V10" s="31"/>
      <c r="W10" s="32"/>
      <c r="X10" s="22"/>
    </row>
    <row r="11" customFormat="false" ht="18.75" hidden="false" customHeight="false" outlineLevel="0" collapsed="false">
      <c r="B11" s="12"/>
      <c r="C11" s="15"/>
      <c r="D11" s="15"/>
      <c r="E11" s="33" t="n">
        <v>2.5</v>
      </c>
      <c r="F11" s="33"/>
      <c r="G11" s="3"/>
      <c r="H11" s="15"/>
      <c r="I11" s="15"/>
      <c r="J11" s="32" t="s">
        <v>16</v>
      </c>
      <c r="K11" s="34" t="s">
        <v>17</v>
      </c>
      <c r="L11" s="15"/>
      <c r="N11" s="15"/>
      <c r="O11" s="15"/>
      <c r="X11" s="22"/>
    </row>
    <row r="12" customFormat="false" ht="18.75" hidden="false" customHeight="false" outlineLevel="0" collapsed="false">
      <c r="B12" s="12"/>
      <c r="C12" s="35"/>
      <c r="D12" s="35"/>
      <c r="E12" s="36"/>
      <c r="F12" s="36"/>
      <c r="G12" s="37"/>
      <c r="H12" s="37"/>
      <c r="I12" s="21" t="s">
        <v>5</v>
      </c>
      <c r="J12" s="38" t="n">
        <v>0.6</v>
      </c>
      <c r="K12" s="39" t="n">
        <f aca="false">((AVERAGE(E11,E16)*J12)*E29)</f>
        <v>4.98</v>
      </c>
      <c r="L12" s="15"/>
      <c r="N12" s="15"/>
      <c r="O12" s="40" t="str">
        <f aca="false">CONCATENATE("( ( (",E13," x ",J12,") + (",E20," x ",J17,") + (",E25," x ",J25,") )"," x ",F8,"  ) + (",F4," x ",J29," x ",G35,") "," = ",(ROUND((E13*J12*E29)+(E20*J17*E29)+(E25*J25*E29)+K29,2))," m³ ")</f>
        <v>( ( (2,075 x 0,6) + (1,235 x 0,825) + (1,22 x 0,2) ) x 4  ) + (1,22 x 1,625 x 0)  = 10,03 m³</v>
      </c>
      <c r="P12" s="40"/>
      <c r="Q12" s="40"/>
      <c r="R12" s="40"/>
      <c r="S12" s="40"/>
      <c r="T12" s="40"/>
      <c r="U12" s="40"/>
      <c r="V12" s="40"/>
      <c r="W12" s="40"/>
      <c r="X12" s="22"/>
    </row>
    <row r="13" customFormat="false" ht="18.75" hidden="false" customHeight="false" outlineLevel="0" collapsed="false">
      <c r="B13" s="12"/>
      <c r="C13" s="35"/>
      <c r="D13" s="35"/>
      <c r="E13" s="41" t="n">
        <f aca="false">AVERAGE(E11,E16)</f>
        <v>2.075</v>
      </c>
      <c r="F13" s="41"/>
      <c r="G13" s="37"/>
      <c r="H13" s="37"/>
      <c r="I13" s="21"/>
      <c r="J13" s="38"/>
      <c r="K13" s="39"/>
      <c r="L13" s="15"/>
      <c r="N13" s="15"/>
      <c r="O13" s="15"/>
      <c r="P13" s="36"/>
      <c r="Q13" s="36"/>
      <c r="R13" s="15"/>
      <c r="S13" s="15"/>
      <c r="T13" s="42"/>
      <c r="U13" s="43"/>
      <c r="V13" s="44"/>
      <c r="W13" s="44"/>
      <c r="X13" s="22"/>
    </row>
    <row r="14" customFormat="false" ht="18.75" hidden="false" customHeight="false" outlineLevel="0" collapsed="false">
      <c r="B14" s="12"/>
      <c r="C14" s="35"/>
      <c r="D14" s="35"/>
      <c r="E14" s="45"/>
      <c r="F14" s="46"/>
      <c r="G14" s="37"/>
      <c r="H14" s="37"/>
      <c r="I14" s="21"/>
      <c r="J14" s="38"/>
      <c r="K14" s="39"/>
      <c r="L14" s="15"/>
      <c r="N14" s="15"/>
      <c r="O14" s="15"/>
      <c r="P14" s="31" t="s">
        <v>18</v>
      </c>
      <c r="Q14" s="31"/>
      <c r="R14" s="31"/>
      <c r="S14" s="31"/>
      <c r="T14" s="31"/>
      <c r="U14" s="31"/>
      <c r="V14" s="31"/>
      <c r="W14" s="44"/>
      <c r="X14" s="22"/>
    </row>
    <row r="15" customFormat="false" ht="18.75" hidden="false" customHeight="false" outlineLevel="0" collapsed="false">
      <c r="B15" s="12"/>
      <c r="C15" s="35"/>
      <c r="D15" s="35"/>
      <c r="E15" s="47" t="s">
        <v>19</v>
      </c>
      <c r="F15" s="47"/>
      <c r="G15" s="37"/>
      <c r="H15" s="37"/>
      <c r="I15" s="21"/>
      <c r="J15" s="38"/>
      <c r="K15" s="39"/>
      <c r="L15" s="15"/>
      <c r="N15" s="15"/>
      <c r="O15" s="15"/>
      <c r="W15" s="32"/>
      <c r="X15" s="22"/>
    </row>
    <row r="16" customFormat="false" ht="18.75" hidden="false" customHeight="false" outlineLevel="0" collapsed="false">
      <c r="B16" s="12"/>
      <c r="C16" s="35"/>
      <c r="D16" s="35"/>
      <c r="E16" s="48" t="n">
        <v>1.65</v>
      </c>
      <c r="F16" s="48"/>
      <c r="G16" s="37"/>
      <c r="H16" s="37"/>
      <c r="I16" s="21"/>
      <c r="J16" s="38"/>
      <c r="K16" s="39"/>
      <c r="L16" s="15"/>
      <c r="N16" s="15"/>
      <c r="O16" s="15"/>
      <c r="P16" s="40" t="str">
        <f aca="false">CONCATENATE("( (",C5,"+",C6,") / 2 ) + ",C7," ) ")</f>
        <v>( (H1+H2) / 2 ) + Yataklama H )</v>
      </c>
      <c r="Q16" s="40"/>
      <c r="R16" s="40"/>
      <c r="S16" s="40"/>
      <c r="T16" s="40"/>
      <c r="U16" s="40"/>
      <c r="V16" s="40"/>
      <c r="X16" s="22"/>
    </row>
    <row r="17" customFormat="false" ht="18.75" hidden="false" customHeight="false" outlineLevel="0" collapsed="false">
      <c r="B17" s="12"/>
      <c r="C17" s="15"/>
      <c r="D17" s="22"/>
      <c r="E17" s="49" t="n">
        <v>1.25</v>
      </c>
      <c r="F17" s="49"/>
      <c r="G17" s="50"/>
      <c r="H17" s="15"/>
      <c r="I17" s="21" t="s">
        <v>7</v>
      </c>
      <c r="J17" s="38" t="n">
        <v>0.825</v>
      </c>
      <c r="K17" s="39" t="n">
        <f aca="false">(AVERAGE(E17,E24)*J17*E29)</f>
        <v>4.0755</v>
      </c>
      <c r="L17" s="15"/>
      <c r="N17" s="15"/>
      <c r="O17" s="15"/>
      <c r="W17" s="40"/>
      <c r="X17" s="22"/>
    </row>
    <row r="18" customFormat="false" ht="18.75" hidden="false" customHeight="false" outlineLevel="0" collapsed="false">
      <c r="B18" s="12"/>
      <c r="C18" s="15"/>
      <c r="D18" s="22"/>
      <c r="E18" s="51" t="s">
        <v>20</v>
      </c>
      <c r="F18" s="51"/>
      <c r="G18" s="52"/>
      <c r="H18" s="15"/>
      <c r="I18" s="21"/>
      <c r="J18" s="38"/>
      <c r="K18" s="39"/>
      <c r="L18" s="15"/>
      <c r="N18" s="15"/>
      <c r="O18" s="15"/>
      <c r="P18" s="40" t="str">
        <f aca="false">CONCATENATE("((",F5,"+",F6,")/2 ) + ",F7," ) "," = ",ROUND((F5+F6)/2+F7,2)," m ")</f>
        <v>((1,2+1,65)/2 ) + 0,2 )  = 1,63 m</v>
      </c>
      <c r="Q18" s="40"/>
      <c r="R18" s="40"/>
      <c r="S18" s="40"/>
      <c r="T18" s="40"/>
      <c r="U18" s="40"/>
      <c r="V18" s="40"/>
      <c r="W18" s="40"/>
      <c r="X18" s="22"/>
    </row>
    <row r="19" customFormat="false" ht="18.75" hidden="false" customHeight="false" outlineLevel="0" collapsed="false">
      <c r="B19" s="12"/>
      <c r="C19" s="15"/>
      <c r="D19" s="22"/>
      <c r="G19" s="52"/>
      <c r="H19" s="15"/>
      <c r="I19" s="21"/>
      <c r="J19" s="38"/>
      <c r="K19" s="39"/>
      <c r="L19" s="15"/>
      <c r="N19" s="15"/>
      <c r="O19" s="15"/>
      <c r="X19" s="22"/>
    </row>
    <row r="20" customFormat="false" ht="18.75" hidden="false" customHeight="false" outlineLevel="0" collapsed="false">
      <c r="B20" s="12"/>
      <c r="C20" s="15"/>
      <c r="D20" s="22"/>
      <c r="E20" s="53" t="n">
        <f aca="false">AVERAGE(E17,E24)</f>
        <v>1.235</v>
      </c>
      <c r="F20" s="53"/>
      <c r="G20" s="52"/>
      <c r="H20" s="15"/>
      <c r="I20" s="21"/>
      <c r="J20" s="38"/>
      <c r="K20" s="39"/>
      <c r="L20" s="15"/>
      <c r="N20" s="15"/>
      <c r="O20" s="15"/>
      <c r="P20" s="54" t="s">
        <v>21</v>
      </c>
      <c r="Q20" s="54"/>
      <c r="R20" s="54"/>
      <c r="S20" s="54"/>
      <c r="T20" s="54"/>
      <c r="U20" s="54"/>
      <c r="V20" s="54"/>
      <c r="W20" s="32"/>
      <c r="X20" s="22"/>
    </row>
    <row r="21" customFormat="false" ht="18.75" hidden="false" customHeight="false" outlineLevel="0" collapsed="false">
      <c r="B21" s="12"/>
      <c r="C21" s="15"/>
      <c r="D21" s="22"/>
      <c r="E21" s="45"/>
      <c r="F21" s="46"/>
      <c r="G21" s="52"/>
      <c r="H21" s="15"/>
      <c r="I21" s="21"/>
      <c r="J21" s="38"/>
      <c r="K21" s="39"/>
      <c r="L21" s="15"/>
      <c r="N21" s="15"/>
      <c r="O21" s="15"/>
      <c r="P21" s="29"/>
      <c r="Q21" s="29"/>
      <c r="R21" s="29"/>
      <c r="S21" s="29"/>
      <c r="T21" s="29"/>
      <c r="U21" s="29"/>
      <c r="V21" s="29"/>
      <c r="W21" s="29"/>
      <c r="X21" s="22"/>
    </row>
    <row r="22" customFormat="false" ht="18.75" hidden="false" customHeight="false" outlineLevel="0" collapsed="false">
      <c r="B22" s="12"/>
      <c r="C22" s="15"/>
      <c r="D22" s="22"/>
      <c r="E22" s="36"/>
      <c r="F22" s="36"/>
      <c r="G22" s="12"/>
      <c r="H22" s="15"/>
      <c r="I22" s="21"/>
      <c r="J22" s="38"/>
      <c r="K22" s="39"/>
      <c r="L22" s="15"/>
      <c r="N22" s="15"/>
      <c r="O22" s="15"/>
      <c r="P22" s="29" t="n">
        <f aca="false">F8</f>
        <v>4</v>
      </c>
      <c r="Q22" s="29"/>
      <c r="R22" s="29"/>
      <c r="S22" s="29"/>
      <c r="T22" s="29"/>
      <c r="U22" s="29"/>
      <c r="V22" s="29"/>
      <c r="W22" s="29"/>
      <c r="X22" s="22"/>
    </row>
    <row r="23" customFormat="false" ht="18.75" hidden="false" customHeight="false" outlineLevel="0" collapsed="false">
      <c r="B23" s="12"/>
      <c r="C23" s="15"/>
      <c r="D23" s="22"/>
      <c r="E23" s="47" t="s">
        <v>22</v>
      </c>
      <c r="F23" s="47"/>
      <c r="G23" s="52"/>
      <c r="H23" s="15"/>
      <c r="I23" s="21"/>
      <c r="J23" s="38"/>
      <c r="K23" s="39"/>
      <c r="L23" s="15"/>
      <c r="N23" s="15"/>
      <c r="O23" s="15"/>
      <c r="P23" s="47"/>
      <c r="Q23" s="47"/>
      <c r="R23" s="3"/>
      <c r="S23" s="15"/>
      <c r="T23" s="21"/>
      <c r="U23" s="55"/>
      <c r="V23" s="18"/>
      <c r="W23" s="18"/>
      <c r="X23" s="22"/>
    </row>
    <row r="24" customFormat="false" ht="18.75" hidden="false" customHeight="false" outlineLevel="0" collapsed="false">
      <c r="B24" s="12"/>
      <c r="C24" s="15"/>
      <c r="D24" s="22"/>
      <c r="E24" s="49" t="n">
        <v>1.22</v>
      </c>
      <c r="F24" s="49"/>
      <c r="G24" s="52"/>
      <c r="H24" s="15"/>
      <c r="I24" s="21"/>
      <c r="J24" s="38"/>
      <c r="K24" s="39"/>
      <c r="L24" s="15"/>
      <c r="N24" s="15"/>
      <c r="O24" s="31" t="s">
        <v>23</v>
      </c>
      <c r="P24" s="31"/>
      <c r="Q24" s="31"/>
      <c r="R24" s="31"/>
      <c r="S24" s="31"/>
      <c r="T24" s="31"/>
      <c r="U24" s="31"/>
      <c r="V24" s="31"/>
      <c r="W24" s="32"/>
      <c r="X24" s="22"/>
    </row>
    <row r="25" customFormat="false" ht="18.75" hidden="false" customHeight="false" outlineLevel="0" collapsed="false">
      <c r="B25" s="12"/>
      <c r="C25" s="15"/>
      <c r="D25" s="15"/>
      <c r="E25" s="56" t="n">
        <f aca="false">AVERAGE(E24,E27)</f>
        <v>1.22</v>
      </c>
      <c r="F25" s="56"/>
      <c r="G25" s="3"/>
      <c r="H25" s="15"/>
      <c r="I25" s="21" t="s">
        <v>24</v>
      </c>
      <c r="J25" s="38" t="n">
        <v>0.2</v>
      </c>
      <c r="K25" s="57" t="n">
        <f aca="false">(AVERAGE(E24,E27)*J25*E29)</f>
        <v>0.976</v>
      </c>
      <c r="L25" s="15"/>
      <c r="W25" s="29"/>
      <c r="X25" s="22"/>
    </row>
    <row r="26" customFormat="false" ht="18.75" hidden="false" customHeight="false" outlineLevel="0" collapsed="false">
      <c r="B26" s="12"/>
      <c r="C26" s="15"/>
      <c r="D26" s="15"/>
      <c r="E26" s="58" t="s">
        <v>25</v>
      </c>
      <c r="F26" s="58"/>
      <c r="G26" s="3"/>
      <c r="H26" s="15"/>
      <c r="I26" s="15"/>
      <c r="J26" s="15"/>
      <c r="K26" s="59"/>
      <c r="L26" s="15"/>
      <c r="N26" s="29" t="str">
        <f aca="false">CONCATENATE("(",P10," / ",P15," / ",P20,")")</f>
        <v>(Toplam Kazı Hacmi /  / Baca Aralığı Toplam Uzunluk)</v>
      </c>
      <c r="O26" s="29"/>
      <c r="P26" s="29"/>
      <c r="Q26" s="29"/>
      <c r="R26" s="29"/>
      <c r="S26" s="29"/>
      <c r="T26" s="29"/>
      <c r="U26" s="29"/>
      <c r="V26" s="29"/>
      <c r="W26" s="29"/>
      <c r="X26" s="22"/>
    </row>
    <row r="27" customFormat="false" ht="18.75" hidden="false" customHeight="false" outlineLevel="0" collapsed="false">
      <c r="B27" s="12"/>
      <c r="C27" s="15"/>
      <c r="D27" s="15"/>
      <c r="E27" s="33" t="n">
        <v>1.22</v>
      </c>
      <c r="F27" s="33"/>
      <c r="G27" s="15"/>
      <c r="H27" s="17" t="s">
        <v>26</v>
      </c>
      <c r="I27" s="17"/>
      <c r="J27" s="60" t="n">
        <f aca="false">SUM(J12:J26)</f>
        <v>1.625</v>
      </c>
      <c r="K27" s="57" t="n">
        <f aca="false">SUM(K12:K26)</f>
        <v>10.0315</v>
      </c>
      <c r="L27" s="15"/>
      <c r="N27" s="15"/>
      <c r="O27" s="29"/>
      <c r="P27" s="29"/>
      <c r="Q27" s="29"/>
      <c r="R27" s="29"/>
      <c r="S27" s="29"/>
      <c r="T27" s="29"/>
      <c r="U27" s="29"/>
      <c r="V27" s="29"/>
      <c r="W27" s="29"/>
      <c r="X27" s="22"/>
    </row>
    <row r="28" customFormat="false" ht="18.75" hidden="false" customHeight="false" outlineLevel="0" collapsed="false">
      <c r="B28" s="12"/>
      <c r="C28" s="15"/>
      <c r="D28" s="15"/>
      <c r="E28" s="15"/>
      <c r="F28" s="15"/>
      <c r="G28" s="15"/>
      <c r="H28" s="15"/>
      <c r="I28" s="15"/>
      <c r="J28" s="15"/>
      <c r="K28" s="3"/>
      <c r="L28" s="15"/>
      <c r="N28" s="15"/>
      <c r="O28" s="29" t="str">
        <f aca="false">CONCATENATE("( ",K27+K29," / ",((F5+F6)/2+F7)," / ",P22," )"," = ",(ROUND((K27+K29)/((F5+F6)/2+F7)/P22,2))," m")</f>
        <v>( 10,0315 / 1,625 / 4 ) = 1,54 m</v>
      </c>
      <c r="P28" s="29"/>
      <c r="Q28" s="29"/>
      <c r="R28" s="29"/>
      <c r="S28" s="29"/>
      <c r="T28" s="29"/>
      <c r="U28" s="29"/>
      <c r="V28" s="29"/>
      <c r="W28" s="15"/>
      <c r="X28" s="22"/>
    </row>
    <row r="29" customFormat="false" ht="18.75" hidden="false" customHeight="false" outlineLevel="0" collapsed="false">
      <c r="B29" s="12"/>
      <c r="C29" s="17" t="s">
        <v>27</v>
      </c>
      <c r="D29" s="17"/>
      <c r="E29" s="61" t="n">
        <v>4</v>
      </c>
      <c r="F29" s="61"/>
      <c r="G29" s="17" t="s">
        <v>28</v>
      </c>
      <c r="H29" s="17"/>
      <c r="I29" s="17"/>
      <c r="J29" s="60" t="n">
        <f aca="false">(F5+F6)/2+F7</f>
        <v>1.625</v>
      </c>
      <c r="K29" s="57" t="n">
        <f aca="false">F4*(((F5+F6)/2+F7)*G35)</f>
        <v>0</v>
      </c>
      <c r="L29" s="15"/>
      <c r="N29" s="15"/>
      <c r="O29" s="15"/>
      <c r="P29" s="15"/>
      <c r="Q29" s="15"/>
      <c r="R29" s="15"/>
      <c r="S29" s="15"/>
      <c r="T29" s="15"/>
      <c r="U29" s="15"/>
      <c r="V29" s="15"/>
      <c r="W29" s="62"/>
      <c r="X29" s="22"/>
    </row>
    <row r="30" customFormat="false" ht="11.25" hidden="false" customHeight="true" outlineLevel="0" collapsed="false">
      <c r="B30" s="12"/>
      <c r="C30" s="17"/>
      <c r="D30" s="17"/>
      <c r="E30" s="26"/>
      <c r="F30" s="26"/>
      <c r="G30" s="17"/>
      <c r="H30" s="17"/>
      <c r="I30" s="17"/>
      <c r="J30" s="63"/>
      <c r="K30" s="62"/>
      <c r="L30" s="15"/>
      <c r="N30" s="17"/>
      <c r="O30" s="64"/>
      <c r="P30" s="65" t="s">
        <v>23</v>
      </c>
      <c r="Q30" s="65"/>
      <c r="R30" s="65"/>
      <c r="S30" s="65"/>
      <c r="T30" s="66" t="n">
        <f aca="false">ROUND((K27+K29)/((F5+F6)/2+F7)/P22,2)</f>
        <v>1.54</v>
      </c>
      <c r="U30" s="66"/>
      <c r="V30" s="62"/>
      <c r="W30" s="62"/>
      <c r="X30" s="22"/>
    </row>
    <row r="31" customFormat="false" ht="18.75" hidden="false" customHeight="false" outlineLevel="0" collapsed="false">
      <c r="B31" s="12"/>
      <c r="C31" s="19" t="s">
        <v>29</v>
      </c>
      <c r="D31" s="19"/>
      <c r="E31" s="19"/>
      <c r="F31" s="19"/>
      <c r="G31" s="67" t="n">
        <f aca="false">E29</f>
        <v>4</v>
      </c>
      <c r="H31" s="67"/>
      <c r="I31" s="15"/>
      <c r="J31" s="15"/>
      <c r="K31" s="15"/>
      <c r="L31" s="15"/>
      <c r="M31" s="15"/>
      <c r="N31" s="17"/>
      <c r="O31" s="17"/>
      <c r="P31" s="65"/>
      <c r="Q31" s="65"/>
      <c r="R31" s="65"/>
      <c r="S31" s="65"/>
      <c r="T31" s="66"/>
      <c r="U31" s="66"/>
      <c r="V31" s="62"/>
      <c r="W31" s="63"/>
      <c r="X31" s="22"/>
    </row>
    <row r="32" customFormat="false" ht="6.75" hidden="false" customHeight="true" outlineLevel="0" collapsed="false">
      <c r="B32" s="12"/>
      <c r="C32" s="19"/>
      <c r="D32" s="19"/>
      <c r="E32" s="68"/>
      <c r="F32" s="68"/>
      <c r="G32" s="69"/>
      <c r="H32" s="69"/>
      <c r="I32" s="15"/>
      <c r="J32" s="15"/>
      <c r="K32" s="15"/>
      <c r="L32" s="15"/>
      <c r="M32" s="15"/>
      <c r="N32" s="17"/>
      <c r="O32" s="17"/>
      <c r="P32" s="26"/>
      <c r="Q32" s="26"/>
      <c r="R32" s="15"/>
      <c r="S32" s="15"/>
      <c r="T32" s="15"/>
      <c r="U32" s="15"/>
      <c r="V32" s="63"/>
      <c r="W32" s="63"/>
      <c r="X32" s="22"/>
    </row>
    <row r="33" customFormat="false" ht="18.75" hidden="false" customHeight="false" outlineLevel="0" collapsed="false">
      <c r="B33" s="12"/>
      <c r="C33" s="19" t="s">
        <v>30</v>
      </c>
      <c r="D33" s="19"/>
      <c r="E33" s="19"/>
      <c r="F33" s="19"/>
      <c r="G33" s="68" t="n">
        <f aca="false">F8</f>
        <v>4</v>
      </c>
      <c r="H33" s="68"/>
      <c r="I33" s="15"/>
      <c r="J33" s="15"/>
      <c r="K33" s="15"/>
      <c r="L33" s="15"/>
      <c r="M33" s="15"/>
      <c r="N33" s="17"/>
      <c r="O33" s="17"/>
      <c r="P33" s="26"/>
      <c r="Q33" s="26"/>
      <c r="R33" s="15"/>
      <c r="S33" s="15"/>
      <c r="T33" s="15"/>
      <c r="U33" s="15"/>
      <c r="V33" s="63"/>
      <c r="W33" s="63"/>
      <c r="X33" s="22"/>
    </row>
    <row r="34" customFormat="false" ht="6.75" hidden="false" customHeight="true" outlineLevel="0" collapsed="false">
      <c r="B34" s="12"/>
      <c r="C34" s="17"/>
      <c r="D34" s="17"/>
      <c r="E34" s="68"/>
      <c r="F34" s="68"/>
      <c r="G34" s="15"/>
      <c r="H34" s="15"/>
      <c r="I34" s="15"/>
      <c r="J34" s="15"/>
      <c r="K34" s="15"/>
      <c r="L34" s="15"/>
      <c r="M34" s="15"/>
      <c r="N34" s="17"/>
      <c r="O34" s="17"/>
      <c r="P34" s="26"/>
      <c r="Q34" s="26"/>
      <c r="R34" s="15"/>
      <c r="S34" s="15"/>
      <c r="T34" s="15"/>
      <c r="U34" s="15"/>
      <c r="V34" s="63"/>
      <c r="W34" s="63"/>
      <c r="X34" s="22"/>
    </row>
    <row r="35" customFormat="false" ht="18.75" hidden="false" customHeight="false" outlineLevel="0" collapsed="false">
      <c r="B35" s="12"/>
      <c r="C35" s="19" t="s">
        <v>31</v>
      </c>
      <c r="D35" s="19"/>
      <c r="E35" s="19"/>
      <c r="F35" s="19"/>
      <c r="G35" s="68" t="n">
        <f aca="false">G33-G31</f>
        <v>0</v>
      </c>
      <c r="H35" s="68"/>
      <c r="I35" s="15"/>
      <c r="J35" s="15"/>
      <c r="K35" s="15"/>
      <c r="L35" s="15"/>
      <c r="M35" s="15"/>
      <c r="N35" s="17"/>
      <c r="O35" s="17"/>
      <c r="P35" s="61" t="s">
        <v>32</v>
      </c>
      <c r="Q35" s="61"/>
      <c r="R35" s="25"/>
      <c r="S35" s="25"/>
      <c r="T35" s="25"/>
      <c r="U35" s="25"/>
      <c r="V35" s="70"/>
      <c r="W35" s="70"/>
      <c r="X35" s="22"/>
    </row>
    <row r="36" customFormat="false" ht="9" hidden="false" customHeight="true" outlineLevel="0" collapsed="false">
      <c r="B36" s="12"/>
      <c r="C36" s="17"/>
      <c r="D36" s="17"/>
      <c r="E36" s="26"/>
      <c r="F36" s="26"/>
      <c r="G36" s="3"/>
      <c r="H36" s="3"/>
      <c r="I36" s="3"/>
      <c r="J36" s="63"/>
      <c r="K36" s="15"/>
      <c r="L36" s="15"/>
      <c r="M36" s="15"/>
      <c r="N36" s="17"/>
      <c r="O36" s="17"/>
      <c r="P36" s="26"/>
      <c r="Q36" s="26"/>
      <c r="R36" s="3"/>
      <c r="S36" s="3"/>
      <c r="T36" s="3"/>
      <c r="U36" s="63"/>
      <c r="V36" s="15"/>
      <c r="W36" s="15"/>
      <c r="X36" s="22"/>
    </row>
    <row r="37" customFormat="false" ht="22.5" hidden="false" customHeight="true" outlineLevel="0" collapsed="false">
      <c r="B37" s="4"/>
      <c r="C37" s="5" t="s">
        <v>1</v>
      </c>
      <c r="D37" s="5"/>
      <c r="E37" s="5"/>
      <c r="F37" s="5"/>
      <c r="G37" s="5"/>
      <c r="H37" s="6"/>
      <c r="I37" s="6"/>
      <c r="J37" s="6"/>
      <c r="K37" s="6"/>
      <c r="L37" s="6"/>
      <c r="M37" s="6"/>
      <c r="N37" s="7"/>
      <c r="O37" s="7"/>
      <c r="P37" s="7"/>
      <c r="Q37" s="7"/>
      <c r="R37" s="8"/>
      <c r="S37" s="8"/>
      <c r="T37" s="9"/>
      <c r="U37" s="9"/>
      <c r="V37" s="10"/>
      <c r="W37" s="10"/>
      <c r="X37" s="11"/>
    </row>
    <row r="38" customFormat="false" ht="18.75" hidden="false" customHeight="false" outlineLevel="0" collapsed="false">
      <c r="B38" s="12"/>
      <c r="C38" s="13" t="s">
        <v>2</v>
      </c>
      <c r="D38" s="13"/>
      <c r="E38" s="13"/>
      <c r="F38" s="14" t="n">
        <v>3</v>
      </c>
      <c r="G38" s="14"/>
      <c r="H38" s="15"/>
      <c r="I38" s="15"/>
      <c r="J38" s="15"/>
      <c r="N38" s="16" t="s">
        <v>3</v>
      </c>
      <c r="O38" s="16"/>
      <c r="P38" s="16"/>
      <c r="Q38" s="17"/>
      <c r="R38" s="18"/>
      <c r="S38" s="18"/>
      <c r="T38" s="19" t="s">
        <v>4</v>
      </c>
      <c r="U38" s="19"/>
      <c r="V38" s="20" t="n">
        <v>1</v>
      </c>
      <c r="W38" s="21"/>
      <c r="X38" s="22"/>
    </row>
    <row r="39" customFormat="false" ht="18.75" hidden="false" customHeight="false" outlineLevel="0" collapsed="false">
      <c r="B39" s="12"/>
      <c r="C39" s="13" t="s">
        <v>5</v>
      </c>
      <c r="D39" s="13"/>
      <c r="E39" s="13"/>
      <c r="F39" s="14" t="n">
        <v>4.7</v>
      </c>
      <c r="G39" s="14"/>
      <c r="H39" s="15"/>
      <c r="I39" s="15"/>
      <c r="J39" s="15"/>
      <c r="Q39" s="17"/>
      <c r="R39" s="18"/>
      <c r="S39" s="18"/>
      <c r="T39" s="23" t="s">
        <v>6</v>
      </c>
      <c r="U39" s="23"/>
      <c r="V39" s="20" t="n">
        <v>2019125</v>
      </c>
      <c r="W39" s="21"/>
      <c r="X39" s="22"/>
    </row>
    <row r="40" customFormat="false" ht="18.75" hidden="false" customHeight="false" outlineLevel="0" collapsed="false">
      <c r="B40" s="12"/>
      <c r="C40" s="13" t="s">
        <v>7</v>
      </c>
      <c r="D40" s="13"/>
      <c r="E40" s="13"/>
      <c r="F40" s="14" t="n">
        <v>4.5</v>
      </c>
      <c r="G40" s="14"/>
      <c r="H40" s="15"/>
      <c r="I40" s="15"/>
      <c r="J40" s="15"/>
      <c r="K40" s="15"/>
      <c r="L40" s="15"/>
      <c r="N40" s="24" t="s">
        <v>33</v>
      </c>
      <c r="O40" s="15"/>
      <c r="P40" s="25" t="s">
        <v>34</v>
      </c>
      <c r="Q40" s="26"/>
      <c r="R40" s="18"/>
      <c r="S40" s="18"/>
      <c r="T40" s="19" t="s">
        <v>10</v>
      </c>
      <c r="U40" s="19"/>
      <c r="V40" s="27" t="s">
        <v>35</v>
      </c>
      <c r="X40" s="22"/>
    </row>
    <row r="41" customFormat="false" ht="18.75" hidden="false" customHeight="false" outlineLevel="0" collapsed="false">
      <c r="B41" s="12"/>
      <c r="C41" s="13" t="s">
        <v>12</v>
      </c>
      <c r="D41" s="13"/>
      <c r="E41" s="13"/>
      <c r="F41" s="14" t="n">
        <v>0.4</v>
      </c>
      <c r="G41" s="14"/>
      <c r="H41" s="15"/>
      <c r="I41" s="15"/>
      <c r="J41" s="15"/>
      <c r="K41" s="15"/>
      <c r="L41" s="15"/>
      <c r="M41" s="17"/>
      <c r="N41" s="17"/>
      <c r="O41" s="17"/>
      <c r="P41" s="26"/>
      <c r="Q41" s="26"/>
      <c r="R41" s="18"/>
      <c r="S41" s="18"/>
      <c r="T41" s="15"/>
      <c r="U41" s="15"/>
      <c r="V41" s="15"/>
      <c r="W41" s="15"/>
      <c r="X41" s="22"/>
    </row>
    <row r="42" customFormat="false" ht="18.75" hidden="false" customHeight="false" outlineLevel="0" collapsed="false">
      <c r="B42" s="12"/>
      <c r="C42" s="13" t="s">
        <v>13</v>
      </c>
      <c r="D42" s="13"/>
      <c r="E42" s="13"/>
      <c r="F42" s="14" t="n">
        <v>162.5</v>
      </c>
      <c r="G42" s="14"/>
      <c r="H42" s="15"/>
      <c r="I42" s="15"/>
      <c r="J42" s="15"/>
      <c r="K42" s="15"/>
      <c r="L42" s="15"/>
      <c r="M42" s="17"/>
      <c r="N42" s="17"/>
      <c r="O42" s="17"/>
      <c r="P42" s="26"/>
      <c r="Q42" s="26"/>
      <c r="R42" s="18"/>
      <c r="S42" s="18"/>
      <c r="T42" s="15"/>
      <c r="U42" s="15"/>
      <c r="V42" s="15"/>
      <c r="W42" s="15"/>
      <c r="X42" s="22"/>
    </row>
    <row r="43" customFormat="false" ht="12" hidden="false" customHeight="true" outlineLevel="0" collapsed="false">
      <c r="B43" s="12"/>
      <c r="C43" s="3"/>
      <c r="D43" s="3"/>
      <c r="E43" s="3"/>
      <c r="F43" s="29"/>
      <c r="G43" s="29"/>
      <c r="H43" s="15"/>
      <c r="I43" s="15"/>
      <c r="J43" s="15"/>
      <c r="K43" s="15"/>
      <c r="L43" s="15"/>
      <c r="M43" s="17"/>
      <c r="N43" s="17"/>
      <c r="O43" s="17"/>
      <c r="P43" s="26"/>
      <c r="Q43" s="26"/>
      <c r="R43" s="18"/>
      <c r="S43" s="18"/>
      <c r="T43" s="15"/>
      <c r="U43" s="15"/>
      <c r="V43" s="15"/>
      <c r="W43" s="15"/>
      <c r="X43" s="22"/>
    </row>
    <row r="44" customFormat="false" ht="18.75" hidden="false" customHeight="false" outlineLevel="0" collapsed="false">
      <c r="B44" s="12"/>
      <c r="C44" s="15"/>
      <c r="D44" s="15"/>
      <c r="E44" s="30" t="s">
        <v>14</v>
      </c>
      <c r="F44" s="30"/>
      <c r="G44" s="3"/>
      <c r="H44" s="15"/>
      <c r="I44" s="15"/>
      <c r="J44" s="15"/>
      <c r="K44" s="15"/>
      <c r="L44" s="15"/>
      <c r="N44" s="15"/>
      <c r="O44" s="15"/>
      <c r="P44" s="31" t="s">
        <v>15</v>
      </c>
      <c r="Q44" s="31"/>
      <c r="R44" s="31"/>
      <c r="S44" s="31"/>
      <c r="T44" s="31"/>
      <c r="U44" s="31"/>
      <c r="V44" s="31"/>
      <c r="W44" s="32"/>
      <c r="X44" s="22"/>
    </row>
    <row r="45" customFormat="false" ht="18.75" hidden="false" customHeight="false" outlineLevel="0" collapsed="false">
      <c r="B45" s="12"/>
      <c r="C45" s="15"/>
      <c r="D45" s="15"/>
      <c r="E45" s="33" t="n">
        <v>3.95</v>
      </c>
      <c r="F45" s="33"/>
      <c r="G45" s="3"/>
      <c r="H45" s="15"/>
      <c r="I45" s="15"/>
      <c r="J45" s="32" t="s">
        <v>16</v>
      </c>
      <c r="K45" s="34" t="s">
        <v>17</v>
      </c>
      <c r="L45" s="15"/>
      <c r="N45" s="15"/>
      <c r="O45" s="15"/>
      <c r="X45" s="22"/>
    </row>
    <row r="46" customFormat="false" ht="18.75" hidden="false" customHeight="false" outlineLevel="0" collapsed="false">
      <c r="B46" s="12"/>
      <c r="C46" s="35"/>
      <c r="D46" s="35"/>
      <c r="E46" s="36"/>
      <c r="F46" s="36"/>
      <c r="G46" s="37"/>
      <c r="H46" s="37"/>
      <c r="I46" s="21" t="s">
        <v>5</v>
      </c>
      <c r="J46" s="38" t="n">
        <v>2</v>
      </c>
      <c r="K46" s="39" t="n">
        <f aca="false">((AVERAGE(E45,E50)*J46)*E63)</f>
        <v>679.4</v>
      </c>
      <c r="L46" s="15"/>
      <c r="N46" s="15"/>
      <c r="O46" s="40" t="str">
        <f aca="false">CONCATENATE("( (",E47," x ",J46,") + (",E54," x ",J51,") + (",E59," x ",J59,")"," x ",F42,"  ) + (",F38," x ",J63," x ",G69,") "," = ",(ROUND((E47*J46*E63)+(E54*J51*E63)+(E59*J59*E63)+K63,2))," m³ ")</f>
        <v>( (3,95 x 2) + (3 x 2,6) + (2,9 x 0,4) x 162,5  ) + (3 x 5 x 76,5)  = 2597,46 m³</v>
      </c>
      <c r="P46" s="40"/>
      <c r="Q46" s="40"/>
      <c r="R46" s="40"/>
      <c r="S46" s="40"/>
      <c r="T46" s="40"/>
      <c r="U46" s="40"/>
      <c r="V46" s="40"/>
      <c r="W46" s="40"/>
      <c r="X46" s="22"/>
    </row>
    <row r="47" customFormat="false" ht="18.75" hidden="false" customHeight="false" outlineLevel="0" collapsed="false">
      <c r="B47" s="12"/>
      <c r="C47" s="35"/>
      <c r="D47" s="35"/>
      <c r="E47" s="41" t="n">
        <f aca="false">AVERAGE(E45,E50)</f>
        <v>3.95</v>
      </c>
      <c r="F47" s="41"/>
      <c r="G47" s="37"/>
      <c r="H47" s="37"/>
      <c r="I47" s="21"/>
      <c r="J47" s="38"/>
      <c r="K47" s="39"/>
      <c r="L47" s="15"/>
      <c r="N47" s="15"/>
      <c r="O47" s="15"/>
      <c r="P47" s="36"/>
      <c r="Q47" s="36"/>
      <c r="R47" s="15"/>
      <c r="S47" s="15"/>
      <c r="T47" s="42"/>
      <c r="U47" s="43"/>
      <c r="V47" s="44"/>
      <c r="W47" s="44"/>
      <c r="X47" s="22"/>
    </row>
    <row r="48" customFormat="false" ht="18.75" hidden="false" customHeight="false" outlineLevel="0" collapsed="false">
      <c r="B48" s="12"/>
      <c r="C48" s="35"/>
      <c r="D48" s="35"/>
      <c r="E48" s="45"/>
      <c r="F48" s="46"/>
      <c r="G48" s="37"/>
      <c r="H48" s="37"/>
      <c r="I48" s="21"/>
      <c r="J48" s="38"/>
      <c r="K48" s="39"/>
      <c r="L48" s="15"/>
      <c r="N48" s="15"/>
      <c r="O48" s="15"/>
      <c r="P48" s="31" t="s">
        <v>18</v>
      </c>
      <c r="Q48" s="31"/>
      <c r="R48" s="31"/>
      <c r="S48" s="31"/>
      <c r="T48" s="31"/>
      <c r="U48" s="31"/>
      <c r="V48" s="31"/>
      <c r="W48" s="44"/>
      <c r="X48" s="22"/>
    </row>
    <row r="49" customFormat="false" ht="18.75" hidden="false" customHeight="false" outlineLevel="0" collapsed="false">
      <c r="B49" s="12"/>
      <c r="C49" s="35"/>
      <c r="D49" s="35"/>
      <c r="E49" s="47" t="s">
        <v>19</v>
      </c>
      <c r="F49" s="47"/>
      <c r="G49" s="37"/>
      <c r="H49" s="37"/>
      <c r="I49" s="21"/>
      <c r="J49" s="38"/>
      <c r="K49" s="39"/>
      <c r="L49" s="15"/>
      <c r="N49" s="15"/>
      <c r="O49" s="15"/>
      <c r="W49" s="32"/>
      <c r="X49" s="22"/>
    </row>
    <row r="50" customFormat="false" ht="18.75" hidden="false" customHeight="false" outlineLevel="0" collapsed="false">
      <c r="B50" s="12"/>
      <c r="C50" s="35"/>
      <c r="D50" s="35"/>
      <c r="E50" s="48" t="n">
        <v>3.95</v>
      </c>
      <c r="F50" s="48"/>
      <c r="G50" s="37"/>
      <c r="H50" s="37"/>
      <c r="I50" s="21"/>
      <c r="J50" s="38"/>
      <c r="K50" s="39"/>
      <c r="L50" s="15"/>
      <c r="N50" s="15"/>
      <c r="O50" s="15"/>
      <c r="P50" s="40" t="str">
        <f aca="false">CONCATENATE("( (",C39,"+",C40,") / 2 ) + ",C41," ) ")</f>
        <v>( (H1+H2) / 2 ) + Yataklama H )</v>
      </c>
      <c r="Q50" s="40"/>
      <c r="R50" s="40"/>
      <c r="S50" s="40"/>
      <c r="T50" s="40"/>
      <c r="U50" s="40"/>
      <c r="V50" s="40"/>
      <c r="X50" s="22"/>
    </row>
    <row r="51" customFormat="false" ht="18.75" hidden="false" customHeight="false" outlineLevel="0" collapsed="false">
      <c r="B51" s="12"/>
      <c r="C51" s="15"/>
      <c r="D51" s="22"/>
      <c r="E51" s="49" t="n">
        <v>3.1</v>
      </c>
      <c r="F51" s="49"/>
      <c r="G51" s="50"/>
      <c r="H51" s="15"/>
      <c r="I51" s="21" t="s">
        <v>7</v>
      </c>
      <c r="J51" s="38" t="n">
        <v>2.6</v>
      </c>
      <c r="K51" s="39" t="n">
        <f aca="false">(AVERAGE(E51,E58)*J51*E63)</f>
        <v>670.8</v>
      </c>
      <c r="L51" s="15"/>
      <c r="N51" s="15"/>
      <c r="O51" s="15"/>
      <c r="W51" s="40"/>
      <c r="X51" s="22"/>
    </row>
    <row r="52" customFormat="false" ht="18.75" hidden="false" customHeight="false" outlineLevel="0" collapsed="false">
      <c r="B52" s="12"/>
      <c r="C52" s="15"/>
      <c r="D52" s="22"/>
      <c r="E52" s="51" t="s">
        <v>20</v>
      </c>
      <c r="F52" s="51"/>
      <c r="G52" s="52"/>
      <c r="H52" s="15"/>
      <c r="I52" s="21"/>
      <c r="J52" s="38"/>
      <c r="K52" s="39"/>
      <c r="L52" s="15"/>
      <c r="N52" s="15"/>
      <c r="O52" s="15"/>
      <c r="P52" s="40" t="str">
        <f aca="false">CONCATENATE("((",F39,"+",F40,")/2 ) + ",F41," ) "," = ",ROUND((F39+F40)/2+F41,2)," m ")</f>
        <v>((4,7+4,5)/2 ) + 0,4 )  = 5 m</v>
      </c>
      <c r="Q52" s="40"/>
      <c r="R52" s="40"/>
      <c r="S52" s="40"/>
      <c r="T52" s="40"/>
      <c r="U52" s="40"/>
      <c r="V52" s="40"/>
      <c r="W52" s="40"/>
      <c r="X52" s="22"/>
    </row>
    <row r="53" customFormat="false" ht="18.75" hidden="false" customHeight="false" outlineLevel="0" collapsed="false">
      <c r="B53" s="12"/>
      <c r="C53" s="15"/>
      <c r="D53" s="22"/>
      <c r="G53" s="52"/>
      <c r="H53" s="15"/>
      <c r="I53" s="21"/>
      <c r="J53" s="38"/>
      <c r="K53" s="39"/>
      <c r="L53" s="15"/>
      <c r="N53" s="15"/>
      <c r="O53" s="15"/>
      <c r="X53" s="22"/>
    </row>
    <row r="54" customFormat="false" ht="18.75" hidden="false" customHeight="false" outlineLevel="0" collapsed="false">
      <c r="B54" s="12"/>
      <c r="C54" s="15"/>
      <c r="D54" s="22"/>
      <c r="E54" s="53" t="n">
        <f aca="false">AVERAGE(E51,E58)</f>
        <v>3</v>
      </c>
      <c r="F54" s="53"/>
      <c r="G54" s="52"/>
      <c r="H54" s="15"/>
      <c r="I54" s="21"/>
      <c r="J54" s="38"/>
      <c r="K54" s="39"/>
      <c r="L54" s="15"/>
      <c r="N54" s="15"/>
      <c r="O54" s="15"/>
      <c r="P54" s="31" t="s">
        <v>21</v>
      </c>
      <c r="Q54" s="31"/>
      <c r="R54" s="31"/>
      <c r="S54" s="31"/>
      <c r="T54" s="31"/>
      <c r="U54" s="31"/>
      <c r="V54" s="31"/>
      <c r="W54" s="32"/>
      <c r="X54" s="22"/>
    </row>
    <row r="55" customFormat="false" ht="18.75" hidden="false" customHeight="false" outlineLevel="0" collapsed="false">
      <c r="B55" s="12"/>
      <c r="C55" s="15"/>
      <c r="D55" s="22"/>
      <c r="E55" s="45"/>
      <c r="F55" s="46"/>
      <c r="G55" s="52"/>
      <c r="H55" s="15"/>
      <c r="I55" s="21"/>
      <c r="J55" s="38"/>
      <c r="K55" s="39"/>
      <c r="L55" s="15"/>
      <c r="N55" s="15"/>
      <c r="O55" s="15"/>
      <c r="P55" s="29"/>
      <c r="Q55" s="29"/>
      <c r="R55" s="29"/>
      <c r="S55" s="29"/>
      <c r="T55" s="29"/>
      <c r="U55" s="29"/>
      <c r="V55" s="29"/>
      <c r="W55" s="29"/>
      <c r="X55" s="22"/>
    </row>
    <row r="56" customFormat="false" ht="18.75" hidden="false" customHeight="false" outlineLevel="0" collapsed="false">
      <c r="B56" s="12"/>
      <c r="C56" s="15"/>
      <c r="D56" s="22"/>
      <c r="E56" s="36"/>
      <c r="F56" s="36"/>
      <c r="G56" s="12"/>
      <c r="H56" s="15"/>
      <c r="I56" s="21"/>
      <c r="J56" s="38"/>
      <c r="K56" s="39"/>
      <c r="L56" s="15"/>
      <c r="N56" s="15"/>
      <c r="O56" s="15"/>
      <c r="P56" s="29" t="n">
        <f aca="false">F42</f>
        <v>162.5</v>
      </c>
      <c r="Q56" s="29"/>
      <c r="R56" s="29"/>
      <c r="S56" s="29"/>
      <c r="T56" s="29"/>
      <c r="U56" s="29"/>
      <c r="V56" s="29"/>
      <c r="W56" s="29"/>
      <c r="X56" s="22"/>
    </row>
    <row r="57" customFormat="false" ht="18.75" hidden="false" customHeight="false" outlineLevel="0" collapsed="false">
      <c r="B57" s="12"/>
      <c r="C57" s="15"/>
      <c r="D57" s="22"/>
      <c r="E57" s="47" t="s">
        <v>22</v>
      </c>
      <c r="F57" s="47"/>
      <c r="G57" s="52"/>
      <c r="H57" s="15"/>
      <c r="I57" s="21"/>
      <c r="J57" s="38"/>
      <c r="K57" s="39"/>
      <c r="L57" s="15"/>
      <c r="N57" s="15"/>
      <c r="O57" s="15"/>
      <c r="P57" s="47"/>
      <c r="Q57" s="47"/>
      <c r="R57" s="3"/>
      <c r="S57" s="15"/>
      <c r="T57" s="21"/>
      <c r="U57" s="55"/>
      <c r="V57" s="18"/>
      <c r="W57" s="18"/>
      <c r="X57" s="22"/>
    </row>
    <row r="58" customFormat="false" ht="18.75" hidden="false" customHeight="false" outlineLevel="0" collapsed="false">
      <c r="B58" s="12"/>
      <c r="C58" s="15"/>
      <c r="D58" s="22"/>
      <c r="E58" s="49" t="n">
        <v>2.9</v>
      </c>
      <c r="F58" s="49"/>
      <c r="G58" s="52"/>
      <c r="H58" s="15"/>
      <c r="I58" s="21"/>
      <c r="J58" s="38"/>
      <c r="K58" s="39"/>
      <c r="L58" s="15"/>
      <c r="N58" s="15"/>
      <c r="O58" s="31" t="s">
        <v>23</v>
      </c>
      <c r="P58" s="31"/>
      <c r="Q58" s="31"/>
      <c r="R58" s="31"/>
      <c r="S58" s="31"/>
      <c r="T58" s="31"/>
      <c r="U58" s="31"/>
      <c r="V58" s="31"/>
      <c r="W58" s="32"/>
      <c r="X58" s="22"/>
    </row>
    <row r="59" customFormat="false" ht="18.75" hidden="false" customHeight="false" outlineLevel="0" collapsed="false">
      <c r="B59" s="12"/>
      <c r="C59" s="15"/>
      <c r="D59" s="15"/>
      <c r="E59" s="71" t="n">
        <f aca="false">AVERAGE(E58,E61)</f>
        <v>2.9</v>
      </c>
      <c r="F59" s="71"/>
      <c r="G59" s="3"/>
      <c r="H59" s="15"/>
      <c r="I59" s="21" t="s">
        <v>24</v>
      </c>
      <c r="J59" s="38" t="n">
        <v>0.4</v>
      </c>
      <c r="K59" s="57" t="n">
        <f aca="false">(AVERAGE(E58,E61)*J59*E63)</f>
        <v>99.76</v>
      </c>
      <c r="L59" s="15"/>
      <c r="W59" s="29"/>
      <c r="X59" s="22"/>
    </row>
    <row r="60" customFormat="false" ht="18.75" hidden="false" customHeight="false" outlineLevel="0" collapsed="false">
      <c r="B60" s="12"/>
      <c r="C60" s="15"/>
      <c r="D60" s="15"/>
      <c r="E60" s="58" t="s">
        <v>25</v>
      </c>
      <c r="F60" s="58"/>
      <c r="G60" s="3"/>
      <c r="H60" s="15"/>
      <c r="I60" s="15"/>
      <c r="J60" s="15"/>
      <c r="K60" s="59"/>
      <c r="L60" s="15"/>
      <c r="N60" s="29" t="str">
        <f aca="false">CONCATENATE("(",P44," / ",P49," / ",P54,")")</f>
        <v>(Toplam Kazı Hacmi /  / Baca Aralığı Toplam Uzunluk)</v>
      </c>
      <c r="O60" s="29"/>
      <c r="P60" s="29"/>
      <c r="Q60" s="29"/>
      <c r="R60" s="29"/>
      <c r="S60" s="29"/>
      <c r="T60" s="29"/>
      <c r="U60" s="29"/>
      <c r="V60" s="29"/>
      <c r="W60" s="29"/>
      <c r="X60" s="22"/>
    </row>
    <row r="61" customFormat="false" ht="18.75" hidden="false" customHeight="false" outlineLevel="0" collapsed="false">
      <c r="B61" s="12"/>
      <c r="C61" s="15"/>
      <c r="D61" s="15"/>
      <c r="E61" s="33" t="n">
        <v>2.9</v>
      </c>
      <c r="F61" s="33"/>
      <c r="G61" s="15"/>
      <c r="H61" s="17" t="s">
        <v>26</v>
      </c>
      <c r="I61" s="17"/>
      <c r="J61" s="60" t="n">
        <f aca="false">SUM(J46:J60)</f>
        <v>5</v>
      </c>
      <c r="K61" s="57" t="n">
        <f aca="false">SUM(K46:K60)</f>
        <v>1449.96</v>
      </c>
      <c r="L61" s="15"/>
      <c r="N61" s="15"/>
      <c r="O61" s="29"/>
      <c r="P61" s="29"/>
      <c r="Q61" s="29"/>
      <c r="R61" s="29"/>
      <c r="S61" s="29"/>
      <c r="T61" s="29"/>
      <c r="U61" s="29"/>
      <c r="V61" s="29"/>
      <c r="W61" s="29"/>
      <c r="X61" s="22"/>
    </row>
    <row r="62" customFormat="false" ht="18.75" hidden="false" customHeight="false" outlineLevel="0" collapsed="false">
      <c r="B62" s="12"/>
      <c r="C62" s="15"/>
      <c r="D62" s="15"/>
      <c r="E62" s="15"/>
      <c r="F62" s="15"/>
      <c r="G62" s="15"/>
      <c r="H62" s="15"/>
      <c r="I62" s="15"/>
      <c r="J62" s="15"/>
      <c r="K62" s="3"/>
      <c r="L62" s="15"/>
      <c r="N62" s="15"/>
      <c r="O62" s="29" t="str">
        <f aca="false">CONCATENATE("( ",K61+K63," / ",((F39+F40)/2+F41)," / ",P56," )"," = ",(ROUND((K61+K63)/((F39+F40)/2+F41)/P56,2))," m")</f>
        <v>( 2597,46 / 5 / 162,5 ) = 3,2 m</v>
      </c>
      <c r="P62" s="29"/>
      <c r="Q62" s="29"/>
      <c r="R62" s="29"/>
      <c r="S62" s="29"/>
      <c r="T62" s="29"/>
      <c r="U62" s="29"/>
      <c r="V62" s="29"/>
      <c r="W62" s="15"/>
      <c r="X62" s="22"/>
    </row>
    <row r="63" customFormat="false" ht="18.75" hidden="false" customHeight="false" outlineLevel="0" collapsed="false">
      <c r="B63" s="12"/>
      <c r="C63" s="17" t="s">
        <v>27</v>
      </c>
      <c r="D63" s="17"/>
      <c r="E63" s="61" t="n">
        <v>86</v>
      </c>
      <c r="F63" s="61"/>
      <c r="G63" s="17" t="s">
        <v>28</v>
      </c>
      <c r="H63" s="17"/>
      <c r="I63" s="17"/>
      <c r="J63" s="60" t="n">
        <f aca="false">(F39+F40)/2+F41</f>
        <v>5</v>
      </c>
      <c r="K63" s="57" t="n">
        <f aca="false">F38*(((F39+F40)/2+F41)*G69)</f>
        <v>1147.5</v>
      </c>
      <c r="L63" s="15"/>
      <c r="N63" s="15"/>
      <c r="O63" s="15"/>
      <c r="P63" s="15"/>
      <c r="Q63" s="15"/>
      <c r="R63" s="15"/>
      <c r="S63" s="15"/>
      <c r="T63" s="15"/>
      <c r="U63" s="15"/>
      <c r="V63" s="15"/>
      <c r="W63" s="62"/>
      <c r="X63" s="22"/>
    </row>
    <row r="64" customFormat="false" ht="11.25" hidden="false" customHeight="true" outlineLevel="0" collapsed="false">
      <c r="B64" s="12"/>
      <c r="C64" s="17"/>
      <c r="D64" s="17"/>
      <c r="E64" s="26"/>
      <c r="F64" s="26"/>
      <c r="G64" s="17"/>
      <c r="H64" s="17"/>
      <c r="I64" s="17"/>
      <c r="J64" s="63"/>
      <c r="K64" s="62"/>
      <c r="L64" s="15"/>
      <c r="N64" s="17"/>
      <c r="O64" s="64"/>
      <c r="P64" s="65" t="s">
        <v>23</v>
      </c>
      <c r="Q64" s="65"/>
      <c r="R64" s="65"/>
      <c r="S64" s="65"/>
      <c r="T64" s="66" t="n">
        <f aca="false">ROUND((K61+K63)/((F39+F40)/2+F41)/P56,2)</f>
        <v>3.2</v>
      </c>
      <c r="U64" s="66"/>
      <c r="V64" s="62"/>
      <c r="W64" s="62"/>
      <c r="X64" s="22"/>
    </row>
    <row r="65" customFormat="false" ht="18.75" hidden="false" customHeight="false" outlineLevel="0" collapsed="false">
      <c r="B65" s="12"/>
      <c r="C65" s="19" t="s">
        <v>29</v>
      </c>
      <c r="D65" s="19"/>
      <c r="E65" s="19"/>
      <c r="F65" s="19"/>
      <c r="G65" s="67" t="n">
        <f aca="false">E63</f>
        <v>86</v>
      </c>
      <c r="H65" s="67"/>
      <c r="I65" s="15"/>
      <c r="J65" s="15"/>
      <c r="K65" s="15"/>
      <c r="L65" s="15"/>
      <c r="M65" s="15"/>
      <c r="N65" s="17"/>
      <c r="O65" s="17"/>
      <c r="P65" s="65"/>
      <c r="Q65" s="65"/>
      <c r="R65" s="65"/>
      <c r="S65" s="65"/>
      <c r="T65" s="66"/>
      <c r="U65" s="66"/>
      <c r="V65" s="62"/>
      <c r="W65" s="63"/>
      <c r="X65" s="22"/>
    </row>
    <row r="66" customFormat="false" ht="6.75" hidden="false" customHeight="true" outlineLevel="0" collapsed="false">
      <c r="B66" s="12"/>
      <c r="C66" s="19"/>
      <c r="D66" s="19"/>
      <c r="E66" s="68"/>
      <c r="F66" s="68"/>
      <c r="G66" s="69"/>
      <c r="H66" s="69"/>
      <c r="I66" s="15"/>
      <c r="J66" s="15"/>
      <c r="K66" s="15"/>
      <c r="L66" s="15"/>
      <c r="M66" s="15"/>
      <c r="N66" s="17"/>
      <c r="O66" s="17"/>
      <c r="P66" s="26"/>
      <c r="Q66" s="26"/>
      <c r="R66" s="15"/>
      <c r="S66" s="15"/>
      <c r="T66" s="15"/>
      <c r="U66" s="15"/>
      <c r="V66" s="63"/>
      <c r="W66" s="63"/>
      <c r="X66" s="22"/>
    </row>
    <row r="67" customFormat="false" ht="18.75" hidden="false" customHeight="false" outlineLevel="0" collapsed="false">
      <c r="B67" s="12"/>
      <c r="C67" s="19" t="s">
        <v>30</v>
      </c>
      <c r="D67" s="19"/>
      <c r="E67" s="19"/>
      <c r="F67" s="19"/>
      <c r="G67" s="68" t="n">
        <f aca="false">F42</f>
        <v>162.5</v>
      </c>
      <c r="H67" s="68"/>
      <c r="I67" s="15"/>
      <c r="J67" s="15"/>
      <c r="K67" s="15"/>
      <c r="L67" s="15"/>
      <c r="M67" s="15"/>
      <c r="N67" s="17"/>
      <c r="O67" s="17"/>
      <c r="P67" s="26"/>
      <c r="Q67" s="26"/>
      <c r="R67" s="15"/>
      <c r="S67" s="15"/>
      <c r="T67" s="15"/>
      <c r="U67" s="15"/>
      <c r="V67" s="63"/>
      <c r="W67" s="63"/>
      <c r="X67" s="22"/>
    </row>
    <row r="68" customFormat="false" ht="6.75" hidden="false" customHeight="true" outlineLevel="0" collapsed="false">
      <c r="B68" s="12"/>
      <c r="C68" s="17"/>
      <c r="D68" s="17"/>
      <c r="E68" s="68"/>
      <c r="F68" s="68"/>
      <c r="G68" s="15"/>
      <c r="H68" s="15"/>
      <c r="I68" s="15"/>
      <c r="J68" s="15"/>
      <c r="K68" s="15"/>
      <c r="L68" s="15"/>
      <c r="M68" s="15"/>
      <c r="N68" s="17"/>
      <c r="O68" s="17"/>
      <c r="P68" s="61"/>
      <c r="Q68" s="61"/>
      <c r="R68" s="25"/>
      <c r="S68" s="25"/>
      <c r="T68" s="25"/>
      <c r="U68" s="25"/>
      <c r="V68" s="70"/>
      <c r="W68" s="70"/>
      <c r="X68" s="22"/>
    </row>
    <row r="69" customFormat="false" ht="18.75" hidden="false" customHeight="false" outlineLevel="0" collapsed="false">
      <c r="B69" s="12"/>
      <c r="C69" s="19" t="s">
        <v>31</v>
      </c>
      <c r="D69" s="19"/>
      <c r="E69" s="19"/>
      <c r="F69" s="19"/>
      <c r="G69" s="68" t="n">
        <f aca="false">G67-G65</f>
        <v>76.5</v>
      </c>
      <c r="H69" s="68"/>
      <c r="I69" s="15"/>
      <c r="J69" s="15"/>
      <c r="K69" s="15"/>
      <c r="L69" s="15"/>
      <c r="M69" s="15"/>
      <c r="N69" s="17"/>
      <c r="O69" s="17"/>
      <c r="P69" s="61" t="s">
        <v>36</v>
      </c>
      <c r="Q69" s="61"/>
      <c r="R69" s="25"/>
      <c r="S69" s="25"/>
      <c r="T69" s="25"/>
      <c r="U69" s="25"/>
      <c r="V69" s="70"/>
      <c r="W69" s="70"/>
      <c r="X69" s="22"/>
    </row>
    <row r="70" customFormat="false" ht="9" hidden="false" customHeight="true" outlineLevel="0" collapsed="false">
      <c r="B70" s="12"/>
      <c r="C70" s="17"/>
      <c r="D70" s="17"/>
      <c r="E70" s="26"/>
      <c r="F70" s="26"/>
      <c r="G70" s="3"/>
      <c r="H70" s="3"/>
      <c r="I70" s="3"/>
      <c r="J70" s="63"/>
      <c r="K70" s="15"/>
      <c r="L70" s="15"/>
      <c r="M70" s="15"/>
      <c r="N70" s="17"/>
      <c r="O70" s="17"/>
      <c r="P70" s="26"/>
      <c r="Q70" s="26"/>
      <c r="R70" s="3"/>
      <c r="S70" s="3"/>
      <c r="T70" s="3"/>
      <c r="U70" s="63"/>
      <c r="V70" s="15"/>
      <c r="W70" s="15"/>
      <c r="X70" s="22"/>
    </row>
    <row r="71" customFormat="false" ht="22.5" hidden="false" customHeight="true" outlineLevel="0" collapsed="false">
      <c r="B71" s="4"/>
      <c r="C71" s="5" t="s">
        <v>1</v>
      </c>
      <c r="D71" s="5"/>
      <c r="E71" s="5"/>
      <c r="F71" s="5"/>
      <c r="G71" s="5"/>
      <c r="H71" s="6"/>
      <c r="I71" s="6"/>
      <c r="J71" s="6"/>
      <c r="K71" s="6"/>
      <c r="L71" s="6"/>
      <c r="M71" s="6"/>
      <c r="N71" s="7"/>
      <c r="O71" s="7"/>
      <c r="P71" s="7"/>
      <c r="Q71" s="7"/>
      <c r="R71" s="8"/>
      <c r="S71" s="8"/>
      <c r="T71" s="9"/>
      <c r="U71" s="9"/>
      <c r="V71" s="10"/>
      <c r="W71" s="10"/>
      <c r="X71" s="11"/>
    </row>
    <row r="72" customFormat="false" ht="18.75" hidden="false" customHeight="false" outlineLevel="0" collapsed="false">
      <c r="B72" s="12"/>
      <c r="C72" s="13" t="s">
        <v>2</v>
      </c>
      <c r="D72" s="13"/>
      <c r="E72" s="13"/>
      <c r="F72" s="14" t="n">
        <v>3</v>
      </c>
      <c r="G72" s="14"/>
      <c r="H72" s="15"/>
      <c r="I72" s="15"/>
      <c r="J72" s="15"/>
      <c r="N72" s="16" t="s">
        <v>3</v>
      </c>
      <c r="O72" s="16"/>
      <c r="P72" s="16"/>
      <c r="Q72" s="17"/>
      <c r="R72" s="18"/>
      <c r="S72" s="18"/>
      <c r="T72" s="19" t="s">
        <v>4</v>
      </c>
      <c r="U72" s="19"/>
      <c r="V72" s="20" t="n">
        <v>1</v>
      </c>
      <c r="W72" s="21"/>
      <c r="X72" s="22"/>
    </row>
    <row r="73" customFormat="false" ht="18.75" hidden="false" customHeight="false" outlineLevel="0" collapsed="false">
      <c r="B73" s="12"/>
      <c r="C73" s="13" t="s">
        <v>5</v>
      </c>
      <c r="D73" s="13"/>
      <c r="E73" s="13"/>
      <c r="F73" s="14" t="n">
        <v>4.7</v>
      </c>
      <c r="G73" s="14"/>
      <c r="H73" s="15"/>
      <c r="I73" s="15"/>
      <c r="J73" s="15"/>
      <c r="Q73" s="17"/>
      <c r="R73" s="18"/>
      <c r="S73" s="18"/>
      <c r="T73" s="23" t="s">
        <v>6</v>
      </c>
      <c r="U73" s="23"/>
      <c r="V73" s="20" t="n">
        <v>2019125</v>
      </c>
      <c r="W73" s="21"/>
      <c r="X73" s="22"/>
    </row>
    <row r="74" customFormat="false" ht="18.75" hidden="false" customHeight="false" outlineLevel="0" collapsed="false">
      <c r="B74" s="12"/>
      <c r="C74" s="13" t="s">
        <v>7</v>
      </c>
      <c r="D74" s="13"/>
      <c r="E74" s="13"/>
      <c r="F74" s="14" t="n">
        <v>4.5</v>
      </c>
      <c r="G74" s="14"/>
      <c r="H74" s="15"/>
      <c r="I74" s="15"/>
      <c r="J74" s="15"/>
      <c r="K74" s="15"/>
      <c r="L74" s="15"/>
      <c r="N74" s="24" t="s">
        <v>33</v>
      </c>
      <c r="O74" s="15"/>
      <c r="P74" s="25" t="s">
        <v>34</v>
      </c>
      <c r="Q74" s="26"/>
      <c r="R74" s="18"/>
      <c r="S74" s="18"/>
      <c r="T74" s="19" t="s">
        <v>10</v>
      </c>
      <c r="U74" s="19"/>
      <c r="V74" s="27" t="s">
        <v>35</v>
      </c>
      <c r="X74" s="22"/>
    </row>
    <row r="75" customFormat="false" ht="18.75" hidden="false" customHeight="false" outlineLevel="0" collapsed="false">
      <c r="B75" s="12"/>
      <c r="C75" s="13" t="s">
        <v>12</v>
      </c>
      <c r="D75" s="13"/>
      <c r="E75" s="13"/>
      <c r="F75" s="14" t="n">
        <v>0.4</v>
      </c>
      <c r="G75" s="14"/>
      <c r="H75" s="15"/>
      <c r="I75" s="15"/>
      <c r="J75" s="15"/>
      <c r="K75" s="15"/>
      <c r="L75" s="15"/>
      <c r="M75" s="17"/>
      <c r="N75" s="17"/>
      <c r="O75" s="17"/>
      <c r="P75" s="26"/>
      <c r="Q75" s="26"/>
      <c r="R75" s="18"/>
      <c r="S75" s="18"/>
      <c r="T75" s="15"/>
      <c r="U75" s="15"/>
      <c r="V75" s="15"/>
      <c r="W75" s="15"/>
      <c r="X75" s="22"/>
    </row>
    <row r="76" customFormat="false" ht="18.75" hidden="false" customHeight="false" outlineLevel="0" collapsed="false">
      <c r="B76" s="12"/>
      <c r="C76" s="13" t="s">
        <v>13</v>
      </c>
      <c r="D76" s="13"/>
      <c r="E76" s="13"/>
      <c r="F76" s="14" t="n">
        <v>162.5</v>
      </c>
      <c r="G76" s="14"/>
      <c r="H76" s="15"/>
      <c r="I76" s="15"/>
      <c r="J76" s="15"/>
      <c r="K76" s="15"/>
      <c r="L76" s="15"/>
      <c r="M76" s="17"/>
      <c r="N76" s="17"/>
      <c r="O76" s="17"/>
      <c r="P76" s="26"/>
      <c r="Q76" s="26"/>
      <c r="R76" s="18"/>
      <c r="S76" s="18"/>
      <c r="T76" s="15"/>
      <c r="U76" s="15"/>
      <c r="V76" s="15"/>
      <c r="W76" s="15"/>
      <c r="X76" s="22"/>
    </row>
    <row r="77" customFormat="false" ht="12" hidden="false" customHeight="true" outlineLevel="0" collapsed="false">
      <c r="B77" s="12"/>
      <c r="C77" s="3"/>
      <c r="D77" s="3"/>
      <c r="E77" s="3"/>
      <c r="F77" s="29"/>
      <c r="G77" s="29"/>
      <c r="H77" s="15"/>
      <c r="I77" s="15"/>
      <c r="J77" s="15"/>
      <c r="K77" s="15"/>
      <c r="L77" s="15"/>
      <c r="M77" s="17"/>
      <c r="N77" s="17"/>
      <c r="O77" s="17"/>
      <c r="P77" s="26"/>
      <c r="Q77" s="26"/>
      <c r="R77" s="18"/>
      <c r="S77" s="18"/>
      <c r="T77" s="15"/>
      <c r="U77" s="15"/>
      <c r="V77" s="15"/>
      <c r="W77" s="15"/>
      <c r="X77" s="22"/>
    </row>
    <row r="78" customFormat="false" ht="18.75" hidden="false" customHeight="false" outlineLevel="0" collapsed="false">
      <c r="B78" s="12"/>
      <c r="C78" s="15"/>
      <c r="D78" s="15"/>
      <c r="E78" s="30" t="s">
        <v>14</v>
      </c>
      <c r="F78" s="30"/>
      <c r="G78" s="3"/>
      <c r="H78" s="15"/>
      <c r="I78" s="15"/>
      <c r="J78" s="15"/>
      <c r="K78" s="15"/>
      <c r="L78" s="15"/>
      <c r="N78" s="15"/>
      <c r="O78" s="15"/>
      <c r="P78" s="31" t="s">
        <v>15</v>
      </c>
      <c r="Q78" s="31"/>
      <c r="R78" s="31"/>
      <c r="S78" s="31"/>
      <c r="T78" s="31"/>
      <c r="U78" s="31"/>
      <c r="V78" s="31"/>
      <c r="W78" s="32"/>
      <c r="X78" s="22"/>
    </row>
    <row r="79" customFormat="false" ht="18.75" hidden="false" customHeight="false" outlineLevel="0" collapsed="false">
      <c r="B79" s="12"/>
      <c r="C79" s="15"/>
      <c r="D79" s="15"/>
      <c r="E79" s="33" t="n">
        <v>3.95</v>
      </c>
      <c r="F79" s="33"/>
      <c r="G79" s="3"/>
      <c r="H79" s="15"/>
      <c r="I79" s="15"/>
      <c r="J79" s="32" t="s">
        <v>16</v>
      </c>
      <c r="K79" s="34" t="s">
        <v>17</v>
      </c>
      <c r="L79" s="15"/>
      <c r="N79" s="15"/>
      <c r="O79" s="15"/>
      <c r="X79" s="22"/>
    </row>
    <row r="80" customFormat="false" ht="18.75" hidden="false" customHeight="false" outlineLevel="0" collapsed="false">
      <c r="B80" s="12"/>
      <c r="C80" s="35"/>
      <c r="D80" s="35"/>
      <c r="E80" s="36"/>
      <c r="F80" s="36"/>
      <c r="G80" s="37"/>
      <c r="H80" s="37"/>
      <c r="I80" s="21" t="s">
        <v>5</v>
      </c>
      <c r="J80" s="38" t="n">
        <v>2</v>
      </c>
      <c r="K80" s="39" t="n">
        <f aca="false">((AVERAGE(E79,E84)*J80)*E97)</f>
        <v>679.4</v>
      </c>
      <c r="L80" s="15"/>
      <c r="N80" s="15"/>
      <c r="O80" s="40" t="str">
        <f aca="false">CONCATENATE("( (",E81," x ",J80,") + (",E88," x ",J85,") + (",E93," x ",J93,")"," x ",F76,"  ) + (",F72," x ",J97," x ",G103,") "," = ",(ROUND((E81*J80*E97)+(E88*J85*E97)+(E93*J93*E97)+K97,2))," m³ ")</f>
        <v>( (3,95 x 2) + (3 x 2,6) + (2,9 x 0,4) x 162,5  ) + (3 x 5 x 76,5)  = 2597,46 m³</v>
      </c>
      <c r="P80" s="40"/>
      <c r="Q80" s="40"/>
      <c r="R80" s="40"/>
      <c r="S80" s="40"/>
      <c r="T80" s="40"/>
      <c r="U80" s="40"/>
      <c r="V80" s="40"/>
      <c r="W80" s="40"/>
      <c r="X80" s="22"/>
    </row>
    <row r="81" customFormat="false" ht="18.75" hidden="false" customHeight="false" outlineLevel="0" collapsed="false">
      <c r="B81" s="12"/>
      <c r="C81" s="35"/>
      <c r="D81" s="35"/>
      <c r="E81" s="41" t="n">
        <f aca="false">AVERAGE(E79,E84)</f>
        <v>3.95</v>
      </c>
      <c r="F81" s="41"/>
      <c r="G81" s="37"/>
      <c r="H81" s="37"/>
      <c r="I81" s="21"/>
      <c r="J81" s="38"/>
      <c r="K81" s="39"/>
      <c r="L81" s="15"/>
      <c r="N81" s="15"/>
      <c r="O81" s="15"/>
      <c r="P81" s="36"/>
      <c r="Q81" s="36"/>
      <c r="R81" s="15"/>
      <c r="S81" s="15"/>
      <c r="T81" s="42"/>
      <c r="U81" s="43"/>
      <c r="V81" s="44"/>
      <c r="W81" s="44"/>
      <c r="X81" s="22"/>
    </row>
    <row r="82" customFormat="false" ht="18.75" hidden="false" customHeight="false" outlineLevel="0" collapsed="false">
      <c r="B82" s="12"/>
      <c r="C82" s="35"/>
      <c r="D82" s="35"/>
      <c r="E82" s="45"/>
      <c r="F82" s="46"/>
      <c r="G82" s="37"/>
      <c r="H82" s="37"/>
      <c r="I82" s="21"/>
      <c r="J82" s="38"/>
      <c r="K82" s="39"/>
      <c r="L82" s="15"/>
      <c r="N82" s="15"/>
      <c r="O82" s="15"/>
      <c r="P82" s="31" t="s">
        <v>18</v>
      </c>
      <c r="Q82" s="31"/>
      <c r="R82" s="31"/>
      <c r="S82" s="31"/>
      <c r="T82" s="31"/>
      <c r="U82" s="31"/>
      <c r="V82" s="31"/>
      <c r="W82" s="44"/>
      <c r="X82" s="22"/>
    </row>
    <row r="83" customFormat="false" ht="18.75" hidden="false" customHeight="false" outlineLevel="0" collapsed="false">
      <c r="B83" s="12"/>
      <c r="C83" s="35"/>
      <c r="D83" s="35"/>
      <c r="E83" s="47" t="s">
        <v>19</v>
      </c>
      <c r="F83" s="47"/>
      <c r="G83" s="37"/>
      <c r="H83" s="37"/>
      <c r="I83" s="21"/>
      <c r="J83" s="38"/>
      <c r="K83" s="39"/>
      <c r="L83" s="15"/>
      <c r="N83" s="15"/>
      <c r="O83" s="15"/>
      <c r="W83" s="32"/>
      <c r="X83" s="22"/>
    </row>
    <row r="84" customFormat="false" ht="18.75" hidden="false" customHeight="false" outlineLevel="0" collapsed="false">
      <c r="B84" s="12"/>
      <c r="C84" s="35"/>
      <c r="D84" s="35"/>
      <c r="E84" s="48" t="n">
        <v>3.95</v>
      </c>
      <c r="F84" s="48"/>
      <c r="G84" s="37"/>
      <c r="H84" s="37"/>
      <c r="I84" s="21"/>
      <c r="J84" s="38"/>
      <c r="K84" s="39"/>
      <c r="L84" s="15"/>
      <c r="N84" s="15"/>
      <c r="O84" s="15"/>
      <c r="P84" s="40" t="str">
        <f aca="false">CONCATENATE("( (",C73,"+",C74,") / 2 ) + ",C75," ) ")</f>
        <v>( (H1+H2) / 2 ) + Yataklama H )</v>
      </c>
      <c r="Q84" s="40"/>
      <c r="R84" s="40"/>
      <c r="S84" s="40"/>
      <c r="T84" s="40"/>
      <c r="U84" s="40"/>
      <c r="V84" s="40"/>
      <c r="X84" s="22"/>
    </row>
    <row r="85" customFormat="false" ht="18.75" hidden="false" customHeight="false" outlineLevel="0" collapsed="false">
      <c r="B85" s="12"/>
      <c r="C85" s="15"/>
      <c r="D85" s="22"/>
      <c r="E85" s="49" t="n">
        <v>3.1</v>
      </c>
      <c r="F85" s="49"/>
      <c r="G85" s="50"/>
      <c r="H85" s="15"/>
      <c r="I85" s="21" t="s">
        <v>7</v>
      </c>
      <c r="J85" s="38" t="n">
        <v>2.6</v>
      </c>
      <c r="K85" s="39" t="n">
        <f aca="false">(AVERAGE(E85,E92)*J85*E97)</f>
        <v>670.8</v>
      </c>
      <c r="L85" s="15"/>
      <c r="N85" s="15"/>
      <c r="O85" s="15"/>
      <c r="W85" s="40"/>
      <c r="X85" s="22"/>
    </row>
    <row r="86" customFormat="false" ht="18.75" hidden="false" customHeight="false" outlineLevel="0" collapsed="false">
      <c r="B86" s="12"/>
      <c r="C86" s="15"/>
      <c r="D86" s="22"/>
      <c r="E86" s="51" t="s">
        <v>20</v>
      </c>
      <c r="F86" s="51"/>
      <c r="G86" s="52"/>
      <c r="H86" s="15"/>
      <c r="I86" s="21"/>
      <c r="J86" s="38"/>
      <c r="K86" s="39"/>
      <c r="L86" s="15"/>
      <c r="N86" s="15"/>
      <c r="O86" s="15"/>
      <c r="P86" s="40" t="str">
        <f aca="false">CONCATENATE("((",F73,"+",F74,")/2 ) + ",F75," ) "," = ",ROUND((F73+F74)/2+F75,2)," m ")</f>
        <v>((4,7+4,5)/2 ) + 0,4 )  = 5 m</v>
      </c>
      <c r="Q86" s="40"/>
      <c r="R86" s="40"/>
      <c r="S86" s="40"/>
      <c r="T86" s="40"/>
      <c r="U86" s="40"/>
      <c r="V86" s="40"/>
      <c r="W86" s="40"/>
      <c r="X86" s="22"/>
    </row>
    <row r="87" customFormat="false" ht="18.75" hidden="false" customHeight="false" outlineLevel="0" collapsed="false">
      <c r="B87" s="12"/>
      <c r="C87" s="15"/>
      <c r="D87" s="22"/>
      <c r="G87" s="52"/>
      <c r="H87" s="15"/>
      <c r="I87" s="21"/>
      <c r="J87" s="38"/>
      <c r="K87" s="39"/>
      <c r="L87" s="15"/>
      <c r="N87" s="15"/>
      <c r="O87" s="15"/>
      <c r="X87" s="22"/>
    </row>
    <row r="88" customFormat="false" ht="18.75" hidden="false" customHeight="false" outlineLevel="0" collapsed="false">
      <c r="B88" s="12"/>
      <c r="C88" s="15"/>
      <c r="D88" s="22"/>
      <c r="E88" s="53" t="n">
        <f aca="false">AVERAGE(E85,E92)</f>
        <v>3</v>
      </c>
      <c r="F88" s="53"/>
      <c r="G88" s="52"/>
      <c r="H88" s="15"/>
      <c r="I88" s="21"/>
      <c r="J88" s="38"/>
      <c r="K88" s="39"/>
      <c r="L88" s="15"/>
      <c r="N88" s="15"/>
      <c r="O88" s="15"/>
      <c r="P88" s="31" t="s">
        <v>21</v>
      </c>
      <c r="Q88" s="31"/>
      <c r="R88" s="31"/>
      <c r="S88" s="31"/>
      <c r="T88" s="31"/>
      <c r="U88" s="31"/>
      <c r="V88" s="31"/>
      <c r="W88" s="32"/>
      <c r="X88" s="22"/>
    </row>
    <row r="89" customFormat="false" ht="18.75" hidden="false" customHeight="false" outlineLevel="0" collapsed="false">
      <c r="B89" s="12"/>
      <c r="C89" s="15"/>
      <c r="D89" s="22"/>
      <c r="E89" s="45"/>
      <c r="F89" s="46"/>
      <c r="G89" s="52"/>
      <c r="H89" s="15"/>
      <c r="I89" s="21"/>
      <c r="J89" s="38"/>
      <c r="K89" s="39"/>
      <c r="L89" s="15"/>
      <c r="N89" s="15"/>
      <c r="O89" s="15"/>
      <c r="P89" s="29"/>
      <c r="Q89" s="29"/>
      <c r="R89" s="29"/>
      <c r="S89" s="29"/>
      <c r="T89" s="29"/>
      <c r="U89" s="29"/>
      <c r="V89" s="29"/>
      <c r="W89" s="29"/>
      <c r="X89" s="22"/>
    </row>
    <row r="90" customFormat="false" ht="18.75" hidden="false" customHeight="false" outlineLevel="0" collapsed="false">
      <c r="B90" s="12"/>
      <c r="C90" s="15"/>
      <c r="D90" s="22"/>
      <c r="E90" s="36"/>
      <c r="F90" s="36"/>
      <c r="G90" s="12"/>
      <c r="H90" s="15"/>
      <c r="I90" s="21"/>
      <c r="J90" s="38"/>
      <c r="K90" s="39"/>
      <c r="L90" s="15"/>
      <c r="N90" s="15"/>
      <c r="O90" s="15"/>
      <c r="P90" s="29" t="n">
        <f aca="false">F76</f>
        <v>162.5</v>
      </c>
      <c r="Q90" s="29"/>
      <c r="R90" s="29"/>
      <c r="S90" s="29"/>
      <c r="T90" s="29"/>
      <c r="U90" s="29"/>
      <c r="V90" s="29"/>
      <c r="W90" s="29"/>
      <c r="X90" s="22"/>
    </row>
    <row r="91" customFormat="false" ht="18.75" hidden="false" customHeight="false" outlineLevel="0" collapsed="false">
      <c r="B91" s="12"/>
      <c r="C91" s="15"/>
      <c r="D91" s="22"/>
      <c r="E91" s="47" t="s">
        <v>22</v>
      </c>
      <c r="F91" s="47"/>
      <c r="G91" s="52"/>
      <c r="H91" s="15"/>
      <c r="I91" s="21"/>
      <c r="J91" s="38"/>
      <c r="K91" s="39"/>
      <c r="L91" s="15"/>
      <c r="N91" s="15"/>
      <c r="O91" s="15"/>
      <c r="P91" s="47"/>
      <c r="Q91" s="47"/>
      <c r="R91" s="3"/>
      <c r="S91" s="15"/>
      <c r="T91" s="21"/>
      <c r="U91" s="55"/>
      <c r="V91" s="18"/>
      <c r="W91" s="18"/>
      <c r="X91" s="22"/>
    </row>
    <row r="92" customFormat="false" ht="18.75" hidden="false" customHeight="false" outlineLevel="0" collapsed="false">
      <c r="B92" s="12"/>
      <c r="C92" s="15"/>
      <c r="D92" s="22"/>
      <c r="E92" s="49" t="n">
        <v>2.9</v>
      </c>
      <c r="F92" s="49"/>
      <c r="G92" s="52"/>
      <c r="H92" s="15"/>
      <c r="I92" s="21"/>
      <c r="J92" s="38"/>
      <c r="K92" s="39"/>
      <c r="L92" s="15"/>
      <c r="N92" s="15"/>
      <c r="O92" s="31" t="s">
        <v>23</v>
      </c>
      <c r="P92" s="31"/>
      <c r="Q92" s="31"/>
      <c r="R92" s="31"/>
      <c r="S92" s="31"/>
      <c r="T92" s="31"/>
      <c r="U92" s="31"/>
      <c r="V92" s="31"/>
      <c r="W92" s="32"/>
      <c r="X92" s="22"/>
    </row>
    <row r="93" customFormat="false" ht="18.75" hidden="false" customHeight="false" outlineLevel="0" collapsed="false">
      <c r="B93" s="12"/>
      <c r="C93" s="15"/>
      <c r="D93" s="15"/>
      <c r="E93" s="71" t="n">
        <f aca="false">AVERAGE(E92,E95)</f>
        <v>2.9</v>
      </c>
      <c r="F93" s="71"/>
      <c r="G93" s="3"/>
      <c r="H93" s="15"/>
      <c r="I93" s="21" t="s">
        <v>24</v>
      </c>
      <c r="J93" s="38" t="n">
        <v>0.4</v>
      </c>
      <c r="K93" s="57" t="n">
        <f aca="false">(AVERAGE(E92,E95)*J93*E97)</f>
        <v>99.76</v>
      </c>
      <c r="L93" s="15"/>
      <c r="W93" s="29"/>
      <c r="X93" s="22"/>
    </row>
    <row r="94" customFormat="false" ht="18.75" hidden="false" customHeight="false" outlineLevel="0" collapsed="false">
      <c r="B94" s="12"/>
      <c r="C94" s="15"/>
      <c r="D94" s="15"/>
      <c r="E94" s="58" t="s">
        <v>25</v>
      </c>
      <c r="F94" s="58"/>
      <c r="G94" s="3"/>
      <c r="H94" s="15"/>
      <c r="I94" s="15"/>
      <c r="J94" s="15"/>
      <c r="K94" s="59"/>
      <c r="L94" s="15"/>
      <c r="N94" s="29" t="str">
        <f aca="false">CONCATENATE("(",P78," / ",P82," / ",P88,")")</f>
        <v>(Toplam Kazı Hacmi / Ortalama Kazı Derinliği / Baca Aralığı Toplam Uzunluk)</v>
      </c>
      <c r="O94" s="29"/>
      <c r="P94" s="29"/>
      <c r="Q94" s="29"/>
      <c r="R94" s="29"/>
      <c r="S94" s="29"/>
      <c r="T94" s="29"/>
      <c r="U94" s="29"/>
      <c r="V94" s="29"/>
      <c r="W94" s="29"/>
      <c r="X94" s="22"/>
    </row>
    <row r="95" customFormat="false" ht="18.75" hidden="false" customHeight="false" outlineLevel="0" collapsed="false">
      <c r="B95" s="12"/>
      <c r="C95" s="15"/>
      <c r="D95" s="15"/>
      <c r="E95" s="33" t="n">
        <v>2.9</v>
      </c>
      <c r="F95" s="33"/>
      <c r="G95" s="15"/>
      <c r="H95" s="17" t="s">
        <v>26</v>
      </c>
      <c r="I95" s="17"/>
      <c r="J95" s="60" t="n">
        <f aca="false">SUM(J80:J94)</f>
        <v>5</v>
      </c>
      <c r="K95" s="57" t="n">
        <f aca="false">SUM(K80:K94)</f>
        <v>1449.96</v>
      </c>
      <c r="L95" s="15"/>
      <c r="N95" s="15"/>
      <c r="O95" s="29"/>
      <c r="P95" s="29"/>
      <c r="Q95" s="29"/>
      <c r="R95" s="29"/>
      <c r="S95" s="29"/>
      <c r="T95" s="29"/>
      <c r="U95" s="29"/>
      <c r="V95" s="29"/>
      <c r="W95" s="29"/>
      <c r="X95" s="22"/>
    </row>
    <row r="96" customFormat="false" ht="18.75" hidden="false" customHeight="false" outlineLevel="0" collapsed="false">
      <c r="B96" s="12"/>
      <c r="C96" s="15"/>
      <c r="D96" s="15"/>
      <c r="E96" s="15"/>
      <c r="F96" s="15"/>
      <c r="G96" s="15"/>
      <c r="H96" s="15"/>
      <c r="I96" s="15"/>
      <c r="J96" s="15"/>
      <c r="K96" s="3"/>
      <c r="L96" s="15"/>
      <c r="N96" s="15"/>
      <c r="O96" s="29" t="str">
        <f aca="false">CONCATENATE("( ",K95+K97," / ",((F73+F74)/2+F75)," / ",P90," )"," = ",(ROUND((K95+K97)/((F73+F74)/2+F75)/P90,2))," m")</f>
        <v>( 2597,46 / 5 / 162,5 ) = 3,2 m</v>
      </c>
      <c r="P96" s="29"/>
      <c r="Q96" s="29"/>
      <c r="R96" s="29"/>
      <c r="S96" s="29"/>
      <c r="T96" s="29"/>
      <c r="U96" s="29"/>
      <c r="V96" s="29"/>
      <c r="W96" s="15"/>
      <c r="X96" s="22"/>
    </row>
    <row r="97" customFormat="false" ht="18.75" hidden="false" customHeight="false" outlineLevel="0" collapsed="false">
      <c r="B97" s="12"/>
      <c r="C97" s="17" t="s">
        <v>27</v>
      </c>
      <c r="D97" s="17"/>
      <c r="E97" s="61" t="n">
        <v>86</v>
      </c>
      <c r="F97" s="61"/>
      <c r="G97" s="17" t="s">
        <v>28</v>
      </c>
      <c r="H97" s="17"/>
      <c r="I97" s="17"/>
      <c r="J97" s="60" t="n">
        <f aca="false">(F73+F74)/2+F75</f>
        <v>5</v>
      </c>
      <c r="K97" s="57" t="n">
        <f aca="false">F72*(((F73+F74)/2+F75)*G103)</f>
        <v>1147.5</v>
      </c>
      <c r="L97" s="15"/>
      <c r="N97" s="15"/>
      <c r="O97" s="15"/>
      <c r="P97" s="15"/>
      <c r="Q97" s="15"/>
      <c r="R97" s="15"/>
      <c r="S97" s="15"/>
      <c r="T97" s="15"/>
      <c r="U97" s="15"/>
      <c r="V97" s="15"/>
      <c r="W97" s="62"/>
      <c r="X97" s="22"/>
    </row>
    <row r="98" customFormat="false" ht="11.25" hidden="false" customHeight="true" outlineLevel="0" collapsed="false">
      <c r="B98" s="12"/>
      <c r="C98" s="17"/>
      <c r="D98" s="17"/>
      <c r="E98" s="26"/>
      <c r="F98" s="26"/>
      <c r="G98" s="17"/>
      <c r="H98" s="17"/>
      <c r="I98" s="17"/>
      <c r="J98" s="63"/>
      <c r="K98" s="62"/>
      <c r="L98" s="15"/>
      <c r="N98" s="17"/>
      <c r="O98" s="64"/>
      <c r="P98" s="65" t="s">
        <v>23</v>
      </c>
      <c r="Q98" s="65"/>
      <c r="R98" s="65"/>
      <c r="S98" s="65"/>
      <c r="T98" s="66" t="n">
        <f aca="false">ROUND((K95+K97)/((F73+F74)/2+F75)/P90,2)</f>
        <v>3.2</v>
      </c>
      <c r="U98" s="66"/>
      <c r="V98" s="62"/>
      <c r="W98" s="62"/>
      <c r="X98" s="22"/>
    </row>
    <row r="99" customFormat="false" ht="18.75" hidden="false" customHeight="false" outlineLevel="0" collapsed="false">
      <c r="B99" s="12"/>
      <c r="C99" s="19" t="s">
        <v>29</v>
      </c>
      <c r="D99" s="19"/>
      <c r="E99" s="19"/>
      <c r="F99" s="19"/>
      <c r="G99" s="67" t="n">
        <f aca="false">E97</f>
        <v>86</v>
      </c>
      <c r="H99" s="67"/>
      <c r="I99" s="15"/>
      <c r="J99" s="15"/>
      <c r="K99" s="15"/>
      <c r="L99" s="15"/>
      <c r="M99" s="15"/>
      <c r="N99" s="17"/>
      <c r="O99" s="17"/>
      <c r="P99" s="65"/>
      <c r="Q99" s="65"/>
      <c r="R99" s="65"/>
      <c r="S99" s="65"/>
      <c r="T99" s="66"/>
      <c r="U99" s="66"/>
      <c r="V99" s="62"/>
      <c r="W99" s="63"/>
      <c r="X99" s="22"/>
    </row>
    <row r="100" customFormat="false" ht="6.75" hidden="false" customHeight="true" outlineLevel="0" collapsed="false">
      <c r="B100" s="12"/>
      <c r="C100" s="19"/>
      <c r="D100" s="19"/>
      <c r="E100" s="68"/>
      <c r="F100" s="68"/>
      <c r="G100" s="69"/>
      <c r="H100" s="69"/>
      <c r="I100" s="15"/>
      <c r="J100" s="15"/>
      <c r="K100" s="15"/>
      <c r="L100" s="15"/>
      <c r="M100" s="15"/>
      <c r="N100" s="17"/>
      <c r="O100" s="17"/>
      <c r="P100" s="26"/>
      <c r="Q100" s="26"/>
      <c r="R100" s="15"/>
      <c r="S100" s="15"/>
      <c r="T100" s="15"/>
      <c r="U100" s="15"/>
      <c r="V100" s="63"/>
      <c r="W100" s="63"/>
      <c r="X100" s="22"/>
    </row>
    <row r="101" customFormat="false" ht="18.75" hidden="false" customHeight="false" outlineLevel="0" collapsed="false">
      <c r="B101" s="12"/>
      <c r="C101" s="19" t="s">
        <v>30</v>
      </c>
      <c r="D101" s="19"/>
      <c r="E101" s="19"/>
      <c r="F101" s="19"/>
      <c r="G101" s="68" t="n">
        <f aca="false">F76</f>
        <v>162.5</v>
      </c>
      <c r="H101" s="68"/>
      <c r="I101" s="15"/>
      <c r="J101" s="15"/>
      <c r="K101" s="15"/>
      <c r="L101" s="15"/>
      <c r="M101" s="15"/>
      <c r="N101" s="17"/>
      <c r="O101" s="17"/>
      <c r="P101" s="26"/>
      <c r="Q101" s="26"/>
      <c r="R101" s="15"/>
      <c r="S101" s="15"/>
      <c r="T101" s="15"/>
      <c r="U101" s="15"/>
      <c r="V101" s="63"/>
      <c r="W101" s="63"/>
      <c r="X101" s="22"/>
    </row>
    <row r="102" customFormat="false" ht="6.75" hidden="false" customHeight="true" outlineLevel="0" collapsed="false">
      <c r="B102" s="12"/>
      <c r="C102" s="17"/>
      <c r="D102" s="17"/>
      <c r="E102" s="68"/>
      <c r="F102" s="68"/>
      <c r="G102" s="15"/>
      <c r="H102" s="15"/>
      <c r="I102" s="15"/>
      <c r="J102" s="15"/>
      <c r="K102" s="15"/>
      <c r="L102" s="15"/>
      <c r="M102" s="15"/>
      <c r="N102" s="17"/>
      <c r="O102" s="17"/>
      <c r="P102" s="26"/>
      <c r="Q102" s="26"/>
      <c r="R102" s="15"/>
      <c r="S102" s="15"/>
      <c r="T102" s="15"/>
      <c r="U102" s="15"/>
      <c r="V102" s="63"/>
      <c r="W102" s="63"/>
      <c r="X102" s="22"/>
    </row>
    <row r="103" customFormat="false" ht="18.75" hidden="false" customHeight="false" outlineLevel="0" collapsed="false">
      <c r="B103" s="12"/>
      <c r="C103" s="19" t="s">
        <v>31</v>
      </c>
      <c r="D103" s="19"/>
      <c r="E103" s="19"/>
      <c r="F103" s="19"/>
      <c r="G103" s="68" t="n">
        <f aca="false">G101-G99</f>
        <v>76.5</v>
      </c>
      <c r="H103" s="68"/>
      <c r="I103" s="15"/>
      <c r="J103" s="15"/>
      <c r="K103" s="15"/>
      <c r="L103" s="15"/>
      <c r="M103" s="15"/>
      <c r="N103" s="17"/>
      <c r="O103" s="17"/>
      <c r="P103" s="61" t="s">
        <v>36</v>
      </c>
      <c r="Q103" s="61"/>
      <c r="R103" s="25"/>
      <c r="S103" s="25"/>
      <c r="T103" s="25"/>
      <c r="U103" s="25"/>
      <c r="V103" s="70"/>
      <c r="W103" s="70"/>
      <c r="X103" s="22"/>
    </row>
    <row r="104" customFormat="false" ht="9" hidden="false" customHeight="true" outlineLevel="0" collapsed="false">
      <c r="B104" s="12"/>
      <c r="C104" s="17"/>
      <c r="D104" s="17"/>
      <c r="E104" s="26"/>
      <c r="F104" s="26"/>
      <c r="G104" s="3"/>
      <c r="H104" s="3"/>
      <c r="I104" s="3"/>
      <c r="J104" s="63"/>
      <c r="K104" s="15"/>
      <c r="L104" s="15"/>
      <c r="M104" s="15"/>
      <c r="N104" s="17"/>
      <c r="O104" s="17"/>
      <c r="P104" s="26"/>
      <c r="Q104" s="26"/>
      <c r="R104" s="3"/>
      <c r="S104" s="3"/>
      <c r="T104" s="3"/>
      <c r="U104" s="63"/>
      <c r="V104" s="15"/>
      <c r="W104" s="15"/>
      <c r="X104" s="22"/>
    </row>
    <row r="105" customFormat="false" ht="30" hidden="false" customHeight="true" outlineLevel="0" collapsed="false">
      <c r="B105" s="72" t="s">
        <v>37</v>
      </c>
      <c r="C105" s="72"/>
      <c r="D105" s="72"/>
      <c r="E105" s="72"/>
      <c r="F105" s="72"/>
      <c r="G105" s="72"/>
      <c r="H105" s="72"/>
      <c r="I105" s="72"/>
      <c r="J105" s="72" t="s">
        <v>38</v>
      </c>
      <c r="K105" s="72"/>
      <c r="L105" s="72"/>
      <c r="M105" s="72"/>
      <c r="N105" s="72"/>
      <c r="O105" s="72" t="s">
        <v>39</v>
      </c>
      <c r="P105" s="72"/>
      <c r="Q105" s="72"/>
      <c r="R105" s="72"/>
      <c r="S105" s="72"/>
      <c r="T105" s="72" t="s">
        <v>40</v>
      </c>
      <c r="U105" s="72"/>
      <c r="V105" s="72"/>
      <c r="W105" s="72"/>
      <c r="X105" s="72"/>
    </row>
    <row r="106" customFormat="false" ht="31.5" hidden="false" customHeight="true" outlineLevel="0" collapsed="false">
      <c r="B106" s="73"/>
      <c r="C106" s="73"/>
      <c r="D106" s="73"/>
      <c r="E106" s="73"/>
      <c r="F106" s="73"/>
      <c r="G106" s="73"/>
      <c r="H106" s="73"/>
      <c r="I106" s="73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</row>
    <row r="107" customFormat="false" ht="31.5" hidden="false" customHeight="true" outlineLevel="0" collapsed="false">
      <c r="B107" s="73"/>
      <c r="C107" s="73"/>
      <c r="D107" s="73"/>
      <c r="E107" s="73"/>
      <c r="F107" s="73"/>
      <c r="G107" s="73"/>
      <c r="H107" s="73"/>
      <c r="I107" s="73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</row>
    <row r="108" customFormat="false" ht="31.5" hidden="false" customHeight="true" outlineLevel="0" collapsed="false">
      <c r="B108" s="73"/>
      <c r="C108" s="73"/>
      <c r="D108" s="73"/>
      <c r="E108" s="73"/>
      <c r="F108" s="73"/>
      <c r="G108" s="73"/>
      <c r="H108" s="73"/>
      <c r="I108" s="73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</row>
    <row r="109" customFormat="false" ht="31.5" hidden="false" customHeight="true" outlineLevel="0" collapsed="false">
      <c r="B109" s="73"/>
      <c r="C109" s="73"/>
      <c r="D109" s="73"/>
      <c r="E109" s="73"/>
      <c r="F109" s="73"/>
      <c r="G109" s="73"/>
      <c r="H109" s="73"/>
      <c r="I109" s="73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</row>
    <row r="110" customFormat="false" ht="31.5" hidden="false" customHeight="true" outlineLevel="0" collapsed="false">
      <c r="B110" s="73"/>
      <c r="C110" s="73"/>
      <c r="D110" s="73"/>
      <c r="E110" s="73"/>
      <c r="F110" s="73"/>
      <c r="G110" s="73"/>
      <c r="H110" s="73"/>
      <c r="I110" s="73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</row>
    <row r="111" customFormat="false" ht="31.5" hidden="false" customHeight="true" outlineLevel="0" collapsed="false">
      <c r="B111" s="73"/>
      <c r="C111" s="73"/>
      <c r="D111" s="73"/>
      <c r="E111" s="73"/>
      <c r="F111" s="73"/>
      <c r="G111" s="73"/>
      <c r="H111" s="73"/>
      <c r="I111" s="73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</row>
  </sheetData>
  <mergeCells count="225">
    <mergeCell ref="B1:X1"/>
    <mergeCell ref="C3:G3"/>
    <mergeCell ref="N3:Q3"/>
    <mergeCell ref="R3:S3"/>
    <mergeCell ref="T3:U3"/>
    <mergeCell ref="C4:E4"/>
    <mergeCell ref="F4:G4"/>
    <mergeCell ref="N4:P4"/>
    <mergeCell ref="R4:S8"/>
    <mergeCell ref="T4:U4"/>
    <mergeCell ref="C5:E5"/>
    <mergeCell ref="F5:G5"/>
    <mergeCell ref="T5:U5"/>
    <mergeCell ref="C6:E6"/>
    <mergeCell ref="F6:G6"/>
    <mergeCell ref="T6:U6"/>
    <mergeCell ref="C7:E7"/>
    <mergeCell ref="F7:G7"/>
    <mergeCell ref="M7:O7"/>
    <mergeCell ref="P7:Q7"/>
    <mergeCell ref="C8:E8"/>
    <mergeCell ref="F8:G8"/>
    <mergeCell ref="M8:O8"/>
    <mergeCell ref="E10:F10"/>
    <mergeCell ref="P10:V10"/>
    <mergeCell ref="E11:F11"/>
    <mergeCell ref="C12:D16"/>
    <mergeCell ref="G12:H16"/>
    <mergeCell ref="I12:I16"/>
    <mergeCell ref="J12:J16"/>
    <mergeCell ref="K12:K16"/>
    <mergeCell ref="O12:W12"/>
    <mergeCell ref="E13:F13"/>
    <mergeCell ref="P14:V14"/>
    <mergeCell ref="E15:F15"/>
    <mergeCell ref="E16:F16"/>
    <mergeCell ref="P16:V16"/>
    <mergeCell ref="E17:F17"/>
    <mergeCell ref="I17:I24"/>
    <mergeCell ref="J17:J24"/>
    <mergeCell ref="K17:K24"/>
    <mergeCell ref="E18:F18"/>
    <mergeCell ref="P18:V18"/>
    <mergeCell ref="E20:F20"/>
    <mergeCell ref="P20:V20"/>
    <mergeCell ref="P21:V21"/>
    <mergeCell ref="P22:V22"/>
    <mergeCell ref="E23:F23"/>
    <mergeCell ref="E24:F24"/>
    <mergeCell ref="O24:V24"/>
    <mergeCell ref="E25:F25"/>
    <mergeCell ref="E26:F26"/>
    <mergeCell ref="N26:W26"/>
    <mergeCell ref="E27:F27"/>
    <mergeCell ref="H27:I27"/>
    <mergeCell ref="O28:V28"/>
    <mergeCell ref="C29:D29"/>
    <mergeCell ref="E29:F29"/>
    <mergeCell ref="G29:I29"/>
    <mergeCell ref="P30:S31"/>
    <mergeCell ref="T30:U31"/>
    <mergeCell ref="C31:F31"/>
    <mergeCell ref="G31:H31"/>
    <mergeCell ref="C33:F33"/>
    <mergeCell ref="G33:H33"/>
    <mergeCell ref="C35:F35"/>
    <mergeCell ref="G35:H35"/>
    <mergeCell ref="C36:D36"/>
    <mergeCell ref="E36:F36"/>
    <mergeCell ref="G36:I36"/>
    <mergeCell ref="N36:O36"/>
    <mergeCell ref="P36:Q36"/>
    <mergeCell ref="R36:T36"/>
    <mergeCell ref="C37:G37"/>
    <mergeCell ref="N37:Q37"/>
    <mergeCell ref="R37:S37"/>
    <mergeCell ref="T37:U37"/>
    <mergeCell ref="C38:E38"/>
    <mergeCell ref="F38:G38"/>
    <mergeCell ref="N38:P38"/>
    <mergeCell ref="R38:S42"/>
    <mergeCell ref="T38:U38"/>
    <mergeCell ref="C39:E39"/>
    <mergeCell ref="F39:G39"/>
    <mergeCell ref="T39:U39"/>
    <mergeCell ref="C40:E40"/>
    <mergeCell ref="F40:G40"/>
    <mergeCell ref="T40:U40"/>
    <mergeCell ref="C41:E41"/>
    <mergeCell ref="F41:G41"/>
    <mergeCell ref="M41:O41"/>
    <mergeCell ref="P41:Q41"/>
    <mergeCell ref="C42:E42"/>
    <mergeCell ref="F42:G42"/>
    <mergeCell ref="M42:O42"/>
    <mergeCell ref="E44:F44"/>
    <mergeCell ref="P44:V44"/>
    <mergeCell ref="E45:F45"/>
    <mergeCell ref="C46:D50"/>
    <mergeCell ref="G46:H50"/>
    <mergeCell ref="I46:I50"/>
    <mergeCell ref="J46:J50"/>
    <mergeCell ref="K46:K50"/>
    <mergeCell ref="O46:W46"/>
    <mergeCell ref="E47:F47"/>
    <mergeCell ref="P48:V48"/>
    <mergeCell ref="E49:F49"/>
    <mergeCell ref="E50:F50"/>
    <mergeCell ref="P50:V50"/>
    <mergeCell ref="E51:F51"/>
    <mergeCell ref="I51:I58"/>
    <mergeCell ref="J51:J58"/>
    <mergeCell ref="K51:K58"/>
    <mergeCell ref="E52:F52"/>
    <mergeCell ref="P52:V52"/>
    <mergeCell ref="E54:F54"/>
    <mergeCell ref="P54:V54"/>
    <mergeCell ref="P55:V55"/>
    <mergeCell ref="P56:V56"/>
    <mergeCell ref="E57:F57"/>
    <mergeCell ref="E58:F58"/>
    <mergeCell ref="O58:V58"/>
    <mergeCell ref="E59:F59"/>
    <mergeCell ref="E60:F60"/>
    <mergeCell ref="N60:W60"/>
    <mergeCell ref="E61:F61"/>
    <mergeCell ref="H61:I61"/>
    <mergeCell ref="O62:V62"/>
    <mergeCell ref="C63:D63"/>
    <mergeCell ref="E63:F63"/>
    <mergeCell ref="G63:I63"/>
    <mergeCell ref="P64:S65"/>
    <mergeCell ref="T64:U65"/>
    <mergeCell ref="C65:F65"/>
    <mergeCell ref="G65:H65"/>
    <mergeCell ref="C67:F67"/>
    <mergeCell ref="G67:H67"/>
    <mergeCell ref="C69:F69"/>
    <mergeCell ref="G69:H69"/>
    <mergeCell ref="C70:D70"/>
    <mergeCell ref="E70:F70"/>
    <mergeCell ref="G70:I70"/>
    <mergeCell ref="N70:O70"/>
    <mergeCell ref="P70:Q70"/>
    <mergeCell ref="R70:T70"/>
    <mergeCell ref="C71:G71"/>
    <mergeCell ref="N71:Q71"/>
    <mergeCell ref="R71:S71"/>
    <mergeCell ref="T71:U71"/>
    <mergeCell ref="C72:E72"/>
    <mergeCell ref="F72:G72"/>
    <mergeCell ref="N72:P72"/>
    <mergeCell ref="R72:S76"/>
    <mergeCell ref="T72:U72"/>
    <mergeCell ref="C73:E73"/>
    <mergeCell ref="F73:G73"/>
    <mergeCell ref="T73:U73"/>
    <mergeCell ref="C74:E74"/>
    <mergeCell ref="F74:G74"/>
    <mergeCell ref="T74:U74"/>
    <mergeCell ref="C75:E75"/>
    <mergeCell ref="F75:G75"/>
    <mergeCell ref="M75:O75"/>
    <mergeCell ref="P75:Q75"/>
    <mergeCell ref="C76:E76"/>
    <mergeCell ref="F76:G76"/>
    <mergeCell ref="M76:O76"/>
    <mergeCell ref="E78:F78"/>
    <mergeCell ref="P78:V78"/>
    <mergeCell ref="E79:F79"/>
    <mergeCell ref="C80:D84"/>
    <mergeCell ref="G80:H84"/>
    <mergeCell ref="I80:I84"/>
    <mergeCell ref="J80:J84"/>
    <mergeCell ref="K80:K84"/>
    <mergeCell ref="O80:W80"/>
    <mergeCell ref="E81:F81"/>
    <mergeCell ref="P82:V82"/>
    <mergeCell ref="E83:F83"/>
    <mergeCell ref="E84:F84"/>
    <mergeCell ref="P84:V84"/>
    <mergeCell ref="E85:F85"/>
    <mergeCell ref="I85:I92"/>
    <mergeCell ref="J85:J92"/>
    <mergeCell ref="K85:K92"/>
    <mergeCell ref="E86:F86"/>
    <mergeCell ref="P86:V86"/>
    <mergeCell ref="E88:F88"/>
    <mergeCell ref="P88:V88"/>
    <mergeCell ref="P89:V89"/>
    <mergeCell ref="P90:V90"/>
    <mergeCell ref="E91:F91"/>
    <mergeCell ref="E92:F92"/>
    <mergeCell ref="O92:V92"/>
    <mergeCell ref="E93:F93"/>
    <mergeCell ref="E94:F94"/>
    <mergeCell ref="N94:W94"/>
    <mergeCell ref="E95:F95"/>
    <mergeCell ref="H95:I95"/>
    <mergeCell ref="O96:V96"/>
    <mergeCell ref="C97:D97"/>
    <mergeCell ref="E97:F97"/>
    <mergeCell ref="G97:I97"/>
    <mergeCell ref="P98:S99"/>
    <mergeCell ref="T98:U99"/>
    <mergeCell ref="C99:F99"/>
    <mergeCell ref="G99:H99"/>
    <mergeCell ref="C101:F101"/>
    <mergeCell ref="G101:H101"/>
    <mergeCell ref="C103:F103"/>
    <mergeCell ref="G103:H103"/>
    <mergeCell ref="C104:D104"/>
    <mergeCell ref="E104:F104"/>
    <mergeCell ref="G104:I104"/>
    <mergeCell ref="N104:O104"/>
    <mergeCell ref="P104:Q104"/>
    <mergeCell ref="R104:T104"/>
    <mergeCell ref="B105:I105"/>
    <mergeCell ref="J105:N105"/>
    <mergeCell ref="O105:S105"/>
    <mergeCell ref="T105:X105"/>
    <mergeCell ref="B106:I111"/>
    <mergeCell ref="J106:N111"/>
    <mergeCell ref="O106:S111"/>
    <mergeCell ref="T106:X111"/>
  </mergeCells>
  <printOptions headings="false" gridLines="false" gridLinesSet="true" horizontalCentered="tru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2019-12-12T06:58:47Z</dcterms:created>
  <dc:creator>Bilgin YILDIZ</dc:creator>
  <dc:description/>
  <dc:language>en-US</dc:language>
  <cp:lastModifiedBy/>
  <cp:lastPrinted>2020-01-23T08:14:48Z</cp:lastPrinted>
  <dcterms:modified xsi:type="dcterms:W3CDTF">2024-07-22T12:58:05Z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