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anNug2005\dgbl\ketik\"/>
    </mc:Choice>
  </mc:AlternateContent>
  <xr:revisionPtr revIDLastSave="0" documentId="8_{09D149F4-9204-4C82-95FE-0A34BE3F0DAD}" xr6:coauthVersionLast="47" xr6:coauthVersionMax="47" xr10:uidLastSave="{00000000-0000-0000-0000-000000000000}"/>
  <bookViews>
    <workbookView xWindow="-108" yWindow="-108" windowWidth="23256" windowHeight="12456" xr2:uid="{FF6E291F-4B1B-4A81-AA5D-B535E06FD27A}"/>
  </bookViews>
  <sheets>
    <sheet name="1. Allez-y Raw" sheetId="2" r:id="rId1"/>
    <sheet name="1.1. Allez-y Spelling" sheetId="1" r:id="rId2"/>
    <sheet name="1.2. Allez-y Meaning" sheetId="3" r:id="rId3"/>
    <sheet name="2. Conventional Raw" sheetId="5" r:id="rId4"/>
    <sheet name="2.1. Conventional Spelling" sheetId="6" r:id="rId5"/>
    <sheet name="2.2. Conventional Meaning" sheetId="7" r:id="rId6"/>
    <sheet name="B.Allez-y Group Phrase Analysis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3" l="1"/>
  <c r="G14" i="3"/>
  <c r="M7" i="13"/>
  <c r="M2" i="13"/>
  <c r="C11" i="13"/>
  <c r="G11" i="13" s="1"/>
  <c r="C10" i="13"/>
  <c r="G10" i="13" s="1"/>
  <c r="C9" i="13"/>
  <c r="G9" i="13" s="1"/>
  <c r="C8" i="13"/>
  <c r="G8" i="13" s="1"/>
  <c r="C7" i="13"/>
  <c r="G7" i="13" s="1"/>
  <c r="C6" i="13"/>
  <c r="G6" i="13" s="1"/>
  <c r="C5" i="13"/>
  <c r="G5" i="13" s="1"/>
  <c r="C4" i="13"/>
  <c r="G4" i="13" s="1"/>
  <c r="C3" i="13"/>
  <c r="G3" i="13" s="1"/>
  <c r="C2" i="13"/>
  <c r="G2" i="13" s="1"/>
  <c r="E12" i="7" l="1"/>
  <c r="D12" i="7"/>
  <c r="F11" i="7"/>
  <c r="F10" i="7"/>
  <c r="F9" i="7"/>
  <c r="F8" i="7"/>
  <c r="F7" i="7"/>
  <c r="F6" i="7"/>
  <c r="F5" i="7"/>
  <c r="F12" i="7" l="1"/>
  <c r="E12" i="6" l="1"/>
  <c r="D12" i="6"/>
  <c r="F11" i="6"/>
  <c r="F10" i="6"/>
  <c r="F9" i="6"/>
  <c r="F8" i="6"/>
  <c r="F7" i="6"/>
  <c r="F6" i="6"/>
  <c r="F5" i="6"/>
  <c r="W12" i="5"/>
  <c r="S12" i="5"/>
  <c r="O12" i="5"/>
  <c r="L12" i="5"/>
  <c r="J12" i="5"/>
  <c r="H12" i="5"/>
  <c r="G12" i="5"/>
  <c r="E12" i="5"/>
  <c r="D12" i="5"/>
  <c r="Y11" i="5"/>
  <c r="X11" i="5"/>
  <c r="V11" i="5"/>
  <c r="U11" i="5"/>
  <c r="T11" i="5"/>
  <c r="R11" i="5"/>
  <c r="Q11" i="5"/>
  <c r="P11" i="5"/>
  <c r="N11" i="5"/>
  <c r="M11" i="5"/>
  <c r="K11" i="5"/>
  <c r="I11" i="5"/>
  <c r="F11" i="5"/>
  <c r="Y10" i="5"/>
  <c r="X10" i="5"/>
  <c r="V10" i="5"/>
  <c r="U10" i="5"/>
  <c r="T10" i="5"/>
  <c r="R10" i="5"/>
  <c r="Q10" i="5"/>
  <c r="P10" i="5"/>
  <c r="N10" i="5"/>
  <c r="M10" i="5"/>
  <c r="K10" i="5"/>
  <c r="I10" i="5" s="1"/>
  <c r="F10" i="5"/>
  <c r="Y9" i="5"/>
  <c r="X9" i="5"/>
  <c r="V9" i="5"/>
  <c r="U9" i="5"/>
  <c r="T9" i="5"/>
  <c r="R9" i="5"/>
  <c r="Q9" i="5"/>
  <c r="P9" i="5"/>
  <c r="N9" i="5"/>
  <c r="M9" i="5"/>
  <c r="K9" i="5"/>
  <c r="I9" i="5"/>
  <c r="F9" i="5"/>
  <c r="Y8" i="5"/>
  <c r="X8" i="5"/>
  <c r="V8" i="5"/>
  <c r="U8" i="5"/>
  <c r="T8" i="5"/>
  <c r="R8" i="5"/>
  <c r="Q8" i="5"/>
  <c r="P8" i="5"/>
  <c r="N8" i="5"/>
  <c r="M8" i="5"/>
  <c r="K8" i="5"/>
  <c r="I8" i="5" s="1"/>
  <c r="F8" i="5"/>
  <c r="Y7" i="5"/>
  <c r="X7" i="5"/>
  <c r="V7" i="5"/>
  <c r="U7" i="5"/>
  <c r="T7" i="5"/>
  <c r="R7" i="5"/>
  <c r="Q7" i="5"/>
  <c r="P7" i="5"/>
  <c r="N7" i="5"/>
  <c r="M7" i="5"/>
  <c r="K7" i="5"/>
  <c r="I7" i="5" s="1"/>
  <c r="F7" i="5"/>
  <c r="Y6" i="5"/>
  <c r="X6" i="5"/>
  <c r="V6" i="5"/>
  <c r="U6" i="5"/>
  <c r="T6" i="5"/>
  <c r="R6" i="5"/>
  <c r="Q6" i="5"/>
  <c r="P6" i="5"/>
  <c r="N6" i="5"/>
  <c r="M6" i="5"/>
  <c r="K6" i="5"/>
  <c r="I6" i="5" s="1"/>
  <c r="F6" i="5"/>
  <c r="Y5" i="5"/>
  <c r="X5" i="5"/>
  <c r="V5" i="5"/>
  <c r="V12" i="5" s="1"/>
  <c r="U5" i="5"/>
  <c r="U12" i="5" s="1"/>
  <c r="T5" i="5"/>
  <c r="R5" i="5"/>
  <c r="Q5" i="5"/>
  <c r="P5" i="5"/>
  <c r="N5" i="5"/>
  <c r="M5" i="5"/>
  <c r="K5" i="5"/>
  <c r="I5" i="5"/>
  <c r="F5" i="5"/>
  <c r="K12" i="5" l="1"/>
  <c r="F12" i="6"/>
  <c r="I12" i="5"/>
  <c r="X12" i="5"/>
  <c r="N12" i="5"/>
  <c r="Y12" i="5"/>
  <c r="P12" i="5"/>
  <c r="M12" i="5"/>
  <c r="Q12" i="5"/>
  <c r="R12" i="5"/>
  <c r="F12" i="5"/>
  <c r="T12" i="5"/>
  <c r="E14" i="3" l="1"/>
  <c r="D14" i="3"/>
  <c r="F13" i="3"/>
  <c r="F12" i="3"/>
  <c r="F11" i="3"/>
  <c r="F10" i="3"/>
  <c r="F9" i="3"/>
  <c r="F8" i="3"/>
  <c r="F7" i="3"/>
  <c r="F6" i="3"/>
  <c r="F5" i="3"/>
  <c r="F4" i="3"/>
  <c r="W17" i="2"/>
  <c r="S17" i="2"/>
  <c r="O17" i="2"/>
  <c r="L17" i="2"/>
  <c r="J17" i="2"/>
  <c r="H17" i="2"/>
  <c r="G17" i="2"/>
  <c r="E17" i="2"/>
  <c r="D17" i="2"/>
  <c r="Y16" i="2"/>
  <c r="X16" i="2"/>
  <c r="V16" i="2"/>
  <c r="Q16" i="2"/>
  <c r="Y15" i="2"/>
  <c r="X15" i="2"/>
  <c r="V15" i="2"/>
  <c r="R15" i="2"/>
  <c r="Q15" i="2"/>
  <c r="M15" i="2"/>
  <c r="Y14" i="2"/>
  <c r="X14" i="2"/>
  <c r="V14" i="2"/>
  <c r="U14" i="2"/>
  <c r="T14" i="2"/>
  <c r="R14" i="2"/>
  <c r="Q14" i="2"/>
  <c r="P14" i="2"/>
  <c r="N14" i="2"/>
  <c r="M14" i="2"/>
  <c r="K14" i="2"/>
  <c r="I14" i="2"/>
  <c r="F14" i="2"/>
  <c r="V13" i="2"/>
  <c r="U13" i="2"/>
  <c r="T13" i="2"/>
  <c r="K13" i="2"/>
  <c r="I13" i="2" s="1"/>
  <c r="F13" i="2"/>
  <c r="Y12" i="2"/>
  <c r="X12" i="2"/>
  <c r="V12" i="2"/>
  <c r="U12" i="2"/>
  <c r="T12" i="2"/>
  <c r="R12" i="2"/>
  <c r="N12" i="2"/>
  <c r="K12" i="2"/>
  <c r="I12" i="2"/>
  <c r="F12" i="2"/>
  <c r="Y11" i="2"/>
  <c r="X11" i="2"/>
  <c r="V11" i="2"/>
  <c r="U11" i="2"/>
  <c r="T11" i="2"/>
  <c r="R11" i="2"/>
  <c r="Q11" i="2"/>
  <c r="P11" i="2"/>
  <c r="N11" i="2"/>
  <c r="M11" i="2"/>
  <c r="K11" i="2"/>
  <c r="I11" i="2" s="1"/>
  <c r="F11" i="2"/>
  <c r="Y10" i="2"/>
  <c r="X10" i="2"/>
  <c r="V10" i="2"/>
  <c r="U10" i="2"/>
  <c r="T10" i="2"/>
  <c r="R10" i="2"/>
  <c r="Q10" i="2"/>
  <c r="P10" i="2"/>
  <c r="N10" i="2"/>
  <c r="M10" i="2"/>
  <c r="K10" i="2"/>
  <c r="I10" i="2" s="1"/>
  <c r="F10" i="2"/>
  <c r="Y9" i="2"/>
  <c r="X9" i="2"/>
  <c r="V9" i="2"/>
  <c r="U9" i="2"/>
  <c r="T9" i="2"/>
  <c r="R9" i="2"/>
  <c r="Q9" i="2"/>
  <c r="P9" i="2"/>
  <c r="N9" i="2"/>
  <c r="M9" i="2"/>
  <c r="K9" i="2"/>
  <c r="I9" i="2" s="1"/>
  <c r="F9" i="2"/>
  <c r="Y8" i="2"/>
  <c r="X8" i="2"/>
  <c r="V8" i="2"/>
  <c r="U8" i="2"/>
  <c r="T8" i="2"/>
  <c r="R8" i="2"/>
  <c r="Q8" i="2"/>
  <c r="P8" i="2"/>
  <c r="N8" i="2"/>
  <c r="M8" i="2"/>
  <c r="K8" i="2"/>
  <c r="I8" i="2"/>
  <c r="F8" i="2"/>
  <c r="Q7" i="2"/>
  <c r="P7" i="2"/>
  <c r="N7" i="2"/>
  <c r="K7" i="2"/>
  <c r="I7" i="2"/>
  <c r="Y6" i="2"/>
  <c r="X6" i="2"/>
  <c r="V6" i="2"/>
  <c r="U6" i="2"/>
  <c r="T6" i="2"/>
  <c r="R6" i="2"/>
  <c r="Q6" i="2"/>
  <c r="P6" i="2"/>
  <c r="N6" i="2"/>
  <c r="M6" i="2"/>
  <c r="K6" i="2"/>
  <c r="I6" i="2" s="1"/>
  <c r="F6" i="2"/>
  <c r="Y5" i="2"/>
  <c r="X5" i="2"/>
  <c r="V5" i="2"/>
  <c r="U5" i="2"/>
  <c r="T5" i="2"/>
  <c r="R5" i="2"/>
  <c r="Q5" i="2"/>
  <c r="P5" i="2"/>
  <c r="N5" i="2"/>
  <c r="M5" i="2"/>
  <c r="K5" i="2"/>
  <c r="F5" i="2"/>
  <c r="E14" i="1"/>
  <c r="D14" i="1"/>
  <c r="F13" i="1"/>
  <c r="F12" i="1"/>
  <c r="F11" i="1"/>
  <c r="F10" i="1"/>
  <c r="F9" i="1"/>
  <c r="F8" i="1"/>
  <c r="F7" i="1"/>
  <c r="F6" i="1"/>
  <c r="F5" i="1"/>
  <c r="F4" i="1"/>
  <c r="Y17" i="2" l="1"/>
  <c r="R17" i="2"/>
  <c r="F17" i="2"/>
  <c r="K17" i="2"/>
  <c r="N17" i="2"/>
  <c r="M17" i="2"/>
  <c r="P17" i="2"/>
  <c r="T17" i="2"/>
  <c r="Q17" i="2"/>
  <c r="U17" i="2"/>
  <c r="V17" i="2"/>
  <c r="X17" i="2"/>
  <c r="I17" i="2"/>
  <c r="I5" i="2"/>
  <c r="F14" i="1"/>
</calcChain>
</file>

<file path=xl/sharedStrings.xml><?xml version="1.0" encoding="utf-8"?>
<sst xmlns="http://schemas.openxmlformats.org/spreadsheetml/2006/main" count="297" uniqueCount="88">
  <si>
    <t>Spelling Section</t>
  </si>
  <si>
    <t>Matching Section</t>
  </si>
  <si>
    <t>Free Remember Section</t>
  </si>
  <si>
    <t>Focus on Form</t>
  </si>
  <si>
    <t>Focus on Meaning</t>
  </si>
  <si>
    <t>Name</t>
  </si>
  <si>
    <t>PreSpelling</t>
  </si>
  <si>
    <t>PostSpelling</t>
  </si>
  <si>
    <t>Gain</t>
  </si>
  <si>
    <t>PreMatching</t>
  </si>
  <si>
    <t>PostMatching</t>
  </si>
  <si>
    <t>Remember Form</t>
  </si>
  <si>
    <t>Remember meaning</t>
  </si>
  <si>
    <t>M</t>
  </si>
  <si>
    <t>F</t>
  </si>
  <si>
    <t>AVG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</si>
  <si>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</si>
  <si>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</si>
  <si>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</si>
  <si>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</si>
  <si>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</si>
  <si>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</si>
  <si>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</si>
  <si>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</si>
  <si>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</si>
  <si>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</si>
  <si>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</si>
  <si>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</si>
  <si>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</si>
  <si>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</si>
  <si>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</si>
  <si>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</si>
  <si>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</si>
  <si>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</si>
  <si>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</si>
  <si>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</si>
  <si>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</si>
  <si>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</si>
  <si>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t-Test: Paired Two Sample for Means</t>
  </si>
  <si>
    <t>Pearson Correlation</t>
  </si>
  <si>
    <t>#3</t>
  </si>
  <si>
    <t>Percent Gain</t>
  </si>
  <si>
    <t>Percent Gain Without Full Score</t>
  </si>
  <si>
    <t>Full Score</t>
  </si>
  <si>
    <t>Gain Scale 10</t>
  </si>
  <si>
    <t>Gain non Top performer</t>
  </si>
  <si>
    <t>Pre Improvement over form</t>
  </si>
  <si>
    <t>Post Improvement over form</t>
  </si>
  <si>
    <t>Total Gain</t>
  </si>
  <si>
    <t>Loss Remember</t>
  </si>
  <si>
    <t>percent remember</t>
  </si>
  <si>
    <t>U</t>
  </si>
  <si>
    <t>t-Test: Two-Sample Assuming Unequal Variances</t>
  </si>
  <si>
    <t>P11</t>
  </si>
  <si>
    <t>P12</t>
  </si>
  <si>
    <t>#2</t>
  </si>
  <si>
    <t>Nama</t>
  </si>
  <si>
    <t>Gain non top performer</t>
  </si>
  <si>
    <t>Pre Matching</t>
  </si>
  <si>
    <t>Post Matching</t>
  </si>
  <si>
    <t>Remember form</t>
  </si>
  <si>
    <t>Improvement over form</t>
  </si>
  <si>
    <t>len</t>
  </si>
  <si>
    <t>vocal</t>
  </si>
  <si>
    <t>consonan</t>
  </si>
  <si>
    <t>other</t>
  </si>
  <si>
    <t>check</t>
  </si>
  <si>
    <t>type</t>
  </si>
  <si>
    <t>OUI</t>
  </si>
  <si>
    <t>Adverb</t>
  </si>
  <si>
    <t>BELLE</t>
  </si>
  <si>
    <t>Noun</t>
  </si>
  <si>
    <t>MERCI</t>
  </si>
  <si>
    <t>Interjection</t>
  </si>
  <si>
    <t>MUFFIN</t>
  </si>
  <si>
    <t>BONJOUR</t>
  </si>
  <si>
    <t>CROISSANT</t>
  </si>
  <si>
    <t>BON APPETIT</t>
  </si>
  <si>
    <t>Phrase</t>
  </si>
  <si>
    <t>bon: adjective; noun</t>
  </si>
  <si>
    <t>FRENCH VANE</t>
  </si>
  <si>
    <t>noun; noun</t>
  </si>
  <si>
    <t>JOYEUX ANNIVERSAIRE</t>
  </si>
  <si>
    <t>joyeux: adjective; anniversaire: noun</t>
  </si>
  <si>
    <t>PARLEZ VOUS-FRANCAIS</t>
  </si>
  <si>
    <t>parlez: verb; vous: pronoun; noun</t>
  </si>
  <si>
    <t>PreAVG</t>
  </si>
  <si>
    <t>PostAVG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</si>
</sst>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/>
    <xf numFmtId="0" fontId="0" fillId="0" borderId="6" xfId="0" applyBorder="1"/>
    <xf numFmtId="0" fontId="1" fillId="0" borderId="5" xfId="0" applyFont="1" applyBorder="1" applyAlignment="1">
      <alignment horizontal="center"/>
    </xf>
    <xf numFmtId="164" fontId="0" fillId="0" borderId="0" xfId="0" applyNumberFormat="1"/>
    <xf numFmtId="10" fontId="0" fillId="2" borderId="1" xfId="0" applyNumberFormat="1" applyFill="1" applyBorder="1"/>
    <xf numFmtId="10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0" fontId="0" fillId="2" borderId="4" xfId="0" applyNumberFormat="1" applyFill="1" applyBorder="1" applyAlignment="1">
      <alignment horizontal="center"/>
    </xf>
    <xf numFmtId="0" fontId="0" fillId="4" borderId="1" xfId="0" applyFill="1" applyBorder="1"/>
    <xf numFmtId="0" fontId="3" fillId="2" borderId="0" xfId="0" applyFont="1" applyFill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E13E-2F7A-4EEC-A3A2-28F47A3018EE}">
  <dimension ref="A1:Y17"/>
  <sheetViews>
    <sheetView tabSelected="1" workbookViewId="0">
      <selection activeCell="G15" sqref="G15"/>
    </sheetView>
  </sheetViews>
  <sheetFormatPr defaultColWidth="9.109375" defaultRowHeight="14.4" x14ac:dyDescent="0.3"/>
  <cols>
    <col min="1" max="5" width="9.109375" style="5"/>
    <col min="6" max="6" width="10" style="5" customWidth="1"/>
    <col min="7" max="7" width="12" style="5" customWidth="1"/>
    <col min="8" max="8" width="9.109375" style="5"/>
    <col min="9" max="9" width="13.44140625" style="5" bestFit="1" customWidth="1"/>
    <col min="10" max="10" width="13.44140625" style="5" customWidth="1"/>
    <col min="11" max="11" width="9.109375" style="5"/>
    <col min="12" max="12" width="12.109375" style="5" bestFit="1" customWidth="1"/>
    <col min="13" max="14" width="12.109375" style="5" customWidth="1"/>
    <col min="15" max="15" width="13.109375" style="5" bestFit="1" customWidth="1"/>
    <col min="16" max="16" width="13.109375" style="11" customWidth="1"/>
    <col min="17" max="18" width="13.109375" style="5" customWidth="1"/>
    <col min="19" max="19" width="16" style="5" bestFit="1" customWidth="1"/>
    <col min="20" max="22" width="16" style="5" customWidth="1"/>
    <col min="23" max="23" width="19.33203125" style="5" bestFit="1" customWidth="1"/>
    <col min="24" max="24" width="15.44140625" style="5" bestFit="1" customWidth="1"/>
    <col min="25" max="25" width="18" style="11" bestFit="1" customWidth="1"/>
    <col min="26" max="16384" width="9.109375" style="5"/>
  </cols>
  <sheetData>
    <row r="1" spans="1:25" x14ac:dyDescent="0.3">
      <c r="A1" s="1"/>
      <c r="B1" s="1"/>
      <c r="C1" s="2"/>
      <c r="D1" s="20" t="s">
        <v>0</v>
      </c>
      <c r="E1" s="21"/>
      <c r="F1" s="21"/>
      <c r="G1" s="21"/>
      <c r="H1" s="21"/>
      <c r="I1" s="21"/>
      <c r="J1" s="21"/>
      <c r="K1" s="22"/>
      <c r="L1" s="20" t="s">
        <v>1</v>
      </c>
      <c r="M1" s="21"/>
      <c r="N1" s="21"/>
      <c r="O1" s="21"/>
      <c r="P1" s="21"/>
      <c r="Q1" s="22"/>
      <c r="R1" s="3"/>
      <c r="S1" s="23" t="s">
        <v>2</v>
      </c>
      <c r="T1" s="23"/>
      <c r="U1" s="23"/>
      <c r="V1" s="23"/>
      <c r="W1" s="23"/>
      <c r="X1" s="23"/>
      <c r="Y1" s="23"/>
    </row>
    <row r="2" spans="1:25" x14ac:dyDescent="0.3">
      <c r="A2" s="1"/>
      <c r="B2" s="1"/>
      <c r="C2" s="2"/>
      <c r="D2" s="20" t="s">
        <v>3</v>
      </c>
      <c r="E2" s="21"/>
      <c r="F2" s="21"/>
      <c r="G2" s="21"/>
      <c r="H2" s="21"/>
      <c r="I2" s="21"/>
      <c r="J2" s="21"/>
      <c r="K2" s="22"/>
      <c r="L2" s="20" t="s">
        <v>4</v>
      </c>
      <c r="M2" s="21"/>
      <c r="N2" s="21"/>
      <c r="O2" s="21"/>
      <c r="P2" s="21"/>
      <c r="Q2" s="22"/>
      <c r="R2" s="3"/>
      <c r="S2" s="23" t="s">
        <v>3</v>
      </c>
      <c r="T2" s="23"/>
      <c r="U2" s="23"/>
      <c r="V2" s="4"/>
      <c r="W2" s="23" t="s">
        <v>4</v>
      </c>
      <c r="X2" s="23"/>
      <c r="Y2" s="23"/>
    </row>
    <row r="3" spans="1:25" x14ac:dyDescent="0.3">
      <c r="A3" s="1"/>
      <c r="B3" s="1"/>
      <c r="C3" s="1"/>
      <c r="D3" s="1"/>
      <c r="E3" s="1" t="s">
        <v>40</v>
      </c>
      <c r="F3" s="1"/>
      <c r="G3" s="1"/>
      <c r="H3" s="1"/>
      <c r="I3" s="1"/>
      <c r="J3" s="1"/>
      <c r="K3" s="1"/>
      <c r="L3" s="1"/>
      <c r="M3" s="10"/>
      <c r="N3" s="1"/>
      <c r="O3" s="1"/>
      <c r="P3" s="10"/>
      <c r="Q3" s="1"/>
      <c r="R3" s="1"/>
      <c r="S3" s="1"/>
      <c r="T3" s="1"/>
      <c r="U3" s="10"/>
      <c r="V3" s="10"/>
      <c r="W3" s="1"/>
      <c r="X3" s="1"/>
      <c r="Y3" s="10"/>
    </row>
    <row r="4" spans="1:25" x14ac:dyDescent="0.3">
      <c r="A4" s="1"/>
      <c r="B4" s="1" t="s">
        <v>5</v>
      </c>
      <c r="C4" s="1"/>
      <c r="D4" s="1" t="s">
        <v>6</v>
      </c>
      <c r="E4" s="1" t="s">
        <v>7</v>
      </c>
      <c r="F4" s="10" t="s">
        <v>41</v>
      </c>
      <c r="G4" s="10" t="s">
        <v>42</v>
      </c>
      <c r="H4" s="1" t="s">
        <v>43</v>
      </c>
      <c r="I4" s="10" t="s">
        <v>44</v>
      </c>
      <c r="J4" s="10" t="s">
        <v>45</v>
      </c>
      <c r="K4" s="1" t="s">
        <v>8</v>
      </c>
      <c r="L4" s="1" t="s">
        <v>9</v>
      </c>
      <c r="M4" s="10" t="s">
        <v>46</v>
      </c>
      <c r="N4" s="1" t="s">
        <v>47</v>
      </c>
      <c r="O4" s="1" t="s">
        <v>10</v>
      </c>
      <c r="P4" s="10" t="s">
        <v>41</v>
      </c>
      <c r="Q4" s="1" t="s">
        <v>8</v>
      </c>
      <c r="R4" s="10" t="s">
        <v>48</v>
      </c>
      <c r="S4" s="1" t="s">
        <v>11</v>
      </c>
      <c r="T4" s="1" t="s">
        <v>49</v>
      </c>
      <c r="U4" s="10" t="s">
        <v>50</v>
      </c>
      <c r="V4" s="10" t="s">
        <v>47</v>
      </c>
      <c r="W4" s="1" t="s">
        <v>12</v>
      </c>
      <c r="X4" s="1" t="s">
        <v>49</v>
      </c>
      <c r="Y4" s="10" t="s">
        <v>50</v>
      </c>
    </row>
    <row r="5" spans="1:25" x14ac:dyDescent="0.3">
      <c r="A5" s="1">
        <v>1</v>
      </c>
      <c r="B5" s="1" t="s">
        <v>28</v>
      </c>
      <c r="C5" s="1" t="s">
        <v>13</v>
      </c>
      <c r="D5" s="1">
        <v>10</v>
      </c>
      <c r="E5" s="1">
        <v>80</v>
      </c>
      <c r="F5" s="10">
        <f>(E5-D5)/D5</f>
        <v>7</v>
      </c>
      <c r="G5" s="10">
        <v>7</v>
      </c>
      <c r="H5" s="1">
        <v>0</v>
      </c>
      <c r="I5" s="1">
        <f>K5/10</f>
        <v>7</v>
      </c>
      <c r="J5" s="1">
        <v>70</v>
      </c>
      <c r="K5" s="1">
        <f>E5-D5</f>
        <v>70</v>
      </c>
      <c r="L5" s="1">
        <v>60</v>
      </c>
      <c r="M5" s="10">
        <f>(L5-D5)/D5</f>
        <v>5</v>
      </c>
      <c r="N5" s="10">
        <f>(O5-E5)/E5</f>
        <v>-0.125</v>
      </c>
      <c r="O5" s="1">
        <v>70</v>
      </c>
      <c r="P5" s="10">
        <f>(O5-L5)/L5</f>
        <v>0.16666666666666666</v>
      </c>
      <c r="Q5" s="1">
        <f>O5-L5</f>
        <v>10</v>
      </c>
      <c r="R5" s="10">
        <f>(O5-D5)/D5</f>
        <v>6</v>
      </c>
      <c r="S5" s="1">
        <v>6</v>
      </c>
      <c r="T5" s="1">
        <f>(E5-S5*10)/10</f>
        <v>2</v>
      </c>
      <c r="U5" s="10">
        <f>S5*10/E5</f>
        <v>0.75</v>
      </c>
      <c r="V5" s="10">
        <f>(W5-S5)/S5</f>
        <v>0</v>
      </c>
      <c r="W5" s="1">
        <v>6</v>
      </c>
      <c r="X5" s="1">
        <f>(O5-W5*10)/10</f>
        <v>1</v>
      </c>
      <c r="Y5" s="10">
        <f>W5*10/O5</f>
        <v>0.8571428571428571</v>
      </c>
    </row>
    <row r="6" spans="1:25" x14ac:dyDescent="0.3">
      <c r="A6" s="1">
        <v>2</v>
      </c>
      <c r="B6" s="1" t="s">
        <v>29</v>
      </c>
      <c r="C6" s="1" t="s">
        <v>13</v>
      </c>
      <c r="D6" s="1">
        <v>60</v>
      </c>
      <c r="E6" s="1">
        <v>90</v>
      </c>
      <c r="F6" s="10">
        <f t="shared" ref="F6:F14" si="0">(E6-D6)/D6</f>
        <v>0.5</v>
      </c>
      <c r="G6" s="10">
        <v>0.5</v>
      </c>
      <c r="H6" s="1">
        <v>0</v>
      </c>
      <c r="I6" s="1">
        <f t="shared" ref="I6:I14" si="1">K6/10</f>
        <v>3</v>
      </c>
      <c r="J6" s="1">
        <v>30</v>
      </c>
      <c r="K6" s="1">
        <f t="shared" ref="K6:K14" si="2">E6-D6</f>
        <v>30</v>
      </c>
      <c r="L6" s="1">
        <v>100</v>
      </c>
      <c r="M6" s="10">
        <f>(L6-D6)/D6</f>
        <v>0.66666666666666663</v>
      </c>
      <c r="N6" s="10">
        <f>(O6-E6)/E6</f>
        <v>0.1111111111111111</v>
      </c>
      <c r="O6" s="1">
        <v>100</v>
      </c>
      <c r="P6" s="10">
        <f t="shared" ref="P6:P11" si="3">(O6-L6)/L6</f>
        <v>0</v>
      </c>
      <c r="Q6" s="1">
        <f>O6-L6</f>
        <v>0</v>
      </c>
      <c r="R6" s="10">
        <f>(O6-D6)/D6</f>
        <v>0.66666666666666663</v>
      </c>
      <c r="S6" s="1">
        <v>7</v>
      </c>
      <c r="T6" s="1">
        <f>(E6-S6*10)/10</f>
        <v>2</v>
      </c>
      <c r="U6" s="10">
        <f>S6*10/E6</f>
        <v>0.77777777777777779</v>
      </c>
      <c r="V6" s="10">
        <f>(W6-S6)/S6</f>
        <v>0.14285714285714285</v>
      </c>
      <c r="W6" s="1">
        <v>8</v>
      </c>
      <c r="X6" s="1">
        <f>(O6-W6*10)/10</f>
        <v>2</v>
      </c>
      <c r="Y6" s="10">
        <f>W6*10/O6</f>
        <v>0.8</v>
      </c>
    </row>
    <row r="7" spans="1:25" x14ac:dyDescent="0.3">
      <c r="A7" s="1">
        <v>3</v>
      </c>
      <c r="B7" s="1" t="s">
        <v>30</v>
      </c>
      <c r="C7" s="1" t="s">
        <v>13</v>
      </c>
      <c r="D7" s="1">
        <v>0</v>
      </c>
      <c r="E7" s="1">
        <v>50</v>
      </c>
      <c r="F7" s="10" t="s">
        <v>51</v>
      </c>
      <c r="G7" s="10" t="s">
        <v>51</v>
      </c>
      <c r="H7" s="1">
        <v>0</v>
      </c>
      <c r="I7" s="1">
        <f t="shared" si="1"/>
        <v>5</v>
      </c>
      <c r="J7" s="1">
        <v>50</v>
      </c>
      <c r="K7" s="1">
        <f t="shared" si="2"/>
        <v>50</v>
      </c>
      <c r="L7" s="1">
        <v>50</v>
      </c>
      <c r="M7" s="10" t="s">
        <v>51</v>
      </c>
      <c r="N7" s="10">
        <f t="shared" ref="N7:N14" si="4">(O7-E7)/E7</f>
        <v>0.4</v>
      </c>
      <c r="O7" s="1">
        <v>70</v>
      </c>
      <c r="P7" s="10">
        <f t="shared" si="3"/>
        <v>0.4</v>
      </c>
      <c r="Q7" s="1">
        <f t="shared" ref="Q7:Q11" si="5">O7-L7</f>
        <v>20</v>
      </c>
      <c r="R7" s="10"/>
      <c r="S7" s="1"/>
      <c r="T7" s="1"/>
      <c r="U7" s="10"/>
      <c r="V7" s="10"/>
      <c r="W7" s="1"/>
      <c r="X7" s="1"/>
      <c r="Y7" s="10"/>
    </row>
    <row r="8" spans="1:25" x14ac:dyDescent="0.3">
      <c r="A8" s="1">
        <v>4</v>
      </c>
      <c r="B8" s="1" t="s">
        <v>31</v>
      </c>
      <c r="C8" s="1" t="s">
        <v>14</v>
      </c>
      <c r="D8" s="1">
        <v>30</v>
      </c>
      <c r="E8" s="1">
        <v>60</v>
      </c>
      <c r="F8" s="10">
        <f t="shared" si="0"/>
        <v>1</v>
      </c>
      <c r="G8" s="10">
        <v>1</v>
      </c>
      <c r="H8" s="1">
        <v>0</v>
      </c>
      <c r="I8" s="1">
        <f t="shared" si="1"/>
        <v>3</v>
      </c>
      <c r="J8" s="1">
        <v>30</v>
      </c>
      <c r="K8" s="1">
        <f t="shared" si="2"/>
        <v>30</v>
      </c>
      <c r="L8" s="1">
        <v>70</v>
      </c>
      <c r="M8" s="10">
        <f>(L8-D8)/D8</f>
        <v>1.3333333333333333</v>
      </c>
      <c r="N8" s="10">
        <f t="shared" si="4"/>
        <v>0.5</v>
      </c>
      <c r="O8" s="1">
        <v>90</v>
      </c>
      <c r="P8" s="10">
        <f t="shared" si="3"/>
        <v>0.2857142857142857</v>
      </c>
      <c r="Q8" s="1">
        <f t="shared" si="5"/>
        <v>20</v>
      </c>
      <c r="R8" s="10">
        <f>(O8-D8)/D8</f>
        <v>2</v>
      </c>
      <c r="S8" s="1">
        <v>2</v>
      </c>
      <c r="T8" s="1">
        <f t="shared" ref="T8:T14" si="6">(E8-S8*10)/10</f>
        <v>4</v>
      </c>
      <c r="U8" s="10">
        <f t="shared" ref="U8:U14" si="7">S8*10/E8</f>
        <v>0.33333333333333331</v>
      </c>
      <c r="V8" s="10">
        <f t="shared" ref="V8:V16" si="8">(W8-S8)/S8</f>
        <v>0</v>
      </c>
      <c r="W8" s="1">
        <v>2</v>
      </c>
      <c r="X8" s="1">
        <f>(O8-W8*10)/10</f>
        <v>7</v>
      </c>
      <c r="Y8" s="10">
        <f>W8*10/O8</f>
        <v>0.22222222222222221</v>
      </c>
    </row>
    <row r="9" spans="1:25" x14ac:dyDescent="0.3">
      <c r="A9" s="1">
        <v>5</v>
      </c>
      <c r="B9" s="1" t="s">
        <v>32</v>
      </c>
      <c r="C9" s="1" t="s">
        <v>13</v>
      </c>
      <c r="D9" s="1">
        <v>10</v>
      </c>
      <c r="E9" s="1">
        <v>100</v>
      </c>
      <c r="F9" s="10">
        <f t="shared" si="0"/>
        <v>9</v>
      </c>
      <c r="G9" s="10"/>
      <c r="H9" s="1">
        <v>1</v>
      </c>
      <c r="I9" s="1">
        <f t="shared" si="1"/>
        <v>9</v>
      </c>
      <c r="J9" s="1"/>
      <c r="K9" s="1">
        <f t="shared" si="2"/>
        <v>90</v>
      </c>
      <c r="L9" s="1">
        <v>30</v>
      </c>
      <c r="M9" s="10">
        <f>(L9-D9)/D9</f>
        <v>2</v>
      </c>
      <c r="N9" s="10">
        <f t="shared" si="4"/>
        <v>0</v>
      </c>
      <c r="O9" s="1">
        <v>100</v>
      </c>
      <c r="P9" s="10">
        <f t="shared" si="3"/>
        <v>2.3333333333333335</v>
      </c>
      <c r="Q9" s="1">
        <f t="shared" si="5"/>
        <v>70</v>
      </c>
      <c r="R9" s="10">
        <f>(O9-D9)/D9</f>
        <v>9</v>
      </c>
      <c r="S9" s="1">
        <v>7</v>
      </c>
      <c r="T9" s="1">
        <f t="shared" si="6"/>
        <v>3</v>
      </c>
      <c r="U9" s="10">
        <f t="shared" si="7"/>
        <v>0.7</v>
      </c>
      <c r="V9" s="10">
        <f t="shared" si="8"/>
        <v>0</v>
      </c>
      <c r="W9" s="1">
        <v>7</v>
      </c>
      <c r="X9" s="1">
        <f>(O9-W9*10)/10</f>
        <v>3</v>
      </c>
      <c r="Y9" s="10">
        <f>W9*10/O9</f>
        <v>0.7</v>
      </c>
    </row>
    <row r="10" spans="1:25" x14ac:dyDescent="0.3">
      <c r="A10" s="1">
        <v>6</v>
      </c>
      <c r="B10" s="1" t="s">
        <v>33</v>
      </c>
      <c r="C10" s="1"/>
      <c r="D10" s="1">
        <v>20</v>
      </c>
      <c r="E10" s="1">
        <v>70</v>
      </c>
      <c r="F10" s="10">
        <f t="shared" si="0"/>
        <v>2.5</v>
      </c>
      <c r="G10" s="10">
        <v>2.5</v>
      </c>
      <c r="H10" s="1">
        <v>0</v>
      </c>
      <c r="I10" s="1">
        <f t="shared" si="1"/>
        <v>5</v>
      </c>
      <c r="J10" s="1">
        <v>50</v>
      </c>
      <c r="K10" s="1">
        <f t="shared" si="2"/>
        <v>50</v>
      </c>
      <c r="L10" s="1">
        <v>30</v>
      </c>
      <c r="M10" s="10">
        <f>(L10-D10)/D10</f>
        <v>0.5</v>
      </c>
      <c r="N10" s="10">
        <f t="shared" si="4"/>
        <v>-0.5714285714285714</v>
      </c>
      <c r="O10" s="1">
        <v>30</v>
      </c>
      <c r="P10" s="10">
        <f t="shared" si="3"/>
        <v>0</v>
      </c>
      <c r="Q10" s="1">
        <f t="shared" si="5"/>
        <v>0</v>
      </c>
      <c r="R10" s="10">
        <f t="shared" ref="R10:R12" si="9">(O10-D10)/D10</f>
        <v>0.5</v>
      </c>
      <c r="S10" s="1">
        <v>2</v>
      </c>
      <c r="T10" s="1">
        <f t="shared" si="6"/>
        <v>5</v>
      </c>
      <c r="U10" s="10">
        <f t="shared" si="7"/>
        <v>0.2857142857142857</v>
      </c>
      <c r="V10" s="10">
        <f t="shared" si="8"/>
        <v>0.5</v>
      </c>
      <c r="W10" s="1">
        <v>3</v>
      </c>
      <c r="X10" s="1">
        <f>(O10-W10*10)/10</f>
        <v>0</v>
      </c>
      <c r="Y10" s="10">
        <f>W10*10/O10</f>
        <v>1</v>
      </c>
    </row>
    <row r="11" spans="1:25" x14ac:dyDescent="0.3">
      <c r="A11" s="1">
        <v>7</v>
      </c>
      <c r="B11" s="1" t="s">
        <v>34</v>
      </c>
      <c r="C11" s="1" t="s">
        <v>13</v>
      </c>
      <c r="D11" s="1">
        <v>10</v>
      </c>
      <c r="E11" s="1">
        <v>40</v>
      </c>
      <c r="F11" s="10">
        <f t="shared" si="0"/>
        <v>3</v>
      </c>
      <c r="G11" s="10">
        <v>3</v>
      </c>
      <c r="H11" s="1">
        <v>0</v>
      </c>
      <c r="I11" s="1">
        <f t="shared" si="1"/>
        <v>3</v>
      </c>
      <c r="J11" s="1">
        <v>30</v>
      </c>
      <c r="K11" s="1">
        <f t="shared" si="2"/>
        <v>30</v>
      </c>
      <c r="L11" s="1">
        <v>40</v>
      </c>
      <c r="M11" s="10">
        <f>(L11-D11)/D11</f>
        <v>3</v>
      </c>
      <c r="N11" s="10">
        <f t="shared" si="4"/>
        <v>1.5</v>
      </c>
      <c r="O11" s="1">
        <v>100</v>
      </c>
      <c r="P11" s="10">
        <f t="shared" si="3"/>
        <v>1.5</v>
      </c>
      <c r="Q11" s="1">
        <f t="shared" si="5"/>
        <v>60</v>
      </c>
      <c r="R11" s="10">
        <f t="shared" si="9"/>
        <v>9</v>
      </c>
      <c r="S11" s="1">
        <v>2</v>
      </c>
      <c r="T11" s="1">
        <f t="shared" si="6"/>
        <v>2</v>
      </c>
      <c r="U11" s="10">
        <f t="shared" si="7"/>
        <v>0.5</v>
      </c>
      <c r="V11" s="10">
        <f t="shared" si="8"/>
        <v>0</v>
      </c>
      <c r="W11" s="1">
        <v>2</v>
      </c>
      <c r="X11" s="1">
        <f>(O11-W11*10)/10</f>
        <v>8</v>
      </c>
      <c r="Y11" s="10">
        <f>W11*10/O11</f>
        <v>0.2</v>
      </c>
    </row>
    <row r="12" spans="1:25" x14ac:dyDescent="0.3">
      <c r="A12" s="1">
        <v>8</v>
      </c>
      <c r="B12" s="1" t="s">
        <v>35</v>
      </c>
      <c r="C12" s="1" t="s">
        <v>13</v>
      </c>
      <c r="D12" s="1">
        <v>10</v>
      </c>
      <c r="E12" s="1">
        <v>60</v>
      </c>
      <c r="F12" s="10">
        <f t="shared" si="0"/>
        <v>5</v>
      </c>
      <c r="G12" s="10">
        <v>5</v>
      </c>
      <c r="H12" s="1">
        <v>0</v>
      </c>
      <c r="I12" s="1">
        <f t="shared" si="1"/>
        <v>5</v>
      </c>
      <c r="J12" s="1">
        <v>50</v>
      </c>
      <c r="K12" s="1">
        <f t="shared" si="2"/>
        <v>50</v>
      </c>
      <c r="L12" s="1"/>
      <c r="M12" s="10"/>
      <c r="N12" s="10">
        <f t="shared" si="4"/>
        <v>0.33333333333333331</v>
      </c>
      <c r="O12" s="1">
        <v>80</v>
      </c>
      <c r="P12" s="10"/>
      <c r="Q12" s="1"/>
      <c r="R12" s="10">
        <f t="shared" si="9"/>
        <v>7</v>
      </c>
      <c r="S12" s="1">
        <v>1</v>
      </c>
      <c r="T12" s="1">
        <f t="shared" si="6"/>
        <v>5</v>
      </c>
      <c r="U12" s="10">
        <f t="shared" si="7"/>
        <v>0.16666666666666666</v>
      </c>
      <c r="V12" s="10">
        <f t="shared" si="8"/>
        <v>3</v>
      </c>
      <c r="W12" s="1">
        <v>4</v>
      </c>
      <c r="X12" s="1">
        <f>(O12-W12*10)/10</f>
        <v>4</v>
      </c>
      <c r="Y12" s="10">
        <f>W12*10/O12</f>
        <v>0.5</v>
      </c>
    </row>
    <row r="13" spans="1:25" x14ac:dyDescent="0.3">
      <c r="A13" s="1">
        <v>9</v>
      </c>
      <c r="B13" s="1" t="s">
        <v>36</v>
      </c>
      <c r="C13" s="1" t="s">
        <v>14</v>
      </c>
      <c r="D13" s="1">
        <v>40</v>
      </c>
      <c r="E13" s="1">
        <v>80</v>
      </c>
      <c r="F13" s="10">
        <f t="shared" si="0"/>
        <v>1</v>
      </c>
      <c r="G13" s="10">
        <v>1</v>
      </c>
      <c r="H13" s="1">
        <v>0</v>
      </c>
      <c r="I13" s="1">
        <f t="shared" si="1"/>
        <v>4</v>
      </c>
      <c r="J13" s="1">
        <v>40</v>
      </c>
      <c r="K13" s="1">
        <f t="shared" si="2"/>
        <v>40</v>
      </c>
      <c r="L13" s="1"/>
      <c r="M13" s="10"/>
      <c r="N13" s="10"/>
      <c r="O13" s="1"/>
      <c r="P13" s="10"/>
      <c r="Q13" s="1"/>
      <c r="R13" s="1"/>
      <c r="S13" s="1">
        <v>4</v>
      </c>
      <c r="T13" s="1">
        <f t="shared" si="6"/>
        <v>4</v>
      </c>
      <c r="U13" s="10">
        <f t="shared" si="7"/>
        <v>0.5</v>
      </c>
      <c r="V13" s="10">
        <f t="shared" si="8"/>
        <v>1</v>
      </c>
      <c r="W13" s="1">
        <v>8</v>
      </c>
      <c r="X13" s="1"/>
      <c r="Y13" s="10"/>
    </row>
    <row r="14" spans="1:25" x14ac:dyDescent="0.3">
      <c r="A14" s="1">
        <v>10</v>
      </c>
      <c r="B14" s="1" t="s">
        <v>37</v>
      </c>
      <c r="C14" s="1"/>
      <c r="D14" s="1">
        <v>20</v>
      </c>
      <c r="E14" s="1">
        <v>50</v>
      </c>
      <c r="F14" s="10">
        <f t="shared" si="0"/>
        <v>1.5</v>
      </c>
      <c r="G14" s="10">
        <v>1.5</v>
      </c>
      <c r="H14" s="1">
        <v>0</v>
      </c>
      <c r="I14" s="1">
        <f t="shared" si="1"/>
        <v>3</v>
      </c>
      <c r="J14" s="1">
        <v>30</v>
      </c>
      <c r="K14" s="1">
        <f t="shared" si="2"/>
        <v>30</v>
      </c>
      <c r="L14" s="1">
        <v>30</v>
      </c>
      <c r="M14" s="10">
        <f>(L14-D14)/D14</f>
        <v>0.5</v>
      </c>
      <c r="N14" s="10">
        <f t="shared" si="4"/>
        <v>0</v>
      </c>
      <c r="O14" s="1">
        <v>50</v>
      </c>
      <c r="P14" s="10">
        <f t="shared" ref="P14" si="10">(O14-L14)/L14</f>
        <v>0.66666666666666663</v>
      </c>
      <c r="Q14" s="1">
        <f t="shared" ref="Q14:Q16" si="11">O14-L14</f>
        <v>20</v>
      </c>
      <c r="R14" s="10">
        <f t="shared" ref="R14:R15" si="12">(O14-D14)/D14</f>
        <v>1.5</v>
      </c>
      <c r="S14" s="1">
        <v>3</v>
      </c>
      <c r="T14" s="1">
        <f t="shared" si="6"/>
        <v>2</v>
      </c>
      <c r="U14" s="10">
        <f t="shared" si="7"/>
        <v>0.6</v>
      </c>
      <c r="V14" s="10">
        <f t="shared" si="8"/>
        <v>0.33333333333333331</v>
      </c>
      <c r="W14" s="1">
        <v>4</v>
      </c>
      <c r="X14" s="1">
        <f>(O14-W14*10)/10</f>
        <v>1</v>
      </c>
      <c r="Y14" s="10">
        <f>W14*10/O14</f>
        <v>0.8</v>
      </c>
    </row>
    <row r="15" spans="1:25" x14ac:dyDescent="0.3">
      <c r="A15" s="1">
        <v>11</v>
      </c>
      <c r="B15" s="1" t="s">
        <v>53</v>
      </c>
      <c r="C15" s="1" t="s">
        <v>13</v>
      </c>
      <c r="D15" s="1">
        <v>70</v>
      </c>
      <c r="E15" s="1"/>
      <c r="F15" s="10"/>
      <c r="G15" s="10"/>
      <c r="H15" s="1">
        <v>0</v>
      </c>
      <c r="I15" s="1"/>
      <c r="J15" s="1"/>
      <c r="K15" s="1"/>
      <c r="L15" s="1">
        <v>90</v>
      </c>
      <c r="M15" s="10">
        <f>(L15-D15)/D15</f>
        <v>0.2857142857142857</v>
      </c>
      <c r="N15" s="10"/>
      <c r="O15" s="1">
        <v>100</v>
      </c>
      <c r="P15" s="10"/>
      <c r="Q15" s="1">
        <f t="shared" si="11"/>
        <v>10</v>
      </c>
      <c r="R15" s="10">
        <f t="shared" si="12"/>
        <v>0.42857142857142855</v>
      </c>
      <c r="S15" s="1">
        <v>4</v>
      </c>
      <c r="T15" s="1"/>
      <c r="U15" s="10"/>
      <c r="V15" s="10">
        <f t="shared" si="8"/>
        <v>0</v>
      </c>
      <c r="W15" s="1">
        <v>4</v>
      </c>
      <c r="X15" s="1">
        <f>(O15-W15*10)/10</f>
        <v>6</v>
      </c>
      <c r="Y15" s="10">
        <f>W15*10/O15</f>
        <v>0.4</v>
      </c>
    </row>
    <row r="16" spans="1:25" x14ac:dyDescent="0.3">
      <c r="A16" s="1">
        <v>12</v>
      </c>
      <c r="B16" s="1" t="s">
        <v>54</v>
      </c>
      <c r="C16" s="1" t="s">
        <v>14</v>
      </c>
      <c r="D16" s="1"/>
      <c r="E16" s="1"/>
      <c r="F16" s="10"/>
      <c r="G16" s="10"/>
      <c r="H16" s="1"/>
      <c r="I16" s="1"/>
      <c r="J16" s="1"/>
      <c r="K16" s="1"/>
      <c r="L16" s="1">
        <v>60</v>
      </c>
      <c r="M16" s="10"/>
      <c r="N16" s="10"/>
      <c r="O16" s="1">
        <v>100</v>
      </c>
      <c r="P16" s="10"/>
      <c r="Q16" s="1">
        <f t="shared" si="11"/>
        <v>40</v>
      </c>
      <c r="R16" s="1"/>
      <c r="S16" s="1">
        <v>5</v>
      </c>
      <c r="T16" s="1"/>
      <c r="U16" s="10"/>
      <c r="V16" s="10">
        <f t="shared" si="8"/>
        <v>0</v>
      </c>
      <c r="W16" s="1">
        <v>5</v>
      </c>
      <c r="X16" s="1">
        <f>(O16-W16*10)/10</f>
        <v>5</v>
      </c>
      <c r="Y16" s="10">
        <f>W16*10/O16</f>
        <v>0.5</v>
      </c>
    </row>
    <row r="17" spans="1:25" x14ac:dyDescent="0.3">
      <c r="A17" s="1"/>
      <c r="B17" s="1" t="s">
        <v>15</v>
      </c>
      <c r="C17" s="1"/>
      <c r="D17" s="1">
        <f>AVERAGE(D5:D15)</f>
        <v>25.454545454545453</v>
      </c>
      <c r="E17" s="1">
        <f>AVERAGE(E5:E14)</f>
        <v>68</v>
      </c>
      <c r="F17" s="10">
        <f t="shared" ref="F17:G17" si="13">AVERAGE(F6:F12)</f>
        <v>3.5</v>
      </c>
      <c r="G17" s="10">
        <f t="shared" si="13"/>
        <v>2.4</v>
      </c>
      <c r="H17" s="10">
        <f>SUM(H5:H16)/COUNT(H5:H16)</f>
        <v>9.0909090909090912E-2</v>
      </c>
      <c r="I17" s="1">
        <f>AVERAGE(I6:I12)</f>
        <v>4.7142857142857144</v>
      </c>
      <c r="J17" s="1">
        <f>AVERAGE(J5:J14)</f>
        <v>42.222222222222221</v>
      </c>
      <c r="K17" s="1">
        <f>AVERAGE(K5:K14)</f>
        <v>47</v>
      </c>
      <c r="L17" s="1">
        <f>AVERAGE(L5:L15)</f>
        <v>55.555555555555557</v>
      </c>
      <c r="M17" s="10">
        <f>AVERAGE(M5:M12)</f>
        <v>2.0833333333333335</v>
      </c>
      <c r="N17" s="10">
        <f>AVERAGE(N5:N12)</f>
        <v>0.26850198412698412</v>
      </c>
      <c r="O17" s="1">
        <f>AVERAGE(O5:O15)</f>
        <v>79</v>
      </c>
      <c r="P17" s="10">
        <f>AVERAGE(P5:P16)</f>
        <v>0.66904761904761911</v>
      </c>
      <c r="Q17" s="1">
        <f t="shared" ref="Q17:Y17" si="14">AVERAGE(Q5:Q12)</f>
        <v>25.714285714285715</v>
      </c>
      <c r="R17" s="10">
        <f t="shared" si="14"/>
        <v>4.8809523809523814</v>
      </c>
      <c r="S17" s="1">
        <f>AVERAGE(S5:S16)</f>
        <v>3.9090909090909092</v>
      </c>
      <c r="T17" s="1">
        <f>AVERAGE(T5:T14)</f>
        <v>3.2222222222222223</v>
      </c>
      <c r="U17" s="10">
        <f>AVERAGE(U5:U14)</f>
        <v>0.51261022927689581</v>
      </c>
      <c r="V17" s="10">
        <f>AVERAGE(V5:V16)</f>
        <v>0.45238095238095233</v>
      </c>
      <c r="W17" s="1">
        <f>AVERAGE(W5:W16)</f>
        <v>4.8181818181818183</v>
      </c>
      <c r="X17" s="1">
        <f t="shared" si="14"/>
        <v>3.5714285714285716</v>
      </c>
      <c r="Y17" s="10">
        <f t="shared" si="14"/>
        <v>0.61133786848072558</v>
      </c>
    </row>
  </sheetData>
  <mergeCells count="7">
    <mergeCell ref="D1:K1"/>
    <mergeCell ref="L1:Q1"/>
    <mergeCell ref="S1:Y1"/>
    <mergeCell ref="D2:K2"/>
    <mergeCell ref="L2:Q2"/>
    <mergeCell ref="S2:U2"/>
    <mergeCell ref="W2:Y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F6358-33D7-49F4-BEAA-65043C1E6BE7}">
  <dimension ref="A1:F30"/>
  <sheetViews>
    <sheetView workbookViewId="0">
      <selection activeCell="D4" sqref="D4:D13"/>
    </sheetView>
  </sheetViews>
  <sheetFormatPr defaultColWidth="9.109375" defaultRowHeight="14.4" x14ac:dyDescent="0.3"/>
  <cols>
    <col min="1" max="1" width="9.109375" style="5"/>
    <col min="2" max="2" width="13" style="5" customWidth="1"/>
    <col min="3" max="3" width="9.5546875" style="5" bestFit="1" customWidth="1"/>
    <col min="4" max="16384" width="9.109375" style="5"/>
  </cols>
  <sheetData>
    <row r="1" spans="1:6" x14ac:dyDescent="0.3">
      <c r="A1" s="1"/>
      <c r="B1" s="1"/>
      <c r="C1" s="2"/>
      <c r="D1" s="17" t="s">
        <v>0</v>
      </c>
      <c r="E1" s="18"/>
      <c r="F1" s="19"/>
    </row>
    <row r="2" spans="1:6" x14ac:dyDescent="0.3">
      <c r="A2" s="1"/>
      <c r="B2" s="1"/>
      <c r="C2" s="2"/>
      <c r="D2" s="20" t="s">
        <v>3</v>
      </c>
      <c r="E2" s="21"/>
      <c r="F2" s="22"/>
    </row>
    <row r="3" spans="1:6" x14ac:dyDescent="0.3">
      <c r="A3" s="1"/>
      <c r="B3" s="1" t="s">
        <v>5</v>
      </c>
      <c r="C3" s="1"/>
      <c r="D3" s="6" t="s">
        <v>6</v>
      </c>
      <c r="E3" s="6" t="s">
        <v>7</v>
      </c>
      <c r="F3" s="15" t="s">
        <v>8</v>
      </c>
    </row>
    <row r="4" spans="1:6" x14ac:dyDescent="0.3">
      <c r="A4" s="1">
        <v>1</v>
      </c>
      <c r="B4" s="1" t="s">
        <v>28</v>
      </c>
      <c r="C4" s="1" t="s">
        <v>13</v>
      </c>
      <c r="D4" s="6">
        <v>10</v>
      </c>
      <c r="E4" s="6">
        <v>80</v>
      </c>
      <c r="F4" s="15">
        <f t="shared" ref="F4:F13" si="0">E4-D4</f>
        <v>70</v>
      </c>
    </row>
    <row r="5" spans="1:6" x14ac:dyDescent="0.3">
      <c r="A5" s="1">
        <v>2</v>
      </c>
      <c r="B5" s="1" t="s">
        <v>29</v>
      </c>
      <c r="C5" s="1" t="s">
        <v>13</v>
      </c>
      <c r="D5" s="6">
        <v>60</v>
      </c>
      <c r="E5" s="6">
        <v>90</v>
      </c>
      <c r="F5" s="15">
        <f t="shared" si="0"/>
        <v>30</v>
      </c>
    </row>
    <row r="6" spans="1:6" x14ac:dyDescent="0.3">
      <c r="A6" s="1">
        <v>3</v>
      </c>
      <c r="B6" s="1" t="s">
        <v>30</v>
      </c>
      <c r="C6" s="1" t="s">
        <v>13</v>
      </c>
      <c r="D6" s="6">
        <v>0</v>
      </c>
      <c r="E6" s="6">
        <v>50</v>
      </c>
      <c r="F6" s="15">
        <f t="shared" si="0"/>
        <v>50</v>
      </c>
    </row>
    <row r="7" spans="1:6" x14ac:dyDescent="0.3">
      <c r="A7" s="1">
        <v>4</v>
      </c>
      <c r="B7" s="1" t="s">
        <v>31</v>
      </c>
      <c r="C7" s="1" t="s">
        <v>14</v>
      </c>
      <c r="D7" s="6">
        <v>30</v>
      </c>
      <c r="E7" s="6">
        <v>60</v>
      </c>
      <c r="F7" s="15">
        <f t="shared" si="0"/>
        <v>30</v>
      </c>
    </row>
    <row r="8" spans="1:6" x14ac:dyDescent="0.3">
      <c r="A8" s="1">
        <v>5</v>
      </c>
      <c r="B8" s="1" t="s">
        <v>32</v>
      </c>
      <c r="C8" s="1" t="s">
        <v>13</v>
      </c>
      <c r="D8" s="6">
        <v>10</v>
      </c>
      <c r="E8" s="6">
        <v>100</v>
      </c>
      <c r="F8" s="15">
        <f t="shared" si="0"/>
        <v>90</v>
      </c>
    </row>
    <row r="9" spans="1:6" x14ac:dyDescent="0.3">
      <c r="A9" s="1">
        <v>6</v>
      </c>
      <c r="B9" s="1" t="s">
        <v>33</v>
      </c>
      <c r="C9" s="1"/>
      <c r="D9" s="6">
        <v>20</v>
      </c>
      <c r="E9" s="6">
        <v>70</v>
      </c>
      <c r="F9" s="15">
        <f t="shared" si="0"/>
        <v>50</v>
      </c>
    </row>
    <row r="10" spans="1:6" x14ac:dyDescent="0.3">
      <c r="A10" s="1">
        <v>7</v>
      </c>
      <c r="B10" s="1" t="s">
        <v>34</v>
      </c>
      <c r="C10" s="1" t="s">
        <v>13</v>
      </c>
      <c r="D10" s="6">
        <v>10</v>
      </c>
      <c r="E10" s="6">
        <v>40</v>
      </c>
      <c r="F10" s="15">
        <f t="shared" si="0"/>
        <v>30</v>
      </c>
    </row>
    <row r="11" spans="1:6" x14ac:dyDescent="0.3">
      <c r="A11" s="1">
        <v>8</v>
      </c>
      <c r="B11" s="1" t="s">
        <v>35</v>
      </c>
      <c r="C11" s="1" t="s">
        <v>13</v>
      </c>
      <c r="D11" s="6">
        <v>10</v>
      </c>
      <c r="E11" s="6">
        <v>60</v>
      </c>
      <c r="F11" s="15">
        <f t="shared" si="0"/>
        <v>50</v>
      </c>
    </row>
    <row r="12" spans="1:6" x14ac:dyDescent="0.3">
      <c r="A12" s="1">
        <v>9</v>
      </c>
      <c r="B12" s="1" t="s">
        <v>36</v>
      </c>
      <c r="C12" s="1" t="s">
        <v>14</v>
      </c>
      <c r="D12" s="6">
        <v>40</v>
      </c>
      <c r="E12" s="6">
        <v>80</v>
      </c>
      <c r="F12" s="15">
        <f t="shared" si="0"/>
        <v>40</v>
      </c>
    </row>
    <row r="13" spans="1:6" x14ac:dyDescent="0.3">
      <c r="A13" s="1">
        <v>10</v>
      </c>
      <c r="B13" s="1" t="s">
        <v>37</v>
      </c>
      <c r="C13" s="1"/>
      <c r="D13" s="6">
        <v>20</v>
      </c>
      <c r="E13" s="6">
        <v>50</v>
      </c>
      <c r="F13" s="15">
        <f t="shared" si="0"/>
        <v>30</v>
      </c>
    </row>
    <row r="14" spans="1:6" x14ac:dyDescent="0.3">
      <c r="A14" s="1"/>
      <c r="B14" s="1" t="s">
        <v>15</v>
      </c>
      <c r="C14" s="1"/>
      <c r="D14" s="1">
        <f>AVERAGE(D4:D13)</f>
        <v>21</v>
      </c>
      <c r="E14" s="1">
        <f>AVERAGE(E4:E13)</f>
        <v>68</v>
      </c>
      <c r="F14" s="1">
        <f>AVERAGE(F4:F13)</f>
        <v>47</v>
      </c>
    </row>
    <row r="17" spans="2:4" x14ac:dyDescent="0.3">
      <c r="B17" t="s">
        <v>38</v>
      </c>
      <c r="C17"/>
      <c r="D17"/>
    </row>
    <row r="18" spans="2:4" ht="15" thickBot="1" x14ac:dyDescent="0.35">
      <c r="B18"/>
      <c r="C18"/>
      <c r="D18"/>
    </row>
    <row r="19" spans="2:4" x14ac:dyDescent="0.3">
      <c r="B19" s="8"/>
      <c r="C19" s="8" t="s">
        <v>16</v>
      </c>
      <c r="D19" s="8" t="s">
        <v>17</v>
      </c>
    </row>
    <row r="20" spans="2:4" x14ac:dyDescent="0.3">
      <c r="B20" t="s">
        <v>18</v>
      </c>
      <c r="C20">
        <v>21</v>
      </c>
      <c r="D20">
        <v>68</v>
      </c>
    </row>
    <row r="21" spans="2:4" x14ac:dyDescent="0.3">
      <c r="B21" t="s">
        <v>19</v>
      </c>
      <c r="C21">
        <v>321.11111111111109</v>
      </c>
      <c r="D21">
        <v>373.33333333333331</v>
      </c>
    </row>
    <row r="22" spans="2:4" x14ac:dyDescent="0.3">
      <c r="B22" t="s">
        <v>20</v>
      </c>
      <c r="C22">
        <v>10</v>
      </c>
      <c r="D22">
        <v>10</v>
      </c>
    </row>
    <row r="23" spans="2:4" x14ac:dyDescent="0.3">
      <c r="B23" t="s">
        <v>39</v>
      </c>
      <c r="C23">
        <v>0.42359943398751465</v>
      </c>
      <c r="D23"/>
    </row>
    <row r="24" spans="2:4" x14ac:dyDescent="0.3">
      <c r="B24" t="s">
        <v>21</v>
      </c>
      <c r="C24">
        <v>0</v>
      </c>
      <c r="D24"/>
    </row>
    <row r="25" spans="2:4" x14ac:dyDescent="0.3">
      <c r="B25" t="s">
        <v>22</v>
      </c>
      <c r="C25">
        <v>9</v>
      </c>
      <c r="D25"/>
    </row>
    <row r="26" spans="2:4" x14ac:dyDescent="0.3">
      <c r="B26" t="s">
        <v>23</v>
      </c>
      <c r="C26">
        <v>-7.4210526315789478</v>
      </c>
      <c r="D26"/>
    </row>
    <row r="27" spans="2:4" x14ac:dyDescent="0.3">
      <c r="B27" t="s">
        <v>24</v>
      </c>
      <c r="C27" s="9">
        <v>2.0064825285615156E-5</v>
      </c>
      <c r="D27"/>
    </row>
    <row r="28" spans="2:4" x14ac:dyDescent="0.3">
      <c r="B28" t="s">
        <v>25</v>
      </c>
      <c r="C28">
        <v>1.8331129326562374</v>
      </c>
      <c r="D28"/>
    </row>
    <row r="29" spans="2:4" x14ac:dyDescent="0.3">
      <c r="B29" t="s">
        <v>26</v>
      </c>
      <c r="C29" s="12">
        <v>4.0129650571230312E-5</v>
      </c>
      <c r="D29"/>
    </row>
    <row r="30" spans="2:4" ht="15" thickBot="1" x14ac:dyDescent="0.35">
      <c r="B30" s="7" t="s">
        <v>27</v>
      </c>
      <c r="C30" s="7">
        <v>2.2621571627982053</v>
      </c>
      <c r="D30" s="7"/>
    </row>
  </sheetData>
  <mergeCells count="2">
    <mergeCell ref="D1:F1"/>
    <mergeCell ref="D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AC59-F27B-413F-89C6-A0E1C9E83703}">
  <dimension ref="A1:G30"/>
  <sheetViews>
    <sheetView workbookViewId="0">
      <selection activeCell="D4" sqref="D4:D13"/>
    </sheetView>
  </sheetViews>
  <sheetFormatPr defaultColWidth="9.109375" defaultRowHeight="14.4" x14ac:dyDescent="0.3"/>
  <cols>
    <col min="1" max="3" width="9.109375" style="5"/>
    <col min="4" max="4" width="12.109375" style="5" bestFit="1" customWidth="1"/>
    <col min="5" max="5" width="13.109375" style="5" bestFit="1" customWidth="1"/>
    <col min="6" max="6" width="13.109375" style="5" customWidth="1"/>
    <col min="7" max="16384" width="9.109375" style="5"/>
  </cols>
  <sheetData>
    <row r="1" spans="1:7" x14ac:dyDescent="0.3">
      <c r="A1" s="1"/>
      <c r="B1" s="1"/>
      <c r="C1" s="2"/>
      <c r="D1" s="17" t="s">
        <v>1</v>
      </c>
      <c r="E1" s="18"/>
      <c r="F1" s="19"/>
    </row>
    <row r="2" spans="1:7" x14ac:dyDescent="0.3">
      <c r="A2" s="1"/>
      <c r="B2" s="1"/>
      <c r="C2" s="2"/>
      <c r="D2" s="20" t="s">
        <v>4</v>
      </c>
      <c r="E2" s="21"/>
      <c r="F2" s="22"/>
    </row>
    <row r="3" spans="1:7" x14ac:dyDescent="0.3">
      <c r="A3" s="1"/>
      <c r="B3" s="1" t="s">
        <v>5</v>
      </c>
      <c r="C3" s="1"/>
      <c r="D3" s="1" t="s">
        <v>9</v>
      </c>
      <c r="E3" s="1" t="s">
        <v>10</v>
      </c>
      <c r="F3" s="1" t="s">
        <v>8</v>
      </c>
    </row>
    <row r="4" spans="1:7" x14ac:dyDescent="0.3">
      <c r="A4" s="1">
        <v>1</v>
      </c>
      <c r="B4" s="1" t="s">
        <v>28</v>
      </c>
      <c r="C4" s="1" t="s">
        <v>13</v>
      </c>
      <c r="D4" s="6">
        <v>60</v>
      </c>
      <c r="E4" s="6">
        <v>70</v>
      </c>
      <c r="F4" s="15">
        <f t="shared" ref="F4:F13" si="0">E4-D4</f>
        <v>10</v>
      </c>
    </row>
    <row r="5" spans="1:7" x14ac:dyDescent="0.3">
      <c r="A5" s="1">
        <v>2</v>
      </c>
      <c r="B5" s="1" t="s">
        <v>29</v>
      </c>
      <c r="C5" s="1" t="s">
        <v>13</v>
      </c>
      <c r="D5" s="6">
        <v>100</v>
      </c>
      <c r="E5" s="6">
        <v>100</v>
      </c>
      <c r="F5" s="15">
        <f t="shared" si="0"/>
        <v>0</v>
      </c>
    </row>
    <row r="6" spans="1:7" x14ac:dyDescent="0.3">
      <c r="A6" s="1">
        <v>3</v>
      </c>
      <c r="B6" s="1" t="s">
        <v>30</v>
      </c>
      <c r="C6" s="1" t="s">
        <v>13</v>
      </c>
      <c r="D6" s="6">
        <v>50</v>
      </c>
      <c r="E6" s="6">
        <v>70</v>
      </c>
      <c r="F6" s="15">
        <f t="shared" si="0"/>
        <v>20</v>
      </c>
    </row>
    <row r="7" spans="1:7" x14ac:dyDescent="0.3">
      <c r="A7" s="1">
        <v>4</v>
      </c>
      <c r="B7" s="1" t="s">
        <v>31</v>
      </c>
      <c r="C7" s="1" t="s">
        <v>14</v>
      </c>
      <c r="D7" s="6">
        <v>70</v>
      </c>
      <c r="E7" s="6">
        <v>90</v>
      </c>
      <c r="F7" s="15">
        <f t="shared" si="0"/>
        <v>20</v>
      </c>
    </row>
    <row r="8" spans="1:7" x14ac:dyDescent="0.3">
      <c r="A8" s="1">
        <v>5</v>
      </c>
      <c r="B8" s="1" t="s">
        <v>32</v>
      </c>
      <c r="C8" s="1" t="s">
        <v>13</v>
      </c>
      <c r="D8" s="6">
        <v>30</v>
      </c>
      <c r="E8" s="6">
        <v>100</v>
      </c>
      <c r="F8" s="15">
        <f t="shared" si="0"/>
        <v>70</v>
      </c>
    </row>
    <row r="9" spans="1:7" x14ac:dyDescent="0.3">
      <c r="A9" s="1">
        <v>6</v>
      </c>
      <c r="B9" s="1" t="s">
        <v>33</v>
      </c>
      <c r="C9" s="1"/>
      <c r="D9" s="6">
        <v>30</v>
      </c>
      <c r="E9" s="6">
        <v>30</v>
      </c>
      <c r="F9" s="15">
        <f t="shared" si="0"/>
        <v>0</v>
      </c>
    </row>
    <row r="10" spans="1:7" x14ac:dyDescent="0.3">
      <c r="A10" s="1">
        <v>7</v>
      </c>
      <c r="B10" s="1" t="s">
        <v>34</v>
      </c>
      <c r="C10" s="1" t="s">
        <v>13</v>
      </c>
      <c r="D10" s="6">
        <v>40</v>
      </c>
      <c r="E10" s="6">
        <v>100</v>
      </c>
      <c r="F10" s="15">
        <f t="shared" si="0"/>
        <v>60</v>
      </c>
    </row>
    <row r="11" spans="1:7" x14ac:dyDescent="0.3">
      <c r="A11" s="1">
        <v>8</v>
      </c>
      <c r="B11" s="1" t="s">
        <v>37</v>
      </c>
      <c r="C11" s="1"/>
      <c r="D11" s="6">
        <v>30</v>
      </c>
      <c r="E11" s="6">
        <v>50</v>
      </c>
      <c r="F11" s="15">
        <f t="shared" si="0"/>
        <v>20</v>
      </c>
    </row>
    <row r="12" spans="1:7" x14ac:dyDescent="0.3">
      <c r="A12" s="1">
        <v>9</v>
      </c>
      <c r="B12" s="1" t="s">
        <v>53</v>
      </c>
      <c r="C12" s="1" t="s">
        <v>13</v>
      </c>
      <c r="D12" s="6">
        <v>90</v>
      </c>
      <c r="E12" s="6">
        <v>100</v>
      </c>
      <c r="F12" s="15">
        <f t="shared" si="0"/>
        <v>10</v>
      </c>
    </row>
    <row r="13" spans="1:7" x14ac:dyDescent="0.3">
      <c r="A13" s="1">
        <v>10</v>
      </c>
      <c r="B13" s="1" t="s">
        <v>54</v>
      </c>
      <c r="C13" s="1" t="s">
        <v>14</v>
      </c>
      <c r="D13" s="6">
        <v>60</v>
      </c>
      <c r="E13" s="6">
        <v>100</v>
      </c>
      <c r="F13" s="15">
        <f t="shared" si="0"/>
        <v>40</v>
      </c>
    </row>
    <row r="14" spans="1:7" x14ac:dyDescent="0.3">
      <c r="A14" s="1"/>
      <c r="B14" s="1" t="s">
        <v>15</v>
      </c>
      <c r="C14" s="1"/>
      <c r="D14" s="1">
        <f>AVERAGE(D4:D12)</f>
        <v>55.555555555555557</v>
      </c>
      <c r="E14" s="1">
        <f>AVERAGE(E4:E12)</f>
        <v>78.888888888888886</v>
      </c>
      <c r="F14" s="1">
        <f>AVERAGE(F4:F13)</f>
        <v>25</v>
      </c>
      <c r="G14" s="5">
        <f>E14-D14</f>
        <v>23.333333333333329</v>
      </c>
    </row>
    <row r="17" spans="2:4" x14ac:dyDescent="0.3">
      <c r="B17" t="s">
        <v>38</v>
      </c>
      <c r="C17"/>
      <c r="D17"/>
    </row>
    <row r="18" spans="2:4" ht="15" thickBot="1" x14ac:dyDescent="0.35">
      <c r="B18"/>
      <c r="C18"/>
      <c r="D18"/>
    </row>
    <row r="19" spans="2:4" x14ac:dyDescent="0.3">
      <c r="B19" s="8"/>
      <c r="C19" s="8" t="s">
        <v>16</v>
      </c>
      <c r="D19" s="8" t="s">
        <v>17</v>
      </c>
    </row>
    <row r="20" spans="2:4" x14ac:dyDescent="0.3">
      <c r="B20" t="s">
        <v>18</v>
      </c>
      <c r="C20">
        <v>56</v>
      </c>
      <c r="D20">
        <v>81</v>
      </c>
    </row>
    <row r="21" spans="2:4" x14ac:dyDescent="0.3">
      <c r="B21" t="s">
        <v>19</v>
      </c>
      <c r="C21">
        <v>626.66666666666663</v>
      </c>
      <c r="D21">
        <v>632.22222222222217</v>
      </c>
    </row>
    <row r="22" spans="2:4" x14ac:dyDescent="0.3">
      <c r="B22" t="s">
        <v>20</v>
      </c>
      <c r="C22">
        <v>10</v>
      </c>
      <c r="D22">
        <v>10</v>
      </c>
    </row>
    <row r="23" spans="2:4" x14ac:dyDescent="0.3">
      <c r="B23" t="s">
        <v>39</v>
      </c>
      <c r="C23">
        <v>0.53663364565189109</v>
      </c>
      <c r="D23"/>
    </row>
    <row r="24" spans="2:4" x14ac:dyDescent="0.3">
      <c r="B24" t="s">
        <v>21</v>
      </c>
      <c r="C24">
        <v>0</v>
      </c>
      <c r="D24"/>
    </row>
    <row r="25" spans="2:4" x14ac:dyDescent="0.3">
      <c r="B25" t="s">
        <v>22</v>
      </c>
      <c r="C25">
        <v>9</v>
      </c>
      <c r="D25"/>
    </row>
    <row r="26" spans="2:4" x14ac:dyDescent="0.3">
      <c r="B26" t="s">
        <v>23</v>
      </c>
      <c r="C26">
        <v>-3.2732683535398857</v>
      </c>
      <c r="D26"/>
    </row>
    <row r="27" spans="2:4" x14ac:dyDescent="0.3">
      <c r="B27" t="s">
        <v>24</v>
      </c>
      <c r="C27">
        <v>4.816143011197256E-3</v>
      </c>
      <c r="D27"/>
    </row>
    <row r="28" spans="2:4" x14ac:dyDescent="0.3">
      <c r="B28" t="s">
        <v>25</v>
      </c>
      <c r="C28">
        <v>1.8331129326562374</v>
      </c>
      <c r="D28"/>
    </row>
    <row r="29" spans="2:4" x14ac:dyDescent="0.3">
      <c r="B29" t="s">
        <v>26</v>
      </c>
      <c r="C29" s="13">
        <v>9.6322860223945119E-3</v>
      </c>
      <c r="D29"/>
    </row>
    <row r="30" spans="2:4" ht="15" thickBot="1" x14ac:dyDescent="0.35">
      <c r="B30" s="7" t="s">
        <v>27</v>
      </c>
      <c r="C30" s="7">
        <v>2.2621571627982053</v>
      </c>
      <c r="D30" s="7"/>
    </row>
  </sheetData>
  <mergeCells count="2">
    <mergeCell ref="D1:F1"/>
    <mergeCell ref="D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FDF7-D853-4B42-B428-68D28ADA7E65}">
  <dimension ref="A1:Y12"/>
  <sheetViews>
    <sheetView workbookViewId="0">
      <selection activeCell="G8" sqref="G7:G8"/>
    </sheetView>
  </sheetViews>
  <sheetFormatPr defaultColWidth="9.109375" defaultRowHeight="14.4" x14ac:dyDescent="0.3"/>
  <cols>
    <col min="1" max="4" width="9.109375" style="5"/>
    <col min="5" max="5" width="12" style="5" bestFit="1" customWidth="1"/>
    <col min="6" max="7" width="12" style="11" customWidth="1"/>
    <col min="8" max="8" width="12" style="5" customWidth="1"/>
    <col min="9" max="9" width="16.6640625" style="11" bestFit="1" customWidth="1"/>
    <col min="10" max="10" width="16.6640625" style="11" customWidth="1"/>
    <col min="11" max="12" width="9.109375" style="5"/>
    <col min="13" max="13" width="9.109375" style="11"/>
    <col min="14" max="14" width="22.6640625" style="5" bestFit="1" customWidth="1"/>
    <col min="15" max="17" width="9.109375" style="5"/>
    <col min="18" max="18" width="10.88671875" style="11" bestFit="1" customWidth="1"/>
    <col min="19" max="19" width="15.6640625" style="5" bestFit="1" customWidth="1"/>
    <col min="20" max="20" width="15.6640625" style="5" customWidth="1"/>
    <col min="21" max="22" width="15.6640625" style="11" customWidth="1"/>
    <col min="23" max="23" width="19.33203125" style="5" bestFit="1" customWidth="1"/>
    <col min="24" max="24" width="10.88671875" style="5" customWidth="1"/>
    <col min="25" max="25" width="15.44140625" style="11" bestFit="1" customWidth="1"/>
    <col min="26" max="16384" width="9.109375" style="5"/>
  </cols>
  <sheetData>
    <row r="1" spans="1:25" x14ac:dyDescent="0.3">
      <c r="A1" s="1"/>
      <c r="B1" s="1"/>
      <c r="C1" s="2"/>
      <c r="D1" s="20" t="s">
        <v>0</v>
      </c>
      <c r="E1" s="21"/>
      <c r="F1" s="21"/>
      <c r="G1" s="21"/>
      <c r="H1" s="21"/>
      <c r="I1" s="21"/>
      <c r="J1" s="21"/>
      <c r="K1" s="22"/>
      <c r="L1" s="20" t="s">
        <v>1</v>
      </c>
      <c r="M1" s="21"/>
      <c r="N1" s="21"/>
      <c r="O1" s="21"/>
      <c r="P1" s="21"/>
      <c r="Q1" s="22"/>
      <c r="R1" s="14"/>
      <c r="S1" s="23" t="s">
        <v>2</v>
      </c>
      <c r="T1" s="23"/>
      <c r="U1" s="23"/>
      <c r="V1" s="23"/>
      <c r="W1" s="23"/>
      <c r="X1" s="23"/>
      <c r="Y1" s="23"/>
    </row>
    <row r="2" spans="1:25" x14ac:dyDescent="0.3">
      <c r="A2" s="1"/>
      <c r="B2" s="1"/>
      <c r="C2" s="2"/>
      <c r="D2" s="20" t="s">
        <v>3</v>
      </c>
      <c r="E2" s="21"/>
      <c r="F2" s="21"/>
      <c r="G2" s="21"/>
      <c r="H2" s="21"/>
      <c r="I2" s="21"/>
      <c r="J2" s="21"/>
      <c r="K2" s="22"/>
      <c r="L2" s="20" t="s">
        <v>4</v>
      </c>
      <c r="M2" s="21"/>
      <c r="N2" s="21"/>
      <c r="O2" s="21"/>
      <c r="P2" s="21"/>
      <c r="Q2" s="22"/>
      <c r="R2" s="14"/>
      <c r="S2" s="23" t="s">
        <v>3</v>
      </c>
      <c r="T2" s="23"/>
      <c r="U2" s="23"/>
      <c r="V2" s="4"/>
      <c r="W2" s="23" t="s">
        <v>4</v>
      </c>
      <c r="X2" s="23"/>
      <c r="Y2" s="23"/>
    </row>
    <row r="3" spans="1:25" x14ac:dyDescent="0.3">
      <c r="A3" s="1"/>
      <c r="B3" s="1"/>
      <c r="C3" s="1"/>
      <c r="D3" s="1"/>
      <c r="E3" s="1" t="s">
        <v>55</v>
      </c>
      <c r="F3" s="10"/>
      <c r="G3" s="10"/>
      <c r="H3" s="1"/>
      <c r="I3" s="10"/>
      <c r="J3" s="10"/>
      <c r="K3" s="1"/>
      <c r="L3" s="1"/>
      <c r="M3" s="10"/>
      <c r="N3" s="1"/>
      <c r="O3" s="1"/>
      <c r="P3" s="1"/>
      <c r="Q3" s="1"/>
      <c r="R3" s="10"/>
      <c r="S3" s="1"/>
      <c r="T3" s="1"/>
      <c r="U3" s="10"/>
      <c r="V3" s="10"/>
      <c r="W3" s="1"/>
      <c r="X3" s="1"/>
      <c r="Y3" s="10"/>
    </row>
    <row r="4" spans="1:25" x14ac:dyDescent="0.3">
      <c r="A4" s="1"/>
      <c r="B4" s="1" t="s">
        <v>56</v>
      </c>
      <c r="C4" s="1"/>
      <c r="D4" s="1" t="s">
        <v>6</v>
      </c>
      <c r="E4" s="1" t="s">
        <v>7</v>
      </c>
      <c r="F4" s="10" t="s">
        <v>41</v>
      </c>
      <c r="G4" s="10" t="s">
        <v>42</v>
      </c>
      <c r="H4" s="1" t="s">
        <v>43</v>
      </c>
      <c r="I4" s="10" t="s">
        <v>44</v>
      </c>
      <c r="J4" s="10" t="s">
        <v>57</v>
      </c>
      <c r="K4" s="1" t="s">
        <v>8</v>
      </c>
      <c r="L4" s="1" t="s">
        <v>58</v>
      </c>
      <c r="M4" s="10" t="s">
        <v>46</v>
      </c>
      <c r="N4" s="1" t="s">
        <v>47</v>
      </c>
      <c r="O4" s="1" t="s">
        <v>59</v>
      </c>
      <c r="P4" s="10" t="s">
        <v>41</v>
      </c>
      <c r="Q4" s="1" t="s">
        <v>8</v>
      </c>
      <c r="R4" s="10" t="s">
        <v>48</v>
      </c>
      <c r="S4" s="1" t="s">
        <v>60</v>
      </c>
      <c r="T4" s="1" t="s">
        <v>49</v>
      </c>
      <c r="U4" s="10" t="s">
        <v>50</v>
      </c>
      <c r="V4" s="10" t="s">
        <v>61</v>
      </c>
      <c r="W4" s="1" t="s">
        <v>12</v>
      </c>
      <c r="X4" s="1" t="s">
        <v>49</v>
      </c>
      <c r="Y4" s="10" t="s">
        <v>50</v>
      </c>
    </row>
    <row r="5" spans="1:25" x14ac:dyDescent="0.3">
      <c r="A5" s="1">
        <v>1</v>
      </c>
      <c r="B5" s="1" t="s">
        <v>28</v>
      </c>
      <c r="C5" s="1" t="s">
        <v>14</v>
      </c>
      <c r="D5" s="1">
        <v>60</v>
      </c>
      <c r="E5" s="1">
        <v>90</v>
      </c>
      <c r="F5" s="10">
        <f>(E5-D5)/D5</f>
        <v>0.5</v>
      </c>
      <c r="G5" s="10">
        <v>0.5</v>
      </c>
      <c r="H5" s="1">
        <v>0</v>
      </c>
      <c r="I5" s="1">
        <f>K5/10</f>
        <v>3</v>
      </c>
      <c r="J5" s="1">
        <v>30</v>
      </c>
      <c r="K5" s="1">
        <f>E5-D5</f>
        <v>30</v>
      </c>
      <c r="L5" s="1">
        <v>70</v>
      </c>
      <c r="M5" s="10">
        <f t="shared" ref="M5:M11" si="0">(L5-D5)/D5</f>
        <v>0.16666666666666666</v>
      </c>
      <c r="N5" s="10">
        <f t="shared" ref="N5:N11" si="1">(O5-E5)/E5</f>
        <v>0.1111111111111111</v>
      </c>
      <c r="O5" s="1">
        <v>100</v>
      </c>
      <c r="P5" s="10">
        <f t="shared" ref="P5:P11" si="2">(O5-L5)/L5</f>
        <v>0.42857142857142855</v>
      </c>
      <c r="Q5" s="1">
        <f t="shared" ref="Q5:Q11" si="3">O5-L5</f>
        <v>30</v>
      </c>
      <c r="R5" s="10">
        <f t="shared" ref="R5:R11" si="4">(O5-D5)/D5</f>
        <v>0.66666666666666663</v>
      </c>
      <c r="S5" s="1">
        <v>10</v>
      </c>
      <c r="T5" s="1">
        <f t="shared" ref="T5:T11" si="5">(E5-S5*10)/10</f>
        <v>-1</v>
      </c>
      <c r="U5" s="10">
        <f t="shared" ref="U5:U11" si="6">S5*10/E5</f>
        <v>1.1111111111111112</v>
      </c>
      <c r="V5" s="10">
        <f t="shared" ref="V5:V11" si="7">(W5-S5)/S5</f>
        <v>0</v>
      </c>
      <c r="W5" s="1">
        <v>10</v>
      </c>
      <c r="X5" s="1">
        <f t="shared" ref="X5:X11" si="8">(O5-W5*10)/10</f>
        <v>0</v>
      </c>
      <c r="Y5" s="10">
        <f t="shared" ref="Y5:Y11" si="9">W5*10/O5</f>
        <v>1</v>
      </c>
    </row>
    <row r="6" spans="1:25" x14ac:dyDescent="0.3">
      <c r="A6" s="1">
        <v>2</v>
      </c>
      <c r="B6" s="1" t="s">
        <v>29</v>
      </c>
      <c r="C6" s="1" t="s">
        <v>14</v>
      </c>
      <c r="D6" s="1">
        <v>70</v>
      </c>
      <c r="E6" s="1">
        <v>80</v>
      </c>
      <c r="F6" s="10">
        <f t="shared" ref="F6:F11" si="10">(E6-D6)/D6</f>
        <v>0.14285714285714285</v>
      </c>
      <c r="G6" s="10">
        <v>0.14285714285714285</v>
      </c>
      <c r="H6" s="1">
        <v>0</v>
      </c>
      <c r="I6" s="1">
        <f t="shared" ref="I6:I11" si="11">K6/10</f>
        <v>1</v>
      </c>
      <c r="J6" s="1">
        <v>10</v>
      </c>
      <c r="K6" s="1">
        <f t="shared" ref="K6:K11" si="12">E6-D6</f>
        <v>10</v>
      </c>
      <c r="L6" s="1">
        <v>90</v>
      </c>
      <c r="M6" s="10">
        <f t="shared" si="0"/>
        <v>0.2857142857142857</v>
      </c>
      <c r="N6" s="10">
        <f t="shared" si="1"/>
        <v>0.125</v>
      </c>
      <c r="O6" s="1">
        <v>90</v>
      </c>
      <c r="P6" s="10">
        <f t="shared" si="2"/>
        <v>0</v>
      </c>
      <c r="Q6" s="1">
        <f t="shared" si="3"/>
        <v>0</v>
      </c>
      <c r="R6" s="10">
        <f t="shared" si="4"/>
        <v>0.2857142857142857</v>
      </c>
      <c r="S6" s="1">
        <v>5</v>
      </c>
      <c r="T6" s="1">
        <f t="shared" si="5"/>
        <v>3</v>
      </c>
      <c r="U6" s="10">
        <f t="shared" si="6"/>
        <v>0.625</v>
      </c>
      <c r="V6" s="10">
        <f t="shared" si="7"/>
        <v>0.2</v>
      </c>
      <c r="W6" s="1">
        <v>6</v>
      </c>
      <c r="X6" s="1">
        <f t="shared" si="8"/>
        <v>3</v>
      </c>
      <c r="Y6" s="10">
        <f t="shared" si="9"/>
        <v>0.66666666666666663</v>
      </c>
    </row>
    <row r="7" spans="1:25" x14ac:dyDescent="0.3">
      <c r="A7" s="1">
        <v>3</v>
      </c>
      <c r="B7" s="1" t="s">
        <v>30</v>
      </c>
      <c r="C7" s="1" t="s">
        <v>13</v>
      </c>
      <c r="D7" s="1">
        <v>60</v>
      </c>
      <c r="E7" s="1">
        <v>80</v>
      </c>
      <c r="F7" s="10">
        <f t="shared" si="10"/>
        <v>0.33333333333333331</v>
      </c>
      <c r="G7" s="10">
        <v>0.33333333333333331</v>
      </c>
      <c r="H7" s="1">
        <v>0</v>
      </c>
      <c r="I7" s="1">
        <f t="shared" si="11"/>
        <v>2</v>
      </c>
      <c r="J7" s="1">
        <v>20</v>
      </c>
      <c r="K7" s="1">
        <f t="shared" si="12"/>
        <v>20</v>
      </c>
      <c r="L7" s="1">
        <v>80</v>
      </c>
      <c r="M7" s="10">
        <f t="shared" si="0"/>
        <v>0.33333333333333331</v>
      </c>
      <c r="N7" s="10">
        <f t="shared" si="1"/>
        <v>0.25</v>
      </c>
      <c r="O7" s="1">
        <v>100</v>
      </c>
      <c r="P7" s="10">
        <f t="shared" si="2"/>
        <v>0.25</v>
      </c>
      <c r="Q7" s="1">
        <f t="shared" si="3"/>
        <v>20</v>
      </c>
      <c r="R7" s="10">
        <f t="shared" si="4"/>
        <v>0.66666666666666663</v>
      </c>
      <c r="S7" s="1">
        <v>5</v>
      </c>
      <c r="T7" s="1">
        <f t="shared" si="5"/>
        <v>3</v>
      </c>
      <c r="U7" s="10">
        <f t="shared" si="6"/>
        <v>0.625</v>
      </c>
      <c r="V7" s="10">
        <f t="shared" si="7"/>
        <v>0.8</v>
      </c>
      <c r="W7" s="1">
        <v>9</v>
      </c>
      <c r="X7" s="1">
        <f t="shared" si="8"/>
        <v>1</v>
      </c>
      <c r="Y7" s="10">
        <f t="shared" si="9"/>
        <v>0.9</v>
      </c>
    </row>
    <row r="8" spans="1:25" x14ac:dyDescent="0.3">
      <c r="A8" s="1">
        <v>4</v>
      </c>
      <c r="B8" s="1" t="s">
        <v>31</v>
      </c>
      <c r="C8" s="1" t="s">
        <v>13</v>
      </c>
      <c r="D8" s="1">
        <v>30</v>
      </c>
      <c r="E8" s="1">
        <v>60</v>
      </c>
      <c r="F8" s="10">
        <f t="shared" si="10"/>
        <v>1</v>
      </c>
      <c r="G8" s="10">
        <v>1</v>
      </c>
      <c r="H8" s="1">
        <v>0</v>
      </c>
      <c r="I8" s="1">
        <f t="shared" si="11"/>
        <v>3</v>
      </c>
      <c r="J8" s="1">
        <v>30</v>
      </c>
      <c r="K8" s="1">
        <f t="shared" si="12"/>
        <v>30</v>
      </c>
      <c r="L8" s="1">
        <v>80</v>
      </c>
      <c r="M8" s="10">
        <f t="shared" si="0"/>
        <v>1.6666666666666667</v>
      </c>
      <c r="N8" s="10">
        <f t="shared" si="1"/>
        <v>0.5</v>
      </c>
      <c r="O8" s="1">
        <v>90</v>
      </c>
      <c r="P8" s="10">
        <f t="shared" si="2"/>
        <v>0.125</v>
      </c>
      <c r="Q8" s="1">
        <f t="shared" si="3"/>
        <v>10</v>
      </c>
      <c r="R8" s="10">
        <f t="shared" si="4"/>
        <v>2</v>
      </c>
      <c r="S8" s="1">
        <v>3</v>
      </c>
      <c r="T8" s="1">
        <f t="shared" si="5"/>
        <v>3</v>
      </c>
      <c r="U8" s="10">
        <f t="shared" si="6"/>
        <v>0.5</v>
      </c>
      <c r="V8" s="10">
        <f t="shared" si="7"/>
        <v>1</v>
      </c>
      <c r="W8" s="1">
        <v>6</v>
      </c>
      <c r="X8" s="1">
        <f t="shared" si="8"/>
        <v>3</v>
      </c>
      <c r="Y8" s="10">
        <f t="shared" si="9"/>
        <v>0.66666666666666663</v>
      </c>
    </row>
    <row r="9" spans="1:25" x14ac:dyDescent="0.3">
      <c r="A9" s="1">
        <v>5</v>
      </c>
      <c r="B9" s="1" t="s">
        <v>32</v>
      </c>
      <c r="C9" s="1" t="s">
        <v>14</v>
      </c>
      <c r="D9" s="1">
        <v>20</v>
      </c>
      <c r="E9" s="1">
        <v>100</v>
      </c>
      <c r="F9" s="10">
        <f t="shared" si="10"/>
        <v>4</v>
      </c>
      <c r="G9" s="10"/>
      <c r="H9" s="1">
        <v>1</v>
      </c>
      <c r="I9" s="1">
        <f t="shared" si="11"/>
        <v>8</v>
      </c>
      <c r="J9" s="1"/>
      <c r="K9" s="1">
        <f t="shared" si="12"/>
        <v>80</v>
      </c>
      <c r="L9" s="1">
        <v>70</v>
      </c>
      <c r="M9" s="10">
        <f t="shared" si="0"/>
        <v>2.5</v>
      </c>
      <c r="N9" s="1">
        <f t="shared" si="1"/>
        <v>0</v>
      </c>
      <c r="O9" s="1">
        <v>100</v>
      </c>
      <c r="P9" s="10">
        <f t="shared" si="2"/>
        <v>0.42857142857142855</v>
      </c>
      <c r="Q9" s="1">
        <f t="shared" si="3"/>
        <v>30</v>
      </c>
      <c r="R9" s="10">
        <f t="shared" si="4"/>
        <v>4</v>
      </c>
      <c r="S9" s="1">
        <v>7</v>
      </c>
      <c r="T9" s="1">
        <f t="shared" si="5"/>
        <v>3</v>
      </c>
      <c r="U9" s="10">
        <f t="shared" si="6"/>
        <v>0.7</v>
      </c>
      <c r="V9" s="10">
        <f t="shared" si="7"/>
        <v>0.2857142857142857</v>
      </c>
      <c r="W9" s="1">
        <v>9</v>
      </c>
      <c r="X9" s="1">
        <f t="shared" si="8"/>
        <v>1</v>
      </c>
      <c r="Y9" s="10">
        <f t="shared" si="9"/>
        <v>0.9</v>
      </c>
    </row>
    <row r="10" spans="1:25" x14ac:dyDescent="0.3">
      <c r="A10" s="1">
        <v>6</v>
      </c>
      <c r="B10" s="1" t="s">
        <v>33</v>
      </c>
      <c r="C10" s="1" t="s">
        <v>14</v>
      </c>
      <c r="D10" s="1">
        <v>20</v>
      </c>
      <c r="E10" s="1">
        <v>100</v>
      </c>
      <c r="F10" s="10">
        <f t="shared" si="10"/>
        <v>4</v>
      </c>
      <c r="G10" s="10"/>
      <c r="H10" s="1">
        <v>1</v>
      </c>
      <c r="I10" s="1">
        <f t="shared" si="11"/>
        <v>8</v>
      </c>
      <c r="J10" s="1"/>
      <c r="K10" s="1">
        <f t="shared" si="12"/>
        <v>80</v>
      </c>
      <c r="L10" s="1">
        <v>70</v>
      </c>
      <c r="M10" s="10">
        <f t="shared" si="0"/>
        <v>2.5</v>
      </c>
      <c r="N10" s="1">
        <f t="shared" si="1"/>
        <v>0</v>
      </c>
      <c r="O10" s="1">
        <v>100</v>
      </c>
      <c r="P10" s="10">
        <f t="shared" si="2"/>
        <v>0.42857142857142855</v>
      </c>
      <c r="Q10" s="1">
        <f t="shared" si="3"/>
        <v>30</v>
      </c>
      <c r="R10" s="10">
        <f t="shared" si="4"/>
        <v>4</v>
      </c>
      <c r="S10" s="1">
        <v>6</v>
      </c>
      <c r="T10" s="1">
        <f t="shared" si="5"/>
        <v>4</v>
      </c>
      <c r="U10" s="10">
        <f t="shared" si="6"/>
        <v>0.6</v>
      </c>
      <c r="V10" s="10">
        <f t="shared" si="7"/>
        <v>0.33333333333333331</v>
      </c>
      <c r="W10" s="1">
        <v>8</v>
      </c>
      <c r="X10" s="1">
        <f t="shared" si="8"/>
        <v>2</v>
      </c>
      <c r="Y10" s="10">
        <f t="shared" si="9"/>
        <v>0.8</v>
      </c>
    </row>
    <row r="11" spans="1:25" x14ac:dyDescent="0.3">
      <c r="A11" s="1">
        <v>7</v>
      </c>
      <c r="B11" s="1" t="s">
        <v>34</v>
      </c>
      <c r="C11" s="1" t="s">
        <v>14</v>
      </c>
      <c r="D11" s="1">
        <v>50</v>
      </c>
      <c r="E11" s="1">
        <v>90</v>
      </c>
      <c r="F11" s="10">
        <f t="shared" si="10"/>
        <v>0.8</v>
      </c>
      <c r="G11" s="10">
        <v>0.8</v>
      </c>
      <c r="H11" s="1">
        <v>0</v>
      </c>
      <c r="I11" s="1">
        <f t="shared" si="11"/>
        <v>4</v>
      </c>
      <c r="J11" s="1">
        <v>40</v>
      </c>
      <c r="K11" s="1">
        <f t="shared" si="12"/>
        <v>40</v>
      </c>
      <c r="L11" s="1">
        <v>100</v>
      </c>
      <c r="M11" s="10">
        <f t="shared" si="0"/>
        <v>1</v>
      </c>
      <c r="N11" s="10">
        <f t="shared" si="1"/>
        <v>0.1111111111111111</v>
      </c>
      <c r="O11" s="1">
        <v>100</v>
      </c>
      <c r="P11" s="10">
        <f t="shared" si="2"/>
        <v>0</v>
      </c>
      <c r="Q11" s="1">
        <f t="shared" si="3"/>
        <v>0</v>
      </c>
      <c r="R11" s="10">
        <f t="shared" si="4"/>
        <v>1</v>
      </c>
      <c r="S11" s="1">
        <v>9</v>
      </c>
      <c r="T11" s="1">
        <f t="shared" si="5"/>
        <v>0</v>
      </c>
      <c r="U11" s="10">
        <f t="shared" si="6"/>
        <v>1</v>
      </c>
      <c r="V11" s="10">
        <f t="shared" si="7"/>
        <v>0.1111111111111111</v>
      </c>
      <c r="W11" s="1">
        <v>10</v>
      </c>
      <c r="X11" s="1">
        <f t="shared" si="8"/>
        <v>0</v>
      </c>
      <c r="Y11" s="10">
        <f t="shared" si="9"/>
        <v>1</v>
      </c>
    </row>
    <row r="12" spans="1:25" x14ac:dyDescent="0.3">
      <c r="A12" s="1"/>
      <c r="B12" s="1" t="s">
        <v>15</v>
      </c>
      <c r="C12" s="1"/>
      <c r="D12" s="1">
        <f>AVERAGE(D5:D11)</f>
        <v>44.285714285714285</v>
      </c>
      <c r="E12" s="1">
        <f>AVERAGE(E5:E11)</f>
        <v>85.714285714285708</v>
      </c>
      <c r="F12" s="10">
        <f t="shared" ref="F12:Y12" si="13">AVERAGE(F5:F11)</f>
        <v>1.5394557823129253</v>
      </c>
      <c r="G12" s="10">
        <f t="shared" si="13"/>
        <v>0.5552380952380952</v>
      </c>
      <c r="H12" s="10">
        <f>SUM(H5:H11)/COUNT(H5:H11)</f>
        <v>0.2857142857142857</v>
      </c>
      <c r="I12" s="1">
        <f>AVERAGE(I5:I11)</f>
        <v>4.1428571428571432</v>
      </c>
      <c r="J12" s="1">
        <f>AVERAGE(J5:J11)</f>
        <v>26</v>
      </c>
      <c r="K12" s="1">
        <f>AVERAGE(K5:K11)</f>
        <v>41.428571428571431</v>
      </c>
      <c r="L12" s="1">
        <f t="shared" si="13"/>
        <v>80</v>
      </c>
      <c r="M12" s="10">
        <f t="shared" si="13"/>
        <v>1.207482993197279</v>
      </c>
      <c r="N12" s="10">
        <f t="shared" si="13"/>
        <v>0.15674603174603177</v>
      </c>
      <c r="O12" s="1">
        <f t="shared" si="13"/>
        <v>97.142857142857139</v>
      </c>
      <c r="P12" s="10">
        <f>AVERAGE(P5:P11)</f>
        <v>0.23724489795918369</v>
      </c>
      <c r="Q12" s="1">
        <f t="shared" si="13"/>
        <v>17.142857142857142</v>
      </c>
      <c r="R12" s="10">
        <f t="shared" si="13"/>
        <v>1.8027210884353742</v>
      </c>
      <c r="S12" s="1">
        <f t="shared" si="13"/>
        <v>6.4285714285714288</v>
      </c>
      <c r="T12" s="1">
        <f t="shared" si="13"/>
        <v>2.1428571428571428</v>
      </c>
      <c r="U12" s="10">
        <f t="shared" si="13"/>
        <v>0.73730158730158724</v>
      </c>
      <c r="V12" s="10">
        <f t="shared" si="13"/>
        <v>0.39002267573696148</v>
      </c>
      <c r="W12" s="1">
        <f t="shared" si="13"/>
        <v>8.2857142857142865</v>
      </c>
      <c r="X12" s="1">
        <f t="shared" si="13"/>
        <v>1.4285714285714286</v>
      </c>
      <c r="Y12" s="10">
        <f t="shared" si="13"/>
        <v>0.84761904761904749</v>
      </c>
    </row>
  </sheetData>
  <mergeCells count="7">
    <mergeCell ref="D1:K1"/>
    <mergeCell ref="L1:Q1"/>
    <mergeCell ref="S1:Y1"/>
    <mergeCell ref="D2:K2"/>
    <mergeCell ref="L2:Q2"/>
    <mergeCell ref="S2:U2"/>
    <mergeCell ref="W2:Y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219B2-CCA7-4891-9592-4DD397EAF0BA}">
  <dimension ref="A1:F28"/>
  <sheetViews>
    <sheetView workbookViewId="0">
      <selection activeCell="D5" sqref="D5:D11"/>
    </sheetView>
  </sheetViews>
  <sheetFormatPr defaultColWidth="9.109375" defaultRowHeight="14.4" x14ac:dyDescent="0.3"/>
  <cols>
    <col min="1" max="4" width="9.109375" style="5"/>
    <col min="5" max="5" width="12" style="5" bestFit="1" customWidth="1"/>
    <col min="6" max="16384" width="9.109375" style="5"/>
  </cols>
  <sheetData>
    <row r="1" spans="1:6" x14ac:dyDescent="0.3">
      <c r="A1" s="1"/>
      <c r="B1" s="1"/>
      <c r="C1" s="2"/>
      <c r="D1" s="17" t="s">
        <v>0</v>
      </c>
      <c r="E1" s="18"/>
      <c r="F1" s="19"/>
    </row>
    <row r="2" spans="1:6" x14ac:dyDescent="0.3">
      <c r="A2" s="1"/>
      <c r="B2" s="1"/>
      <c r="C2" s="2"/>
      <c r="D2" s="20" t="s">
        <v>3</v>
      </c>
      <c r="E2" s="21"/>
      <c r="F2" s="22"/>
    </row>
    <row r="3" spans="1:6" x14ac:dyDescent="0.3">
      <c r="A3" s="1"/>
      <c r="B3" s="1"/>
      <c r="C3" s="1"/>
      <c r="D3" s="1"/>
      <c r="E3" s="1" t="s">
        <v>55</v>
      </c>
      <c r="F3" s="1"/>
    </row>
    <row r="4" spans="1:6" x14ac:dyDescent="0.3">
      <c r="A4" s="1"/>
      <c r="B4" s="1" t="s">
        <v>56</v>
      </c>
      <c r="C4" s="1"/>
      <c r="D4" s="6" t="s">
        <v>6</v>
      </c>
      <c r="E4" s="6" t="s">
        <v>7</v>
      </c>
      <c r="F4" s="15" t="s">
        <v>8</v>
      </c>
    </row>
    <row r="5" spans="1:6" x14ac:dyDescent="0.3">
      <c r="A5" s="1">
        <v>1</v>
      </c>
      <c r="B5" s="1" t="s">
        <v>28</v>
      </c>
      <c r="C5" s="1" t="s">
        <v>14</v>
      </c>
      <c r="D5" s="6">
        <v>60</v>
      </c>
      <c r="E5" s="6">
        <v>90</v>
      </c>
      <c r="F5" s="15">
        <f t="shared" ref="F5:F11" si="0">E5-D5</f>
        <v>30</v>
      </c>
    </row>
    <row r="6" spans="1:6" x14ac:dyDescent="0.3">
      <c r="A6" s="1">
        <v>2</v>
      </c>
      <c r="B6" s="1" t="s">
        <v>29</v>
      </c>
      <c r="C6" s="1" t="s">
        <v>14</v>
      </c>
      <c r="D6" s="6">
        <v>70</v>
      </c>
      <c r="E6" s="6">
        <v>80</v>
      </c>
      <c r="F6" s="15">
        <f t="shared" si="0"/>
        <v>10</v>
      </c>
    </row>
    <row r="7" spans="1:6" x14ac:dyDescent="0.3">
      <c r="A7" s="1">
        <v>3</v>
      </c>
      <c r="B7" s="1" t="s">
        <v>30</v>
      </c>
      <c r="C7" s="1" t="s">
        <v>13</v>
      </c>
      <c r="D7" s="6">
        <v>60</v>
      </c>
      <c r="E7" s="6">
        <v>80</v>
      </c>
      <c r="F7" s="15">
        <f t="shared" si="0"/>
        <v>20</v>
      </c>
    </row>
    <row r="8" spans="1:6" x14ac:dyDescent="0.3">
      <c r="A8" s="1">
        <v>4</v>
      </c>
      <c r="B8" s="1" t="s">
        <v>31</v>
      </c>
      <c r="C8" s="1" t="s">
        <v>13</v>
      </c>
      <c r="D8" s="6">
        <v>30</v>
      </c>
      <c r="E8" s="6">
        <v>60</v>
      </c>
      <c r="F8" s="15">
        <f t="shared" si="0"/>
        <v>30</v>
      </c>
    </row>
    <row r="9" spans="1:6" x14ac:dyDescent="0.3">
      <c r="A9" s="1">
        <v>5</v>
      </c>
      <c r="B9" s="1" t="s">
        <v>32</v>
      </c>
      <c r="C9" s="1" t="s">
        <v>14</v>
      </c>
      <c r="D9" s="6">
        <v>20</v>
      </c>
      <c r="E9" s="6">
        <v>100</v>
      </c>
      <c r="F9" s="15">
        <f t="shared" si="0"/>
        <v>80</v>
      </c>
    </row>
    <row r="10" spans="1:6" x14ac:dyDescent="0.3">
      <c r="A10" s="1">
        <v>6</v>
      </c>
      <c r="B10" s="1" t="s">
        <v>33</v>
      </c>
      <c r="C10" s="1" t="s">
        <v>14</v>
      </c>
      <c r="D10" s="6">
        <v>20</v>
      </c>
      <c r="E10" s="6">
        <v>100</v>
      </c>
      <c r="F10" s="15">
        <f t="shared" si="0"/>
        <v>80</v>
      </c>
    </row>
    <row r="11" spans="1:6" x14ac:dyDescent="0.3">
      <c r="A11" s="1">
        <v>7</v>
      </c>
      <c r="B11" s="1" t="s">
        <v>34</v>
      </c>
      <c r="C11" s="1" t="s">
        <v>14</v>
      </c>
      <c r="D11" s="6">
        <v>50</v>
      </c>
      <c r="E11" s="6">
        <v>90</v>
      </c>
      <c r="F11" s="15">
        <f t="shared" si="0"/>
        <v>40</v>
      </c>
    </row>
    <row r="12" spans="1:6" x14ac:dyDescent="0.3">
      <c r="A12" s="1"/>
      <c r="B12" s="1" t="s">
        <v>15</v>
      </c>
      <c r="C12" s="1"/>
      <c r="D12" s="1">
        <f>AVERAGE(D5:D11)</f>
        <v>44.285714285714285</v>
      </c>
      <c r="E12" s="1">
        <f>AVERAGE(E5:E11)</f>
        <v>85.714285714285708</v>
      </c>
      <c r="F12" s="1">
        <f>AVERAGE(F5:F11)</f>
        <v>41.428571428571431</v>
      </c>
    </row>
    <row r="15" spans="1:6" x14ac:dyDescent="0.3">
      <c r="B15" t="s">
        <v>38</v>
      </c>
      <c r="C15"/>
      <c r="D15"/>
    </row>
    <row r="16" spans="1:6" ht="15" thickBot="1" x14ac:dyDescent="0.35">
      <c r="B16"/>
      <c r="C16"/>
      <c r="D16"/>
    </row>
    <row r="17" spans="2:4" x14ac:dyDescent="0.3">
      <c r="B17" s="8"/>
      <c r="C17" s="8" t="s">
        <v>16</v>
      </c>
      <c r="D17" s="8" t="s">
        <v>17</v>
      </c>
    </row>
    <row r="18" spans="2:4" x14ac:dyDescent="0.3">
      <c r="B18" t="s">
        <v>18</v>
      </c>
      <c r="C18">
        <v>44.285714285714285</v>
      </c>
      <c r="D18">
        <v>85.714285714285708</v>
      </c>
    </row>
    <row r="19" spans="2:4" x14ac:dyDescent="0.3">
      <c r="B19" t="s">
        <v>19</v>
      </c>
      <c r="C19">
        <v>428.57142857142844</v>
      </c>
      <c r="D19">
        <v>195.23809523809541</v>
      </c>
    </row>
    <row r="20" spans="2:4" x14ac:dyDescent="0.3">
      <c r="B20" t="s">
        <v>20</v>
      </c>
      <c r="C20">
        <v>7</v>
      </c>
      <c r="D20">
        <v>7</v>
      </c>
    </row>
    <row r="21" spans="2:4" x14ac:dyDescent="0.3">
      <c r="B21" t="s">
        <v>39</v>
      </c>
      <c r="C21">
        <v>-0.27162563907863707</v>
      </c>
      <c r="D21"/>
    </row>
    <row r="22" spans="2:4" x14ac:dyDescent="0.3">
      <c r="B22" t="s">
        <v>21</v>
      </c>
      <c r="C22">
        <v>0</v>
      </c>
      <c r="D22"/>
    </row>
    <row r="23" spans="2:4" x14ac:dyDescent="0.3">
      <c r="B23" t="s">
        <v>22</v>
      </c>
      <c r="C23">
        <v>6</v>
      </c>
      <c r="D23"/>
    </row>
    <row r="24" spans="2:4" x14ac:dyDescent="0.3">
      <c r="B24" t="s">
        <v>23</v>
      </c>
      <c r="C24">
        <v>-3.9222629108033313</v>
      </c>
      <c r="D24"/>
    </row>
    <row r="25" spans="2:4" x14ac:dyDescent="0.3">
      <c r="B25" t="s">
        <v>24</v>
      </c>
      <c r="C25">
        <v>3.8908488531651832E-3</v>
      </c>
      <c r="D25"/>
    </row>
    <row r="26" spans="2:4" x14ac:dyDescent="0.3">
      <c r="B26" t="s">
        <v>25</v>
      </c>
      <c r="C26">
        <v>1.9431802805153031</v>
      </c>
      <c r="D26"/>
    </row>
    <row r="27" spans="2:4" x14ac:dyDescent="0.3">
      <c r="B27" t="s">
        <v>26</v>
      </c>
      <c r="C27" s="13">
        <v>7.7816977063303663E-3</v>
      </c>
      <c r="D27"/>
    </row>
    <row r="28" spans="2:4" ht="15" thickBot="1" x14ac:dyDescent="0.35">
      <c r="B28" s="7" t="s">
        <v>27</v>
      </c>
      <c r="C28" s="7">
        <v>2.4469118511449697</v>
      </c>
      <c r="D28" s="7"/>
    </row>
  </sheetData>
  <mergeCells count="2">
    <mergeCell ref="D1:F1"/>
    <mergeCell ref="D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E152-52E3-490E-80AB-FA418BAC935D}">
  <dimension ref="A1:F28"/>
  <sheetViews>
    <sheetView workbookViewId="0">
      <selection activeCell="D5" sqref="D5:D11"/>
    </sheetView>
  </sheetViews>
  <sheetFormatPr defaultColWidth="9.109375" defaultRowHeight="14.4" x14ac:dyDescent="0.3"/>
  <cols>
    <col min="1" max="16384" width="9.109375" style="5"/>
  </cols>
  <sheetData>
    <row r="1" spans="1:6" x14ac:dyDescent="0.3">
      <c r="A1" s="1"/>
      <c r="B1" s="1"/>
      <c r="C1" s="2"/>
      <c r="D1" s="17" t="s">
        <v>1</v>
      </c>
      <c r="E1" s="18"/>
      <c r="F1" s="19"/>
    </row>
    <row r="2" spans="1:6" x14ac:dyDescent="0.3">
      <c r="A2" s="1"/>
      <c r="B2" s="1"/>
      <c r="C2" s="2"/>
      <c r="D2" s="20" t="s">
        <v>4</v>
      </c>
      <c r="E2" s="21"/>
      <c r="F2" s="22"/>
    </row>
    <row r="3" spans="1:6" x14ac:dyDescent="0.3">
      <c r="A3" s="1"/>
      <c r="B3" s="1"/>
      <c r="C3" s="1"/>
      <c r="D3" s="1"/>
      <c r="E3" s="1"/>
      <c r="F3" s="1"/>
    </row>
    <row r="4" spans="1:6" x14ac:dyDescent="0.3">
      <c r="A4" s="1"/>
      <c r="B4" s="1" t="s">
        <v>56</v>
      </c>
      <c r="C4" s="1"/>
      <c r="D4" s="6" t="s">
        <v>58</v>
      </c>
      <c r="E4" s="6" t="s">
        <v>59</v>
      </c>
      <c r="F4" s="1" t="s">
        <v>8</v>
      </c>
    </row>
    <row r="5" spans="1:6" x14ac:dyDescent="0.3">
      <c r="A5" s="1">
        <v>1</v>
      </c>
      <c r="B5" s="1" t="s">
        <v>28</v>
      </c>
      <c r="C5" s="1" t="s">
        <v>14</v>
      </c>
      <c r="D5" s="6">
        <v>70</v>
      </c>
      <c r="E5" s="6">
        <v>100</v>
      </c>
      <c r="F5" s="1">
        <f t="shared" ref="F5:F11" si="0">E5-D5</f>
        <v>30</v>
      </c>
    </row>
    <row r="6" spans="1:6" x14ac:dyDescent="0.3">
      <c r="A6" s="1">
        <v>2</v>
      </c>
      <c r="B6" s="1" t="s">
        <v>29</v>
      </c>
      <c r="C6" s="1" t="s">
        <v>14</v>
      </c>
      <c r="D6" s="6">
        <v>90</v>
      </c>
      <c r="E6" s="6">
        <v>90</v>
      </c>
      <c r="F6" s="1">
        <f t="shared" si="0"/>
        <v>0</v>
      </c>
    </row>
    <row r="7" spans="1:6" x14ac:dyDescent="0.3">
      <c r="A7" s="1">
        <v>3</v>
      </c>
      <c r="B7" s="1" t="s">
        <v>30</v>
      </c>
      <c r="C7" s="1" t="s">
        <v>13</v>
      </c>
      <c r="D7" s="6">
        <v>80</v>
      </c>
      <c r="E7" s="6">
        <v>100</v>
      </c>
      <c r="F7" s="1">
        <f t="shared" si="0"/>
        <v>20</v>
      </c>
    </row>
    <row r="8" spans="1:6" x14ac:dyDescent="0.3">
      <c r="A8" s="1">
        <v>4</v>
      </c>
      <c r="B8" s="1" t="s">
        <v>31</v>
      </c>
      <c r="C8" s="1" t="s">
        <v>13</v>
      </c>
      <c r="D8" s="6">
        <v>80</v>
      </c>
      <c r="E8" s="6">
        <v>90</v>
      </c>
      <c r="F8" s="1">
        <f t="shared" si="0"/>
        <v>10</v>
      </c>
    </row>
    <row r="9" spans="1:6" x14ac:dyDescent="0.3">
      <c r="A9" s="1">
        <v>5</v>
      </c>
      <c r="B9" s="1" t="s">
        <v>32</v>
      </c>
      <c r="C9" s="1" t="s">
        <v>14</v>
      </c>
      <c r="D9" s="6">
        <v>70</v>
      </c>
      <c r="E9" s="6">
        <v>100</v>
      </c>
      <c r="F9" s="1">
        <f t="shared" si="0"/>
        <v>30</v>
      </c>
    </row>
    <row r="10" spans="1:6" x14ac:dyDescent="0.3">
      <c r="A10" s="1">
        <v>6</v>
      </c>
      <c r="B10" s="1" t="s">
        <v>33</v>
      </c>
      <c r="C10" s="1" t="s">
        <v>14</v>
      </c>
      <c r="D10" s="6">
        <v>70</v>
      </c>
      <c r="E10" s="6">
        <v>100</v>
      </c>
      <c r="F10" s="1">
        <f t="shared" si="0"/>
        <v>30</v>
      </c>
    </row>
    <row r="11" spans="1:6" x14ac:dyDescent="0.3">
      <c r="A11" s="1">
        <v>7</v>
      </c>
      <c r="B11" s="1" t="s">
        <v>34</v>
      </c>
      <c r="C11" s="1" t="s">
        <v>14</v>
      </c>
      <c r="D11" s="6">
        <v>100</v>
      </c>
      <c r="E11" s="6">
        <v>100</v>
      </c>
      <c r="F11" s="1">
        <f t="shared" si="0"/>
        <v>0</v>
      </c>
    </row>
    <row r="12" spans="1:6" x14ac:dyDescent="0.3">
      <c r="A12" s="1"/>
      <c r="B12" s="1" t="s">
        <v>15</v>
      </c>
      <c r="C12" s="1"/>
      <c r="D12" s="1">
        <f t="shared" ref="D12:F12" si="1">AVERAGE(D5:D11)</f>
        <v>80</v>
      </c>
      <c r="E12" s="1">
        <f t="shared" si="1"/>
        <v>97.142857142857139</v>
      </c>
      <c r="F12" s="1">
        <f t="shared" si="1"/>
        <v>17.142857142857142</v>
      </c>
    </row>
    <row r="15" spans="1:6" x14ac:dyDescent="0.3">
      <c r="B15" t="s">
        <v>38</v>
      </c>
      <c r="C15"/>
      <c r="D15"/>
    </row>
    <row r="16" spans="1:6" ht="15" thickBot="1" x14ac:dyDescent="0.35">
      <c r="B16"/>
      <c r="C16"/>
      <c r="D16"/>
    </row>
    <row r="17" spans="2:4" x14ac:dyDescent="0.3">
      <c r="B17" s="8"/>
      <c r="C17" s="8" t="s">
        <v>16</v>
      </c>
      <c r="D17" s="8" t="s">
        <v>17</v>
      </c>
    </row>
    <row r="18" spans="2:4" x14ac:dyDescent="0.3">
      <c r="B18" t="s">
        <v>18</v>
      </c>
      <c r="C18">
        <v>80</v>
      </c>
      <c r="D18">
        <v>97.142857142857139</v>
      </c>
    </row>
    <row r="19" spans="2:4" x14ac:dyDescent="0.3">
      <c r="B19" t="s">
        <v>19</v>
      </c>
      <c r="C19">
        <v>133.33333333333334</v>
      </c>
      <c r="D19">
        <v>23.809523809523807</v>
      </c>
    </row>
    <row r="20" spans="2:4" x14ac:dyDescent="0.3">
      <c r="B20" t="s">
        <v>20</v>
      </c>
      <c r="C20">
        <v>7</v>
      </c>
      <c r="D20">
        <v>7</v>
      </c>
    </row>
    <row r="21" spans="2:4" x14ac:dyDescent="0.3">
      <c r="B21" t="s">
        <v>39</v>
      </c>
      <c r="C21">
        <v>-0.29580398915498091</v>
      </c>
      <c r="D21"/>
    </row>
    <row r="22" spans="2:4" x14ac:dyDescent="0.3">
      <c r="B22" t="s">
        <v>21</v>
      </c>
      <c r="C22">
        <v>0</v>
      </c>
      <c r="D22"/>
    </row>
    <row r="23" spans="2:4" x14ac:dyDescent="0.3">
      <c r="B23" t="s">
        <v>22</v>
      </c>
      <c r="C23">
        <v>6</v>
      </c>
      <c r="D23"/>
    </row>
    <row r="24" spans="2:4" x14ac:dyDescent="0.3">
      <c r="B24" t="s">
        <v>23</v>
      </c>
      <c r="C24">
        <v>-3.2863353450309964</v>
      </c>
      <c r="D24"/>
    </row>
    <row r="25" spans="2:4" x14ac:dyDescent="0.3">
      <c r="B25" t="s">
        <v>24</v>
      </c>
      <c r="C25">
        <v>8.3449921579157298E-3</v>
      </c>
      <c r="D25"/>
    </row>
    <row r="26" spans="2:4" x14ac:dyDescent="0.3">
      <c r="B26" t="s">
        <v>25</v>
      </c>
      <c r="C26">
        <v>1.9431802805153031</v>
      </c>
      <c r="D26"/>
    </row>
    <row r="27" spans="2:4" x14ac:dyDescent="0.3">
      <c r="B27" t="s">
        <v>26</v>
      </c>
      <c r="C27" s="13">
        <v>1.668998431583146E-2</v>
      </c>
      <c r="D27"/>
    </row>
    <row r="28" spans="2:4" ht="15" thickBot="1" x14ac:dyDescent="0.35">
      <c r="B28" s="7" t="s">
        <v>27</v>
      </c>
      <c r="C28" s="7">
        <v>2.4469118511449697</v>
      </c>
      <c r="D28" s="7"/>
    </row>
  </sheetData>
  <mergeCells count="2">
    <mergeCell ref="D1:F1"/>
    <mergeCell ref="D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1A78-8B84-436B-875C-B8E726CF4D6E}">
  <dimension ref="A1:M27"/>
  <sheetViews>
    <sheetView workbookViewId="0">
      <selection activeCell="H19" sqref="H19"/>
    </sheetView>
  </sheetViews>
  <sheetFormatPr defaultRowHeight="14.4" x14ac:dyDescent="0.3"/>
  <cols>
    <col min="2" max="2" width="21.109375" bestFit="1" customWidth="1"/>
  </cols>
  <sheetData>
    <row r="1" spans="1:13" x14ac:dyDescent="0.3"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J1" t="s">
        <v>86</v>
      </c>
      <c r="K1" t="s">
        <v>87</v>
      </c>
    </row>
    <row r="2" spans="1:13" x14ac:dyDescent="0.3">
      <c r="A2">
        <v>1</v>
      </c>
      <c r="B2" t="s">
        <v>68</v>
      </c>
      <c r="C2" s="13">
        <f t="shared" ref="C2:C11" si="0">LEN(B2)</f>
        <v>3</v>
      </c>
      <c r="D2">
        <v>3</v>
      </c>
      <c r="E2">
        <v>0</v>
      </c>
      <c r="F2">
        <v>0</v>
      </c>
      <c r="G2" t="str">
        <f t="shared" ref="G2:G11" si="1">IF(SUM(D2:F2)=C2,"ok","not ok")</f>
        <v>ok</v>
      </c>
      <c r="H2" t="s">
        <v>69</v>
      </c>
      <c r="J2" s="13">
        <v>0.36363636363636365</v>
      </c>
      <c r="K2" s="13">
        <v>1</v>
      </c>
      <c r="M2">
        <f>AVERAGE(K2:K6)</f>
        <v>0.98000000000000009</v>
      </c>
    </row>
    <row r="3" spans="1:13" x14ac:dyDescent="0.3">
      <c r="A3">
        <v>2</v>
      </c>
      <c r="B3" t="s">
        <v>70</v>
      </c>
      <c r="C3" s="13">
        <f t="shared" si="0"/>
        <v>5</v>
      </c>
      <c r="D3">
        <v>2</v>
      </c>
      <c r="E3">
        <v>3</v>
      </c>
      <c r="F3">
        <v>0</v>
      </c>
      <c r="G3" t="str">
        <f t="shared" si="1"/>
        <v>ok</v>
      </c>
      <c r="H3" t="s">
        <v>71</v>
      </c>
      <c r="J3" s="13">
        <v>0.27272727272727271</v>
      </c>
      <c r="K3" s="13">
        <v>1</v>
      </c>
    </row>
    <row r="4" spans="1:13" x14ac:dyDescent="0.3">
      <c r="A4">
        <v>3</v>
      </c>
      <c r="B4" t="s">
        <v>72</v>
      </c>
      <c r="C4" s="13">
        <f t="shared" si="0"/>
        <v>5</v>
      </c>
      <c r="D4">
        <v>2</v>
      </c>
      <c r="E4">
        <v>3</v>
      </c>
      <c r="F4">
        <v>0</v>
      </c>
      <c r="G4" t="str">
        <f t="shared" si="1"/>
        <v>ok</v>
      </c>
      <c r="H4" t="s">
        <v>73</v>
      </c>
      <c r="J4" s="13">
        <v>0.18181818181818182</v>
      </c>
      <c r="K4" s="13">
        <v>0.9</v>
      </c>
    </row>
    <row r="5" spans="1:13" x14ac:dyDescent="0.3">
      <c r="A5">
        <v>4</v>
      </c>
      <c r="B5" t="s">
        <v>74</v>
      </c>
      <c r="C5" s="13">
        <f t="shared" si="0"/>
        <v>6</v>
      </c>
      <c r="D5">
        <v>2</v>
      </c>
      <c r="E5">
        <v>4</v>
      </c>
      <c r="F5">
        <v>0</v>
      </c>
      <c r="G5" t="str">
        <f t="shared" si="1"/>
        <v>ok</v>
      </c>
      <c r="H5" t="s">
        <v>71</v>
      </c>
      <c r="J5" s="13">
        <v>0.45454545454545453</v>
      </c>
      <c r="K5" s="13">
        <v>1</v>
      </c>
    </row>
    <row r="6" spans="1:13" x14ac:dyDescent="0.3">
      <c r="A6">
        <v>5</v>
      </c>
      <c r="B6" t="s">
        <v>75</v>
      </c>
      <c r="C6" s="13">
        <f t="shared" si="0"/>
        <v>7</v>
      </c>
      <c r="D6">
        <v>3</v>
      </c>
      <c r="E6">
        <v>4</v>
      </c>
      <c r="F6">
        <v>0</v>
      </c>
      <c r="G6" t="str">
        <f t="shared" si="1"/>
        <v>ok</v>
      </c>
      <c r="H6" t="s">
        <v>71</v>
      </c>
      <c r="J6" s="13">
        <v>0.90909090909090906</v>
      </c>
      <c r="K6" s="13">
        <v>1</v>
      </c>
    </row>
    <row r="7" spans="1:13" x14ac:dyDescent="0.3">
      <c r="A7">
        <v>6</v>
      </c>
      <c r="B7" t="s">
        <v>76</v>
      </c>
      <c r="C7" s="16">
        <f t="shared" si="0"/>
        <v>9</v>
      </c>
      <c r="D7">
        <v>3</v>
      </c>
      <c r="E7">
        <v>6</v>
      </c>
      <c r="F7">
        <v>0</v>
      </c>
      <c r="G7" t="str">
        <f t="shared" si="1"/>
        <v>ok</v>
      </c>
      <c r="H7" t="s">
        <v>71</v>
      </c>
      <c r="J7" s="16">
        <v>0.18181818181818182</v>
      </c>
      <c r="K7" s="16">
        <v>0.5</v>
      </c>
      <c r="M7">
        <f>AVERAGE(K7:K11)</f>
        <v>0.36857142857142855</v>
      </c>
    </row>
    <row r="8" spans="1:13" x14ac:dyDescent="0.3">
      <c r="A8">
        <v>7</v>
      </c>
      <c r="B8" t="s">
        <v>77</v>
      </c>
      <c r="C8" s="16">
        <f t="shared" si="0"/>
        <v>11</v>
      </c>
      <c r="D8">
        <v>4</v>
      </c>
      <c r="E8">
        <v>6</v>
      </c>
      <c r="F8">
        <v>1</v>
      </c>
      <c r="G8" t="str">
        <f t="shared" si="1"/>
        <v>ok</v>
      </c>
      <c r="H8" t="s">
        <v>78</v>
      </c>
      <c r="I8" t="s">
        <v>79</v>
      </c>
      <c r="J8" s="16">
        <v>0.18181818181818182</v>
      </c>
      <c r="K8" s="16">
        <v>0.6</v>
      </c>
    </row>
    <row r="9" spans="1:13" x14ac:dyDescent="0.3">
      <c r="A9">
        <v>8</v>
      </c>
      <c r="B9" t="s">
        <v>80</v>
      </c>
      <c r="C9" s="16">
        <f t="shared" si="0"/>
        <v>11</v>
      </c>
      <c r="D9">
        <v>3</v>
      </c>
      <c r="E9">
        <v>7</v>
      </c>
      <c r="F9">
        <v>1</v>
      </c>
      <c r="G9" t="str">
        <f t="shared" si="1"/>
        <v>ok</v>
      </c>
      <c r="H9" t="s">
        <v>78</v>
      </c>
      <c r="I9" t="s">
        <v>81</v>
      </c>
      <c r="J9" s="16">
        <v>0</v>
      </c>
      <c r="K9" s="16">
        <v>0.4</v>
      </c>
    </row>
    <row r="10" spans="1:13" x14ac:dyDescent="0.3">
      <c r="A10">
        <v>9</v>
      </c>
      <c r="B10" t="s">
        <v>82</v>
      </c>
      <c r="C10" s="16">
        <f t="shared" si="0"/>
        <v>19</v>
      </c>
      <c r="D10">
        <v>9</v>
      </c>
      <c r="E10">
        <v>9</v>
      </c>
      <c r="F10">
        <v>1</v>
      </c>
      <c r="G10" t="str">
        <f t="shared" si="1"/>
        <v>ok</v>
      </c>
      <c r="H10" t="s">
        <v>78</v>
      </c>
      <c r="I10" t="s">
        <v>83</v>
      </c>
      <c r="J10" s="16">
        <v>0</v>
      </c>
      <c r="K10" s="16">
        <v>0.14285714285714285</v>
      </c>
    </row>
    <row r="11" spans="1:13" x14ac:dyDescent="0.3">
      <c r="A11">
        <v>10</v>
      </c>
      <c r="B11" t="s">
        <v>84</v>
      </c>
      <c r="C11" s="16">
        <f t="shared" si="0"/>
        <v>20</v>
      </c>
      <c r="D11">
        <v>7</v>
      </c>
      <c r="E11">
        <v>11</v>
      </c>
      <c r="F11">
        <v>2</v>
      </c>
      <c r="G11" t="str">
        <f t="shared" si="1"/>
        <v>ok</v>
      </c>
      <c r="H11" t="s">
        <v>78</v>
      </c>
      <c r="I11" t="s">
        <v>85</v>
      </c>
      <c r="J11" s="16">
        <v>0</v>
      </c>
      <c r="K11" s="16">
        <v>0.2</v>
      </c>
    </row>
    <row r="15" spans="1:13" x14ac:dyDescent="0.3">
      <c r="C15" t="s">
        <v>52</v>
      </c>
    </row>
    <row r="16" spans="1:13" ht="15" thickBot="1" x14ac:dyDescent="0.35"/>
    <row r="17" spans="3:5" x14ac:dyDescent="0.3">
      <c r="C17" s="8"/>
      <c r="D17" s="8" t="s">
        <v>16</v>
      </c>
      <c r="E17" s="8" t="s">
        <v>17</v>
      </c>
    </row>
    <row r="18" spans="3:5" x14ac:dyDescent="0.3">
      <c r="C18" t="s">
        <v>18</v>
      </c>
      <c r="D18">
        <v>0.98000000000000009</v>
      </c>
      <c r="E18">
        <v>0.36857142857142855</v>
      </c>
    </row>
    <row r="19" spans="3:5" x14ac:dyDescent="0.3">
      <c r="C19" t="s">
        <v>19</v>
      </c>
      <c r="D19">
        <v>1.9999999999999992E-3</v>
      </c>
      <c r="E19">
        <v>3.779591836734697E-2</v>
      </c>
    </row>
    <row r="20" spans="3:5" x14ac:dyDescent="0.3">
      <c r="C20" t="s">
        <v>20</v>
      </c>
      <c r="D20">
        <v>5</v>
      </c>
      <c r="E20">
        <v>5</v>
      </c>
    </row>
    <row r="21" spans="3:5" x14ac:dyDescent="0.3">
      <c r="C21" t="s">
        <v>21</v>
      </c>
      <c r="D21">
        <v>0</v>
      </c>
    </row>
    <row r="22" spans="3:5" x14ac:dyDescent="0.3">
      <c r="C22" t="s">
        <v>22</v>
      </c>
      <c r="D22">
        <v>4</v>
      </c>
    </row>
    <row r="23" spans="3:5" x14ac:dyDescent="0.3">
      <c r="C23" t="s">
        <v>23</v>
      </c>
      <c r="D23">
        <v>6.8534849828577284</v>
      </c>
    </row>
    <row r="24" spans="3:5" x14ac:dyDescent="0.3">
      <c r="C24" t="s">
        <v>24</v>
      </c>
      <c r="D24">
        <v>1.1863636553812909E-3</v>
      </c>
    </row>
    <row r="25" spans="3:5" x14ac:dyDescent="0.3">
      <c r="C25" t="s">
        <v>25</v>
      </c>
      <c r="D25">
        <v>2.1318467863266499</v>
      </c>
    </row>
    <row r="26" spans="3:5" x14ac:dyDescent="0.3">
      <c r="C26" t="s">
        <v>26</v>
      </c>
      <c r="D26" s="13">
        <v>2.3727273107625817E-3</v>
      </c>
    </row>
    <row r="27" spans="3:5" ht="15" thickBot="1" x14ac:dyDescent="0.35">
      <c r="C27" s="7" t="s">
        <v>27</v>
      </c>
      <c r="D27" s="7">
        <v>2.7764451051977934</v>
      </c>
      <c r="E2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Allez-y Raw</vt:lpstr>
      <vt:lpstr>1.1. Allez-y Spelling</vt:lpstr>
      <vt:lpstr>1.2. Allez-y Meaning</vt:lpstr>
      <vt:lpstr>2. Conventional Raw</vt:lpstr>
      <vt:lpstr>2.1. Conventional Spelling</vt:lpstr>
      <vt:lpstr>2.2. Conventional Meaning</vt:lpstr>
      <vt:lpstr>B.Allez-y Group Phrase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Nugroho</dc:creator>
  <cp:lastModifiedBy>Joan Nugroho</cp:lastModifiedBy>
  <dcterms:created xsi:type="dcterms:W3CDTF">2024-02-15T16:57:36Z</dcterms:created>
  <dcterms:modified xsi:type="dcterms:W3CDTF">2024-05-10T18:28:50Z</dcterms:modified>
</cp:coreProperties>
</file>