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Calculation" sheetId="1" r:id="rId4"/>
    <sheet state="visible" name="Assignment_01" sheetId="2" r:id="rId5"/>
  </sheets>
  <definedNames/>
  <calcPr/>
</workbook>
</file>

<file path=xl/sharedStrings.xml><?xml version="1.0" encoding="utf-8"?>
<sst xmlns="http://schemas.openxmlformats.org/spreadsheetml/2006/main" count="252" uniqueCount="84">
  <si>
    <t>Sr. No.</t>
  </si>
  <si>
    <t>Student Name</t>
  </si>
  <si>
    <t>Marks 1</t>
  </si>
  <si>
    <t>Marks 2</t>
  </si>
  <si>
    <t>Marks 3</t>
  </si>
  <si>
    <t>Marks 4</t>
  </si>
  <si>
    <t>Marks 5</t>
  </si>
  <si>
    <t>Total Marks</t>
  </si>
  <si>
    <t>MAX</t>
  </si>
  <si>
    <t>MIN</t>
  </si>
  <si>
    <t>AVERAGE</t>
  </si>
  <si>
    <t>COUNT</t>
  </si>
  <si>
    <t>nth MAX</t>
  </si>
  <si>
    <t>nth MIN</t>
  </si>
  <si>
    <t>Count &gt; 40</t>
  </si>
  <si>
    <t>Count &gt;40 &amp; &lt;80</t>
  </si>
  <si>
    <t>ANJU BALI</t>
  </si>
  <si>
    <t>ANURAG NANDAN</t>
  </si>
  <si>
    <t>CHAMAN LAL</t>
  </si>
  <si>
    <t>KRISHAN PRASAD</t>
  </si>
  <si>
    <t>KUSUM LATA</t>
  </si>
  <si>
    <t>LAKSHMI</t>
  </si>
  <si>
    <t>MADHUBALA</t>
  </si>
  <si>
    <t>MAHESH CHANDER</t>
  </si>
  <si>
    <t>MEENU BHUTIA</t>
  </si>
  <si>
    <t>NEELAM BISHT</t>
  </si>
  <si>
    <t>NIRMALA MINZ</t>
  </si>
  <si>
    <t>RUBY BATRA</t>
  </si>
  <si>
    <t>VIJAY KUMAR</t>
  </si>
  <si>
    <t>YASHODA RANA</t>
  </si>
  <si>
    <t>Assign#01</t>
  </si>
  <si>
    <t>Calculate the Following from below table?</t>
  </si>
  <si>
    <t>Total Revenue</t>
  </si>
  <si>
    <t>Total Cost</t>
  </si>
  <si>
    <t>Total Profit</t>
  </si>
  <si>
    <t>Top 5 Revenue</t>
  </si>
  <si>
    <t>Bottom 5 Revenue</t>
  </si>
  <si>
    <t>Sum</t>
  </si>
  <si>
    <t>Average</t>
  </si>
  <si>
    <t>Maximum</t>
  </si>
  <si>
    <t>Minimum</t>
  </si>
  <si>
    <t>2nd Max</t>
  </si>
  <si>
    <t>2nd Min</t>
  </si>
  <si>
    <t>Branch</t>
  </si>
  <si>
    <t>Item Type</t>
  </si>
  <si>
    <t>Order Date</t>
  </si>
  <si>
    <t>Units Sold</t>
  </si>
  <si>
    <t>Unit Price</t>
  </si>
  <si>
    <t>Unit Cost</t>
  </si>
  <si>
    <t>Mumbai</t>
  </si>
  <si>
    <t>Office Supplies</t>
  </si>
  <si>
    <t>Delhi</t>
  </si>
  <si>
    <t>Bangalore</t>
  </si>
  <si>
    <t>Hyderabad</t>
  </si>
  <si>
    <t>Ahmedabad</t>
  </si>
  <si>
    <t>Chennai</t>
  </si>
  <si>
    <t>Furniture</t>
  </si>
  <si>
    <t>Kolkata</t>
  </si>
  <si>
    <t>Surat</t>
  </si>
  <si>
    <t>Vadodara</t>
  </si>
  <si>
    <t>Technology</t>
  </si>
  <si>
    <t>Pune</t>
  </si>
  <si>
    <t>Jaipur</t>
  </si>
  <si>
    <t>Lucknow</t>
  </si>
  <si>
    <t>Kanpur</t>
  </si>
  <si>
    <t>Nagpur</t>
  </si>
  <si>
    <t>Indore</t>
  </si>
  <si>
    <t>Thane</t>
  </si>
  <si>
    <t>Patna</t>
  </si>
  <si>
    <t>Ludhiana</t>
  </si>
  <si>
    <t>Agra</t>
  </si>
  <si>
    <t>Nashik</t>
  </si>
  <si>
    <t>Varanasi</t>
  </si>
  <si>
    <t>Ranchi</t>
  </si>
  <si>
    <t>Gwalior</t>
  </si>
  <si>
    <t>Jabalpur</t>
  </si>
  <si>
    <t>Coimbatore</t>
  </si>
  <si>
    <t>Vijayawada</t>
  </si>
  <si>
    <t>Madurai</t>
  </si>
  <si>
    <t>Raipur</t>
  </si>
  <si>
    <t>Guwahati</t>
  </si>
  <si>
    <t>Bhubaneswar</t>
  </si>
  <si>
    <t>Noida</t>
  </si>
  <si>
    <t>Kochi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</si>
</sst>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b/>
      <sz val="14.0"/>
      <color theme="1"/>
      <name val="&quot;Google Sans Mono&quot;"/>
    </font>
    <font>
      <b/>
      <sz val="14.0"/>
      <color theme="1"/>
      <name val="Times New Roman"/>
    </font>
    <font>
      <sz val="11.0"/>
      <color theme="1"/>
      <name val="Calibri"/>
    </font>
    <font>
      <b/>
      <sz val="12.0"/>
      <color rgb="FF0070C0"/>
      <name val="Calibri"/>
    </font>
    <font>
      <b/>
      <i/>
      <sz val="11.0"/>
      <color theme="1"/>
      <name val="Calibri"/>
    </font>
    <font>
      <b/>
      <sz val="12.0"/>
      <color theme="1"/>
      <name val="Calibri"/>
    </font>
    <font>
      <i/>
      <sz val="12.0"/>
      <color theme="1"/>
      <name val="Calibri"/>
    </font>
    <font>
      <sz val="12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E5B8B7"/>
        <bgColor rgb="FFE5B8B7"/>
      </patternFill>
    </fill>
    <fill>
      <patternFill patternType="solid">
        <fgColor rgb="FFD6E3BC"/>
        <bgColor rgb="FFD6E3B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1" fillId="0" fontId="1" numFmtId="0" xfId="0" applyBorder="1" applyFont="1"/>
    <xf borderId="0" fillId="3" fontId="3" numFmtId="0" xfId="0" applyAlignment="1" applyFill="1" applyFont="1">
      <alignment readingOrder="0"/>
    </xf>
    <xf borderId="0" fillId="0" fontId="1" numFmtId="0" xfId="0" applyFont="1"/>
    <xf borderId="0" fillId="0" fontId="2" numFmtId="0" xfId="0" applyFont="1"/>
    <xf borderId="2" fillId="2" fontId="4" numFmtId="0" xfId="0" applyAlignment="1" applyBorder="1" applyFont="1">
      <alignment horizontal="center" vertical="center"/>
    </xf>
    <xf borderId="2" fillId="2" fontId="4" numFmtId="0" xfId="0" applyAlignment="1" applyBorder="1" applyFont="1">
      <alignment vertical="center"/>
    </xf>
    <xf borderId="1" fillId="0" fontId="5" numFmtId="0" xfId="0" applyBorder="1" applyFont="1"/>
    <xf borderId="1" fillId="2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vertical="center"/>
    </xf>
    <xf borderId="1" fillId="4" fontId="8" numFmtId="0" xfId="0" applyAlignment="1" applyBorder="1" applyFill="1" applyFont="1">
      <alignment horizontal="left" vertical="center"/>
    </xf>
    <xf borderId="1" fillId="4" fontId="8" numFmtId="0" xfId="0" applyAlignment="1" applyBorder="1" applyFont="1">
      <alignment horizontal="left" readingOrder="0" vertical="center"/>
    </xf>
    <xf borderId="1" fillId="5" fontId="9" numFmtId="0" xfId="0" applyAlignment="1" applyBorder="1" applyFill="1" applyFont="1">
      <alignment vertical="center"/>
    </xf>
    <xf borderId="1" fillId="0" fontId="5" numFmtId="0" xfId="0" applyAlignment="1" applyBorder="1" applyFont="1">
      <alignment vertical="center"/>
    </xf>
    <xf borderId="1" fillId="6" fontId="7" numFmtId="0" xfId="0" applyAlignment="1" applyBorder="1" applyFill="1" applyFont="1">
      <alignment horizontal="center" vertical="center"/>
    </xf>
    <xf borderId="0" fillId="0" fontId="10" numFmtId="0" xfId="0" applyAlignment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10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24.43"/>
    <col customWidth="1" min="3" max="7" width="11.14"/>
    <col customWidth="1" min="8" max="14" width="15.86"/>
    <col customWidth="1" min="15" max="15" width="18.0"/>
    <col customWidth="1" min="16" max="26" width="22.71"/>
  </cols>
  <sheetData>
    <row r="1" ht="23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ht="17.25" customHeight="1">
      <c r="A2" s="4">
        <v>1.0</v>
      </c>
      <c r="B2" s="5" t="s">
        <v>16</v>
      </c>
      <c r="C2" s="4">
        <v>11.0</v>
      </c>
      <c r="D2" s="4">
        <v>22.0</v>
      </c>
      <c r="E2" s="4">
        <v>99.0</v>
      </c>
      <c r="F2" s="4">
        <v>44.0</v>
      </c>
      <c r="G2" s="4">
        <v>55.0</v>
      </c>
      <c r="H2" s="6">
        <f t="shared" ref="H2:H15" si="1">SUM(C2:G2)</f>
        <v>231</v>
      </c>
      <c r="I2" s="6">
        <f t="shared" ref="I2:I15" si="2">MAX(C2:G2)</f>
        <v>99</v>
      </c>
      <c r="J2" s="6">
        <f t="shared" ref="J2:J15" si="3">MIN(C2:G2)</f>
        <v>11</v>
      </c>
      <c r="K2" s="6">
        <f t="shared" ref="K2:K15" si="4">AVERAGE(C2:G2)</f>
        <v>46.2</v>
      </c>
      <c r="L2" s="6">
        <f t="shared" ref="L2:L15" si="5">COUNT(C2:G2)</f>
        <v>5</v>
      </c>
      <c r="M2" s="6">
        <f t="shared" ref="M2:M15" si="6">LARGE(C2:G2,3)</f>
        <v>44</v>
      </c>
      <c r="N2" s="6">
        <f t="shared" ref="N2:N15" si="7">SMALL(C2:G2,3)</f>
        <v>44</v>
      </c>
      <c r="O2" s="7">
        <f t="shared" ref="O2:O15" si="8">COUNTIF(C2:G2,"&gt;40")</f>
        <v>3</v>
      </c>
      <c r="P2" s="6">
        <f t="shared" ref="P2:P15" si="9">COUNTIFS(C2:G2,"&gt;=40",C2:G2,"&lt;=80")</f>
        <v>2</v>
      </c>
      <c r="Q2" s="8"/>
      <c r="R2" s="8"/>
      <c r="S2" s="8"/>
      <c r="T2" s="8"/>
      <c r="U2" s="9"/>
      <c r="V2" s="9"/>
      <c r="W2" s="9"/>
      <c r="X2" s="9"/>
      <c r="Y2" s="9"/>
      <c r="Z2" s="9"/>
    </row>
    <row r="3" ht="17.25" customHeight="1">
      <c r="A3" s="4">
        <v>2.0</v>
      </c>
      <c r="B3" s="5" t="s">
        <v>17</v>
      </c>
      <c r="C3" s="4">
        <v>77.0</v>
      </c>
      <c r="D3" s="4">
        <v>88.0</v>
      </c>
      <c r="E3" s="4">
        <v>89.0</v>
      </c>
      <c r="F3" s="4">
        <v>32.0</v>
      </c>
      <c r="G3" s="4">
        <v>77.0</v>
      </c>
      <c r="H3" s="6">
        <f t="shared" si="1"/>
        <v>363</v>
      </c>
      <c r="I3" s="6">
        <f t="shared" si="2"/>
        <v>89</v>
      </c>
      <c r="J3" s="6">
        <f t="shared" si="3"/>
        <v>32</v>
      </c>
      <c r="K3" s="6">
        <f t="shared" si="4"/>
        <v>72.6</v>
      </c>
      <c r="L3" s="6">
        <f t="shared" si="5"/>
        <v>5</v>
      </c>
      <c r="M3" s="6">
        <f t="shared" si="6"/>
        <v>77</v>
      </c>
      <c r="N3" s="6">
        <f t="shared" si="7"/>
        <v>77</v>
      </c>
      <c r="O3" s="7">
        <f t="shared" si="8"/>
        <v>4</v>
      </c>
      <c r="P3" s="6">
        <f t="shared" si="9"/>
        <v>2</v>
      </c>
      <c r="Q3" s="8"/>
      <c r="R3" s="8"/>
      <c r="S3" s="8"/>
      <c r="T3" s="8"/>
      <c r="U3" s="9"/>
      <c r="V3" s="9"/>
      <c r="W3" s="9"/>
      <c r="X3" s="9"/>
      <c r="Y3" s="9"/>
      <c r="Z3" s="9"/>
    </row>
    <row r="4" ht="17.25" customHeight="1">
      <c r="A4" s="4">
        <v>3.0</v>
      </c>
      <c r="B4" s="5" t="s">
        <v>18</v>
      </c>
      <c r="C4" s="4">
        <v>45.0</v>
      </c>
      <c r="D4" s="4">
        <v>99.0</v>
      </c>
      <c r="E4" s="4">
        <v>99.0</v>
      </c>
      <c r="F4" s="4">
        <v>66.0</v>
      </c>
      <c r="G4" s="4">
        <v>99.0</v>
      </c>
      <c r="H4" s="6">
        <f t="shared" si="1"/>
        <v>408</v>
      </c>
      <c r="I4" s="6">
        <f t="shared" si="2"/>
        <v>99</v>
      </c>
      <c r="J4" s="6">
        <f t="shared" si="3"/>
        <v>45</v>
      </c>
      <c r="K4" s="6">
        <f t="shared" si="4"/>
        <v>81.6</v>
      </c>
      <c r="L4" s="6">
        <f t="shared" si="5"/>
        <v>5</v>
      </c>
      <c r="M4" s="6">
        <f t="shared" si="6"/>
        <v>99</v>
      </c>
      <c r="N4" s="6">
        <f t="shared" si="7"/>
        <v>99</v>
      </c>
      <c r="O4" s="7">
        <f t="shared" si="8"/>
        <v>5</v>
      </c>
      <c r="P4" s="6">
        <f t="shared" si="9"/>
        <v>2</v>
      </c>
      <c r="Q4" s="8"/>
      <c r="R4" s="8"/>
      <c r="S4" s="8"/>
      <c r="T4" s="8"/>
      <c r="U4" s="9"/>
      <c r="V4" s="9"/>
      <c r="W4" s="9"/>
      <c r="X4" s="9"/>
      <c r="Y4" s="9"/>
      <c r="Z4" s="9"/>
    </row>
    <row r="5" ht="17.25" customHeight="1">
      <c r="A5" s="4">
        <v>4.0</v>
      </c>
      <c r="B5" s="5" t="s">
        <v>19</v>
      </c>
      <c r="C5" s="4">
        <v>23.0</v>
      </c>
      <c r="D5" s="4">
        <v>69.0</v>
      </c>
      <c r="E5" s="4">
        <v>22.0</v>
      </c>
      <c r="F5" s="4">
        <v>99.0</v>
      </c>
      <c r="G5" s="4">
        <v>51.0</v>
      </c>
      <c r="H5" s="6">
        <f t="shared" si="1"/>
        <v>264</v>
      </c>
      <c r="I5" s="6">
        <f t="shared" si="2"/>
        <v>99</v>
      </c>
      <c r="J5" s="6">
        <f t="shared" si="3"/>
        <v>22</v>
      </c>
      <c r="K5" s="6">
        <f t="shared" si="4"/>
        <v>52.8</v>
      </c>
      <c r="L5" s="6">
        <f t="shared" si="5"/>
        <v>5</v>
      </c>
      <c r="M5" s="6">
        <f t="shared" si="6"/>
        <v>51</v>
      </c>
      <c r="N5" s="6">
        <f t="shared" si="7"/>
        <v>51</v>
      </c>
      <c r="O5" s="7">
        <f t="shared" si="8"/>
        <v>3</v>
      </c>
      <c r="P5" s="6">
        <f t="shared" si="9"/>
        <v>2</v>
      </c>
      <c r="Q5" s="8"/>
      <c r="R5" s="8"/>
      <c r="S5" s="8"/>
      <c r="T5" s="8"/>
      <c r="U5" s="9"/>
      <c r="V5" s="9"/>
      <c r="W5" s="9"/>
      <c r="X5" s="9"/>
      <c r="Y5" s="9"/>
      <c r="Z5" s="9"/>
    </row>
    <row r="6" ht="17.25" customHeight="1">
      <c r="A6" s="4">
        <v>5.0</v>
      </c>
      <c r="B6" s="5" t="s">
        <v>20</v>
      </c>
      <c r="C6" s="4">
        <v>56.0</v>
      </c>
      <c r="D6" s="4">
        <v>39.0</v>
      </c>
      <c r="E6" s="4">
        <v>77.0</v>
      </c>
      <c r="F6" s="4">
        <v>22.0</v>
      </c>
      <c r="G6" s="4">
        <v>39.0</v>
      </c>
      <c r="H6" s="6">
        <f t="shared" si="1"/>
        <v>233</v>
      </c>
      <c r="I6" s="6">
        <f t="shared" si="2"/>
        <v>77</v>
      </c>
      <c r="J6" s="6">
        <f t="shared" si="3"/>
        <v>22</v>
      </c>
      <c r="K6" s="6">
        <f t="shared" si="4"/>
        <v>46.6</v>
      </c>
      <c r="L6" s="6">
        <f t="shared" si="5"/>
        <v>5</v>
      </c>
      <c r="M6" s="6">
        <f t="shared" si="6"/>
        <v>39</v>
      </c>
      <c r="N6" s="6">
        <f t="shared" si="7"/>
        <v>39</v>
      </c>
      <c r="O6" s="7">
        <f t="shared" si="8"/>
        <v>2</v>
      </c>
      <c r="P6" s="6">
        <f t="shared" si="9"/>
        <v>2</v>
      </c>
      <c r="Q6" s="8"/>
      <c r="R6" s="8"/>
      <c r="S6" s="8"/>
      <c r="T6" s="8"/>
      <c r="U6" s="9"/>
      <c r="V6" s="9"/>
      <c r="W6" s="9"/>
      <c r="X6" s="9"/>
      <c r="Y6" s="9"/>
      <c r="Z6" s="9"/>
    </row>
    <row r="7" ht="17.25" customHeight="1">
      <c r="A7" s="4">
        <v>6.0</v>
      </c>
      <c r="B7" s="5" t="s">
        <v>21</v>
      </c>
      <c r="C7" s="4">
        <v>78.0</v>
      </c>
      <c r="D7" s="4">
        <v>61.0</v>
      </c>
      <c r="E7" s="4">
        <v>18.0</v>
      </c>
      <c r="F7" s="4">
        <v>11.0</v>
      </c>
      <c r="G7" s="4">
        <v>55.0</v>
      </c>
      <c r="H7" s="6">
        <f t="shared" si="1"/>
        <v>223</v>
      </c>
      <c r="I7" s="6">
        <f t="shared" si="2"/>
        <v>78</v>
      </c>
      <c r="J7" s="6">
        <f t="shared" si="3"/>
        <v>11</v>
      </c>
      <c r="K7" s="6">
        <f t="shared" si="4"/>
        <v>44.6</v>
      </c>
      <c r="L7" s="6">
        <f t="shared" si="5"/>
        <v>5</v>
      </c>
      <c r="M7" s="6">
        <f t="shared" si="6"/>
        <v>55</v>
      </c>
      <c r="N7" s="6">
        <f t="shared" si="7"/>
        <v>55</v>
      </c>
      <c r="O7" s="7">
        <f t="shared" si="8"/>
        <v>3</v>
      </c>
      <c r="P7" s="6">
        <f t="shared" si="9"/>
        <v>3</v>
      </c>
      <c r="Q7" s="8"/>
      <c r="R7" s="8"/>
      <c r="S7" s="8"/>
      <c r="T7" s="8"/>
      <c r="U7" s="9"/>
      <c r="V7" s="9"/>
      <c r="W7" s="9"/>
      <c r="X7" s="9"/>
      <c r="Y7" s="9"/>
      <c r="Z7" s="9"/>
    </row>
    <row r="8" ht="17.25" customHeight="1">
      <c r="A8" s="4">
        <v>7.0</v>
      </c>
      <c r="B8" s="5" t="s">
        <v>22</v>
      </c>
      <c r="C8" s="4">
        <v>88.0</v>
      </c>
      <c r="D8" s="4">
        <v>67.0</v>
      </c>
      <c r="E8" s="4">
        <v>91.0</v>
      </c>
      <c r="F8" s="4">
        <v>55.0</v>
      </c>
      <c r="G8" s="4">
        <v>77.0</v>
      </c>
      <c r="H8" s="6">
        <f t="shared" si="1"/>
        <v>378</v>
      </c>
      <c r="I8" s="6">
        <f t="shared" si="2"/>
        <v>91</v>
      </c>
      <c r="J8" s="6">
        <f t="shared" si="3"/>
        <v>55</v>
      </c>
      <c r="K8" s="6">
        <f t="shared" si="4"/>
        <v>75.6</v>
      </c>
      <c r="L8" s="6">
        <f t="shared" si="5"/>
        <v>5</v>
      </c>
      <c r="M8" s="6">
        <f t="shared" si="6"/>
        <v>77</v>
      </c>
      <c r="N8" s="6">
        <f t="shared" si="7"/>
        <v>77</v>
      </c>
      <c r="O8" s="7">
        <f t="shared" si="8"/>
        <v>5</v>
      </c>
      <c r="P8" s="6">
        <f t="shared" si="9"/>
        <v>3</v>
      </c>
      <c r="Q8" s="8"/>
      <c r="R8" s="8"/>
      <c r="S8" s="8"/>
      <c r="T8" s="8"/>
      <c r="U8" s="9"/>
      <c r="V8" s="9"/>
      <c r="W8" s="9"/>
      <c r="X8" s="9"/>
      <c r="Y8" s="9"/>
      <c r="Z8" s="9"/>
    </row>
    <row r="9" ht="17.25" customHeight="1">
      <c r="A9" s="4">
        <v>8.0</v>
      </c>
      <c r="B9" s="5" t="s">
        <v>23</v>
      </c>
      <c r="C9" s="4">
        <v>45.0</v>
      </c>
      <c r="D9" s="4">
        <v>88.0</v>
      </c>
      <c r="E9" s="4">
        <v>55.0</v>
      </c>
      <c r="F9" s="4">
        <v>77.0</v>
      </c>
      <c r="G9" s="4">
        <v>22.0</v>
      </c>
      <c r="H9" s="6">
        <f t="shared" si="1"/>
        <v>287</v>
      </c>
      <c r="I9" s="6">
        <f t="shared" si="2"/>
        <v>88</v>
      </c>
      <c r="J9" s="6">
        <f t="shared" si="3"/>
        <v>22</v>
      </c>
      <c r="K9" s="6">
        <f t="shared" si="4"/>
        <v>57.4</v>
      </c>
      <c r="L9" s="6">
        <f t="shared" si="5"/>
        <v>5</v>
      </c>
      <c r="M9" s="6">
        <f t="shared" si="6"/>
        <v>55</v>
      </c>
      <c r="N9" s="6">
        <f t="shared" si="7"/>
        <v>55</v>
      </c>
      <c r="O9" s="7">
        <f t="shared" si="8"/>
        <v>4</v>
      </c>
      <c r="P9" s="6">
        <f t="shared" si="9"/>
        <v>3</v>
      </c>
      <c r="Q9" s="8"/>
      <c r="R9" s="8"/>
      <c r="S9" s="8"/>
      <c r="T9" s="9"/>
      <c r="U9" s="9"/>
      <c r="V9" s="9"/>
      <c r="W9" s="9"/>
      <c r="X9" s="9"/>
      <c r="Y9" s="9"/>
      <c r="Z9" s="9"/>
    </row>
    <row r="10" ht="17.25" customHeight="1">
      <c r="A10" s="4">
        <v>9.0</v>
      </c>
      <c r="B10" s="5" t="s">
        <v>24</v>
      </c>
      <c r="C10" s="4">
        <v>23.0</v>
      </c>
      <c r="D10" s="4">
        <v>69.0</v>
      </c>
      <c r="E10" s="4">
        <v>33.0</v>
      </c>
      <c r="F10" s="4">
        <v>44.0</v>
      </c>
      <c r="G10" s="4">
        <v>51.0</v>
      </c>
      <c r="H10" s="6">
        <f t="shared" si="1"/>
        <v>220</v>
      </c>
      <c r="I10" s="6">
        <f t="shared" si="2"/>
        <v>69</v>
      </c>
      <c r="J10" s="6">
        <f t="shared" si="3"/>
        <v>23</v>
      </c>
      <c r="K10" s="6">
        <f t="shared" si="4"/>
        <v>44</v>
      </c>
      <c r="L10" s="6">
        <f t="shared" si="5"/>
        <v>5</v>
      </c>
      <c r="M10" s="6">
        <f t="shared" si="6"/>
        <v>44</v>
      </c>
      <c r="N10" s="6">
        <f t="shared" si="7"/>
        <v>44</v>
      </c>
      <c r="O10" s="7">
        <f t="shared" si="8"/>
        <v>3</v>
      </c>
      <c r="P10" s="6">
        <f t="shared" si="9"/>
        <v>3</v>
      </c>
      <c r="Q10" s="8"/>
      <c r="R10" s="8"/>
      <c r="S10" s="8"/>
      <c r="T10" s="9"/>
      <c r="U10" s="9"/>
      <c r="V10" s="9"/>
      <c r="W10" s="9"/>
      <c r="X10" s="9"/>
      <c r="Y10" s="9"/>
      <c r="Z10" s="9"/>
    </row>
    <row r="11" ht="17.25" customHeight="1">
      <c r="A11" s="4">
        <v>10.0</v>
      </c>
      <c r="B11" s="5" t="s">
        <v>25</v>
      </c>
      <c r="C11" s="4">
        <v>23.0</v>
      </c>
      <c r="D11" s="4">
        <v>45.0</v>
      </c>
      <c r="E11" s="4">
        <v>96.0</v>
      </c>
      <c r="F11" s="4">
        <v>34.0</v>
      </c>
      <c r="G11" s="4">
        <v>56.0</v>
      </c>
      <c r="H11" s="6">
        <f t="shared" si="1"/>
        <v>254</v>
      </c>
      <c r="I11" s="6">
        <f t="shared" si="2"/>
        <v>96</v>
      </c>
      <c r="J11" s="6">
        <f t="shared" si="3"/>
        <v>23</v>
      </c>
      <c r="K11" s="6">
        <f t="shared" si="4"/>
        <v>50.8</v>
      </c>
      <c r="L11" s="6">
        <f t="shared" si="5"/>
        <v>5</v>
      </c>
      <c r="M11" s="6">
        <f t="shared" si="6"/>
        <v>45</v>
      </c>
      <c r="N11" s="6">
        <f t="shared" si="7"/>
        <v>45</v>
      </c>
      <c r="O11" s="7">
        <f t="shared" si="8"/>
        <v>3</v>
      </c>
      <c r="P11" s="6">
        <f t="shared" si="9"/>
        <v>2</v>
      </c>
      <c r="Q11" s="8"/>
      <c r="R11" s="8"/>
      <c r="S11" s="8"/>
      <c r="T11" s="9"/>
      <c r="U11" s="9"/>
      <c r="V11" s="9"/>
      <c r="W11" s="9"/>
      <c r="X11" s="9"/>
      <c r="Y11" s="9"/>
      <c r="Z11" s="9"/>
    </row>
    <row r="12" ht="17.25" customHeight="1">
      <c r="A12" s="4">
        <v>11.0</v>
      </c>
      <c r="B12" s="5" t="s">
        <v>26</v>
      </c>
      <c r="C12" s="4">
        <v>56.0</v>
      </c>
      <c r="D12" s="4">
        <v>45.0</v>
      </c>
      <c r="E12" s="4">
        <v>37.0</v>
      </c>
      <c r="F12" s="4">
        <v>77.0</v>
      </c>
      <c r="G12" s="4">
        <v>66.0</v>
      </c>
      <c r="H12" s="6">
        <f t="shared" si="1"/>
        <v>281</v>
      </c>
      <c r="I12" s="6">
        <f t="shared" si="2"/>
        <v>77</v>
      </c>
      <c r="J12" s="6">
        <f t="shared" si="3"/>
        <v>37</v>
      </c>
      <c r="K12" s="6">
        <f t="shared" si="4"/>
        <v>56.2</v>
      </c>
      <c r="L12" s="6">
        <f t="shared" si="5"/>
        <v>5</v>
      </c>
      <c r="M12" s="6">
        <f t="shared" si="6"/>
        <v>56</v>
      </c>
      <c r="N12" s="6">
        <f t="shared" si="7"/>
        <v>56</v>
      </c>
      <c r="O12" s="7">
        <f t="shared" si="8"/>
        <v>4</v>
      </c>
      <c r="P12" s="6">
        <f t="shared" si="9"/>
        <v>4</v>
      </c>
      <c r="Q12" s="8"/>
      <c r="R12" s="8"/>
      <c r="S12" s="8"/>
      <c r="T12" s="9"/>
      <c r="U12" s="9"/>
      <c r="V12" s="9"/>
      <c r="W12" s="9"/>
      <c r="X12" s="9"/>
      <c r="Y12" s="9"/>
      <c r="Z12" s="9"/>
    </row>
    <row r="13" ht="17.25" customHeight="1">
      <c r="A13" s="4">
        <v>12.0</v>
      </c>
      <c r="B13" s="5" t="s">
        <v>27</v>
      </c>
      <c r="C13" s="4">
        <v>69.0</v>
      </c>
      <c r="D13" s="4">
        <v>44.0</v>
      </c>
      <c r="E13" s="4">
        <v>12.0</v>
      </c>
      <c r="F13" s="4">
        <v>87.0</v>
      </c>
      <c r="G13" s="4">
        <v>56.0</v>
      </c>
      <c r="H13" s="6">
        <f t="shared" si="1"/>
        <v>268</v>
      </c>
      <c r="I13" s="6">
        <f t="shared" si="2"/>
        <v>87</v>
      </c>
      <c r="J13" s="6">
        <f t="shared" si="3"/>
        <v>12</v>
      </c>
      <c r="K13" s="6">
        <f t="shared" si="4"/>
        <v>53.6</v>
      </c>
      <c r="L13" s="6">
        <f t="shared" si="5"/>
        <v>5</v>
      </c>
      <c r="M13" s="6">
        <f t="shared" si="6"/>
        <v>56</v>
      </c>
      <c r="N13" s="6">
        <f t="shared" si="7"/>
        <v>56</v>
      </c>
      <c r="O13" s="7">
        <f t="shared" si="8"/>
        <v>4</v>
      </c>
      <c r="P13" s="6">
        <f t="shared" si="9"/>
        <v>3</v>
      </c>
      <c r="Q13" s="8"/>
      <c r="R13" s="8"/>
      <c r="S13" s="8"/>
      <c r="T13" s="9"/>
      <c r="U13" s="9"/>
      <c r="V13" s="9"/>
      <c r="W13" s="9"/>
      <c r="X13" s="9"/>
      <c r="Y13" s="9"/>
      <c r="Z13" s="9"/>
    </row>
    <row r="14" ht="17.25" customHeight="1">
      <c r="A14" s="4">
        <v>13.0</v>
      </c>
      <c r="B14" s="5" t="s">
        <v>28</v>
      </c>
      <c r="C14" s="4">
        <v>76.0</v>
      </c>
      <c r="D14" s="4">
        <v>22.0</v>
      </c>
      <c r="E14" s="4">
        <v>44.0</v>
      </c>
      <c r="F14" s="4">
        <v>66.0</v>
      </c>
      <c r="G14" s="4">
        <v>78.0</v>
      </c>
      <c r="H14" s="6">
        <f t="shared" si="1"/>
        <v>286</v>
      </c>
      <c r="I14" s="6">
        <f t="shared" si="2"/>
        <v>78</v>
      </c>
      <c r="J14" s="6">
        <f t="shared" si="3"/>
        <v>22</v>
      </c>
      <c r="K14" s="6">
        <f t="shared" si="4"/>
        <v>57.2</v>
      </c>
      <c r="L14" s="6">
        <f t="shared" si="5"/>
        <v>5</v>
      </c>
      <c r="M14" s="6">
        <f t="shared" si="6"/>
        <v>66</v>
      </c>
      <c r="N14" s="6">
        <f t="shared" si="7"/>
        <v>66</v>
      </c>
      <c r="O14" s="7">
        <f t="shared" si="8"/>
        <v>4</v>
      </c>
      <c r="P14" s="6">
        <f t="shared" si="9"/>
        <v>4</v>
      </c>
      <c r="Q14" s="8"/>
      <c r="R14" s="8"/>
      <c r="S14" s="8"/>
      <c r="T14" s="9"/>
      <c r="U14" s="9"/>
      <c r="V14" s="9"/>
      <c r="W14" s="9"/>
      <c r="X14" s="9"/>
      <c r="Y14" s="9"/>
      <c r="Z14" s="9"/>
    </row>
    <row r="15" ht="17.25" customHeight="1">
      <c r="A15" s="4">
        <v>14.0</v>
      </c>
      <c r="B15" s="5" t="s">
        <v>29</v>
      </c>
      <c r="C15" s="4">
        <v>87.0</v>
      </c>
      <c r="D15" s="4">
        <v>88.0</v>
      </c>
      <c r="E15" s="4">
        <v>77.0</v>
      </c>
      <c r="F15" s="4">
        <v>44.0</v>
      </c>
      <c r="G15" s="4">
        <v>66.0</v>
      </c>
      <c r="H15" s="6">
        <f t="shared" si="1"/>
        <v>362</v>
      </c>
      <c r="I15" s="6">
        <f t="shared" si="2"/>
        <v>88</v>
      </c>
      <c r="J15" s="6">
        <f t="shared" si="3"/>
        <v>44</v>
      </c>
      <c r="K15" s="6">
        <f t="shared" si="4"/>
        <v>72.4</v>
      </c>
      <c r="L15" s="6">
        <f t="shared" si="5"/>
        <v>5</v>
      </c>
      <c r="M15" s="6">
        <f t="shared" si="6"/>
        <v>77</v>
      </c>
      <c r="N15" s="6">
        <f t="shared" si="7"/>
        <v>77</v>
      </c>
      <c r="O15" s="7">
        <f t="shared" si="8"/>
        <v>5</v>
      </c>
      <c r="P15" s="6">
        <f t="shared" si="9"/>
        <v>3</v>
      </c>
      <c r="Q15" s="8"/>
      <c r="R15" s="8"/>
      <c r="S15" s="8"/>
      <c r="T15" s="9"/>
      <c r="U15" s="9"/>
      <c r="V15" s="9"/>
      <c r="W15" s="9"/>
      <c r="X15" s="9"/>
      <c r="Y15" s="9"/>
      <c r="Z15" s="9"/>
    </row>
    <row r="16" ht="18.0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8.0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8.0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8.0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8.0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8.0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8.0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8.0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8.0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8.0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8.0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8.0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8.0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8.0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8.0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8.0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8.0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8.0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8.0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8.0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8.0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8.0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8.0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8.0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8.0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8.0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8.0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8.0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8.0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8.0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8.0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8.0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8.0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8.0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8.0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8.0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8.0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8.0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8.0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8.0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8.0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8.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8.0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8.0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8.0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8.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8.0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8.0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8.0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8.0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8.0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8.0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8.0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8.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8.0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8.0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8.0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8.0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8.0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8.0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8.0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8.0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8.0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8.0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8.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8.0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8.0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8.0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8.0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8.0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8.0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8.0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8.0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8.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8.0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8.0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8.0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8.0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8.0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8.0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8.0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8.0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8.0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8.0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8.0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8.0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8.0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8.0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8.0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8.0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8.0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8.0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8.0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8.0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8.0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8.0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8.0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8.0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8.0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8.0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8.0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8.0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8.0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8.0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8.0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8.0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8.0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8.0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8.0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8.0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8.0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8.0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8.0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8.0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8.0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8.0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8.0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8.0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8.0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8.0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8.0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8.0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8.0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8.0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8.0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8.0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8.0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8.0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8.0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8.0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8.0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8.0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8.0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8.0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8.0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8.0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8.0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8.0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8.0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8.0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8.0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8.0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8.0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8.0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8.0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8.0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8.0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8.0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8.0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8.0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8.0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8.0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8.0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8.0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8.0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8.0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8.0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8.0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8.0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8.0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8.0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8.0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8.0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8.0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8.0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8.0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8.0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8.0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8.0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8.0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8.0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8.0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8.0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8.0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8.0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8.0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8.0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8.0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8.0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8.0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8.0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8.0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8.0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8.0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8.0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8.0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8.0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8.0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8.0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8.0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8.0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8.0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8.0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8.0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8.0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8.0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8.0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8.0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8.0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8.0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8.0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8.0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8.0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8.0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8.0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8.0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8.0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8.0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8.0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8.0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8.0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8.0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8.0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8.0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8.0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8.0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8.0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8.0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8.0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8.0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8.0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8.0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8.0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8.0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8.0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8.0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8.0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8.0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8.0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8.0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8.0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8.0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8.0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8.0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8.0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8.0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8.0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8.0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8.0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8.0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8.0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8.0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8.0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8.0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8.0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8.0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8.0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8.0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8.0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8.0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8.0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8.0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8.0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8.0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8.0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8.0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8.0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8.0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8.0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8.0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8.0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8.0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8.0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8.0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8.0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8.0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8.0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8.0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8.0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8.0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8.0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8.0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8.0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8.0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8.0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8.0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8.0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8.0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8.0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8.0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8.0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8.0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8.0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8.0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8.0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8.0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8.0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8.0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8.0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8.0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8.0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8.0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8.0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8.0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8.0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8.0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8.0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8.0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8.0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8.0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8.0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8.0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8.0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8.0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8.0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8.0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8.0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8.0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8.0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8.0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8.0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8.0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8.0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8.0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8.0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8.0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8.0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8.0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8.0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8.0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8.0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8.0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8.0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8.0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8.0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8.0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8.0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8.0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8.0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8.0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8.0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8.0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8.0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8.0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8.0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8.0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8.0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8.0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8.0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8.0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8.0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8.0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8.0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8.0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8.0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8.0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8.0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8.0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8.0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8.0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8.0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8.0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8.0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8.0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8.0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8.0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8.0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8.0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8.0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8.0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8.0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8.0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8.0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8.0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8.0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8.0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8.0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8.0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8.0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8.0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8.0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8.0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8.0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8.0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8.0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8.0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8.0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8.0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8.0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8.0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8.0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8.0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8.0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8.0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8.0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8.0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8.0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8.0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8.0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8.0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8.0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8.0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8.0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8.0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8.0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8.0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8.0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8.0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8.0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8.0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8.0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8.0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8.0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8.0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8.0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8.0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8.0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8.0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8.0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8.0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8.0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8.0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8.0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8.0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8.0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8.0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8.0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8.0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8.0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8.0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8.0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8.0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8.0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8.0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8.0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8.0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8.0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8.0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8.0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8.0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8.0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8.0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8.0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8.0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8.0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8.0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8.0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8.0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8.0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8.0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8.0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8.0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8.0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8.0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8.0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8.0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8.0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8.0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8.0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8.0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8.0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8.0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8.0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8.0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8.0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8.0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8.0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8.0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8.0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8.0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8.0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8.0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8.0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8.0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8.0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8.0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8.0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8.0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8.0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8.0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8.0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8.0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8.0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8.0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8.0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8.0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8.0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8.0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8.0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8.0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8.0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8.0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8.0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8.0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8.0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8.0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8.0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8.0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8.0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8.0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8.0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8.0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8.0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8.0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8.0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8.0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8.0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8.0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8.0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8.0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8.0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8.0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8.0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8.0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8.0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8.0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8.0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8.0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8.0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8.0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8.0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8.0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8.0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8.0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8.0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8.0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8.0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8.0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8.0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8.0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8.0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8.0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8.0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8.0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8.0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8.0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8.0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8.0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8.0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8.0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8.0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8.0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8.0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8.0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8.0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8.0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8.0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8.0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8.0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8.0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8.0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8.0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8.0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8.0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8.0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8.0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8.0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8.0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8.0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8.0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8.0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8.0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8.0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8.0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8.0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8.0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8.0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8.0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8.0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8.0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8.0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8.0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8.0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8.0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8.0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8.0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8.0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8.0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8.0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8.0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8.0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8.0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8.0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8.0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8.0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8.0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8.0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8.0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8.0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8.0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8.0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8.0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8.0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8.0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8.0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8.0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8.0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8.0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8.0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8.0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8.0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8.0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8.0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8.0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8.0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8.0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8.0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8.0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8.0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8.0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8.0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8.0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8.0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8.0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8.0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8.0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8.0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8.0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8.0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8.0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8.0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8.0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8.0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8.0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8.0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8.0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8.0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8.0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8.0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8.0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8.0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8.0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8.0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8.0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8.0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8.0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8.0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8.0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8.0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8.0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8.0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8.0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8.0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8.0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8.0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8.0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8.0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8.0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8.0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8.0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8.0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8.0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8.0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8.0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8.0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8.0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8.0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8.0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8.0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8.0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8.0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8.0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8.0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8.0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8.0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8.0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8.0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8.0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8.0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8.0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8.0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8.0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8.0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8.0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8.0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8.0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8.0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8.0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8.0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8.0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8.0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8.0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8.0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8.0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8.0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8.0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8.0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8.0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8.0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8.0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8.0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8.0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8.0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8.0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8.0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8.0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8.0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8.0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8.0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8.0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8.0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8.0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8.0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8.0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8.0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8.0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8.0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8.0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8.0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8.0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8.0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8.0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8.0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8.0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8.0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8.0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8.0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8.0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8.0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8.0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8.0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8.0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8.0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8.0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8.0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8.0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8.0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8.0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8.0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8.0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8.0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8.0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8.0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8.0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8.0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8.0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8.0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8.0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8.0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8.0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8.0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8.0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8.0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8.0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8.0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8.0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8.0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8.0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8.0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8.0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8.0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8.0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8.0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8.0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8.0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8.0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8.0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8.0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8.0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8.0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8.0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8.0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8.0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8.0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8.0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8.0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8.0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8.0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8.0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8.0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8.0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8.0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8.0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8.0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8.0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8.0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8.0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8.0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8.0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8.0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8.0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8.0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8.0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8.0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8.0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8.0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8.0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8.0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8.0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8.0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8.0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8.0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8.0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8.0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8.0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8.0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8.0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8.0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8.0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8.0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8.0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8.0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8.0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8.0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8.0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8.0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8.0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8.0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8.0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8.0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8.0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8.0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8.0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8.0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8.0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8.0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8.0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8.0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8.0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8.0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8.0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8.0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8.0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8.0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8.0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8.0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8.0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8.0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8.0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8.0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8.0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8.0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8.0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8.0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8.0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8.0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8.0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8.0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8.0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8.0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8.0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8.0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8.0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8.0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8.0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8.0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8.0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8.0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8.0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8.0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8.0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8.0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8.0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8.0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8.0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8.0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8.0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8.0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8.0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8.0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8.0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8.0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8.0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8.0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8.0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8.0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8.0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8.0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8.0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8.0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8.0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8.0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8.0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8.0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8.0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8.0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8.0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8.0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8.0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8.0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8.0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8.0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8.0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8.0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8.0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8.0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8.0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8.0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8.0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8.0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8.0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8.0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8.0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8.0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8.0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8.0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8.0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8.0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8.0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8.0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8.0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8.0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8.0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8.0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8.0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8.0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8.0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8.0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8.0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8.0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8.0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8.0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8.0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8.0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8.0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8.0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8.0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8.0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8.0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8.0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8.0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8.0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8.0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8.0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8.0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8.0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8.0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8.0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8.0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8.0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8.0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8.0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8.0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8.0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8.0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8.0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8.0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8.0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8.0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8.0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8.0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8.0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8.0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8.0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8.0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8.0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8.0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8.0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8.0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8.0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8.0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8.0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8.0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8.0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8.0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8.0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8.0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8.0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8.0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8.0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8.0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8.0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8.0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8.0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8.0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8.0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8.0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8.0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8.0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8.0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8.0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8.0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8.0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8.0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8.0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8.0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8.0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8.0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8.0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8.0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8.0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8.0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8.0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8.0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8.0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8.0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8.0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8.0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8.0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8.0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8.0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8.0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8.0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8.0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8.0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/>
  <pageMargins bottom="0.75" footer="0.0" header="0.0" left="0.25" right="0.25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22.0"/>
    <col customWidth="1" min="3" max="3" width="17.43"/>
    <col customWidth="1" min="4" max="5" width="13.57"/>
    <col customWidth="1" min="6" max="6" width="14.43"/>
    <col customWidth="1" min="7" max="7" width="15.43"/>
    <col customWidth="1" min="8" max="8" width="16.57"/>
    <col customWidth="1" min="9" max="9" width="20.14"/>
    <col customWidth="1" min="10" max="10" width="18.57"/>
    <col customWidth="1" min="11" max="26" width="8.71"/>
  </cols>
  <sheetData>
    <row r="1" ht="33.0" customHeight="1">
      <c r="A1" s="10" t="s">
        <v>30</v>
      </c>
      <c r="B1" s="11" t="s">
        <v>31</v>
      </c>
      <c r="C1" s="11"/>
      <c r="D1" s="11"/>
      <c r="E1" s="11"/>
      <c r="F1" s="11"/>
      <c r="G1" s="11"/>
      <c r="H1" s="11"/>
      <c r="I1" s="11"/>
    </row>
    <row r="2" ht="14.25" customHeight="1"/>
    <row r="3" ht="24.0" customHeight="1">
      <c r="A3" s="12"/>
      <c r="B3" s="13" t="s">
        <v>32</v>
      </c>
      <c r="C3" s="13" t="s">
        <v>33</v>
      </c>
      <c r="D3" s="13" t="s">
        <v>34</v>
      </c>
      <c r="G3" s="14"/>
      <c r="H3" s="15" t="s">
        <v>35</v>
      </c>
      <c r="I3" s="16" t="s">
        <v>36</v>
      </c>
    </row>
    <row r="4" ht="19.5" customHeight="1">
      <c r="A4" s="17" t="s">
        <v>37</v>
      </c>
      <c r="B4" s="18">
        <f>SUM(F13:F112)</f>
        <v>137348768.3</v>
      </c>
      <c r="C4" s="18">
        <f>SUM(H13:H112)</f>
        <v>93180569.91</v>
      </c>
      <c r="D4" s="18">
        <f>SUM(I3:I112)</f>
        <v>44241168.19</v>
      </c>
      <c r="G4" s="19">
        <v>1.0</v>
      </c>
      <c r="H4" s="18">
        <f>LARGE(F13:F112,1)</f>
        <v>5997054.98</v>
      </c>
      <c r="I4" s="18">
        <f>SMALL(F13:F112,1)</f>
        <v>4870.26</v>
      </c>
    </row>
    <row r="5" ht="19.5" customHeight="1">
      <c r="A5" s="17" t="s">
        <v>38</v>
      </c>
      <c r="B5" s="18">
        <f>AVERAGE(F14:F113)</f>
        <v>1361768.831</v>
      </c>
      <c r="C5" s="18">
        <f t="shared" ref="C5:D5" si="1">AVERAGE(H14:H113)</f>
        <v>925235.6203</v>
      </c>
      <c r="D5" s="18">
        <f t="shared" si="1"/>
        <v>436533.2111</v>
      </c>
      <c r="G5" s="19">
        <v>2.0</v>
      </c>
      <c r="H5" s="18">
        <f>LARGE(F14:F113,2)</f>
        <v>5513227.5</v>
      </c>
      <c r="I5" s="18">
        <f>SMALL(F14:F113,2)</f>
        <v>6279.09</v>
      </c>
    </row>
    <row r="6" ht="19.5" customHeight="1">
      <c r="A6" s="17" t="s">
        <v>39</v>
      </c>
      <c r="B6" s="18">
        <f>MAX(F15:F114)</f>
        <v>5997054.98</v>
      </c>
      <c r="C6" s="18">
        <f t="shared" ref="C6:D6" si="2">MAX(H15:H114)</f>
        <v>4509793.96</v>
      </c>
      <c r="D6" s="18">
        <f t="shared" si="2"/>
        <v>1719922.04</v>
      </c>
      <c r="G6" s="19">
        <v>3.0</v>
      </c>
      <c r="H6" s="18">
        <f>LARGE(F15:F114,3)</f>
        <v>5396577.27</v>
      </c>
      <c r="I6" s="18">
        <f>SMALL(F15:F114,3)</f>
        <v>19103.44</v>
      </c>
    </row>
    <row r="7" ht="19.5" customHeight="1">
      <c r="A7" s="17" t="s">
        <v>40</v>
      </c>
      <c r="B7" s="18">
        <f>MIN(F16:F115)</f>
        <v>4870.26</v>
      </c>
      <c r="C7" s="18">
        <f t="shared" ref="C7:D7" si="3">MIN(H16:H115)</f>
        <v>3612.24</v>
      </c>
      <c r="D7" s="18">
        <f t="shared" si="3"/>
        <v>1258.02</v>
      </c>
      <c r="G7" s="19">
        <v>4.0</v>
      </c>
      <c r="H7" s="18">
        <f>LARGE(F16:F115,4)</f>
        <v>4647149.58</v>
      </c>
      <c r="I7" s="18">
        <f>SMALL(F16:F115,4)</f>
        <v>20404.71</v>
      </c>
    </row>
    <row r="8" ht="19.5" customHeight="1">
      <c r="A8" s="17" t="s">
        <v>41</v>
      </c>
      <c r="B8" s="18">
        <f t="shared" ref="B8:B9" si="5">SUM(F17:F116)</f>
        <v>133004237.3</v>
      </c>
      <c r="C8" s="18">
        <f t="shared" ref="C8:D8" si="4">LARGE(H16:H115,2)</f>
        <v>4350343.52</v>
      </c>
      <c r="D8" s="18">
        <f t="shared" si="4"/>
        <v>1678540.98</v>
      </c>
      <c r="G8" s="19">
        <v>5.0</v>
      </c>
      <c r="H8" s="18">
        <f>LARGE(F17:F116,5)</f>
        <v>4368316.68</v>
      </c>
      <c r="I8" s="18">
        <f>SMALL(F17:F116,5)</f>
        <v>22312.29</v>
      </c>
    </row>
    <row r="9" ht="19.5" customHeight="1">
      <c r="A9" s="17" t="s">
        <v>42</v>
      </c>
      <c r="B9" s="18">
        <f t="shared" si="5"/>
        <v>129707812.2</v>
      </c>
      <c r="C9" s="18">
        <f t="shared" ref="C9:D9" si="6">SMALL(H17:H116,2)</f>
        <v>4657.16</v>
      </c>
      <c r="D9" s="18">
        <f t="shared" si="6"/>
        <v>1621.93</v>
      </c>
    </row>
    <row r="10" ht="19.5" customHeight="1"/>
    <row r="11" ht="14.25" customHeight="1"/>
    <row r="12" ht="19.5" customHeight="1">
      <c r="A12" s="13" t="s">
        <v>43</v>
      </c>
      <c r="B12" s="13" t="s">
        <v>44</v>
      </c>
      <c r="C12" s="13" t="s">
        <v>45</v>
      </c>
      <c r="D12" s="13" t="s">
        <v>46</v>
      </c>
      <c r="E12" s="13" t="s">
        <v>47</v>
      </c>
      <c r="F12" s="13" t="s">
        <v>32</v>
      </c>
      <c r="G12" s="13" t="s">
        <v>48</v>
      </c>
      <c r="H12" s="13" t="s">
        <v>33</v>
      </c>
      <c r="I12" s="13" t="s">
        <v>34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9.5" customHeight="1">
      <c r="A13" s="21" t="s">
        <v>49</v>
      </c>
      <c r="B13" s="22" t="s">
        <v>50</v>
      </c>
      <c r="C13" s="23">
        <v>43248.0</v>
      </c>
      <c r="D13" s="21">
        <v>9925.0</v>
      </c>
      <c r="E13" s="21">
        <v>255.28</v>
      </c>
      <c r="F13" s="21">
        <v>2533654.0</v>
      </c>
      <c r="G13" s="21">
        <v>159.42</v>
      </c>
      <c r="H13" s="21">
        <v>1582243.5</v>
      </c>
      <c r="I13" s="21">
        <v>951410.5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9.5" customHeight="1">
      <c r="A14" s="21" t="s">
        <v>51</v>
      </c>
      <c r="B14" s="22" t="s">
        <v>50</v>
      </c>
      <c r="C14" s="23">
        <v>43699.0</v>
      </c>
      <c r="D14" s="21">
        <v>2804.0</v>
      </c>
      <c r="E14" s="21">
        <v>205.7</v>
      </c>
      <c r="F14" s="21">
        <v>576782.8</v>
      </c>
      <c r="G14" s="21">
        <v>117.11</v>
      </c>
      <c r="H14" s="21">
        <v>328376.44</v>
      </c>
      <c r="I14" s="21">
        <v>248406.36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9.5" customHeight="1">
      <c r="A15" s="21" t="s">
        <v>52</v>
      </c>
      <c r="B15" s="22" t="s">
        <v>50</v>
      </c>
      <c r="C15" s="23">
        <v>43953.0</v>
      </c>
      <c r="D15" s="21">
        <v>1779.0</v>
      </c>
      <c r="E15" s="21">
        <v>651.21</v>
      </c>
      <c r="F15" s="21">
        <v>1158502.59</v>
      </c>
      <c r="G15" s="21">
        <v>524.96</v>
      </c>
      <c r="H15" s="21">
        <v>933903.84</v>
      </c>
      <c r="I15" s="21">
        <v>224598.75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9.5" customHeight="1">
      <c r="A16" s="21" t="s">
        <v>53</v>
      </c>
      <c r="B16" s="22" t="s">
        <v>50</v>
      </c>
      <c r="C16" s="23">
        <v>44002.0</v>
      </c>
      <c r="D16" s="21">
        <v>8102.0</v>
      </c>
      <c r="E16" s="21">
        <v>9.33</v>
      </c>
      <c r="F16" s="21">
        <v>75591.66</v>
      </c>
      <c r="G16" s="21">
        <v>6.92</v>
      </c>
      <c r="H16" s="21">
        <v>56065.84</v>
      </c>
      <c r="I16" s="21">
        <v>19525.82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9.5" customHeight="1">
      <c r="A17" s="21" t="s">
        <v>54</v>
      </c>
      <c r="B17" s="22" t="s">
        <v>50</v>
      </c>
      <c r="C17" s="23">
        <v>43862.0</v>
      </c>
      <c r="D17" s="21">
        <v>5062.0</v>
      </c>
      <c r="E17" s="21">
        <v>651.21</v>
      </c>
      <c r="F17" s="21">
        <v>3296425.02</v>
      </c>
      <c r="G17" s="21">
        <v>524.96</v>
      </c>
      <c r="H17" s="21">
        <v>2657347.52</v>
      </c>
      <c r="I17" s="21">
        <v>639077.5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9.5" customHeight="1">
      <c r="A18" s="21" t="s">
        <v>55</v>
      </c>
      <c r="B18" s="22" t="s">
        <v>56</v>
      </c>
      <c r="C18" s="23">
        <v>44231.0</v>
      </c>
      <c r="D18" s="21">
        <v>2974.0</v>
      </c>
      <c r="E18" s="21">
        <v>255.28</v>
      </c>
      <c r="F18" s="21">
        <v>759202.72</v>
      </c>
      <c r="G18" s="21">
        <v>159.42</v>
      </c>
      <c r="H18" s="21">
        <v>474115.08</v>
      </c>
      <c r="I18" s="21">
        <v>285087.64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9.5" customHeight="1">
      <c r="A19" s="21" t="s">
        <v>57</v>
      </c>
      <c r="B19" s="22" t="s">
        <v>56</v>
      </c>
      <c r="C19" s="23">
        <v>43213.0</v>
      </c>
      <c r="D19" s="21">
        <v>4187.0</v>
      </c>
      <c r="E19" s="21">
        <v>668.27</v>
      </c>
      <c r="F19" s="21">
        <v>2798046.49</v>
      </c>
      <c r="G19" s="21">
        <v>502.54</v>
      </c>
      <c r="H19" s="21">
        <v>2104134.98</v>
      </c>
      <c r="I19" s="21">
        <v>693911.51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9.5" customHeight="1">
      <c r="A20" s="21" t="s">
        <v>58</v>
      </c>
      <c r="B20" s="22" t="s">
        <v>50</v>
      </c>
      <c r="C20" s="23">
        <v>43663.0</v>
      </c>
      <c r="D20" s="21">
        <v>8082.0</v>
      </c>
      <c r="E20" s="21">
        <v>154.06</v>
      </c>
      <c r="F20" s="21">
        <v>1245112.92</v>
      </c>
      <c r="G20" s="21">
        <v>90.93</v>
      </c>
      <c r="H20" s="21">
        <v>734896.26</v>
      </c>
      <c r="I20" s="21">
        <v>510216.66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9.5" customHeight="1">
      <c r="A21" s="21" t="s">
        <v>59</v>
      </c>
      <c r="B21" s="22" t="s">
        <v>60</v>
      </c>
      <c r="C21" s="23">
        <v>44391.0</v>
      </c>
      <c r="D21" s="21">
        <v>6070.0</v>
      </c>
      <c r="E21" s="21">
        <v>81.73</v>
      </c>
      <c r="F21" s="21">
        <v>496101.1</v>
      </c>
      <c r="G21" s="21">
        <v>56.67</v>
      </c>
      <c r="H21" s="21">
        <v>343986.9</v>
      </c>
      <c r="I21" s="21">
        <v>152114.2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9.5" customHeight="1">
      <c r="A22" s="21" t="s">
        <v>61</v>
      </c>
      <c r="B22" s="22" t="s">
        <v>50</v>
      </c>
      <c r="C22" s="23">
        <v>43939.0</v>
      </c>
      <c r="D22" s="21">
        <v>6593.0</v>
      </c>
      <c r="E22" s="21">
        <v>205.7</v>
      </c>
      <c r="F22" s="21">
        <v>1356180.1</v>
      </c>
      <c r="G22" s="21">
        <v>117.11</v>
      </c>
      <c r="H22" s="21">
        <v>772106.23</v>
      </c>
      <c r="I22" s="21">
        <v>584073.87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9.5" customHeight="1">
      <c r="A23" s="21" t="s">
        <v>62</v>
      </c>
      <c r="B23" s="22" t="s">
        <v>50</v>
      </c>
      <c r="C23" s="23">
        <v>43275.0</v>
      </c>
      <c r="D23" s="21">
        <v>124.0</v>
      </c>
      <c r="E23" s="21">
        <v>154.06</v>
      </c>
      <c r="F23" s="21">
        <v>19103.44</v>
      </c>
      <c r="G23" s="21">
        <v>90.93</v>
      </c>
      <c r="H23" s="21">
        <v>11275.32</v>
      </c>
      <c r="I23" s="21">
        <v>7828.12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9.5" customHeight="1">
      <c r="A24" s="21" t="s">
        <v>63</v>
      </c>
      <c r="B24" s="22" t="s">
        <v>50</v>
      </c>
      <c r="C24" s="23">
        <v>44045.0</v>
      </c>
      <c r="D24" s="21">
        <v>4168.0</v>
      </c>
      <c r="E24" s="21">
        <v>109.28</v>
      </c>
      <c r="F24" s="21">
        <v>455479.04</v>
      </c>
      <c r="G24" s="21">
        <v>35.84</v>
      </c>
      <c r="H24" s="21">
        <v>149381.12</v>
      </c>
      <c r="I24" s="21">
        <v>306097.92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9.5" customHeight="1">
      <c r="A25" s="21" t="s">
        <v>64</v>
      </c>
      <c r="B25" s="22" t="s">
        <v>56</v>
      </c>
      <c r="C25" s="23">
        <v>44209.0</v>
      </c>
      <c r="D25" s="21">
        <v>8263.0</v>
      </c>
      <c r="E25" s="21">
        <v>109.28</v>
      </c>
      <c r="F25" s="21">
        <v>902980.64</v>
      </c>
      <c r="G25" s="21">
        <v>35.84</v>
      </c>
      <c r="H25" s="21">
        <v>296145.92</v>
      </c>
      <c r="I25" s="21">
        <v>606834.72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9.5" customHeight="1">
      <c r="A26" s="21" t="s">
        <v>65</v>
      </c>
      <c r="B26" s="22" t="s">
        <v>50</v>
      </c>
      <c r="C26" s="23">
        <v>44235.0</v>
      </c>
      <c r="D26" s="21">
        <v>8974.0</v>
      </c>
      <c r="E26" s="21">
        <v>668.27</v>
      </c>
      <c r="F26" s="21">
        <v>5997054.98</v>
      </c>
      <c r="G26" s="21">
        <v>502.54</v>
      </c>
      <c r="H26" s="21">
        <v>4509793.96</v>
      </c>
      <c r="I26" s="21">
        <v>1487261.02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9.5" customHeight="1">
      <c r="A27" s="21" t="s">
        <v>66</v>
      </c>
      <c r="B27" s="22" t="s">
        <v>50</v>
      </c>
      <c r="C27" s="23">
        <v>43880.0</v>
      </c>
      <c r="D27" s="21">
        <v>4901.0</v>
      </c>
      <c r="E27" s="21">
        <v>81.73</v>
      </c>
      <c r="F27" s="21">
        <v>400558.73</v>
      </c>
      <c r="G27" s="21">
        <v>56.67</v>
      </c>
      <c r="H27" s="21">
        <v>277739.67</v>
      </c>
      <c r="I27" s="21">
        <v>122819.06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9.5" customHeight="1">
      <c r="A28" s="21" t="s">
        <v>67</v>
      </c>
      <c r="B28" s="22" t="s">
        <v>50</v>
      </c>
      <c r="C28" s="23">
        <v>43578.0</v>
      </c>
      <c r="D28" s="21">
        <v>1673.0</v>
      </c>
      <c r="E28" s="21">
        <v>109.28</v>
      </c>
      <c r="F28" s="21">
        <v>182825.44</v>
      </c>
      <c r="G28" s="21">
        <v>35.84</v>
      </c>
      <c r="H28" s="21">
        <v>59960.32</v>
      </c>
      <c r="I28" s="21">
        <v>122865.12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9.5" customHeight="1">
      <c r="A29" s="21" t="s">
        <v>68</v>
      </c>
      <c r="B29" s="22" t="s">
        <v>56</v>
      </c>
      <c r="C29" s="23">
        <v>44519.0</v>
      </c>
      <c r="D29" s="21">
        <v>6952.0</v>
      </c>
      <c r="E29" s="21">
        <v>437.2</v>
      </c>
      <c r="F29" s="21">
        <v>3039414.4</v>
      </c>
      <c r="G29" s="21">
        <v>263.33</v>
      </c>
      <c r="H29" s="21">
        <v>1830670.16</v>
      </c>
      <c r="I29" s="21">
        <v>1208744.24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9.5" customHeight="1">
      <c r="A30" s="21" t="s">
        <v>69</v>
      </c>
      <c r="B30" s="22" t="s">
        <v>50</v>
      </c>
      <c r="C30" s="23">
        <v>44287.0</v>
      </c>
      <c r="D30" s="21">
        <v>5430.0</v>
      </c>
      <c r="E30" s="21">
        <v>47.45</v>
      </c>
      <c r="F30" s="21">
        <v>257653.5</v>
      </c>
      <c r="G30" s="21">
        <v>31.79</v>
      </c>
      <c r="H30" s="21">
        <v>172619.7</v>
      </c>
      <c r="I30" s="21">
        <v>85033.8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9.5" customHeight="1">
      <c r="A31" s="21" t="s">
        <v>70</v>
      </c>
      <c r="B31" s="22" t="s">
        <v>50</v>
      </c>
      <c r="C31" s="23">
        <v>43464.0</v>
      </c>
      <c r="D31" s="21">
        <v>3830.0</v>
      </c>
      <c r="E31" s="21">
        <v>668.27</v>
      </c>
      <c r="F31" s="21">
        <v>2559474.1</v>
      </c>
      <c r="G31" s="21">
        <v>502.54</v>
      </c>
      <c r="H31" s="21">
        <v>1924728.2</v>
      </c>
      <c r="I31" s="21">
        <v>634745.9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9.5" customHeight="1">
      <c r="A32" s="21" t="s">
        <v>71</v>
      </c>
      <c r="B32" s="22" t="s">
        <v>56</v>
      </c>
      <c r="C32" s="23">
        <v>43677.0</v>
      </c>
      <c r="D32" s="21">
        <v>5908.0</v>
      </c>
      <c r="E32" s="21">
        <v>421.89</v>
      </c>
      <c r="F32" s="21">
        <v>2492526.12</v>
      </c>
      <c r="G32" s="21">
        <v>364.69</v>
      </c>
      <c r="H32" s="21">
        <v>2154588.52</v>
      </c>
      <c r="I32" s="21">
        <v>337937.6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9.5" customHeight="1">
      <c r="A33" s="21" t="s">
        <v>72</v>
      </c>
      <c r="B33" s="22" t="s">
        <v>50</v>
      </c>
      <c r="C33" s="23">
        <v>43965.0</v>
      </c>
      <c r="D33" s="21">
        <v>7450.0</v>
      </c>
      <c r="E33" s="21">
        <v>255.28</v>
      </c>
      <c r="F33" s="21">
        <v>1901836.0</v>
      </c>
      <c r="G33" s="21">
        <v>159.42</v>
      </c>
      <c r="H33" s="21">
        <v>1187679.0</v>
      </c>
      <c r="I33" s="21">
        <v>714157.0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9.5" customHeight="1">
      <c r="A34" s="21" t="s">
        <v>73</v>
      </c>
      <c r="B34" s="22" t="s">
        <v>50</v>
      </c>
      <c r="C34" s="23">
        <v>44408.0</v>
      </c>
      <c r="D34" s="21">
        <v>1273.0</v>
      </c>
      <c r="E34" s="21">
        <v>255.28</v>
      </c>
      <c r="F34" s="21">
        <v>324971.44</v>
      </c>
      <c r="G34" s="21">
        <v>159.42</v>
      </c>
      <c r="H34" s="21">
        <v>202941.66</v>
      </c>
      <c r="I34" s="21">
        <v>122029.78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9.5" customHeight="1">
      <c r="A35" s="21" t="s">
        <v>74</v>
      </c>
      <c r="B35" s="22" t="s">
        <v>56</v>
      </c>
      <c r="C35" s="23">
        <v>44377.0</v>
      </c>
      <c r="D35" s="21">
        <v>2225.0</v>
      </c>
      <c r="E35" s="21">
        <v>152.58</v>
      </c>
      <c r="F35" s="21">
        <v>339490.5</v>
      </c>
      <c r="G35" s="21">
        <v>97.44</v>
      </c>
      <c r="H35" s="21">
        <v>216804.0</v>
      </c>
      <c r="I35" s="21">
        <v>122686.5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9.5" customHeight="1">
      <c r="A36" s="21" t="s">
        <v>75</v>
      </c>
      <c r="B36" s="22" t="s">
        <v>50</v>
      </c>
      <c r="C36" s="23">
        <v>44082.0</v>
      </c>
      <c r="D36" s="21">
        <v>2187.0</v>
      </c>
      <c r="E36" s="21">
        <v>9.33</v>
      </c>
      <c r="F36" s="21">
        <v>20404.71</v>
      </c>
      <c r="G36" s="21">
        <v>6.92</v>
      </c>
      <c r="H36" s="21">
        <v>15134.04</v>
      </c>
      <c r="I36" s="21">
        <v>5270.67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9.5" customHeight="1">
      <c r="A37" s="21" t="s">
        <v>76</v>
      </c>
      <c r="B37" s="22" t="s">
        <v>50</v>
      </c>
      <c r="C37" s="23">
        <v>44323.0</v>
      </c>
      <c r="D37" s="21">
        <v>5070.0</v>
      </c>
      <c r="E37" s="21">
        <v>81.73</v>
      </c>
      <c r="F37" s="21">
        <v>414371.1</v>
      </c>
      <c r="G37" s="21">
        <v>56.67</v>
      </c>
      <c r="H37" s="21">
        <v>287316.9</v>
      </c>
      <c r="I37" s="21">
        <v>127054.2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9.5" customHeight="1">
      <c r="A38" s="21" t="s">
        <v>77</v>
      </c>
      <c r="B38" s="22" t="s">
        <v>50</v>
      </c>
      <c r="C38" s="23">
        <v>44338.0</v>
      </c>
      <c r="D38" s="21">
        <v>1815.0</v>
      </c>
      <c r="E38" s="21">
        <v>437.2</v>
      </c>
      <c r="F38" s="21">
        <v>793518.0</v>
      </c>
      <c r="G38" s="21">
        <v>263.33</v>
      </c>
      <c r="H38" s="21">
        <v>477943.95</v>
      </c>
      <c r="I38" s="21">
        <v>315574.05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9.5" customHeight="1">
      <c r="A39" s="21" t="s">
        <v>78</v>
      </c>
      <c r="B39" s="22" t="s">
        <v>60</v>
      </c>
      <c r="C39" s="23">
        <v>44117.0</v>
      </c>
      <c r="D39" s="21">
        <v>5398.0</v>
      </c>
      <c r="E39" s="21">
        <v>9.33</v>
      </c>
      <c r="F39" s="21">
        <v>50363.34</v>
      </c>
      <c r="G39" s="21">
        <v>6.92</v>
      </c>
      <c r="H39" s="21">
        <v>37354.16</v>
      </c>
      <c r="I39" s="21">
        <v>13009.18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9.5" customHeight="1">
      <c r="A40" s="21" t="s">
        <v>79</v>
      </c>
      <c r="B40" s="22" t="s">
        <v>56</v>
      </c>
      <c r="C40" s="23">
        <v>43227.0</v>
      </c>
      <c r="D40" s="21">
        <v>5822.0</v>
      </c>
      <c r="E40" s="21">
        <v>9.33</v>
      </c>
      <c r="F40" s="21">
        <v>54319.26</v>
      </c>
      <c r="G40" s="21">
        <v>6.92</v>
      </c>
      <c r="H40" s="21">
        <v>40288.24</v>
      </c>
      <c r="I40" s="21">
        <v>14031.02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9.5" customHeight="1">
      <c r="A41" s="21" t="s">
        <v>80</v>
      </c>
      <c r="B41" s="22" t="s">
        <v>56</v>
      </c>
      <c r="C41" s="23">
        <v>44030.0</v>
      </c>
      <c r="D41" s="21">
        <v>5124.0</v>
      </c>
      <c r="E41" s="21">
        <v>47.45</v>
      </c>
      <c r="F41" s="21">
        <v>243133.8</v>
      </c>
      <c r="G41" s="21">
        <v>31.79</v>
      </c>
      <c r="H41" s="21">
        <v>162891.96</v>
      </c>
      <c r="I41" s="21">
        <v>80241.84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9.5" customHeight="1">
      <c r="A42" s="21" t="s">
        <v>81</v>
      </c>
      <c r="B42" s="22" t="s">
        <v>50</v>
      </c>
      <c r="C42" s="23">
        <v>43611.0</v>
      </c>
      <c r="D42" s="21">
        <v>2370.0</v>
      </c>
      <c r="E42" s="21">
        <v>668.27</v>
      </c>
      <c r="F42" s="21">
        <v>1583799.9</v>
      </c>
      <c r="G42" s="21">
        <v>502.54</v>
      </c>
      <c r="H42" s="21">
        <v>1191019.8</v>
      </c>
      <c r="I42" s="21">
        <v>392780.1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9.5" customHeight="1">
      <c r="A43" s="21" t="s">
        <v>82</v>
      </c>
      <c r="B43" s="22" t="s">
        <v>56</v>
      </c>
      <c r="C43" s="23">
        <v>43725.0</v>
      </c>
      <c r="D43" s="21">
        <v>8661.0</v>
      </c>
      <c r="E43" s="21">
        <v>437.2</v>
      </c>
      <c r="F43" s="21">
        <v>3786589.2</v>
      </c>
      <c r="G43" s="21">
        <v>263.33</v>
      </c>
      <c r="H43" s="21">
        <v>2280701.13</v>
      </c>
      <c r="I43" s="21">
        <v>1505888.07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9.5" customHeight="1">
      <c r="A44" s="21" t="s">
        <v>83</v>
      </c>
      <c r="B44" s="22" t="s">
        <v>56</v>
      </c>
      <c r="C44" s="23">
        <v>44194.0</v>
      </c>
      <c r="D44" s="21">
        <v>2125.0</v>
      </c>
      <c r="E44" s="21">
        <v>81.73</v>
      </c>
      <c r="F44" s="21">
        <v>173676.25</v>
      </c>
      <c r="G44" s="21">
        <v>56.67</v>
      </c>
      <c r="H44" s="21">
        <v>120423.75</v>
      </c>
      <c r="I44" s="21">
        <v>53252.5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9.5" customHeight="1">
      <c r="A45" s="21" t="s">
        <v>49</v>
      </c>
      <c r="B45" s="22" t="s">
        <v>56</v>
      </c>
      <c r="C45" s="23">
        <v>44496.0</v>
      </c>
      <c r="D45" s="21">
        <v>2924.0</v>
      </c>
      <c r="E45" s="21">
        <v>651.21</v>
      </c>
      <c r="F45" s="21">
        <v>1904138.04</v>
      </c>
      <c r="G45" s="21">
        <v>524.96</v>
      </c>
      <c r="H45" s="21">
        <v>1534983.04</v>
      </c>
      <c r="I45" s="21">
        <v>369155.0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9.5" customHeight="1">
      <c r="A46" s="21" t="s">
        <v>51</v>
      </c>
      <c r="B46" s="22" t="s">
        <v>50</v>
      </c>
      <c r="C46" s="23">
        <v>44212.0</v>
      </c>
      <c r="D46" s="21">
        <v>8250.0</v>
      </c>
      <c r="E46" s="21">
        <v>668.27</v>
      </c>
      <c r="F46" s="21">
        <v>5513227.5</v>
      </c>
      <c r="G46" s="21">
        <v>502.54</v>
      </c>
      <c r="H46" s="21">
        <v>4145955.0</v>
      </c>
      <c r="I46" s="21">
        <v>1367272.5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9.5" customHeight="1">
      <c r="A47" s="21" t="s">
        <v>52</v>
      </c>
      <c r="B47" s="22" t="s">
        <v>50</v>
      </c>
      <c r="C47" s="23">
        <v>44252.0</v>
      </c>
      <c r="D47" s="21">
        <v>7327.0</v>
      </c>
      <c r="E47" s="21">
        <v>152.58</v>
      </c>
      <c r="F47" s="21">
        <v>1117953.66</v>
      </c>
      <c r="G47" s="21">
        <v>97.44</v>
      </c>
      <c r="H47" s="21">
        <v>713942.88</v>
      </c>
      <c r="I47" s="21">
        <v>404010.78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9.5" customHeight="1">
      <c r="A48" s="21" t="s">
        <v>53</v>
      </c>
      <c r="B48" s="22" t="s">
        <v>56</v>
      </c>
      <c r="C48" s="23">
        <v>44324.0</v>
      </c>
      <c r="D48" s="21">
        <v>6409.0</v>
      </c>
      <c r="E48" s="21">
        <v>81.73</v>
      </c>
      <c r="F48" s="21">
        <v>523807.57</v>
      </c>
      <c r="G48" s="21">
        <v>56.67</v>
      </c>
      <c r="H48" s="21">
        <v>363198.03</v>
      </c>
      <c r="I48" s="21">
        <v>160609.54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9.5" customHeight="1">
      <c r="A49" s="21" t="s">
        <v>54</v>
      </c>
      <c r="B49" s="22" t="s">
        <v>50</v>
      </c>
      <c r="C49" s="23">
        <v>43426.0</v>
      </c>
      <c r="D49" s="21">
        <v>3784.0</v>
      </c>
      <c r="E49" s="21">
        <v>9.33</v>
      </c>
      <c r="F49" s="21">
        <v>35304.72</v>
      </c>
      <c r="G49" s="21">
        <v>6.92</v>
      </c>
      <c r="H49" s="21">
        <v>26185.28</v>
      </c>
      <c r="I49" s="21">
        <v>9119.44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9.5" customHeight="1">
      <c r="A50" s="21" t="s">
        <v>55</v>
      </c>
      <c r="B50" s="22" t="s">
        <v>56</v>
      </c>
      <c r="C50" s="23">
        <v>44210.0</v>
      </c>
      <c r="D50" s="21">
        <v>4767.0</v>
      </c>
      <c r="E50" s="21">
        <v>421.89</v>
      </c>
      <c r="F50" s="21">
        <v>2011149.63</v>
      </c>
      <c r="G50" s="21">
        <v>364.69</v>
      </c>
      <c r="H50" s="21">
        <v>1738477.23</v>
      </c>
      <c r="I50" s="21">
        <v>272672.4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9.5" customHeight="1">
      <c r="A51" s="21" t="s">
        <v>57</v>
      </c>
      <c r="B51" s="22" t="s">
        <v>50</v>
      </c>
      <c r="C51" s="23">
        <v>43556.0</v>
      </c>
      <c r="D51" s="21">
        <v>6708.0</v>
      </c>
      <c r="E51" s="21">
        <v>651.21</v>
      </c>
      <c r="F51" s="21">
        <v>4368316.68</v>
      </c>
      <c r="G51" s="21">
        <v>524.96</v>
      </c>
      <c r="H51" s="21">
        <v>3521431.68</v>
      </c>
      <c r="I51" s="21">
        <v>846885.0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9.5" customHeight="1">
      <c r="A52" s="21" t="s">
        <v>58</v>
      </c>
      <c r="B52" s="22" t="s">
        <v>60</v>
      </c>
      <c r="C52" s="23">
        <v>43512.0</v>
      </c>
      <c r="D52" s="21">
        <v>3987.0</v>
      </c>
      <c r="E52" s="21">
        <v>651.21</v>
      </c>
      <c r="F52" s="21">
        <v>2596374.27</v>
      </c>
      <c r="G52" s="21">
        <v>524.96</v>
      </c>
      <c r="H52" s="21">
        <v>2093015.52</v>
      </c>
      <c r="I52" s="21">
        <v>503358.75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9.5" customHeight="1">
      <c r="A53" s="21" t="s">
        <v>59</v>
      </c>
      <c r="B53" s="22" t="s">
        <v>50</v>
      </c>
      <c r="C53" s="23">
        <v>44266.0</v>
      </c>
      <c r="D53" s="21">
        <v>3015.0</v>
      </c>
      <c r="E53" s="21">
        <v>81.73</v>
      </c>
      <c r="F53" s="21">
        <v>246415.95</v>
      </c>
      <c r="G53" s="21">
        <v>56.67</v>
      </c>
      <c r="H53" s="21">
        <v>170860.05</v>
      </c>
      <c r="I53" s="21">
        <v>75555.9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9.5" customHeight="1">
      <c r="A54" s="21" t="s">
        <v>61</v>
      </c>
      <c r="B54" s="22" t="s">
        <v>50</v>
      </c>
      <c r="C54" s="23">
        <v>43137.0</v>
      </c>
      <c r="D54" s="21">
        <v>7234.0</v>
      </c>
      <c r="E54" s="21">
        <v>437.2</v>
      </c>
      <c r="F54" s="21">
        <v>3162704.8</v>
      </c>
      <c r="G54" s="21">
        <v>263.33</v>
      </c>
      <c r="H54" s="21">
        <v>1904929.22</v>
      </c>
      <c r="I54" s="21">
        <v>1257775.58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9.5" customHeight="1">
      <c r="A55" s="21" t="s">
        <v>62</v>
      </c>
      <c r="B55" s="22" t="s">
        <v>50</v>
      </c>
      <c r="C55" s="23">
        <v>43623.0</v>
      </c>
      <c r="D55" s="21">
        <v>2117.0</v>
      </c>
      <c r="E55" s="21">
        <v>205.7</v>
      </c>
      <c r="F55" s="21">
        <v>435466.9</v>
      </c>
      <c r="G55" s="21">
        <v>117.11</v>
      </c>
      <c r="H55" s="21">
        <v>247921.87</v>
      </c>
      <c r="I55" s="21">
        <v>187545.03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9.5" customHeight="1">
      <c r="A56" s="21" t="s">
        <v>63</v>
      </c>
      <c r="B56" s="22" t="s">
        <v>50</v>
      </c>
      <c r="C56" s="23">
        <v>43744.0</v>
      </c>
      <c r="D56" s="21">
        <v>171.0</v>
      </c>
      <c r="E56" s="21">
        <v>154.06</v>
      </c>
      <c r="F56" s="21">
        <v>26344.26</v>
      </c>
      <c r="G56" s="21">
        <v>90.93</v>
      </c>
      <c r="H56" s="21">
        <v>15549.03</v>
      </c>
      <c r="I56" s="21">
        <v>10795.23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9.5" customHeight="1">
      <c r="A57" s="21" t="s">
        <v>64</v>
      </c>
      <c r="B57" s="22" t="s">
        <v>50</v>
      </c>
      <c r="C57" s="23">
        <v>44514.0</v>
      </c>
      <c r="D57" s="21">
        <v>5930.0</v>
      </c>
      <c r="E57" s="21">
        <v>109.28</v>
      </c>
      <c r="F57" s="21">
        <v>648030.4</v>
      </c>
      <c r="G57" s="21">
        <v>35.84</v>
      </c>
      <c r="H57" s="21">
        <v>212531.2</v>
      </c>
      <c r="I57" s="21">
        <v>435499.2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9.5" customHeight="1">
      <c r="A58" s="21" t="s">
        <v>65</v>
      </c>
      <c r="B58" s="22" t="s">
        <v>60</v>
      </c>
      <c r="C58" s="23">
        <v>44284.0</v>
      </c>
      <c r="D58" s="21">
        <v>962.0</v>
      </c>
      <c r="E58" s="21">
        <v>205.7</v>
      </c>
      <c r="F58" s="21">
        <v>197883.4</v>
      </c>
      <c r="G58" s="21">
        <v>117.11</v>
      </c>
      <c r="H58" s="21">
        <v>112659.82</v>
      </c>
      <c r="I58" s="21">
        <v>85223.58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9.5" customHeight="1">
      <c r="A59" s="21" t="s">
        <v>66</v>
      </c>
      <c r="B59" s="22" t="s">
        <v>50</v>
      </c>
      <c r="C59" s="23">
        <v>44561.0</v>
      </c>
      <c r="D59" s="21">
        <v>8867.0</v>
      </c>
      <c r="E59" s="21">
        <v>437.2</v>
      </c>
      <c r="F59" s="21">
        <v>3876652.4</v>
      </c>
      <c r="G59" s="21">
        <v>263.33</v>
      </c>
      <c r="H59" s="21">
        <v>2334947.11</v>
      </c>
      <c r="I59" s="21">
        <v>1541705.29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9.5" customHeight="1">
      <c r="A60" s="21" t="s">
        <v>67</v>
      </c>
      <c r="B60" s="22" t="s">
        <v>50</v>
      </c>
      <c r="C60" s="23">
        <v>43457.0</v>
      </c>
      <c r="D60" s="21">
        <v>273.0</v>
      </c>
      <c r="E60" s="21">
        <v>81.73</v>
      </c>
      <c r="F60" s="21">
        <v>22312.29</v>
      </c>
      <c r="G60" s="21">
        <v>56.67</v>
      </c>
      <c r="H60" s="21">
        <v>15470.91</v>
      </c>
      <c r="I60" s="21">
        <v>6841.38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9.5" customHeight="1">
      <c r="A61" s="21" t="s">
        <v>68</v>
      </c>
      <c r="B61" s="22" t="s">
        <v>50</v>
      </c>
      <c r="C61" s="23">
        <v>44118.0</v>
      </c>
      <c r="D61" s="21">
        <v>7842.0</v>
      </c>
      <c r="E61" s="21">
        <v>109.28</v>
      </c>
      <c r="F61" s="21">
        <v>856973.76</v>
      </c>
      <c r="G61" s="21">
        <v>35.84</v>
      </c>
      <c r="H61" s="21">
        <v>281057.28</v>
      </c>
      <c r="I61" s="21">
        <v>575916.48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9.5" customHeight="1">
      <c r="A62" s="21" t="s">
        <v>69</v>
      </c>
      <c r="B62" s="22" t="s">
        <v>50</v>
      </c>
      <c r="C62" s="23">
        <v>43476.0</v>
      </c>
      <c r="D62" s="21">
        <v>1266.0</v>
      </c>
      <c r="E62" s="21">
        <v>651.21</v>
      </c>
      <c r="F62" s="21">
        <v>824431.86</v>
      </c>
      <c r="G62" s="21">
        <v>524.96</v>
      </c>
      <c r="H62" s="21">
        <v>664599.36</v>
      </c>
      <c r="I62" s="21">
        <v>159832.5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9.5" customHeight="1">
      <c r="A63" s="21" t="s">
        <v>70</v>
      </c>
      <c r="B63" s="22" t="s">
        <v>56</v>
      </c>
      <c r="C63" s="23">
        <v>43133.0</v>
      </c>
      <c r="D63" s="21">
        <v>2269.0</v>
      </c>
      <c r="E63" s="21">
        <v>109.28</v>
      </c>
      <c r="F63" s="21">
        <v>247956.32</v>
      </c>
      <c r="G63" s="21">
        <v>35.84</v>
      </c>
      <c r="H63" s="21">
        <v>81320.96</v>
      </c>
      <c r="I63" s="21">
        <v>166635.36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9.5" customHeight="1">
      <c r="A64" s="21" t="s">
        <v>71</v>
      </c>
      <c r="B64" s="22" t="s">
        <v>60</v>
      </c>
      <c r="C64" s="23">
        <v>44061.0</v>
      </c>
      <c r="D64" s="21">
        <v>9606.0</v>
      </c>
      <c r="E64" s="21">
        <v>9.33</v>
      </c>
      <c r="F64" s="21">
        <v>89623.98</v>
      </c>
      <c r="G64" s="21">
        <v>6.92</v>
      </c>
      <c r="H64" s="21">
        <v>66473.52</v>
      </c>
      <c r="I64" s="21">
        <v>23150.46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9.5" customHeight="1">
      <c r="A65" s="21" t="s">
        <v>72</v>
      </c>
      <c r="B65" s="22" t="s">
        <v>60</v>
      </c>
      <c r="C65" s="23">
        <v>43915.0</v>
      </c>
      <c r="D65" s="21">
        <v>4063.0</v>
      </c>
      <c r="E65" s="21">
        <v>205.7</v>
      </c>
      <c r="F65" s="21">
        <v>835759.1</v>
      </c>
      <c r="G65" s="21">
        <v>117.11</v>
      </c>
      <c r="H65" s="21">
        <v>475817.93</v>
      </c>
      <c r="I65" s="21">
        <v>359941.17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9.5" customHeight="1">
      <c r="A66" s="21" t="s">
        <v>73</v>
      </c>
      <c r="B66" s="22" t="s">
        <v>50</v>
      </c>
      <c r="C66" s="23">
        <v>43430.0</v>
      </c>
      <c r="D66" s="21">
        <v>3457.0</v>
      </c>
      <c r="E66" s="21">
        <v>651.21</v>
      </c>
      <c r="F66" s="21">
        <v>2251232.97</v>
      </c>
      <c r="G66" s="21">
        <v>524.96</v>
      </c>
      <c r="H66" s="21">
        <v>1814786.72</v>
      </c>
      <c r="I66" s="21">
        <v>436446.25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9.5" customHeight="1">
      <c r="A67" s="21" t="s">
        <v>74</v>
      </c>
      <c r="B67" s="22" t="s">
        <v>50</v>
      </c>
      <c r="C67" s="23">
        <v>44091.0</v>
      </c>
      <c r="D67" s="21">
        <v>7637.0</v>
      </c>
      <c r="E67" s="21">
        <v>9.33</v>
      </c>
      <c r="F67" s="21">
        <v>71253.21</v>
      </c>
      <c r="G67" s="21">
        <v>6.92</v>
      </c>
      <c r="H67" s="21">
        <v>52848.04</v>
      </c>
      <c r="I67" s="21">
        <v>18405.17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9.5" customHeight="1">
      <c r="A68" s="21" t="s">
        <v>75</v>
      </c>
      <c r="B68" s="22" t="s">
        <v>56</v>
      </c>
      <c r="C68" s="23">
        <v>43624.0</v>
      </c>
      <c r="D68" s="21">
        <v>3482.0</v>
      </c>
      <c r="E68" s="21">
        <v>109.28</v>
      </c>
      <c r="F68" s="21">
        <v>380512.96</v>
      </c>
      <c r="G68" s="21">
        <v>35.84</v>
      </c>
      <c r="H68" s="21">
        <v>124794.88</v>
      </c>
      <c r="I68" s="21">
        <v>255718.08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9.5" customHeight="1">
      <c r="A69" s="21" t="s">
        <v>76</v>
      </c>
      <c r="B69" s="22" t="s">
        <v>50</v>
      </c>
      <c r="C69" s="23">
        <v>43281.0</v>
      </c>
      <c r="D69" s="21">
        <v>9905.0</v>
      </c>
      <c r="E69" s="21">
        <v>109.28</v>
      </c>
      <c r="F69" s="21">
        <v>1082418.4</v>
      </c>
      <c r="G69" s="21">
        <v>35.84</v>
      </c>
      <c r="H69" s="21">
        <v>354995.2</v>
      </c>
      <c r="I69" s="21">
        <v>727423.2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9.5" customHeight="1">
      <c r="A70" s="21" t="s">
        <v>77</v>
      </c>
      <c r="B70" s="22" t="s">
        <v>60</v>
      </c>
      <c r="C70" s="23">
        <v>44250.0</v>
      </c>
      <c r="D70" s="21">
        <v>2847.0</v>
      </c>
      <c r="E70" s="21">
        <v>437.2</v>
      </c>
      <c r="F70" s="21">
        <v>1244708.4</v>
      </c>
      <c r="G70" s="21">
        <v>263.33</v>
      </c>
      <c r="H70" s="21">
        <v>749700.51</v>
      </c>
      <c r="I70" s="21">
        <v>495007.89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9.5" customHeight="1">
      <c r="A71" s="21" t="s">
        <v>78</v>
      </c>
      <c r="B71" s="22" t="s">
        <v>60</v>
      </c>
      <c r="C71" s="23">
        <v>43470.0</v>
      </c>
      <c r="D71" s="21">
        <v>282.0</v>
      </c>
      <c r="E71" s="21">
        <v>668.27</v>
      </c>
      <c r="F71" s="21">
        <v>188452.14</v>
      </c>
      <c r="G71" s="21">
        <v>502.54</v>
      </c>
      <c r="H71" s="21">
        <v>141716.28</v>
      </c>
      <c r="I71" s="21">
        <v>46735.86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9.5" customHeight="1">
      <c r="A72" s="21" t="s">
        <v>79</v>
      </c>
      <c r="B72" s="22" t="s">
        <v>50</v>
      </c>
      <c r="C72" s="23">
        <v>43928.0</v>
      </c>
      <c r="D72" s="21">
        <v>7215.0</v>
      </c>
      <c r="E72" s="21">
        <v>437.2</v>
      </c>
      <c r="F72" s="21">
        <v>3154398.0</v>
      </c>
      <c r="G72" s="21">
        <v>263.33</v>
      </c>
      <c r="H72" s="21">
        <v>1899925.95</v>
      </c>
      <c r="I72" s="21">
        <v>1254472.05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9.5" customHeight="1">
      <c r="A73" s="21" t="s">
        <v>80</v>
      </c>
      <c r="B73" s="22" t="s">
        <v>50</v>
      </c>
      <c r="C73" s="23">
        <v>43991.0</v>
      </c>
      <c r="D73" s="21">
        <v>682.0</v>
      </c>
      <c r="E73" s="21">
        <v>205.7</v>
      </c>
      <c r="F73" s="21">
        <v>140287.4</v>
      </c>
      <c r="G73" s="21">
        <v>117.11</v>
      </c>
      <c r="H73" s="21">
        <v>79869.02</v>
      </c>
      <c r="I73" s="21">
        <v>60418.38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9.5" customHeight="1">
      <c r="A74" s="21" t="s">
        <v>81</v>
      </c>
      <c r="B74" s="22" t="s">
        <v>50</v>
      </c>
      <c r="C74" s="23">
        <v>44008.0</v>
      </c>
      <c r="D74" s="21">
        <v>4750.0</v>
      </c>
      <c r="E74" s="21">
        <v>255.28</v>
      </c>
      <c r="F74" s="21">
        <v>1212580.0</v>
      </c>
      <c r="G74" s="21">
        <v>159.42</v>
      </c>
      <c r="H74" s="21">
        <v>757245.0</v>
      </c>
      <c r="I74" s="21">
        <v>455335.0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9.5" customHeight="1">
      <c r="A75" s="21" t="s">
        <v>82</v>
      </c>
      <c r="B75" s="22" t="s">
        <v>56</v>
      </c>
      <c r="C75" s="23">
        <v>43411.0</v>
      </c>
      <c r="D75" s="21">
        <v>5518.0</v>
      </c>
      <c r="E75" s="21">
        <v>651.21</v>
      </c>
      <c r="F75" s="21">
        <v>3593376.78</v>
      </c>
      <c r="G75" s="21">
        <v>524.96</v>
      </c>
      <c r="H75" s="21">
        <v>2896729.28</v>
      </c>
      <c r="I75" s="21">
        <v>696647.5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9.5" customHeight="1">
      <c r="A76" s="21" t="s">
        <v>83</v>
      </c>
      <c r="B76" s="22" t="s">
        <v>56</v>
      </c>
      <c r="C76" s="23">
        <v>43403.0</v>
      </c>
      <c r="D76" s="21">
        <v>6116.0</v>
      </c>
      <c r="E76" s="21">
        <v>109.28</v>
      </c>
      <c r="F76" s="21">
        <v>668356.48</v>
      </c>
      <c r="G76" s="21">
        <v>35.84</v>
      </c>
      <c r="H76" s="21">
        <v>219197.44</v>
      </c>
      <c r="I76" s="21">
        <v>449159.04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9.5" customHeight="1">
      <c r="A77" s="21" t="s">
        <v>49</v>
      </c>
      <c r="B77" s="22" t="s">
        <v>56</v>
      </c>
      <c r="C77" s="23">
        <v>44117.0</v>
      </c>
      <c r="D77" s="21">
        <v>1705.0</v>
      </c>
      <c r="E77" s="21">
        <v>437.2</v>
      </c>
      <c r="F77" s="21">
        <v>745426.0</v>
      </c>
      <c r="G77" s="21">
        <v>263.33</v>
      </c>
      <c r="H77" s="21">
        <v>448977.65</v>
      </c>
      <c r="I77" s="21">
        <v>296448.35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9.5" customHeight="1">
      <c r="A78" s="21" t="s">
        <v>51</v>
      </c>
      <c r="B78" s="22" t="s">
        <v>50</v>
      </c>
      <c r="C78" s="23">
        <v>44115.0</v>
      </c>
      <c r="D78" s="21">
        <v>4477.0</v>
      </c>
      <c r="E78" s="21">
        <v>437.2</v>
      </c>
      <c r="F78" s="21">
        <v>1957344.4</v>
      </c>
      <c r="G78" s="21">
        <v>263.33</v>
      </c>
      <c r="H78" s="21">
        <v>1178928.41</v>
      </c>
      <c r="I78" s="21">
        <v>778415.99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9.5" customHeight="1">
      <c r="A79" s="21" t="s">
        <v>52</v>
      </c>
      <c r="B79" s="22" t="s">
        <v>50</v>
      </c>
      <c r="C79" s="23">
        <v>43654.0</v>
      </c>
      <c r="D79" s="21">
        <v>8656.0</v>
      </c>
      <c r="E79" s="21">
        <v>81.73</v>
      </c>
      <c r="F79" s="21">
        <v>707454.88</v>
      </c>
      <c r="G79" s="21">
        <v>56.67</v>
      </c>
      <c r="H79" s="21">
        <v>490535.52</v>
      </c>
      <c r="I79" s="21">
        <v>216919.36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9.5" customHeight="1">
      <c r="A80" s="21" t="s">
        <v>53</v>
      </c>
      <c r="B80" s="22" t="s">
        <v>56</v>
      </c>
      <c r="C80" s="23">
        <v>44402.0</v>
      </c>
      <c r="D80" s="21">
        <v>5498.0</v>
      </c>
      <c r="E80" s="21">
        <v>109.28</v>
      </c>
      <c r="F80" s="21">
        <v>600821.44</v>
      </c>
      <c r="G80" s="21">
        <v>35.84</v>
      </c>
      <c r="H80" s="21">
        <v>197048.32</v>
      </c>
      <c r="I80" s="21">
        <v>403773.12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9.5" customHeight="1">
      <c r="A81" s="21" t="s">
        <v>54</v>
      </c>
      <c r="B81" s="22" t="s">
        <v>50</v>
      </c>
      <c r="C81" s="23">
        <v>43397.0</v>
      </c>
      <c r="D81" s="21">
        <v>8287.0</v>
      </c>
      <c r="E81" s="21">
        <v>651.21</v>
      </c>
      <c r="F81" s="21">
        <v>5396577.27</v>
      </c>
      <c r="G81" s="21">
        <v>524.96</v>
      </c>
      <c r="H81" s="21">
        <v>4350343.52</v>
      </c>
      <c r="I81" s="21">
        <v>1046233.75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9.5" customHeight="1">
      <c r="A82" s="21" t="s">
        <v>55</v>
      </c>
      <c r="B82" s="22" t="s">
        <v>50</v>
      </c>
      <c r="C82" s="23">
        <v>44311.0</v>
      </c>
      <c r="D82" s="21">
        <v>7342.0</v>
      </c>
      <c r="E82" s="21">
        <v>109.28</v>
      </c>
      <c r="F82" s="21">
        <v>802333.76</v>
      </c>
      <c r="G82" s="21">
        <v>35.84</v>
      </c>
      <c r="H82" s="21">
        <v>263137.28</v>
      </c>
      <c r="I82" s="21">
        <v>539196.48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9.5" customHeight="1">
      <c r="A83" s="21" t="s">
        <v>57</v>
      </c>
      <c r="B83" s="22" t="s">
        <v>56</v>
      </c>
      <c r="C83" s="23">
        <v>43944.0</v>
      </c>
      <c r="D83" s="21">
        <v>5010.0</v>
      </c>
      <c r="E83" s="21">
        <v>651.21</v>
      </c>
      <c r="F83" s="21">
        <v>3262562.1</v>
      </c>
      <c r="G83" s="21">
        <v>524.96</v>
      </c>
      <c r="H83" s="21">
        <v>2630049.6</v>
      </c>
      <c r="I83" s="21">
        <v>632512.5</v>
      </c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9.5" customHeight="1">
      <c r="A84" s="21" t="s">
        <v>58</v>
      </c>
      <c r="B84" s="22" t="s">
        <v>50</v>
      </c>
      <c r="C84" s="23">
        <v>44422.0</v>
      </c>
      <c r="D84" s="21">
        <v>673.0</v>
      </c>
      <c r="E84" s="21">
        <v>9.33</v>
      </c>
      <c r="F84" s="21">
        <v>6279.09</v>
      </c>
      <c r="G84" s="21">
        <v>6.92</v>
      </c>
      <c r="H84" s="21">
        <v>4657.16</v>
      </c>
      <c r="I84" s="21">
        <v>1621.93</v>
      </c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9.5" customHeight="1">
      <c r="A85" s="21" t="s">
        <v>59</v>
      </c>
      <c r="B85" s="22" t="s">
        <v>50</v>
      </c>
      <c r="C85" s="23">
        <v>43246.0</v>
      </c>
      <c r="D85" s="21">
        <v>5741.0</v>
      </c>
      <c r="E85" s="21">
        <v>47.45</v>
      </c>
      <c r="F85" s="21">
        <v>272410.45</v>
      </c>
      <c r="G85" s="21">
        <v>31.79</v>
      </c>
      <c r="H85" s="21">
        <v>182506.39</v>
      </c>
      <c r="I85" s="21">
        <v>89904.06</v>
      </c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9.5" customHeight="1">
      <c r="A86" s="21" t="s">
        <v>61</v>
      </c>
      <c r="B86" s="22" t="s">
        <v>60</v>
      </c>
      <c r="C86" s="23">
        <v>44336.0</v>
      </c>
      <c r="D86" s="21">
        <v>8656.0</v>
      </c>
      <c r="E86" s="21">
        <v>205.7</v>
      </c>
      <c r="F86" s="21">
        <v>1780539.2</v>
      </c>
      <c r="G86" s="21">
        <v>117.11</v>
      </c>
      <c r="H86" s="21">
        <v>1013704.16</v>
      </c>
      <c r="I86" s="21">
        <v>766835.04</v>
      </c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9.5" customHeight="1">
      <c r="A87" s="21" t="s">
        <v>62</v>
      </c>
      <c r="B87" s="22" t="s">
        <v>50</v>
      </c>
      <c r="C87" s="23">
        <v>44017.0</v>
      </c>
      <c r="D87" s="21">
        <v>9892.0</v>
      </c>
      <c r="E87" s="21">
        <v>437.2</v>
      </c>
      <c r="F87" s="21">
        <v>4324782.4</v>
      </c>
      <c r="G87" s="21">
        <v>263.33</v>
      </c>
      <c r="H87" s="21">
        <v>2604860.36</v>
      </c>
      <c r="I87" s="21">
        <v>1719922.04</v>
      </c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9.5" customHeight="1">
      <c r="A88" s="21" t="s">
        <v>63</v>
      </c>
      <c r="B88" s="22" t="s">
        <v>50</v>
      </c>
      <c r="C88" s="23">
        <v>44141.0</v>
      </c>
      <c r="D88" s="21">
        <v>6954.0</v>
      </c>
      <c r="E88" s="21">
        <v>668.27</v>
      </c>
      <c r="F88" s="21">
        <v>4647149.58</v>
      </c>
      <c r="G88" s="21">
        <v>502.54</v>
      </c>
      <c r="H88" s="21">
        <v>3494663.16</v>
      </c>
      <c r="I88" s="21">
        <v>1152486.42</v>
      </c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9.5" customHeight="1">
      <c r="A89" s="21" t="s">
        <v>64</v>
      </c>
      <c r="B89" s="22" t="s">
        <v>50</v>
      </c>
      <c r="C89" s="23">
        <v>44132.0</v>
      </c>
      <c r="D89" s="21">
        <v>9379.0</v>
      </c>
      <c r="E89" s="21">
        <v>47.45</v>
      </c>
      <c r="F89" s="21">
        <v>445033.55</v>
      </c>
      <c r="G89" s="21">
        <v>31.79</v>
      </c>
      <c r="H89" s="21">
        <v>298158.41</v>
      </c>
      <c r="I89" s="21">
        <v>146875.14</v>
      </c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9.5" customHeight="1">
      <c r="A90" s="21" t="s">
        <v>65</v>
      </c>
      <c r="B90" s="22" t="s">
        <v>56</v>
      </c>
      <c r="C90" s="23">
        <v>43358.0</v>
      </c>
      <c r="D90" s="21">
        <v>3732.0</v>
      </c>
      <c r="E90" s="21">
        <v>154.06</v>
      </c>
      <c r="F90" s="21">
        <v>574951.92</v>
      </c>
      <c r="G90" s="21">
        <v>90.93</v>
      </c>
      <c r="H90" s="21">
        <v>339350.76</v>
      </c>
      <c r="I90" s="21">
        <v>235601.16</v>
      </c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9.5" customHeight="1">
      <c r="A91" s="21" t="s">
        <v>66</v>
      </c>
      <c r="B91" s="22" t="s">
        <v>60</v>
      </c>
      <c r="C91" s="23">
        <v>43614.0</v>
      </c>
      <c r="D91" s="21">
        <v>8614.0</v>
      </c>
      <c r="E91" s="21">
        <v>255.28</v>
      </c>
      <c r="F91" s="21">
        <v>2198981.92</v>
      </c>
      <c r="G91" s="21">
        <v>159.42</v>
      </c>
      <c r="H91" s="21">
        <v>1373243.88</v>
      </c>
      <c r="I91" s="21">
        <v>825738.04</v>
      </c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9.5" customHeight="1">
      <c r="A92" s="21" t="s">
        <v>67</v>
      </c>
      <c r="B92" s="22" t="s">
        <v>50</v>
      </c>
      <c r="C92" s="23">
        <v>44032.0</v>
      </c>
      <c r="D92" s="21">
        <v>9654.0</v>
      </c>
      <c r="E92" s="21">
        <v>437.2</v>
      </c>
      <c r="F92" s="21">
        <v>4220728.8</v>
      </c>
      <c r="G92" s="21">
        <v>263.33</v>
      </c>
      <c r="H92" s="21">
        <v>2542187.82</v>
      </c>
      <c r="I92" s="21">
        <v>1678540.98</v>
      </c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9.5" customHeight="1">
      <c r="A93" s="21" t="s">
        <v>68</v>
      </c>
      <c r="B93" s="22" t="s">
        <v>50</v>
      </c>
      <c r="C93" s="23">
        <v>43759.0</v>
      </c>
      <c r="D93" s="21">
        <v>4513.0</v>
      </c>
      <c r="E93" s="21">
        <v>668.27</v>
      </c>
      <c r="F93" s="21">
        <v>3015902.51</v>
      </c>
      <c r="G93" s="21">
        <v>502.54</v>
      </c>
      <c r="H93" s="21">
        <v>2267963.02</v>
      </c>
      <c r="I93" s="21">
        <v>747939.49</v>
      </c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9.5" customHeight="1">
      <c r="A94" s="21" t="s">
        <v>69</v>
      </c>
      <c r="B94" s="22" t="s">
        <v>50</v>
      </c>
      <c r="C94" s="23">
        <v>43726.0</v>
      </c>
      <c r="D94" s="21">
        <v>7884.0</v>
      </c>
      <c r="E94" s="21">
        <v>109.28</v>
      </c>
      <c r="F94" s="21">
        <v>861563.52</v>
      </c>
      <c r="G94" s="21">
        <v>35.84</v>
      </c>
      <c r="H94" s="21">
        <v>282562.56</v>
      </c>
      <c r="I94" s="21">
        <v>579000.96</v>
      </c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9.5" customHeight="1">
      <c r="A95" s="21" t="s">
        <v>70</v>
      </c>
      <c r="B95" s="22" t="s">
        <v>50</v>
      </c>
      <c r="C95" s="23">
        <v>44515.0</v>
      </c>
      <c r="D95" s="21">
        <v>6489.0</v>
      </c>
      <c r="E95" s="21">
        <v>437.2</v>
      </c>
      <c r="F95" s="21">
        <v>2836990.8</v>
      </c>
      <c r="G95" s="21">
        <v>263.33</v>
      </c>
      <c r="H95" s="21">
        <v>1708748.37</v>
      </c>
      <c r="I95" s="21">
        <v>1128242.43</v>
      </c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9.5" customHeight="1">
      <c r="A96" s="21" t="s">
        <v>71</v>
      </c>
      <c r="B96" s="22" t="s">
        <v>50</v>
      </c>
      <c r="C96" s="23">
        <v>43104.0</v>
      </c>
      <c r="D96" s="21">
        <v>4085.0</v>
      </c>
      <c r="E96" s="21">
        <v>152.58</v>
      </c>
      <c r="F96" s="21">
        <v>623289.3</v>
      </c>
      <c r="G96" s="21">
        <v>97.44</v>
      </c>
      <c r="H96" s="21">
        <v>398042.4</v>
      </c>
      <c r="I96" s="21">
        <v>225246.9</v>
      </c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9.5" customHeight="1">
      <c r="A97" s="21" t="s">
        <v>72</v>
      </c>
      <c r="B97" s="22" t="s">
        <v>50</v>
      </c>
      <c r="C97" s="23">
        <v>43542.0</v>
      </c>
      <c r="D97" s="21">
        <v>6457.0</v>
      </c>
      <c r="E97" s="21">
        <v>154.06</v>
      </c>
      <c r="F97" s="21">
        <v>994765.42</v>
      </c>
      <c r="G97" s="21">
        <v>90.93</v>
      </c>
      <c r="H97" s="21">
        <v>587135.01</v>
      </c>
      <c r="I97" s="21">
        <v>407630.41</v>
      </c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9.5" customHeight="1">
      <c r="A98" s="21" t="s">
        <v>73</v>
      </c>
      <c r="B98" s="22" t="s">
        <v>50</v>
      </c>
      <c r="C98" s="23">
        <v>43513.0</v>
      </c>
      <c r="D98" s="21">
        <v>6422.0</v>
      </c>
      <c r="E98" s="21">
        <v>81.73</v>
      </c>
      <c r="F98" s="21">
        <v>524870.06</v>
      </c>
      <c r="G98" s="21">
        <v>56.67</v>
      </c>
      <c r="H98" s="21">
        <v>363934.74</v>
      </c>
      <c r="I98" s="21">
        <v>160935.32</v>
      </c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9.5" customHeight="1">
      <c r="A99" s="21" t="s">
        <v>74</v>
      </c>
      <c r="B99" s="22" t="s">
        <v>50</v>
      </c>
      <c r="C99" s="23">
        <v>43116.0</v>
      </c>
      <c r="D99" s="21">
        <v>8829.0</v>
      </c>
      <c r="E99" s="21">
        <v>47.45</v>
      </c>
      <c r="F99" s="21">
        <v>418936.05</v>
      </c>
      <c r="G99" s="21">
        <v>31.79</v>
      </c>
      <c r="H99" s="21">
        <v>280673.91</v>
      </c>
      <c r="I99" s="21">
        <v>138262.14</v>
      </c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9.5" customHeight="1">
      <c r="A100" s="21" t="s">
        <v>75</v>
      </c>
      <c r="B100" s="22" t="s">
        <v>56</v>
      </c>
      <c r="C100" s="23">
        <v>43864.0</v>
      </c>
      <c r="D100" s="21">
        <v>5559.0</v>
      </c>
      <c r="E100" s="21">
        <v>255.28</v>
      </c>
      <c r="F100" s="21">
        <v>1419101.52</v>
      </c>
      <c r="G100" s="21">
        <v>159.42</v>
      </c>
      <c r="H100" s="21">
        <v>886215.78</v>
      </c>
      <c r="I100" s="21">
        <v>532885.74</v>
      </c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9.5" customHeight="1">
      <c r="A101" s="21" t="s">
        <v>76</v>
      </c>
      <c r="B101" s="22" t="s">
        <v>50</v>
      </c>
      <c r="C101" s="23">
        <v>43585.0</v>
      </c>
      <c r="D101" s="21">
        <v>522.0</v>
      </c>
      <c r="E101" s="21">
        <v>9.33</v>
      </c>
      <c r="F101" s="21">
        <v>4870.26</v>
      </c>
      <c r="G101" s="21">
        <v>6.92</v>
      </c>
      <c r="H101" s="21">
        <v>3612.24</v>
      </c>
      <c r="I101" s="21">
        <v>1258.02</v>
      </c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9.5" customHeight="1">
      <c r="A102" s="21" t="s">
        <v>77</v>
      </c>
      <c r="B102" s="22" t="s">
        <v>60</v>
      </c>
      <c r="C102" s="23">
        <v>44492.0</v>
      </c>
      <c r="D102" s="21">
        <v>4660.0</v>
      </c>
      <c r="E102" s="21">
        <v>47.45</v>
      </c>
      <c r="F102" s="21">
        <v>221117.0</v>
      </c>
      <c r="G102" s="21">
        <v>31.79</v>
      </c>
      <c r="H102" s="21">
        <v>148141.4</v>
      </c>
      <c r="I102" s="21">
        <v>72975.6</v>
      </c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9.5" customHeight="1">
      <c r="A103" s="21" t="s">
        <v>78</v>
      </c>
      <c r="B103" s="22" t="s">
        <v>56</v>
      </c>
      <c r="C103" s="23">
        <v>44536.0</v>
      </c>
      <c r="D103" s="21">
        <v>948.0</v>
      </c>
      <c r="E103" s="21">
        <v>651.21</v>
      </c>
      <c r="F103" s="21">
        <v>617347.08</v>
      </c>
      <c r="G103" s="21">
        <v>524.96</v>
      </c>
      <c r="H103" s="21">
        <v>497662.08</v>
      </c>
      <c r="I103" s="21">
        <v>119685.0</v>
      </c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9.5" customHeight="1">
      <c r="A104" s="21" t="s">
        <v>79</v>
      </c>
      <c r="B104" s="22" t="s">
        <v>60</v>
      </c>
      <c r="C104" s="23">
        <v>44019.0</v>
      </c>
      <c r="D104" s="21">
        <v>9389.0</v>
      </c>
      <c r="E104" s="21">
        <v>47.45</v>
      </c>
      <c r="F104" s="21">
        <v>445508.05</v>
      </c>
      <c r="G104" s="21">
        <v>31.79</v>
      </c>
      <c r="H104" s="21">
        <v>298476.31</v>
      </c>
      <c r="I104" s="21">
        <v>147031.74</v>
      </c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9.5" customHeight="1">
      <c r="A105" s="21" t="s">
        <v>80</v>
      </c>
      <c r="B105" s="22" t="s">
        <v>50</v>
      </c>
      <c r="C105" s="23">
        <v>43629.0</v>
      </c>
      <c r="D105" s="21">
        <v>2021.0</v>
      </c>
      <c r="E105" s="21">
        <v>651.21</v>
      </c>
      <c r="F105" s="21">
        <v>1316095.41</v>
      </c>
      <c r="G105" s="21">
        <v>524.96</v>
      </c>
      <c r="H105" s="21">
        <v>1060944.16</v>
      </c>
      <c r="I105" s="21">
        <v>255151.25</v>
      </c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9.5" customHeight="1">
      <c r="A106" s="21" t="s">
        <v>81</v>
      </c>
      <c r="B106" s="22" t="s">
        <v>50</v>
      </c>
      <c r="C106" s="23">
        <v>43430.0</v>
      </c>
      <c r="D106" s="21">
        <v>7910.0</v>
      </c>
      <c r="E106" s="21">
        <v>437.2</v>
      </c>
      <c r="F106" s="21">
        <v>3458252.0</v>
      </c>
      <c r="G106" s="21">
        <v>263.33</v>
      </c>
      <c r="H106" s="21">
        <v>2082940.3</v>
      </c>
      <c r="I106" s="21">
        <v>1375311.7</v>
      </c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9.5" customHeight="1">
      <c r="A107" s="21" t="s">
        <v>82</v>
      </c>
      <c r="B107" s="22" t="s">
        <v>50</v>
      </c>
      <c r="C107" s="23">
        <v>43139.0</v>
      </c>
      <c r="D107" s="21">
        <v>8156.0</v>
      </c>
      <c r="E107" s="21">
        <v>47.45</v>
      </c>
      <c r="F107" s="21">
        <v>387002.2</v>
      </c>
      <c r="G107" s="21">
        <v>31.79</v>
      </c>
      <c r="H107" s="21">
        <v>259279.24</v>
      </c>
      <c r="I107" s="21">
        <v>127722.96</v>
      </c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9.5" customHeight="1">
      <c r="A108" s="21" t="s">
        <v>83</v>
      </c>
      <c r="B108" s="22" t="s">
        <v>56</v>
      </c>
      <c r="C108" s="23">
        <v>43307.0</v>
      </c>
      <c r="D108" s="21">
        <v>888.0</v>
      </c>
      <c r="E108" s="21">
        <v>109.28</v>
      </c>
      <c r="F108" s="21">
        <v>97040.64</v>
      </c>
      <c r="G108" s="21">
        <v>35.84</v>
      </c>
      <c r="H108" s="21">
        <v>31825.92</v>
      </c>
      <c r="I108" s="21">
        <v>65214.72</v>
      </c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9.5" customHeight="1">
      <c r="A109" s="21" t="s">
        <v>49</v>
      </c>
      <c r="B109" s="22" t="s">
        <v>56</v>
      </c>
      <c r="C109" s="23">
        <v>43415.0</v>
      </c>
      <c r="D109" s="21">
        <v>6267.0</v>
      </c>
      <c r="E109" s="21">
        <v>9.33</v>
      </c>
      <c r="F109" s="21">
        <v>58471.11</v>
      </c>
      <c r="G109" s="21">
        <v>6.92</v>
      </c>
      <c r="H109" s="21">
        <v>43367.64</v>
      </c>
      <c r="I109" s="21">
        <v>15103.47</v>
      </c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9.5" customHeight="1">
      <c r="A110" s="21" t="s">
        <v>51</v>
      </c>
      <c r="B110" s="22" t="s">
        <v>60</v>
      </c>
      <c r="C110" s="23">
        <v>44348.0</v>
      </c>
      <c r="D110" s="21">
        <v>1485.0</v>
      </c>
      <c r="E110" s="21">
        <v>154.06</v>
      </c>
      <c r="F110" s="21">
        <v>228779.1</v>
      </c>
      <c r="G110" s="21">
        <v>90.93</v>
      </c>
      <c r="H110" s="21">
        <v>135031.05</v>
      </c>
      <c r="I110" s="21">
        <v>93748.05</v>
      </c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9.5" customHeight="1">
      <c r="A111" s="21" t="s">
        <v>52</v>
      </c>
      <c r="B111" s="22" t="s">
        <v>56</v>
      </c>
      <c r="C111" s="23">
        <v>44407.0</v>
      </c>
      <c r="D111" s="21">
        <v>5767.0</v>
      </c>
      <c r="E111" s="21">
        <v>81.73</v>
      </c>
      <c r="F111" s="21">
        <v>471336.91</v>
      </c>
      <c r="G111" s="21">
        <v>56.67</v>
      </c>
      <c r="H111" s="21">
        <v>326815.89</v>
      </c>
      <c r="I111" s="21">
        <v>144521.02</v>
      </c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9.5" customHeight="1">
      <c r="A112" s="21" t="s">
        <v>53</v>
      </c>
      <c r="B112" s="22" t="s">
        <v>56</v>
      </c>
      <c r="C112" s="23">
        <v>43506.0</v>
      </c>
      <c r="D112" s="21">
        <v>5367.0</v>
      </c>
      <c r="E112" s="21">
        <v>668.27</v>
      </c>
      <c r="F112" s="21">
        <v>3586605.09</v>
      </c>
      <c r="G112" s="21">
        <v>502.54</v>
      </c>
      <c r="H112" s="21">
        <v>2697132.18</v>
      </c>
      <c r="I112" s="21">
        <v>889472.91</v>
      </c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